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\kotor-walkthrough\kotor\leveling\"/>
    </mc:Choice>
  </mc:AlternateContent>
  <xr:revisionPtr revIDLastSave="0" documentId="13_ncr:1_{2A1549FB-BAC8-49AF-8D86-66B82FDE9F53}" xr6:coauthVersionLast="45" xr6:coauthVersionMax="45" xr10:uidLastSave="{00000000-0000-0000-0000-000000000000}"/>
  <bookViews>
    <workbookView xWindow="-98" yWindow="-98" windowWidth="28996" windowHeight="15796" activeTab="4" xr2:uid="{FCA8DFD6-6E25-DA48-B148-56E053240F88}"/>
  </bookViews>
  <sheets>
    <sheet name="Player" sheetId="25" r:id="rId1"/>
    <sheet name="Carth" sheetId="18" r:id="rId2"/>
    <sheet name="Mission" sheetId="19" r:id="rId3"/>
    <sheet name="Zaalbar" sheetId="20" r:id="rId4"/>
    <sheet name="Bastila" sheetId="21" r:id="rId5"/>
    <sheet name="T3-M4" sheetId="22" r:id="rId6"/>
    <sheet name="Canderous" sheetId="23" r:id="rId7"/>
    <sheet name="HK-47" sheetId="24" r:id="rId8"/>
    <sheet name="Jolee" sheetId="26" r:id="rId9"/>
    <sheet name="Juhani" sheetId="27" r:id="rId10"/>
    <sheet name="Template" sheetId="16" r:id="rId11"/>
    <sheet name="Data" sheetId="3" r:id="rId12"/>
    <sheet name="Links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6" i="27" l="1"/>
  <c r="G245" i="27"/>
  <c r="J244" i="27"/>
  <c r="C242" i="27"/>
  <c r="L241" i="27"/>
  <c r="L70" i="27" s="1"/>
  <c r="U220" i="27"/>
  <c r="U244" i="27" s="1"/>
  <c r="T220" i="27"/>
  <c r="S220" i="27"/>
  <c r="R220" i="27"/>
  <c r="R244" i="27" s="1"/>
  <c r="Q220" i="27"/>
  <c r="Q244" i="27" s="1"/>
  <c r="P220" i="27"/>
  <c r="P244" i="27" s="1"/>
  <c r="O220" i="27"/>
  <c r="O244" i="27" s="1"/>
  <c r="N220" i="27"/>
  <c r="N244" i="27" s="1"/>
  <c r="M220" i="27"/>
  <c r="L220" i="27"/>
  <c r="K220" i="27"/>
  <c r="J220" i="27"/>
  <c r="I220" i="27"/>
  <c r="I244" i="27" s="1"/>
  <c r="H220" i="27"/>
  <c r="H244" i="27" s="1"/>
  <c r="G220" i="27"/>
  <c r="G244" i="27" s="1"/>
  <c r="F220" i="27"/>
  <c r="F244" i="27" s="1"/>
  <c r="E220" i="27"/>
  <c r="D220" i="27"/>
  <c r="C220" i="27"/>
  <c r="B220" i="27"/>
  <c r="B244" i="27" s="1"/>
  <c r="B249" i="27" s="1"/>
  <c r="U219" i="27"/>
  <c r="U246" i="27" s="1"/>
  <c r="T219" i="27"/>
  <c r="T247" i="27" s="1"/>
  <c r="S219" i="27"/>
  <c r="S45" i="27" s="1"/>
  <c r="R219" i="27"/>
  <c r="Q219" i="27"/>
  <c r="Q246" i="27" s="1"/>
  <c r="P219" i="27"/>
  <c r="P45" i="27" s="1"/>
  <c r="O219" i="27"/>
  <c r="O45" i="27" s="1"/>
  <c r="N219" i="27"/>
  <c r="N45" i="27" s="1"/>
  <c r="M219" i="27"/>
  <c r="M246" i="27" s="1"/>
  <c r="L219" i="27"/>
  <c r="L247" i="27" s="1"/>
  <c r="K219" i="27"/>
  <c r="K45" i="27" s="1"/>
  <c r="J219" i="27"/>
  <c r="J246" i="27" s="1"/>
  <c r="I219" i="27"/>
  <c r="I246" i="27" s="1"/>
  <c r="H219" i="27"/>
  <c r="G219" i="27"/>
  <c r="G45" i="27" s="1"/>
  <c r="F219" i="27"/>
  <c r="F45" i="27" s="1"/>
  <c r="E219" i="27"/>
  <c r="D219" i="27"/>
  <c r="D246" i="27" s="1"/>
  <c r="C219" i="27"/>
  <c r="B219" i="27"/>
  <c r="U218" i="27"/>
  <c r="U245" i="27" s="1"/>
  <c r="T218" i="27"/>
  <c r="S218" i="27"/>
  <c r="S44" i="27" s="1"/>
  <c r="R218" i="27"/>
  <c r="R44" i="27" s="1"/>
  <c r="Q218" i="27"/>
  <c r="Q241" i="27" s="1"/>
  <c r="Q70" i="27" s="1"/>
  <c r="P218" i="27"/>
  <c r="P241" i="27" s="1"/>
  <c r="P70" i="27" s="1"/>
  <c r="O218" i="27"/>
  <c r="O39" i="27" s="1"/>
  <c r="N218" i="27"/>
  <c r="M218" i="27"/>
  <c r="M245" i="27" s="1"/>
  <c r="L218" i="27"/>
  <c r="L245" i="27" s="1"/>
  <c r="K218" i="27"/>
  <c r="K44" i="27" s="1"/>
  <c r="J218" i="27"/>
  <c r="J44" i="27" s="1"/>
  <c r="I218" i="27"/>
  <c r="I245" i="27" s="1"/>
  <c r="H218" i="27"/>
  <c r="H241" i="27" s="1"/>
  <c r="H70" i="27" s="1"/>
  <c r="G218" i="27"/>
  <c r="G241" i="27" s="1"/>
  <c r="G70" i="27" s="1"/>
  <c r="F218" i="27"/>
  <c r="E218" i="27"/>
  <c r="D218" i="27"/>
  <c r="C218" i="27"/>
  <c r="B218" i="27"/>
  <c r="B44" i="27" s="1"/>
  <c r="B229" i="27" s="1"/>
  <c r="U217" i="27"/>
  <c r="T217" i="27"/>
  <c r="S217" i="27"/>
  <c r="R217" i="27"/>
  <c r="Q217" i="27"/>
  <c r="P217" i="27"/>
  <c r="O217" i="27"/>
  <c r="N217" i="27"/>
  <c r="M217" i="27"/>
  <c r="L217" i="27"/>
  <c r="K217" i="27"/>
  <c r="J217" i="27"/>
  <c r="I217" i="27"/>
  <c r="H217" i="27"/>
  <c r="G217" i="27"/>
  <c r="F217" i="27"/>
  <c r="E217" i="27"/>
  <c r="D217" i="27"/>
  <c r="C217" i="27"/>
  <c r="B217" i="27"/>
  <c r="U216" i="27"/>
  <c r="U242" i="27" s="1"/>
  <c r="T216" i="27"/>
  <c r="T242" i="27" s="1"/>
  <c r="S216" i="27"/>
  <c r="S242" i="27" s="1"/>
  <c r="R216" i="27"/>
  <c r="R242" i="27" s="1"/>
  <c r="Q216" i="27"/>
  <c r="Q242" i="27" s="1"/>
  <c r="P216" i="27"/>
  <c r="P41" i="27" s="1"/>
  <c r="O216" i="27"/>
  <c r="O242" i="27" s="1"/>
  <c r="N216" i="27"/>
  <c r="N242" i="27" s="1"/>
  <c r="M216" i="27"/>
  <c r="M242" i="27" s="1"/>
  <c r="L216" i="27"/>
  <c r="L242" i="27" s="1"/>
  <c r="K216" i="27"/>
  <c r="K242" i="27" s="1"/>
  <c r="J216" i="27"/>
  <c r="J242" i="27" s="1"/>
  <c r="I216" i="27"/>
  <c r="I242" i="27" s="1"/>
  <c r="H216" i="27"/>
  <c r="H242" i="27" s="1"/>
  <c r="G216" i="27"/>
  <c r="G242" i="27" s="1"/>
  <c r="F216" i="27"/>
  <c r="F242" i="27" s="1"/>
  <c r="E216" i="27"/>
  <c r="E242" i="27" s="1"/>
  <c r="D216" i="27"/>
  <c r="D242" i="27" s="1"/>
  <c r="C216" i="27"/>
  <c r="B216" i="27"/>
  <c r="B85" i="27" s="1"/>
  <c r="U215" i="27"/>
  <c r="T215" i="27"/>
  <c r="S215" i="27"/>
  <c r="R215" i="27"/>
  <c r="Q215" i="27"/>
  <c r="P215" i="27"/>
  <c r="O215" i="27"/>
  <c r="N215" i="27"/>
  <c r="M215" i="27"/>
  <c r="L215" i="27"/>
  <c r="K215" i="27"/>
  <c r="J215" i="27"/>
  <c r="I215" i="27"/>
  <c r="H215" i="27"/>
  <c r="G215" i="27"/>
  <c r="F215" i="27"/>
  <c r="E215" i="27"/>
  <c r="D215" i="27"/>
  <c r="C215" i="27"/>
  <c r="B215" i="27"/>
  <c r="U213" i="27"/>
  <c r="U221" i="27" s="1"/>
  <c r="T213" i="27"/>
  <c r="T221" i="27" s="1"/>
  <c r="S213" i="27"/>
  <c r="S221" i="27" s="1"/>
  <c r="R213" i="27"/>
  <c r="R221" i="27" s="1"/>
  <c r="Q213" i="27"/>
  <c r="Q221" i="27" s="1"/>
  <c r="P213" i="27"/>
  <c r="P221" i="27" s="1"/>
  <c r="O213" i="27"/>
  <c r="O221" i="27" s="1"/>
  <c r="N213" i="27"/>
  <c r="N221" i="27" s="1"/>
  <c r="M213" i="27"/>
  <c r="M221" i="27" s="1"/>
  <c r="L213" i="27"/>
  <c r="L221" i="27" s="1"/>
  <c r="K213" i="27"/>
  <c r="K221" i="27" s="1"/>
  <c r="J213" i="27"/>
  <c r="J221" i="27" s="1"/>
  <c r="I213" i="27"/>
  <c r="I221" i="27" s="1"/>
  <c r="H213" i="27"/>
  <c r="H221" i="27" s="1"/>
  <c r="G213" i="27"/>
  <c r="G221" i="27" s="1"/>
  <c r="F213" i="27"/>
  <c r="F221" i="27" s="1"/>
  <c r="E213" i="27"/>
  <c r="E221" i="27" s="1"/>
  <c r="D213" i="27"/>
  <c r="D221" i="27" s="1"/>
  <c r="C213" i="27"/>
  <c r="C221" i="27" s="1"/>
  <c r="B213" i="27"/>
  <c r="B221" i="27" s="1"/>
  <c r="B208" i="27"/>
  <c r="B207" i="27"/>
  <c r="B204" i="27"/>
  <c r="B203" i="27"/>
  <c r="B202" i="27"/>
  <c r="B201" i="27"/>
  <c r="B200" i="27"/>
  <c r="B199" i="27"/>
  <c r="B198" i="27"/>
  <c r="B197" i="27"/>
  <c r="U195" i="27"/>
  <c r="T195" i="27"/>
  <c r="S195" i="27"/>
  <c r="R195" i="27"/>
  <c r="Q195" i="27"/>
  <c r="P195" i="27"/>
  <c r="O195" i="27"/>
  <c r="N195" i="27"/>
  <c r="M195" i="27"/>
  <c r="L195" i="27"/>
  <c r="K195" i="27"/>
  <c r="J195" i="27"/>
  <c r="I195" i="27"/>
  <c r="H195" i="27"/>
  <c r="G195" i="27"/>
  <c r="F195" i="27"/>
  <c r="E195" i="27"/>
  <c r="D195" i="27"/>
  <c r="C195" i="27"/>
  <c r="B195" i="27"/>
  <c r="U194" i="27"/>
  <c r="T194" i="27"/>
  <c r="S194" i="27"/>
  <c r="R194" i="27"/>
  <c r="Q194" i="27"/>
  <c r="P194" i="27"/>
  <c r="O194" i="27"/>
  <c r="N194" i="27"/>
  <c r="M194" i="27"/>
  <c r="L194" i="27"/>
  <c r="K194" i="27"/>
  <c r="J194" i="27"/>
  <c r="I194" i="27"/>
  <c r="H194" i="27"/>
  <c r="G194" i="27"/>
  <c r="F194" i="27"/>
  <c r="E194" i="27"/>
  <c r="D194" i="27"/>
  <c r="C194" i="27"/>
  <c r="B194" i="27"/>
  <c r="U193" i="27"/>
  <c r="T193" i="27"/>
  <c r="S193" i="27"/>
  <c r="R193" i="27"/>
  <c r="Q193" i="27"/>
  <c r="P193" i="27"/>
  <c r="O193" i="27"/>
  <c r="N193" i="27"/>
  <c r="M193" i="27"/>
  <c r="L193" i="27"/>
  <c r="K193" i="27"/>
  <c r="J193" i="27"/>
  <c r="I193" i="27"/>
  <c r="H193" i="27"/>
  <c r="G193" i="27"/>
  <c r="F193" i="27"/>
  <c r="E193" i="27"/>
  <c r="D193" i="27"/>
  <c r="C193" i="27"/>
  <c r="B193" i="27"/>
  <c r="U192" i="27"/>
  <c r="T192" i="27"/>
  <c r="S192" i="27"/>
  <c r="R192" i="27"/>
  <c r="Q192" i="27"/>
  <c r="P192" i="27"/>
  <c r="O192" i="27"/>
  <c r="N192" i="27"/>
  <c r="M192" i="27"/>
  <c r="L192" i="27"/>
  <c r="K192" i="27"/>
  <c r="J192" i="27"/>
  <c r="I192" i="27"/>
  <c r="H192" i="27"/>
  <c r="G192" i="27"/>
  <c r="F192" i="27"/>
  <c r="E192" i="27"/>
  <c r="D192" i="27"/>
  <c r="C192" i="27"/>
  <c r="B192" i="27"/>
  <c r="U191" i="27"/>
  <c r="T191" i="27"/>
  <c r="S191" i="27"/>
  <c r="R191" i="27"/>
  <c r="Q191" i="27"/>
  <c r="P191" i="27"/>
  <c r="O191" i="27"/>
  <c r="N191" i="27"/>
  <c r="M191" i="27"/>
  <c r="L191" i="27"/>
  <c r="K191" i="27"/>
  <c r="J191" i="27"/>
  <c r="I191" i="27"/>
  <c r="H191" i="27"/>
  <c r="G191" i="27"/>
  <c r="F191" i="27"/>
  <c r="E191" i="27"/>
  <c r="D191" i="27"/>
  <c r="C191" i="27"/>
  <c r="B191" i="27"/>
  <c r="U190" i="27"/>
  <c r="T190" i="27"/>
  <c r="S190" i="27"/>
  <c r="R190" i="27"/>
  <c r="Q190" i="27"/>
  <c r="P190" i="27"/>
  <c r="O190" i="27"/>
  <c r="N190" i="27"/>
  <c r="M190" i="27"/>
  <c r="L190" i="27"/>
  <c r="K190" i="27"/>
  <c r="J190" i="27"/>
  <c r="I190" i="27"/>
  <c r="H190" i="27"/>
  <c r="G190" i="27"/>
  <c r="F190" i="27"/>
  <c r="E190" i="27"/>
  <c r="D190" i="27"/>
  <c r="C190" i="27"/>
  <c r="B190" i="27"/>
  <c r="B96" i="27"/>
  <c r="C96" i="27" s="1"/>
  <c r="B95" i="27"/>
  <c r="C95" i="27" s="1"/>
  <c r="B94" i="27"/>
  <c r="C94" i="27" s="1"/>
  <c r="B93" i="27"/>
  <c r="C93" i="27" s="1"/>
  <c r="B92" i="27"/>
  <c r="C92" i="27" s="1"/>
  <c r="B91" i="27"/>
  <c r="C91" i="27" s="1"/>
  <c r="C90" i="27"/>
  <c r="B90" i="27"/>
  <c r="B89" i="27"/>
  <c r="C89" i="27" s="1"/>
  <c r="B86" i="27"/>
  <c r="B84" i="27"/>
  <c r="B81" i="27"/>
  <c r="C81" i="27" s="1"/>
  <c r="D81" i="27" s="1"/>
  <c r="E81" i="27" s="1"/>
  <c r="F81" i="27" s="1"/>
  <c r="G81" i="27" s="1"/>
  <c r="C80" i="27"/>
  <c r="D80" i="27" s="1"/>
  <c r="E80" i="27" s="1"/>
  <c r="F80" i="27" s="1"/>
  <c r="G80" i="27" s="1"/>
  <c r="H80" i="27" s="1"/>
  <c r="I80" i="27" s="1"/>
  <c r="J80" i="27" s="1"/>
  <c r="K80" i="27" s="1"/>
  <c r="L80" i="27" s="1"/>
  <c r="M80" i="27" s="1"/>
  <c r="N80" i="27" s="1"/>
  <c r="O80" i="27" s="1"/>
  <c r="P80" i="27" s="1"/>
  <c r="Q80" i="27" s="1"/>
  <c r="R80" i="27" s="1"/>
  <c r="S80" i="27" s="1"/>
  <c r="T80" i="27" s="1"/>
  <c r="U80" i="27" s="1"/>
  <c r="B74" i="27"/>
  <c r="B73" i="27"/>
  <c r="B72" i="27"/>
  <c r="U71" i="27"/>
  <c r="M71" i="27"/>
  <c r="L71" i="27"/>
  <c r="I71" i="27"/>
  <c r="G71" i="27"/>
  <c r="U65" i="27"/>
  <c r="E65" i="27"/>
  <c r="B65" i="27"/>
  <c r="B66" i="27" s="1"/>
  <c r="U64" i="27"/>
  <c r="T64" i="27"/>
  <c r="T65" i="27" s="1"/>
  <c r="S64" i="27"/>
  <c r="S65" i="27" s="1"/>
  <c r="R64" i="27"/>
  <c r="R65" i="27" s="1"/>
  <c r="Q64" i="27"/>
  <c r="Q65" i="27" s="1"/>
  <c r="P64" i="27"/>
  <c r="P65" i="27" s="1"/>
  <c r="O64" i="27"/>
  <c r="O65" i="27" s="1"/>
  <c r="N64" i="27"/>
  <c r="N65" i="27" s="1"/>
  <c r="M64" i="27"/>
  <c r="M65" i="27" s="1"/>
  <c r="L64" i="27"/>
  <c r="L65" i="27" s="1"/>
  <c r="K64" i="27"/>
  <c r="K65" i="27" s="1"/>
  <c r="J64" i="27"/>
  <c r="J65" i="27" s="1"/>
  <c r="I64" i="27"/>
  <c r="I65" i="27" s="1"/>
  <c r="H64" i="27"/>
  <c r="H65" i="27" s="1"/>
  <c r="G64" i="27"/>
  <c r="G65" i="27" s="1"/>
  <c r="F64" i="27"/>
  <c r="F65" i="27" s="1"/>
  <c r="E64" i="27"/>
  <c r="D64" i="27"/>
  <c r="D65" i="27" s="1"/>
  <c r="C64" i="27"/>
  <c r="C65" i="27" s="1"/>
  <c r="B64" i="27"/>
  <c r="U59" i="27"/>
  <c r="T59" i="27"/>
  <c r="S59" i="27"/>
  <c r="R59" i="27"/>
  <c r="Q59" i="27"/>
  <c r="P59" i="27"/>
  <c r="O59" i="27"/>
  <c r="N59" i="27"/>
  <c r="M59" i="27"/>
  <c r="L59" i="27"/>
  <c r="K59" i="27"/>
  <c r="J59" i="27"/>
  <c r="I59" i="27"/>
  <c r="H59" i="27"/>
  <c r="G59" i="27"/>
  <c r="F59" i="27"/>
  <c r="E59" i="27"/>
  <c r="D59" i="27"/>
  <c r="C59" i="27"/>
  <c r="B59" i="27"/>
  <c r="B61" i="27" s="1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49" i="27"/>
  <c r="C49" i="27"/>
  <c r="B49" i="27"/>
  <c r="B50" i="27" s="1"/>
  <c r="U45" i="27"/>
  <c r="R45" i="27"/>
  <c r="M45" i="27"/>
  <c r="J45" i="27"/>
  <c r="H45" i="27"/>
  <c r="D45" i="27"/>
  <c r="C45" i="27"/>
  <c r="B45" i="27"/>
  <c r="B230" i="27" s="1"/>
  <c r="U44" i="27"/>
  <c r="T44" i="27"/>
  <c r="N44" i="27"/>
  <c r="M44" i="27"/>
  <c r="L44" i="27"/>
  <c r="G44" i="27"/>
  <c r="F44" i="27"/>
  <c r="E44" i="27"/>
  <c r="D44" i="27"/>
  <c r="C44" i="27"/>
  <c r="U41" i="27"/>
  <c r="T41" i="27"/>
  <c r="S41" i="27"/>
  <c r="R41" i="27"/>
  <c r="Q41" i="27"/>
  <c r="N41" i="27"/>
  <c r="M41" i="27"/>
  <c r="L41" i="27"/>
  <c r="K41" i="27"/>
  <c r="J41" i="27"/>
  <c r="I41" i="27"/>
  <c r="F41" i="27"/>
  <c r="E41" i="27"/>
  <c r="D41" i="27"/>
  <c r="C41" i="27"/>
  <c r="U40" i="27"/>
  <c r="T40" i="27"/>
  <c r="S40" i="27"/>
  <c r="N40" i="27"/>
  <c r="M40" i="27"/>
  <c r="L40" i="27"/>
  <c r="K40" i="27"/>
  <c r="G40" i="27"/>
  <c r="F40" i="27"/>
  <c r="E40" i="27"/>
  <c r="D40" i="27"/>
  <c r="C40" i="27"/>
  <c r="C225" i="27" s="1"/>
  <c r="B40" i="27"/>
  <c r="B225" i="27" s="1"/>
  <c r="U39" i="27"/>
  <c r="T39" i="27"/>
  <c r="S39" i="27"/>
  <c r="R39" i="27"/>
  <c r="Q39" i="27"/>
  <c r="P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6" i="27"/>
  <c r="B26" i="27" s="1"/>
  <c r="B24" i="27"/>
  <c r="D7" i="27"/>
  <c r="E7" i="27" s="1"/>
  <c r="C7" i="27"/>
  <c r="U220" i="26"/>
  <c r="U244" i="26" s="1"/>
  <c r="T220" i="26"/>
  <c r="T244" i="26" s="1"/>
  <c r="S220" i="26"/>
  <c r="S244" i="26" s="1"/>
  <c r="R220" i="26"/>
  <c r="R244" i="26" s="1"/>
  <c r="Q220" i="26"/>
  <c r="Q244" i="26" s="1"/>
  <c r="P220" i="26"/>
  <c r="P244" i="26" s="1"/>
  <c r="O220" i="26"/>
  <c r="O244" i="26" s="1"/>
  <c r="N220" i="26"/>
  <c r="N244" i="26" s="1"/>
  <c r="M220" i="26"/>
  <c r="M244" i="26" s="1"/>
  <c r="L220" i="26"/>
  <c r="L244" i="26" s="1"/>
  <c r="K220" i="26"/>
  <c r="K244" i="26" s="1"/>
  <c r="J220" i="26"/>
  <c r="J244" i="26" s="1"/>
  <c r="I220" i="26"/>
  <c r="I244" i="26" s="1"/>
  <c r="H220" i="26"/>
  <c r="H244" i="26" s="1"/>
  <c r="G220" i="26"/>
  <c r="G244" i="26" s="1"/>
  <c r="F220" i="26"/>
  <c r="F244" i="26" s="1"/>
  <c r="E220" i="26"/>
  <c r="E244" i="26" s="1"/>
  <c r="D220" i="26"/>
  <c r="D244" i="26" s="1"/>
  <c r="C220" i="26"/>
  <c r="C244" i="26" s="1"/>
  <c r="B220" i="26"/>
  <c r="B244" i="26" s="1"/>
  <c r="B249" i="26" s="1"/>
  <c r="U219" i="26"/>
  <c r="U243" i="26" s="1"/>
  <c r="T219" i="26"/>
  <c r="T243" i="26" s="1"/>
  <c r="S219" i="26"/>
  <c r="S246" i="26" s="1"/>
  <c r="R219" i="26"/>
  <c r="R246" i="26" s="1"/>
  <c r="Q219" i="26"/>
  <c r="Q246" i="26" s="1"/>
  <c r="P219" i="26"/>
  <c r="P246" i="26" s="1"/>
  <c r="O219" i="26"/>
  <c r="O246" i="26" s="1"/>
  <c r="N219" i="26"/>
  <c r="N246" i="26" s="1"/>
  <c r="M219" i="26"/>
  <c r="M243" i="26" s="1"/>
  <c r="L219" i="26"/>
  <c r="L243" i="26" s="1"/>
  <c r="K219" i="26"/>
  <c r="K246" i="26" s="1"/>
  <c r="J219" i="26"/>
  <c r="J246" i="26" s="1"/>
  <c r="I219" i="26"/>
  <c r="I247" i="26" s="1"/>
  <c r="H219" i="26"/>
  <c r="H247" i="26" s="1"/>
  <c r="G219" i="26"/>
  <c r="F219" i="26"/>
  <c r="E219" i="26"/>
  <c r="E247" i="26" s="1"/>
  <c r="D219" i="26"/>
  <c r="D247" i="26" s="1"/>
  <c r="C219" i="26"/>
  <c r="C246" i="26" s="1"/>
  <c r="B219" i="26"/>
  <c r="B246" i="26" s="1"/>
  <c r="U218" i="26"/>
  <c r="U241" i="26" s="1"/>
  <c r="T218" i="26"/>
  <c r="T241" i="26" s="1"/>
  <c r="S218" i="26"/>
  <c r="S241" i="26" s="1"/>
  <c r="R218" i="26"/>
  <c r="R241" i="26" s="1"/>
  <c r="Q218" i="26"/>
  <c r="Q245" i="26" s="1"/>
  <c r="P218" i="26"/>
  <c r="P245" i="26" s="1"/>
  <c r="O218" i="26"/>
  <c r="O40" i="26" s="1"/>
  <c r="N218" i="26"/>
  <c r="N40" i="26" s="1"/>
  <c r="M218" i="26"/>
  <c r="M245" i="26" s="1"/>
  <c r="L218" i="26"/>
  <c r="L245" i="26" s="1"/>
  <c r="K218" i="26"/>
  <c r="K241" i="26" s="1"/>
  <c r="K70" i="26" s="1"/>
  <c r="J218" i="26"/>
  <c r="J241" i="26" s="1"/>
  <c r="J70" i="26" s="1"/>
  <c r="I218" i="26"/>
  <c r="I241" i="26" s="1"/>
  <c r="I70" i="26" s="1"/>
  <c r="H218" i="26"/>
  <c r="H241" i="26" s="1"/>
  <c r="H70" i="26" s="1"/>
  <c r="G218" i="26"/>
  <c r="G39" i="26" s="1"/>
  <c r="F218" i="26"/>
  <c r="F40" i="26" s="1"/>
  <c r="E218" i="26"/>
  <c r="E245" i="26" s="1"/>
  <c r="D218" i="26"/>
  <c r="D245" i="26" s="1"/>
  <c r="C218" i="26"/>
  <c r="C245" i="26" s="1"/>
  <c r="B218" i="26"/>
  <c r="B245" i="26" s="1"/>
  <c r="U217" i="26"/>
  <c r="T217" i="26"/>
  <c r="S217" i="26"/>
  <c r="R217" i="26"/>
  <c r="Q217" i="26"/>
  <c r="P217" i="26"/>
  <c r="O217" i="26"/>
  <c r="N217" i="26"/>
  <c r="M217" i="26"/>
  <c r="L217" i="26"/>
  <c r="K217" i="26"/>
  <c r="J217" i="26"/>
  <c r="I217" i="26"/>
  <c r="H217" i="26"/>
  <c r="G217" i="26"/>
  <c r="F217" i="26"/>
  <c r="E217" i="26"/>
  <c r="D217" i="26"/>
  <c r="C217" i="26"/>
  <c r="B217" i="26"/>
  <c r="B84" i="26" s="1"/>
  <c r="U216" i="26"/>
  <c r="U242" i="26" s="1"/>
  <c r="T216" i="26"/>
  <c r="T242" i="26" s="1"/>
  <c r="S216" i="26"/>
  <c r="S242" i="26" s="1"/>
  <c r="R216" i="26"/>
  <c r="R242" i="26" s="1"/>
  <c r="Q216" i="26"/>
  <c r="Q242" i="26" s="1"/>
  <c r="P216" i="26"/>
  <c r="P242" i="26" s="1"/>
  <c r="O216" i="26"/>
  <c r="O242" i="26" s="1"/>
  <c r="N216" i="26"/>
  <c r="N242" i="26" s="1"/>
  <c r="M216" i="26"/>
  <c r="M242" i="26" s="1"/>
  <c r="L216" i="26"/>
  <c r="L242" i="26" s="1"/>
  <c r="K216" i="26"/>
  <c r="K242" i="26" s="1"/>
  <c r="J216" i="26"/>
  <c r="J242" i="26" s="1"/>
  <c r="I216" i="26"/>
  <c r="I242" i="26" s="1"/>
  <c r="H216" i="26"/>
  <c r="H242" i="26" s="1"/>
  <c r="G216" i="26"/>
  <c r="G242" i="26" s="1"/>
  <c r="F216" i="26"/>
  <c r="F242" i="26" s="1"/>
  <c r="E216" i="26"/>
  <c r="E242" i="26" s="1"/>
  <c r="D216" i="26"/>
  <c r="D242" i="26" s="1"/>
  <c r="C216" i="26"/>
  <c r="C242" i="26" s="1"/>
  <c r="B216" i="26"/>
  <c r="B242" i="26" s="1"/>
  <c r="U215" i="26"/>
  <c r="T215" i="26"/>
  <c r="S215" i="26"/>
  <c r="R215" i="26"/>
  <c r="Q215" i="26"/>
  <c r="P215" i="26"/>
  <c r="O215" i="26"/>
  <c r="N215" i="26"/>
  <c r="M215" i="26"/>
  <c r="L215" i="26"/>
  <c r="K215" i="26"/>
  <c r="J215" i="26"/>
  <c r="I215" i="26"/>
  <c r="H215" i="26"/>
  <c r="G215" i="26"/>
  <c r="F215" i="26"/>
  <c r="E215" i="26"/>
  <c r="D215" i="26"/>
  <c r="C215" i="26"/>
  <c r="B215" i="26"/>
  <c r="U213" i="26"/>
  <c r="U221" i="26" s="1"/>
  <c r="T213" i="26"/>
  <c r="T221" i="26" s="1"/>
  <c r="S213" i="26"/>
  <c r="S221" i="26" s="1"/>
  <c r="R213" i="26"/>
  <c r="R221" i="26" s="1"/>
  <c r="Q213" i="26"/>
  <c r="Q221" i="26" s="1"/>
  <c r="P213" i="26"/>
  <c r="P221" i="26" s="1"/>
  <c r="O213" i="26"/>
  <c r="O221" i="26" s="1"/>
  <c r="N213" i="26"/>
  <c r="N221" i="26" s="1"/>
  <c r="M213" i="26"/>
  <c r="M221" i="26" s="1"/>
  <c r="L213" i="26"/>
  <c r="L221" i="26" s="1"/>
  <c r="K213" i="26"/>
  <c r="K221" i="26" s="1"/>
  <c r="J213" i="26"/>
  <c r="J221" i="26" s="1"/>
  <c r="I213" i="26"/>
  <c r="I221" i="26" s="1"/>
  <c r="H213" i="26"/>
  <c r="H221" i="26" s="1"/>
  <c r="G213" i="26"/>
  <c r="F213" i="26"/>
  <c r="F221" i="26" s="1"/>
  <c r="E213" i="26"/>
  <c r="E221" i="26" s="1"/>
  <c r="D213" i="26"/>
  <c r="D221" i="26" s="1"/>
  <c r="C213" i="26"/>
  <c r="C221" i="26" s="1"/>
  <c r="B213" i="26"/>
  <c r="B221" i="26" s="1"/>
  <c r="B204" i="26"/>
  <c r="B203" i="26"/>
  <c r="B202" i="26"/>
  <c r="B201" i="26"/>
  <c r="B200" i="26"/>
  <c r="B199" i="26"/>
  <c r="B198" i="26"/>
  <c r="B197" i="26"/>
  <c r="U195" i="26"/>
  <c r="T195" i="26"/>
  <c r="S195" i="26"/>
  <c r="R195" i="26"/>
  <c r="Q195" i="26"/>
  <c r="P195" i="26"/>
  <c r="O195" i="26"/>
  <c r="N195" i="26"/>
  <c r="M195" i="26"/>
  <c r="L195" i="26"/>
  <c r="K195" i="26"/>
  <c r="J195" i="26"/>
  <c r="I195" i="26"/>
  <c r="H195" i="26"/>
  <c r="G195" i="26"/>
  <c r="F195" i="26"/>
  <c r="E195" i="26"/>
  <c r="D195" i="26"/>
  <c r="C195" i="26"/>
  <c r="B195" i="26"/>
  <c r="U194" i="26"/>
  <c r="T194" i="26"/>
  <c r="S194" i="26"/>
  <c r="R194" i="26"/>
  <c r="Q194" i="26"/>
  <c r="P194" i="26"/>
  <c r="O194" i="26"/>
  <c r="N194" i="26"/>
  <c r="M194" i="26"/>
  <c r="L194" i="26"/>
  <c r="K194" i="26"/>
  <c r="J194" i="26"/>
  <c r="I194" i="26"/>
  <c r="H194" i="26"/>
  <c r="G194" i="26"/>
  <c r="F194" i="26"/>
  <c r="E194" i="26"/>
  <c r="D194" i="26"/>
  <c r="C194" i="26"/>
  <c r="B194" i="26"/>
  <c r="U193" i="26"/>
  <c r="T193" i="26"/>
  <c r="S193" i="26"/>
  <c r="R193" i="26"/>
  <c r="Q193" i="26"/>
  <c r="P193" i="26"/>
  <c r="O193" i="26"/>
  <c r="N193" i="26"/>
  <c r="M193" i="26"/>
  <c r="L193" i="26"/>
  <c r="K193" i="26"/>
  <c r="J193" i="26"/>
  <c r="I193" i="26"/>
  <c r="H193" i="26"/>
  <c r="G193" i="26"/>
  <c r="F193" i="26"/>
  <c r="E193" i="26"/>
  <c r="D193" i="26"/>
  <c r="C193" i="26"/>
  <c r="B193" i="26"/>
  <c r="U192" i="26"/>
  <c r="T192" i="26"/>
  <c r="S192" i="26"/>
  <c r="R192" i="26"/>
  <c r="Q192" i="26"/>
  <c r="P192" i="26"/>
  <c r="O192" i="26"/>
  <c r="N192" i="26"/>
  <c r="M192" i="26"/>
  <c r="L192" i="26"/>
  <c r="K192" i="26"/>
  <c r="J192" i="26"/>
  <c r="I192" i="26"/>
  <c r="H192" i="26"/>
  <c r="G192" i="26"/>
  <c r="F192" i="26"/>
  <c r="E192" i="26"/>
  <c r="D192" i="26"/>
  <c r="C192" i="26"/>
  <c r="B192" i="26"/>
  <c r="U191" i="26"/>
  <c r="T191" i="26"/>
  <c r="S191" i="26"/>
  <c r="R191" i="26"/>
  <c r="Q191" i="26"/>
  <c r="P191" i="26"/>
  <c r="O191" i="26"/>
  <c r="N191" i="26"/>
  <c r="M191" i="26"/>
  <c r="L191" i="26"/>
  <c r="K191" i="26"/>
  <c r="J191" i="26"/>
  <c r="I191" i="26"/>
  <c r="H191" i="26"/>
  <c r="G191" i="26"/>
  <c r="F191" i="26"/>
  <c r="E191" i="26"/>
  <c r="D191" i="26"/>
  <c r="C191" i="26"/>
  <c r="B191" i="26"/>
  <c r="U190" i="26"/>
  <c r="T190" i="26"/>
  <c r="S190" i="26"/>
  <c r="R190" i="26"/>
  <c r="Q190" i="26"/>
  <c r="P190" i="26"/>
  <c r="O190" i="26"/>
  <c r="N190" i="26"/>
  <c r="M190" i="26"/>
  <c r="L190" i="26"/>
  <c r="K190" i="26"/>
  <c r="J190" i="26"/>
  <c r="I190" i="26"/>
  <c r="H190" i="26"/>
  <c r="G190" i="26"/>
  <c r="F190" i="26"/>
  <c r="E190" i="26"/>
  <c r="D190" i="26"/>
  <c r="C190" i="26"/>
  <c r="B190" i="26"/>
  <c r="B96" i="26"/>
  <c r="C96" i="26" s="1"/>
  <c r="B95" i="26"/>
  <c r="C95" i="26" s="1"/>
  <c r="B94" i="26"/>
  <c r="C94" i="26" s="1"/>
  <c r="B93" i="26"/>
  <c r="C93" i="26" s="1"/>
  <c r="B92" i="26"/>
  <c r="C92" i="26" s="1"/>
  <c r="B91" i="26"/>
  <c r="C91" i="26" s="1"/>
  <c r="B90" i="26"/>
  <c r="C90" i="26" s="1"/>
  <c r="C198" i="26" s="1"/>
  <c r="B89" i="26"/>
  <c r="C89" i="26" s="1"/>
  <c r="B86" i="26"/>
  <c r="B85" i="26"/>
  <c r="B81" i="26"/>
  <c r="B46" i="26" s="1"/>
  <c r="C80" i="26"/>
  <c r="D80" i="26" s="1"/>
  <c r="E80" i="26" s="1"/>
  <c r="F80" i="26" s="1"/>
  <c r="G80" i="26" s="1"/>
  <c r="H80" i="26" s="1"/>
  <c r="I80" i="26" s="1"/>
  <c r="J80" i="26" s="1"/>
  <c r="K80" i="26" s="1"/>
  <c r="L80" i="26" s="1"/>
  <c r="M80" i="26" s="1"/>
  <c r="N80" i="26" s="1"/>
  <c r="O80" i="26" s="1"/>
  <c r="P80" i="26" s="1"/>
  <c r="Q80" i="26" s="1"/>
  <c r="R80" i="26" s="1"/>
  <c r="S80" i="26" s="1"/>
  <c r="T80" i="26" s="1"/>
  <c r="U80" i="26" s="1"/>
  <c r="B74" i="26"/>
  <c r="B73" i="26"/>
  <c r="B72" i="26"/>
  <c r="Q71" i="26"/>
  <c r="P71" i="26"/>
  <c r="M71" i="26"/>
  <c r="L71" i="26"/>
  <c r="E71" i="26"/>
  <c r="D71" i="26"/>
  <c r="C71" i="26"/>
  <c r="B71" i="26"/>
  <c r="U70" i="26"/>
  <c r="T70" i="26"/>
  <c r="S70" i="26"/>
  <c r="R70" i="26"/>
  <c r="P65" i="26"/>
  <c r="B65" i="26"/>
  <c r="B66" i="26" s="1"/>
  <c r="U64" i="26"/>
  <c r="U65" i="26" s="1"/>
  <c r="T64" i="26"/>
  <c r="T65" i="26" s="1"/>
  <c r="S64" i="26"/>
  <c r="S65" i="26" s="1"/>
  <c r="R64" i="26"/>
  <c r="R65" i="26" s="1"/>
  <c r="Q64" i="26"/>
  <c r="Q65" i="26" s="1"/>
  <c r="P64" i="26"/>
  <c r="O64" i="26"/>
  <c r="O65" i="26" s="1"/>
  <c r="N64" i="26"/>
  <c r="N65" i="26" s="1"/>
  <c r="M64" i="26"/>
  <c r="M65" i="26" s="1"/>
  <c r="L64" i="26"/>
  <c r="L65" i="26" s="1"/>
  <c r="K64" i="26"/>
  <c r="K65" i="26" s="1"/>
  <c r="J64" i="26"/>
  <c r="J65" i="26" s="1"/>
  <c r="I64" i="26"/>
  <c r="I65" i="26" s="1"/>
  <c r="H64" i="26"/>
  <c r="H65" i="26" s="1"/>
  <c r="G64" i="26"/>
  <c r="G65" i="26" s="1"/>
  <c r="F64" i="26"/>
  <c r="F65" i="26" s="1"/>
  <c r="E64" i="26"/>
  <c r="E65" i="26" s="1"/>
  <c r="D64" i="26"/>
  <c r="D65" i="26" s="1"/>
  <c r="C64" i="26"/>
  <c r="C65" i="26" s="1"/>
  <c r="B64" i="26"/>
  <c r="U59" i="26"/>
  <c r="T59" i="26"/>
  <c r="S59" i="26"/>
  <c r="R59" i="26"/>
  <c r="Q59" i="26"/>
  <c r="P59" i="26"/>
  <c r="O59" i="26"/>
  <c r="N59" i="26"/>
  <c r="M59" i="26"/>
  <c r="L59" i="26"/>
  <c r="K59" i="26"/>
  <c r="J59" i="26"/>
  <c r="I59" i="26"/>
  <c r="H59" i="26"/>
  <c r="G59" i="26"/>
  <c r="F59" i="26"/>
  <c r="E59" i="26"/>
  <c r="D59" i="26"/>
  <c r="C59" i="26"/>
  <c r="B59" i="26"/>
  <c r="B61" i="26" s="1"/>
  <c r="B50" i="26"/>
  <c r="U49" i="26"/>
  <c r="T49" i="26"/>
  <c r="S49" i="26"/>
  <c r="R49" i="26"/>
  <c r="Q49" i="26"/>
  <c r="P49" i="26"/>
  <c r="O49" i="26"/>
  <c r="N49" i="26"/>
  <c r="M49" i="26"/>
  <c r="L49" i="26"/>
  <c r="K49" i="26"/>
  <c r="J49" i="26"/>
  <c r="I49" i="26"/>
  <c r="H49" i="26"/>
  <c r="G49" i="26"/>
  <c r="F49" i="26"/>
  <c r="E49" i="26"/>
  <c r="D49" i="26"/>
  <c r="C49" i="26"/>
  <c r="B49" i="26"/>
  <c r="U45" i="26"/>
  <c r="T45" i="26"/>
  <c r="Q45" i="26"/>
  <c r="P45" i="26"/>
  <c r="O45" i="26"/>
  <c r="N45" i="26"/>
  <c r="M45" i="26"/>
  <c r="L45" i="26"/>
  <c r="K45" i="26"/>
  <c r="I45" i="26"/>
  <c r="H45" i="26"/>
  <c r="G45" i="26"/>
  <c r="F45" i="26"/>
  <c r="U44" i="26"/>
  <c r="T44" i="26"/>
  <c r="S44" i="26"/>
  <c r="R44" i="26"/>
  <c r="M44" i="26"/>
  <c r="L44" i="26"/>
  <c r="K44" i="26"/>
  <c r="J44" i="26"/>
  <c r="E44" i="26"/>
  <c r="D44" i="26"/>
  <c r="C44" i="26"/>
  <c r="B44" i="26"/>
  <c r="B229" i="26" s="1"/>
  <c r="U41" i="26"/>
  <c r="T41" i="26"/>
  <c r="S41" i="26"/>
  <c r="R41" i="26"/>
  <c r="Q41" i="26"/>
  <c r="P41" i="26"/>
  <c r="O41" i="26"/>
  <c r="M41" i="26"/>
  <c r="L41" i="26"/>
  <c r="K41" i="26"/>
  <c r="J41" i="26"/>
  <c r="I41" i="26"/>
  <c r="H41" i="26"/>
  <c r="E41" i="26"/>
  <c r="D41" i="26"/>
  <c r="C41" i="26"/>
  <c r="B41" i="26"/>
  <c r="B226" i="26" s="1"/>
  <c r="U40" i="26"/>
  <c r="T40" i="26"/>
  <c r="S40" i="26"/>
  <c r="R40" i="26"/>
  <c r="Q40" i="26"/>
  <c r="M40" i="26"/>
  <c r="L40" i="26"/>
  <c r="K40" i="26"/>
  <c r="J40" i="26"/>
  <c r="I40" i="26"/>
  <c r="E40" i="26"/>
  <c r="D40" i="26"/>
  <c r="C40" i="26"/>
  <c r="B40" i="26"/>
  <c r="B225" i="26" s="1"/>
  <c r="U39" i="26"/>
  <c r="T39" i="26"/>
  <c r="S39" i="26"/>
  <c r="R39" i="26"/>
  <c r="N39" i="26"/>
  <c r="M39" i="26"/>
  <c r="L39" i="26"/>
  <c r="K39" i="26"/>
  <c r="J39" i="26"/>
  <c r="F39" i="26"/>
  <c r="E39" i="26"/>
  <c r="D39" i="26"/>
  <c r="C39" i="26"/>
  <c r="B39" i="26"/>
  <c r="B224" i="26" s="1"/>
  <c r="B36" i="26"/>
  <c r="C36" i="26" s="1"/>
  <c r="B26" i="26"/>
  <c r="C7" i="26"/>
  <c r="Q45" i="27" l="1"/>
  <c r="I45" i="27"/>
  <c r="B42" i="27"/>
  <c r="B227" i="27" s="1"/>
  <c r="F42" i="27"/>
  <c r="C43" i="27"/>
  <c r="D43" i="27"/>
  <c r="D228" i="27" s="1"/>
  <c r="B46" i="27"/>
  <c r="B231" i="27" s="1"/>
  <c r="E42" i="27"/>
  <c r="E43" i="27"/>
  <c r="E228" i="27" s="1"/>
  <c r="E46" i="27"/>
  <c r="E209" i="27" s="1"/>
  <c r="B43" i="27"/>
  <c r="B228" i="27" s="1"/>
  <c r="C42" i="27"/>
  <c r="C227" i="27" s="1"/>
  <c r="F43" i="27"/>
  <c r="F46" i="27"/>
  <c r="F209" i="27" s="1"/>
  <c r="B242" i="27"/>
  <c r="D243" i="27"/>
  <c r="E45" i="27"/>
  <c r="E230" i="27" s="1"/>
  <c r="B39" i="27"/>
  <c r="B224" i="27" s="1"/>
  <c r="B41" i="27"/>
  <c r="B226" i="27" s="1"/>
  <c r="C84" i="27"/>
  <c r="C297" i="27" s="1"/>
  <c r="C157" i="27" s="1"/>
  <c r="D46" i="27"/>
  <c r="D211" i="27" s="1"/>
  <c r="D247" i="27"/>
  <c r="L246" i="27"/>
  <c r="K246" i="27"/>
  <c r="O40" i="27"/>
  <c r="O44" i="27"/>
  <c r="L45" i="27"/>
  <c r="T45" i="27"/>
  <c r="H40" i="27"/>
  <c r="H44" i="27"/>
  <c r="P242" i="27"/>
  <c r="H245" i="27"/>
  <c r="H71" i="27" s="1"/>
  <c r="T246" i="27"/>
  <c r="P40" i="27"/>
  <c r="P44" i="27"/>
  <c r="I40" i="27"/>
  <c r="Q40" i="27"/>
  <c r="I44" i="27"/>
  <c r="Q44" i="27"/>
  <c r="O245" i="27"/>
  <c r="O71" i="27" s="1"/>
  <c r="O241" i="27"/>
  <c r="O70" i="27" s="1"/>
  <c r="J40" i="27"/>
  <c r="R40" i="27"/>
  <c r="O41" i="27"/>
  <c r="Q243" i="27"/>
  <c r="P245" i="27"/>
  <c r="P71" i="27" s="1"/>
  <c r="H41" i="27"/>
  <c r="I241" i="27"/>
  <c r="I70" i="27" s="1"/>
  <c r="T243" i="27"/>
  <c r="Q245" i="27"/>
  <c r="Q71" i="27" s="1"/>
  <c r="G41" i="27"/>
  <c r="C61" i="27"/>
  <c r="D61" i="27" s="1"/>
  <c r="E61" i="27" s="1"/>
  <c r="F61" i="27" s="1"/>
  <c r="G61" i="27" s="1"/>
  <c r="C66" i="27"/>
  <c r="C67" i="27" s="1"/>
  <c r="B67" i="27"/>
  <c r="E208" i="27"/>
  <c r="E85" i="27"/>
  <c r="E86" i="27"/>
  <c r="E84" i="27"/>
  <c r="F7" i="27"/>
  <c r="G46" i="27"/>
  <c r="G210" i="27" s="1"/>
  <c r="H81" i="27"/>
  <c r="G42" i="27"/>
  <c r="G43" i="27"/>
  <c r="B51" i="27"/>
  <c r="C50" i="27"/>
  <c r="C319" i="27"/>
  <c r="C179" i="27" s="1"/>
  <c r="C314" i="27"/>
  <c r="C174" i="27" s="1"/>
  <c r="C309" i="27"/>
  <c r="C169" i="27" s="1"/>
  <c r="C302" i="27"/>
  <c r="C162" i="27" s="1"/>
  <c r="C275" i="27"/>
  <c r="C135" i="27" s="1"/>
  <c r="C268" i="27"/>
  <c r="C128" i="27" s="1"/>
  <c r="C263" i="27"/>
  <c r="C123" i="27" s="1"/>
  <c r="C258" i="27"/>
  <c r="C118" i="27" s="1"/>
  <c r="D226" i="27"/>
  <c r="C198" i="27"/>
  <c r="D90" i="27"/>
  <c r="E224" i="27"/>
  <c r="E226" i="27"/>
  <c r="E229" i="27"/>
  <c r="E211" i="27"/>
  <c r="C86" i="27"/>
  <c r="C203" i="27"/>
  <c r="D95" i="27"/>
  <c r="F224" i="27"/>
  <c r="F226" i="27"/>
  <c r="C201" i="27"/>
  <c r="D93" i="27"/>
  <c r="C199" i="27"/>
  <c r="D91" i="27"/>
  <c r="D208" i="27"/>
  <c r="D85" i="27"/>
  <c r="D86" i="27"/>
  <c r="D84" i="27"/>
  <c r="D225" i="27"/>
  <c r="D42" i="27"/>
  <c r="D227" i="27" s="1"/>
  <c r="D66" i="27"/>
  <c r="C197" i="27"/>
  <c r="D89" i="27"/>
  <c r="C36" i="27"/>
  <c r="C62" i="27" s="1"/>
  <c r="E225" i="27"/>
  <c r="E227" i="27"/>
  <c r="C204" i="27"/>
  <c r="D96" i="27"/>
  <c r="D224" i="27"/>
  <c r="F225" i="27"/>
  <c r="B211" i="27"/>
  <c r="C202" i="27"/>
  <c r="D94" i="27"/>
  <c r="D229" i="27"/>
  <c r="F227" i="27"/>
  <c r="C208" i="27"/>
  <c r="C85" i="27"/>
  <c r="C224" i="27"/>
  <c r="C226" i="27"/>
  <c r="C228" i="27"/>
  <c r="C229" i="27"/>
  <c r="C46" i="27"/>
  <c r="B60" i="27"/>
  <c r="C60" i="27" s="1"/>
  <c r="D60" i="27" s="1"/>
  <c r="E60" i="27" s="1"/>
  <c r="F60" i="27" s="1"/>
  <c r="G60" i="27" s="1"/>
  <c r="H60" i="27" s="1"/>
  <c r="I60" i="27" s="1"/>
  <c r="J60" i="27" s="1"/>
  <c r="K60" i="27" s="1"/>
  <c r="L60" i="27" s="1"/>
  <c r="M60" i="27" s="1"/>
  <c r="N60" i="27" s="1"/>
  <c r="O60" i="27" s="1"/>
  <c r="P60" i="27" s="1"/>
  <c r="Q60" i="27" s="1"/>
  <c r="R60" i="27" s="1"/>
  <c r="S60" i="27" s="1"/>
  <c r="T60" i="27" s="1"/>
  <c r="U60" i="27" s="1"/>
  <c r="B62" i="27"/>
  <c r="C200" i="27"/>
  <c r="D92" i="27"/>
  <c r="B317" i="27"/>
  <c r="B177" i="27" s="1"/>
  <c r="B312" i="27"/>
  <c r="B172" i="27" s="1"/>
  <c r="B307" i="27"/>
  <c r="B167" i="27" s="1"/>
  <c r="B300" i="27"/>
  <c r="B160" i="27" s="1"/>
  <c r="B295" i="27"/>
  <c r="B155" i="27" s="1"/>
  <c r="B290" i="27"/>
  <c r="B150" i="27" s="1"/>
  <c r="B283" i="27"/>
  <c r="B143" i="27" s="1"/>
  <c r="B308" i="27"/>
  <c r="B168" i="27" s="1"/>
  <c r="B301" i="27"/>
  <c r="B161" i="27" s="1"/>
  <c r="B279" i="27"/>
  <c r="B139" i="27" s="1"/>
  <c r="B284" i="27"/>
  <c r="B144" i="27" s="1"/>
  <c r="B274" i="27"/>
  <c r="B134" i="27" s="1"/>
  <c r="B267" i="27"/>
  <c r="B127" i="27" s="1"/>
  <c r="B318" i="27"/>
  <c r="B178" i="27" s="1"/>
  <c r="B291" i="27"/>
  <c r="B151" i="27" s="1"/>
  <c r="B278" i="27"/>
  <c r="B138" i="27" s="1"/>
  <c r="B313" i="27"/>
  <c r="B173" i="27" s="1"/>
  <c r="B296" i="27"/>
  <c r="B156" i="27" s="1"/>
  <c r="B256" i="27"/>
  <c r="B116" i="27" s="1"/>
  <c r="B273" i="27"/>
  <c r="B133" i="27" s="1"/>
  <c r="B266" i="27"/>
  <c r="B126" i="27" s="1"/>
  <c r="C230" i="27"/>
  <c r="D230" i="27"/>
  <c r="B319" i="27"/>
  <c r="B179" i="27" s="1"/>
  <c r="B314" i="27"/>
  <c r="B174" i="27" s="1"/>
  <c r="B309" i="27"/>
  <c r="B169" i="27" s="1"/>
  <c r="B302" i="27"/>
  <c r="B162" i="27" s="1"/>
  <c r="B297" i="27"/>
  <c r="B157" i="27" s="1"/>
  <c r="B292" i="27"/>
  <c r="B152" i="27" s="1"/>
  <c r="B285" i="27"/>
  <c r="B145" i="27" s="1"/>
  <c r="B280" i="27"/>
  <c r="B140" i="27" s="1"/>
  <c r="B275" i="27"/>
  <c r="B135" i="27" s="1"/>
  <c r="B258" i="27"/>
  <c r="B118" i="27" s="1"/>
  <c r="B268" i="27"/>
  <c r="B128" i="27" s="1"/>
  <c r="B316" i="27"/>
  <c r="B176" i="27" s="1"/>
  <c r="B282" i="27"/>
  <c r="B142" i="27" s="1"/>
  <c r="B277" i="27"/>
  <c r="B137" i="27" s="1"/>
  <c r="B311" i="27"/>
  <c r="B171" i="27" s="1"/>
  <c r="B289" i="27"/>
  <c r="B149" i="27" s="1"/>
  <c r="B272" i="27"/>
  <c r="B132" i="27" s="1"/>
  <c r="B265" i="27"/>
  <c r="B125" i="27" s="1"/>
  <c r="B306" i="27"/>
  <c r="B166" i="27" s="1"/>
  <c r="B294" i="27"/>
  <c r="B154" i="27" s="1"/>
  <c r="B299" i="27"/>
  <c r="B159" i="27" s="1"/>
  <c r="B245" i="27"/>
  <c r="B71" i="27" s="1"/>
  <c r="B241" i="27"/>
  <c r="B70" i="27" s="1"/>
  <c r="J245" i="27"/>
  <c r="J71" i="27" s="1"/>
  <c r="J241" i="27"/>
  <c r="J70" i="27" s="1"/>
  <c r="R245" i="27"/>
  <c r="R71" i="27" s="1"/>
  <c r="R241" i="27"/>
  <c r="R70" i="27" s="1"/>
  <c r="F246" i="27"/>
  <c r="F247" i="27"/>
  <c r="F243" i="27"/>
  <c r="N246" i="27"/>
  <c r="N243" i="27"/>
  <c r="C245" i="27"/>
  <c r="C71" i="27" s="1"/>
  <c r="C241" i="27"/>
  <c r="C70" i="27" s="1"/>
  <c r="K245" i="27"/>
  <c r="K71" i="27" s="1"/>
  <c r="K241" i="27"/>
  <c r="K70" i="27" s="1"/>
  <c r="S245" i="27"/>
  <c r="S71" i="27" s="1"/>
  <c r="S241" i="27"/>
  <c r="S70" i="27" s="1"/>
  <c r="G246" i="27"/>
  <c r="G247" i="27"/>
  <c r="G243" i="27"/>
  <c r="O246" i="27"/>
  <c r="O243" i="27"/>
  <c r="O247" i="27"/>
  <c r="C207" i="27"/>
  <c r="C244" i="27"/>
  <c r="C249" i="27" s="1"/>
  <c r="K244" i="27"/>
  <c r="S244" i="27"/>
  <c r="D241" i="27"/>
  <c r="D70" i="27" s="1"/>
  <c r="D245" i="27"/>
  <c r="D71" i="27" s="1"/>
  <c r="T241" i="27"/>
  <c r="T70" i="27" s="1"/>
  <c r="T245" i="27"/>
  <c r="T71" i="27" s="1"/>
  <c r="H247" i="27"/>
  <c r="H243" i="27"/>
  <c r="P246" i="27"/>
  <c r="P247" i="27"/>
  <c r="D207" i="27"/>
  <c r="D244" i="27"/>
  <c r="D249" i="27" s="1"/>
  <c r="L244" i="27"/>
  <c r="T244" i="27"/>
  <c r="M241" i="27"/>
  <c r="M70" i="27" s="1"/>
  <c r="P243" i="27"/>
  <c r="E245" i="27"/>
  <c r="E71" i="27" s="1"/>
  <c r="E241" i="27"/>
  <c r="E70" i="27" s="1"/>
  <c r="E207" i="27"/>
  <c r="F207" i="27"/>
  <c r="F241" i="27"/>
  <c r="F70" i="27" s="1"/>
  <c r="F245" i="27"/>
  <c r="F71" i="27" s="1"/>
  <c r="N245" i="27"/>
  <c r="N71" i="27" s="1"/>
  <c r="N241" i="27"/>
  <c r="N70" i="27" s="1"/>
  <c r="U241" i="27"/>
  <c r="U70" i="27" s="1"/>
  <c r="N247" i="27"/>
  <c r="M244" i="27"/>
  <c r="Q247" i="27"/>
  <c r="B247" i="27"/>
  <c r="B243" i="27"/>
  <c r="J247" i="27"/>
  <c r="J243" i="27"/>
  <c r="R247" i="27"/>
  <c r="R243" i="27"/>
  <c r="F249" i="27"/>
  <c r="I243" i="27"/>
  <c r="B246" i="27"/>
  <c r="C247" i="27"/>
  <c r="C243" i="27"/>
  <c r="K247" i="27"/>
  <c r="K243" i="27"/>
  <c r="S247" i="27"/>
  <c r="S243" i="27"/>
  <c r="L243" i="27"/>
  <c r="C246" i="27"/>
  <c r="E244" i="27"/>
  <c r="E249" i="27" s="1"/>
  <c r="R246" i="27"/>
  <c r="I247" i="27"/>
  <c r="E247" i="27"/>
  <c r="E243" i="27"/>
  <c r="M247" i="27"/>
  <c r="M243" i="27"/>
  <c r="U247" i="27"/>
  <c r="U243" i="27"/>
  <c r="E246" i="27"/>
  <c r="S246" i="27"/>
  <c r="S45" i="26"/>
  <c r="C81" i="26"/>
  <c r="B43" i="26"/>
  <c r="B228" i="26" s="1"/>
  <c r="N44" i="26"/>
  <c r="O39" i="26"/>
  <c r="O44" i="26"/>
  <c r="H39" i="26"/>
  <c r="P39" i="26"/>
  <c r="H44" i="26"/>
  <c r="P44" i="26"/>
  <c r="I39" i="26"/>
  <c r="Q39" i="26"/>
  <c r="I44" i="26"/>
  <c r="Q44" i="26"/>
  <c r="H40" i="26"/>
  <c r="P40" i="26"/>
  <c r="N41" i="26"/>
  <c r="J45" i="26"/>
  <c r="R45" i="26"/>
  <c r="B45" i="26"/>
  <c r="B230" i="26" s="1"/>
  <c r="B207" i="26"/>
  <c r="B208" i="26"/>
  <c r="B54" i="26" s="1"/>
  <c r="B42" i="26"/>
  <c r="B227" i="26" s="1"/>
  <c r="F44" i="26"/>
  <c r="C45" i="26"/>
  <c r="C230" i="26" s="1"/>
  <c r="F41" i="26"/>
  <c r="C42" i="26"/>
  <c r="C227" i="26" s="1"/>
  <c r="D45" i="26"/>
  <c r="B51" i="26"/>
  <c r="E45" i="26"/>
  <c r="G221" i="26"/>
  <c r="G44" i="26"/>
  <c r="G40" i="26"/>
  <c r="G41" i="26"/>
  <c r="B24" i="26"/>
  <c r="B60" i="26"/>
  <c r="C60" i="26" s="1"/>
  <c r="D60" i="26" s="1"/>
  <c r="E60" i="26" s="1"/>
  <c r="F60" i="26" s="1"/>
  <c r="G60" i="26" s="1"/>
  <c r="H60" i="26" s="1"/>
  <c r="I60" i="26" s="1"/>
  <c r="J60" i="26" s="1"/>
  <c r="K60" i="26" s="1"/>
  <c r="L60" i="26" s="1"/>
  <c r="M60" i="26" s="1"/>
  <c r="N60" i="26" s="1"/>
  <c r="O60" i="26" s="1"/>
  <c r="P60" i="26" s="1"/>
  <c r="Q60" i="26" s="1"/>
  <c r="R60" i="26" s="1"/>
  <c r="S60" i="26" s="1"/>
  <c r="T60" i="26" s="1"/>
  <c r="U60" i="26" s="1"/>
  <c r="C26" i="26"/>
  <c r="D36" i="26"/>
  <c r="C24" i="26"/>
  <c r="B53" i="26"/>
  <c r="C204" i="26"/>
  <c r="D96" i="26"/>
  <c r="C200" i="26"/>
  <c r="D92" i="26"/>
  <c r="C66" i="26"/>
  <c r="B67" i="26"/>
  <c r="C61" i="26"/>
  <c r="B62" i="26"/>
  <c r="C208" i="26"/>
  <c r="C207" i="26"/>
  <c r="C85" i="26"/>
  <c r="C86" i="26"/>
  <c r="C84" i="26"/>
  <c r="D7" i="26"/>
  <c r="D226" i="26" s="1"/>
  <c r="C202" i="26"/>
  <c r="D94" i="26"/>
  <c r="B319" i="26"/>
  <c r="B179" i="26" s="1"/>
  <c r="B314" i="26"/>
  <c r="B174" i="26" s="1"/>
  <c r="B309" i="26"/>
  <c r="B169" i="26" s="1"/>
  <c r="B302" i="26"/>
  <c r="B162" i="26" s="1"/>
  <c r="B297" i="26"/>
  <c r="B157" i="26" s="1"/>
  <c r="B292" i="26"/>
  <c r="B152" i="26" s="1"/>
  <c r="B285" i="26"/>
  <c r="B145" i="26" s="1"/>
  <c r="B280" i="26"/>
  <c r="B140" i="26" s="1"/>
  <c r="B275" i="26"/>
  <c r="B135" i="26" s="1"/>
  <c r="B268" i="26"/>
  <c r="B128" i="26" s="1"/>
  <c r="B263" i="26"/>
  <c r="B123" i="26" s="1"/>
  <c r="B258" i="26"/>
  <c r="B118" i="26" s="1"/>
  <c r="C201" i="26"/>
  <c r="D93" i="26"/>
  <c r="B231" i="26"/>
  <c r="B211" i="26"/>
  <c r="B57" i="26" s="1"/>
  <c r="B210" i="26"/>
  <c r="B56" i="26" s="1"/>
  <c r="B209" i="26"/>
  <c r="B55" i="26" s="1"/>
  <c r="C225" i="26"/>
  <c r="C229" i="26"/>
  <c r="C50" i="26"/>
  <c r="B316" i="26"/>
  <c r="B176" i="26" s="1"/>
  <c r="B311" i="26"/>
  <c r="B171" i="26" s="1"/>
  <c r="B306" i="26"/>
  <c r="B166" i="26" s="1"/>
  <c r="B299" i="26"/>
  <c r="B159" i="26" s="1"/>
  <c r="B289" i="26"/>
  <c r="B149" i="26" s="1"/>
  <c r="B277" i="26"/>
  <c r="B137" i="26" s="1"/>
  <c r="B294" i="26"/>
  <c r="B154" i="26" s="1"/>
  <c r="B282" i="26"/>
  <c r="B142" i="26" s="1"/>
  <c r="B272" i="26"/>
  <c r="B132" i="26" s="1"/>
  <c r="B260" i="26"/>
  <c r="B120" i="26" s="1"/>
  <c r="B265" i="26"/>
  <c r="B125" i="26" s="1"/>
  <c r="B255" i="26"/>
  <c r="B115" i="26" s="1"/>
  <c r="D90" i="26"/>
  <c r="C203" i="26"/>
  <c r="D95" i="26"/>
  <c r="C199" i="26"/>
  <c r="D91" i="26"/>
  <c r="B317" i="26"/>
  <c r="B177" i="26" s="1"/>
  <c r="B312" i="26"/>
  <c r="B172" i="26" s="1"/>
  <c r="B307" i="26"/>
  <c r="B167" i="26" s="1"/>
  <c r="B300" i="26"/>
  <c r="B160" i="26" s="1"/>
  <c r="B295" i="26"/>
  <c r="B155" i="26" s="1"/>
  <c r="B290" i="26"/>
  <c r="B150" i="26" s="1"/>
  <c r="B283" i="26"/>
  <c r="B143" i="26" s="1"/>
  <c r="B278" i="26"/>
  <c r="B138" i="26" s="1"/>
  <c r="B318" i="26"/>
  <c r="B178" i="26" s="1"/>
  <c r="B313" i="26"/>
  <c r="B173" i="26" s="1"/>
  <c r="B308" i="26"/>
  <c r="B168" i="26" s="1"/>
  <c r="B301" i="26"/>
  <c r="B161" i="26" s="1"/>
  <c r="B273" i="26"/>
  <c r="B133" i="26" s="1"/>
  <c r="B266" i="26"/>
  <c r="B126" i="26" s="1"/>
  <c r="B261" i="26"/>
  <c r="B121" i="26" s="1"/>
  <c r="B256" i="26"/>
  <c r="B116" i="26" s="1"/>
  <c r="B296" i="26"/>
  <c r="B156" i="26" s="1"/>
  <c r="B284" i="26"/>
  <c r="B144" i="26" s="1"/>
  <c r="B267" i="26"/>
  <c r="B127" i="26" s="1"/>
  <c r="B291" i="26"/>
  <c r="B151" i="26" s="1"/>
  <c r="B262" i="26"/>
  <c r="B122" i="26" s="1"/>
  <c r="B279" i="26"/>
  <c r="B139" i="26" s="1"/>
  <c r="B274" i="26"/>
  <c r="B134" i="26" s="1"/>
  <c r="C224" i="26"/>
  <c r="C226" i="26"/>
  <c r="C197" i="26"/>
  <c r="D89" i="26"/>
  <c r="D249" i="26"/>
  <c r="B241" i="26"/>
  <c r="B70" i="26" s="1"/>
  <c r="L241" i="26"/>
  <c r="L70" i="26" s="1"/>
  <c r="D243" i="26"/>
  <c r="P243" i="26"/>
  <c r="H245" i="26"/>
  <c r="H71" i="26" s="1"/>
  <c r="R245" i="26"/>
  <c r="R71" i="26" s="1"/>
  <c r="H246" i="26"/>
  <c r="T246" i="26"/>
  <c r="J247" i="26"/>
  <c r="T247" i="26"/>
  <c r="F245" i="26"/>
  <c r="F71" i="26" s="1"/>
  <c r="F241" i="26"/>
  <c r="F70" i="26" s="1"/>
  <c r="N245" i="26"/>
  <c r="N71" i="26" s="1"/>
  <c r="N241" i="26"/>
  <c r="N70" i="26" s="1"/>
  <c r="C241" i="26"/>
  <c r="C70" i="26" s="1"/>
  <c r="M241" i="26"/>
  <c r="M70" i="26" s="1"/>
  <c r="E243" i="26"/>
  <c r="Q243" i="26"/>
  <c r="I245" i="26"/>
  <c r="I71" i="26" s="1"/>
  <c r="S245" i="26"/>
  <c r="S71" i="26" s="1"/>
  <c r="I246" i="26"/>
  <c r="U246" i="26"/>
  <c r="K247" i="26"/>
  <c r="U247" i="26"/>
  <c r="G245" i="26"/>
  <c r="G71" i="26" s="1"/>
  <c r="G241" i="26"/>
  <c r="G70" i="26" s="1"/>
  <c r="O245" i="26"/>
  <c r="O71" i="26" s="1"/>
  <c r="O241" i="26"/>
  <c r="O70" i="26" s="1"/>
  <c r="D241" i="26"/>
  <c r="D70" i="26" s="1"/>
  <c r="P241" i="26"/>
  <c r="P70" i="26" s="1"/>
  <c r="H243" i="26"/>
  <c r="R243" i="26"/>
  <c r="J245" i="26"/>
  <c r="J71" i="26" s="1"/>
  <c r="T245" i="26"/>
  <c r="T71" i="26" s="1"/>
  <c r="L246" i="26"/>
  <c r="B247" i="26"/>
  <c r="L247" i="26"/>
  <c r="E241" i="26"/>
  <c r="E70" i="26" s="1"/>
  <c r="Q241" i="26"/>
  <c r="Q70" i="26" s="1"/>
  <c r="I243" i="26"/>
  <c r="S243" i="26"/>
  <c r="K245" i="26"/>
  <c r="K71" i="26" s="1"/>
  <c r="U245" i="26"/>
  <c r="U71" i="26" s="1"/>
  <c r="M246" i="26"/>
  <c r="C247" i="26"/>
  <c r="M247" i="26"/>
  <c r="J243" i="26"/>
  <c r="D246" i="26"/>
  <c r="P247" i="26"/>
  <c r="F247" i="26"/>
  <c r="F243" i="26"/>
  <c r="N247" i="26"/>
  <c r="N243" i="26"/>
  <c r="K243" i="26"/>
  <c r="E246" i="26"/>
  <c r="Q247" i="26"/>
  <c r="G247" i="26"/>
  <c r="G243" i="26"/>
  <c r="O247" i="26"/>
  <c r="O243" i="26"/>
  <c r="C249" i="26"/>
  <c r="B243" i="26"/>
  <c r="F246" i="26"/>
  <c r="R247" i="26"/>
  <c r="C243" i="26"/>
  <c r="G246" i="26"/>
  <c r="S247" i="26"/>
  <c r="N8" i="22"/>
  <c r="F8" i="22"/>
  <c r="U24" i="24"/>
  <c r="T24" i="24"/>
  <c r="S24" i="24"/>
  <c r="R24" i="24"/>
  <c r="Q24" i="24"/>
  <c r="P24" i="24"/>
  <c r="O24" i="24"/>
  <c r="N24" i="24"/>
  <c r="M24" i="24"/>
  <c r="L24" i="24"/>
  <c r="K24" i="24"/>
  <c r="J24" i="24"/>
  <c r="I24" i="24"/>
  <c r="H24" i="24"/>
  <c r="G24" i="24"/>
  <c r="F24" i="24"/>
  <c r="E24" i="24"/>
  <c r="D24" i="24"/>
  <c r="C24" i="24"/>
  <c r="B24" i="24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D24" i="22"/>
  <c r="C24" i="22"/>
  <c r="B24" i="22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B24" i="20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26" i="24"/>
  <c r="U26" i="22"/>
  <c r="T26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D26" i="22"/>
  <c r="C26" i="22"/>
  <c r="B26" i="22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C26" i="20"/>
  <c r="B26" i="20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C26" i="19"/>
  <c r="B26" i="19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B26" i="18"/>
  <c r="K244" i="24"/>
  <c r="K249" i="24" s="1"/>
  <c r="K73" i="24" s="1"/>
  <c r="F244" i="24"/>
  <c r="F249" i="24" s="1"/>
  <c r="F73" i="24" s="1"/>
  <c r="U220" i="24"/>
  <c r="U244" i="24" s="1"/>
  <c r="U249" i="24" s="1"/>
  <c r="T220" i="24"/>
  <c r="T244" i="24" s="1"/>
  <c r="T249" i="24" s="1"/>
  <c r="S220" i="24"/>
  <c r="S244" i="24" s="1"/>
  <c r="S249" i="24" s="1"/>
  <c r="R220" i="24"/>
  <c r="Q220" i="24"/>
  <c r="Q244" i="24" s="1"/>
  <c r="Q249" i="24" s="1"/>
  <c r="P220" i="24"/>
  <c r="P244" i="24" s="1"/>
  <c r="P249" i="24" s="1"/>
  <c r="P72" i="24" s="1"/>
  <c r="O220" i="24"/>
  <c r="O244" i="24" s="1"/>
  <c r="O249" i="24" s="1"/>
  <c r="O73" i="24" s="1"/>
  <c r="N220" i="24"/>
  <c r="N244" i="24" s="1"/>
  <c r="N249" i="24" s="1"/>
  <c r="M220" i="24"/>
  <c r="M244" i="24" s="1"/>
  <c r="M249" i="24" s="1"/>
  <c r="L220" i="24"/>
  <c r="L244" i="24" s="1"/>
  <c r="L249" i="24" s="1"/>
  <c r="K220" i="24"/>
  <c r="J220" i="24"/>
  <c r="I220" i="24"/>
  <c r="I244" i="24" s="1"/>
  <c r="I249" i="24" s="1"/>
  <c r="H220" i="24"/>
  <c r="H244" i="24" s="1"/>
  <c r="H249" i="24" s="1"/>
  <c r="H73" i="24" s="1"/>
  <c r="G220" i="24"/>
  <c r="G244" i="24" s="1"/>
  <c r="G249" i="24" s="1"/>
  <c r="F220" i="24"/>
  <c r="E220" i="24"/>
  <c r="E244" i="24" s="1"/>
  <c r="E249" i="24" s="1"/>
  <c r="D220" i="24"/>
  <c r="D244" i="24" s="1"/>
  <c r="D249" i="24" s="1"/>
  <c r="C220" i="24"/>
  <c r="B220" i="24"/>
  <c r="U219" i="24"/>
  <c r="U247" i="24" s="1"/>
  <c r="T219" i="24"/>
  <c r="U86" i="24" s="1"/>
  <c r="S219" i="24"/>
  <c r="R219" i="24"/>
  <c r="R246" i="24" s="1"/>
  <c r="Q219" i="24"/>
  <c r="Q247" i="24" s="1"/>
  <c r="P219" i="24"/>
  <c r="P247" i="24" s="1"/>
  <c r="O219" i="24"/>
  <c r="O246" i="24" s="1"/>
  <c r="N219" i="24"/>
  <c r="O86" i="24" s="1"/>
  <c r="M219" i="24"/>
  <c r="N86" i="24" s="1"/>
  <c r="L219" i="24"/>
  <c r="L247" i="24" s="1"/>
  <c r="K219" i="24"/>
  <c r="J219" i="24"/>
  <c r="J246" i="24" s="1"/>
  <c r="I219" i="24"/>
  <c r="I243" i="24" s="1"/>
  <c r="H219" i="24"/>
  <c r="H247" i="24" s="1"/>
  <c r="G219" i="24"/>
  <c r="G247" i="24" s="1"/>
  <c r="F219" i="24"/>
  <c r="E219" i="24"/>
  <c r="E246" i="24" s="1"/>
  <c r="D219" i="24"/>
  <c r="C219" i="24"/>
  <c r="C247" i="24" s="1"/>
  <c r="B219" i="24"/>
  <c r="B246" i="24" s="1"/>
  <c r="U218" i="24"/>
  <c r="U241" i="24" s="1"/>
  <c r="U70" i="24" s="1"/>
  <c r="T218" i="24"/>
  <c r="T241" i="24" s="1"/>
  <c r="S218" i="24"/>
  <c r="S241" i="24" s="1"/>
  <c r="S70" i="24" s="1"/>
  <c r="R218" i="24"/>
  <c r="R241" i="24" s="1"/>
  <c r="Q218" i="24"/>
  <c r="Q245" i="24" s="1"/>
  <c r="Q71" i="24" s="1"/>
  <c r="P218" i="24"/>
  <c r="P245" i="24" s="1"/>
  <c r="P71" i="24" s="1"/>
  <c r="O218" i="24"/>
  <c r="N218" i="24"/>
  <c r="N245" i="24" s="1"/>
  <c r="N71" i="24" s="1"/>
  <c r="M218" i="24"/>
  <c r="M241" i="24" s="1"/>
  <c r="M70" i="24" s="1"/>
  <c r="L218" i="24"/>
  <c r="L241" i="24" s="1"/>
  <c r="K218" i="24"/>
  <c r="K245" i="24" s="1"/>
  <c r="J218" i="24"/>
  <c r="J241" i="24" s="1"/>
  <c r="I218" i="24"/>
  <c r="I241" i="24" s="1"/>
  <c r="I70" i="24" s="1"/>
  <c r="H218" i="24"/>
  <c r="H245" i="24" s="1"/>
  <c r="G218" i="24"/>
  <c r="G245" i="24" s="1"/>
  <c r="F218" i="24"/>
  <c r="F245" i="24" s="1"/>
  <c r="F71" i="24" s="1"/>
  <c r="E218" i="24"/>
  <c r="E221" i="24" s="1"/>
  <c r="D218" i="24"/>
  <c r="D241" i="24" s="1"/>
  <c r="C218" i="24"/>
  <c r="C241" i="24" s="1"/>
  <c r="B218" i="24"/>
  <c r="B241" i="24" s="1"/>
  <c r="B70" i="24" s="1"/>
  <c r="U217" i="24"/>
  <c r="T217" i="24"/>
  <c r="U84" i="24" s="1"/>
  <c r="S217" i="24"/>
  <c r="R217" i="24"/>
  <c r="S84" i="24" s="1"/>
  <c r="Q217" i="24"/>
  <c r="R84" i="24" s="1"/>
  <c r="P217" i="24"/>
  <c r="O217" i="24"/>
  <c r="N217" i="24"/>
  <c r="O84" i="24" s="1"/>
  <c r="M217" i="24"/>
  <c r="N84" i="24" s="1"/>
  <c r="L217" i="24"/>
  <c r="M84" i="24" s="1"/>
  <c r="K217" i="24"/>
  <c r="J217" i="24"/>
  <c r="K84" i="24" s="1"/>
  <c r="I217" i="24"/>
  <c r="I84" i="24" s="1"/>
  <c r="H217" i="24"/>
  <c r="G217" i="24"/>
  <c r="F217" i="24"/>
  <c r="F84" i="24" s="1"/>
  <c r="E217" i="24"/>
  <c r="E84" i="24" s="1"/>
  <c r="D217" i="24"/>
  <c r="D84" i="24" s="1"/>
  <c r="C217" i="24"/>
  <c r="B217" i="24"/>
  <c r="B84" i="24" s="1"/>
  <c r="U216" i="24"/>
  <c r="U242" i="24" s="1"/>
  <c r="T216" i="24"/>
  <c r="T242" i="24" s="1"/>
  <c r="S216" i="24"/>
  <c r="S242" i="24" s="1"/>
  <c r="R216" i="24"/>
  <c r="R242" i="24" s="1"/>
  <c r="Q216" i="24"/>
  <c r="Q242" i="24" s="1"/>
  <c r="P216" i="24"/>
  <c r="P242" i="24" s="1"/>
  <c r="O216" i="24"/>
  <c r="O242" i="24" s="1"/>
  <c r="N216" i="24"/>
  <c r="N242" i="24" s="1"/>
  <c r="M216" i="24"/>
  <c r="M242" i="24" s="1"/>
  <c r="L216" i="24"/>
  <c r="L242" i="24" s="1"/>
  <c r="K216" i="24"/>
  <c r="K242" i="24" s="1"/>
  <c r="J216" i="24"/>
  <c r="J242" i="24" s="1"/>
  <c r="I216" i="24"/>
  <c r="I242" i="24" s="1"/>
  <c r="H216" i="24"/>
  <c r="H242" i="24" s="1"/>
  <c r="G216" i="24"/>
  <c r="G242" i="24" s="1"/>
  <c r="F216" i="24"/>
  <c r="F242" i="24" s="1"/>
  <c r="E216" i="24"/>
  <c r="E242" i="24" s="1"/>
  <c r="D216" i="24"/>
  <c r="D242" i="24" s="1"/>
  <c r="C216" i="24"/>
  <c r="C242" i="24" s="1"/>
  <c r="B216" i="24"/>
  <c r="B242" i="24" s="1"/>
  <c r="U215" i="24"/>
  <c r="T215" i="24"/>
  <c r="S215" i="24"/>
  <c r="R215" i="24"/>
  <c r="Q215" i="24"/>
  <c r="P215" i="24"/>
  <c r="O215" i="24"/>
  <c r="N215" i="24"/>
  <c r="M215" i="24"/>
  <c r="L215" i="24"/>
  <c r="K215" i="24"/>
  <c r="J215" i="24"/>
  <c r="I215" i="24"/>
  <c r="H215" i="24"/>
  <c r="G215" i="24"/>
  <c r="F215" i="24"/>
  <c r="E215" i="24"/>
  <c r="D215" i="24"/>
  <c r="C215" i="24"/>
  <c r="B215" i="24"/>
  <c r="U213" i="24"/>
  <c r="U221" i="24" s="1"/>
  <c r="T213" i="24"/>
  <c r="T221" i="24" s="1"/>
  <c r="S213" i="24"/>
  <c r="S221" i="24" s="1"/>
  <c r="R213" i="24"/>
  <c r="R221" i="24" s="1"/>
  <c r="Q213" i="24"/>
  <c r="Q221" i="24" s="1"/>
  <c r="P213" i="24"/>
  <c r="O213" i="24"/>
  <c r="O221" i="24" s="1"/>
  <c r="N213" i="24"/>
  <c r="M213" i="24"/>
  <c r="L213" i="24"/>
  <c r="L221" i="24" s="1"/>
  <c r="K213" i="24"/>
  <c r="K221" i="24" s="1"/>
  <c r="J213" i="24"/>
  <c r="J221" i="24" s="1"/>
  <c r="I213" i="24"/>
  <c r="I221" i="24" s="1"/>
  <c r="H213" i="24"/>
  <c r="H221" i="24" s="1"/>
  <c r="G213" i="24"/>
  <c r="G221" i="24" s="1"/>
  <c r="F213" i="24"/>
  <c r="E213" i="24"/>
  <c r="D213" i="24"/>
  <c r="C213" i="24"/>
  <c r="C221" i="24" s="1"/>
  <c r="B213" i="24"/>
  <c r="B221" i="24" s="1"/>
  <c r="S208" i="24"/>
  <c r="O208" i="24"/>
  <c r="K208" i="24"/>
  <c r="J208" i="24"/>
  <c r="I208" i="24"/>
  <c r="S207" i="24"/>
  <c r="K207" i="24"/>
  <c r="H207" i="24"/>
  <c r="C207" i="24"/>
  <c r="B204" i="24"/>
  <c r="B203" i="24"/>
  <c r="B202" i="24"/>
  <c r="T201" i="24"/>
  <c r="L201" i="24"/>
  <c r="B201" i="24"/>
  <c r="B200" i="24"/>
  <c r="B199" i="24"/>
  <c r="B198" i="24"/>
  <c r="B197" i="24"/>
  <c r="U195" i="24"/>
  <c r="T195" i="24"/>
  <c r="S195" i="24"/>
  <c r="R195" i="24"/>
  <c r="Q195" i="24"/>
  <c r="P195" i="24"/>
  <c r="O195" i="24"/>
  <c r="N195" i="24"/>
  <c r="M195" i="24"/>
  <c r="L195" i="24"/>
  <c r="K195" i="24"/>
  <c r="J195" i="24"/>
  <c r="I195" i="24"/>
  <c r="H195" i="24"/>
  <c r="G195" i="24"/>
  <c r="F195" i="24"/>
  <c r="E195" i="24"/>
  <c r="D195" i="24"/>
  <c r="C195" i="24"/>
  <c r="B195" i="24"/>
  <c r="U194" i="24"/>
  <c r="T194" i="24"/>
  <c r="S194" i="24"/>
  <c r="R194" i="24"/>
  <c r="Q194" i="24"/>
  <c r="P194" i="24"/>
  <c r="O194" i="24"/>
  <c r="N194" i="24"/>
  <c r="M194" i="24"/>
  <c r="L194" i="24"/>
  <c r="K194" i="24"/>
  <c r="J194" i="24"/>
  <c r="I194" i="24"/>
  <c r="H194" i="24"/>
  <c r="G194" i="24"/>
  <c r="F194" i="24"/>
  <c r="E194" i="24"/>
  <c r="D194" i="24"/>
  <c r="C194" i="24"/>
  <c r="B194" i="24"/>
  <c r="U193" i="24"/>
  <c r="T193" i="24"/>
  <c r="S193" i="24"/>
  <c r="R193" i="24"/>
  <c r="Q193" i="24"/>
  <c r="P193" i="24"/>
  <c r="O193" i="24"/>
  <c r="N193" i="24"/>
  <c r="M193" i="24"/>
  <c r="L193" i="24"/>
  <c r="K193" i="24"/>
  <c r="J193" i="24"/>
  <c r="I193" i="24"/>
  <c r="H193" i="24"/>
  <c r="G193" i="24"/>
  <c r="F193" i="24"/>
  <c r="E193" i="24"/>
  <c r="D193" i="24"/>
  <c r="C193" i="24"/>
  <c r="B193" i="24"/>
  <c r="U192" i="24"/>
  <c r="T192" i="24"/>
  <c r="S192" i="24"/>
  <c r="R192" i="24"/>
  <c r="Q192" i="24"/>
  <c r="P192" i="24"/>
  <c r="O192" i="24"/>
  <c r="N192" i="24"/>
  <c r="M192" i="24"/>
  <c r="L192" i="24"/>
  <c r="K192" i="24"/>
  <c r="J192" i="24"/>
  <c r="I192" i="24"/>
  <c r="H192" i="24"/>
  <c r="G192" i="24"/>
  <c r="F192" i="24"/>
  <c r="E192" i="24"/>
  <c r="D192" i="24"/>
  <c r="C192" i="24"/>
  <c r="B192" i="24"/>
  <c r="U191" i="24"/>
  <c r="T191" i="24"/>
  <c r="S191" i="24"/>
  <c r="R191" i="24"/>
  <c r="Q191" i="24"/>
  <c r="P191" i="24"/>
  <c r="O191" i="24"/>
  <c r="O8" i="24" s="1"/>
  <c r="N191" i="24"/>
  <c r="N8" i="24" s="1"/>
  <c r="M191" i="24"/>
  <c r="L191" i="24"/>
  <c r="K191" i="24"/>
  <c r="J191" i="24"/>
  <c r="I191" i="24"/>
  <c r="H191" i="24"/>
  <c r="G191" i="24"/>
  <c r="G8" i="24" s="1"/>
  <c r="F191" i="24"/>
  <c r="F8" i="24" s="1"/>
  <c r="E191" i="24"/>
  <c r="D191" i="24"/>
  <c r="C191" i="24"/>
  <c r="B191" i="24"/>
  <c r="U190" i="24"/>
  <c r="U8" i="24" s="1"/>
  <c r="T190" i="24"/>
  <c r="T8" i="24" s="1"/>
  <c r="S190" i="24"/>
  <c r="S8" i="24" s="1"/>
  <c r="R190" i="24"/>
  <c r="R8" i="24" s="1"/>
  <c r="Q190" i="24"/>
  <c r="Q8" i="24" s="1"/>
  <c r="P190" i="24"/>
  <c r="P8" i="24" s="1"/>
  <c r="O190" i="24"/>
  <c r="N190" i="24"/>
  <c r="M190" i="24"/>
  <c r="M8" i="24" s="1"/>
  <c r="L190" i="24"/>
  <c r="L8" i="24" s="1"/>
  <c r="K190" i="24"/>
  <c r="K8" i="24" s="1"/>
  <c r="J190" i="24"/>
  <c r="J8" i="24" s="1"/>
  <c r="I190" i="24"/>
  <c r="I8" i="24" s="1"/>
  <c r="H190" i="24"/>
  <c r="H8" i="24" s="1"/>
  <c r="G190" i="24"/>
  <c r="F190" i="24"/>
  <c r="E190" i="24"/>
  <c r="D190" i="24"/>
  <c r="C190" i="24"/>
  <c r="B190" i="24"/>
  <c r="B96" i="24"/>
  <c r="C96" i="24" s="1"/>
  <c r="B95" i="24"/>
  <c r="C95" i="24" s="1"/>
  <c r="B94" i="24"/>
  <c r="C94" i="24" s="1"/>
  <c r="C202" i="24" s="1"/>
  <c r="U93" i="24"/>
  <c r="U201" i="24" s="1"/>
  <c r="T93" i="24"/>
  <c r="S93" i="24"/>
  <c r="S201" i="24" s="1"/>
  <c r="R93" i="24"/>
  <c r="R201" i="24" s="1"/>
  <c r="Q93" i="24"/>
  <c r="Q201" i="24" s="1"/>
  <c r="P93" i="24"/>
  <c r="P201" i="24" s="1"/>
  <c r="O93" i="24"/>
  <c r="O201" i="24" s="1"/>
  <c r="N93" i="24"/>
  <c r="N201" i="24" s="1"/>
  <c r="M93" i="24"/>
  <c r="M201" i="24" s="1"/>
  <c r="L93" i="24"/>
  <c r="K93" i="24"/>
  <c r="K201" i="24" s="1"/>
  <c r="J93" i="24"/>
  <c r="J201" i="24" s="1"/>
  <c r="I93" i="24"/>
  <c r="I201" i="24" s="1"/>
  <c r="H93" i="24"/>
  <c r="H201" i="24" s="1"/>
  <c r="G93" i="24"/>
  <c r="G201" i="24" s="1"/>
  <c r="F93" i="24"/>
  <c r="F201" i="24" s="1"/>
  <c r="E93" i="24"/>
  <c r="E201" i="24" s="1"/>
  <c r="D93" i="24"/>
  <c r="D201" i="24" s="1"/>
  <c r="C93" i="24"/>
  <c r="C201" i="24" s="1"/>
  <c r="B93" i="24"/>
  <c r="B92" i="24"/>
  <c r="C92" i="24" s="1"/>
  <c r="C91" i="24"/>
  <c r="B91" i="24"/>
  <c r="B90" i="24"/>
  <c r="C90" i="24" s="1"/>
  <c r="B89" i="24"/>
  <c r="C89" i="24" s="1"/>
  <c r="T86" i="24"/>
  <c r="Q86" i="24"/>
  <c r="P86" i="24"/>
  <c r="L86" i="24"/>
  <c r="H86" i="24"/>
  <c r="G86" i="24"/>
  <c r="C86" i="24"/>
  <c r="U85" i="24"/>
  <c r="T85" i="24"/>
  <c r="P85" i="24"/>
  <c r="M85" i="24"/>
  <c r="L85" i="24"/>
  <c r="G85" i="24"/>
  <c r="D85" i="24"/>
  <c r="T84" i="24"/>
  <c r="Q84" i="24"/>
  <c r="P84" i="24"/>
  <c r="L84" i="24"/>
  <c r="H84" i="24"/>
  <c r="G84" i="24"/>
  <c r="C84" i="24"/>
  <c r="B81" i="24"/>
  <c r="C80" i="24"/>
  <c r="D80" i="24" s="1"/>
  <c r="E80" i="24" s="1"/>
  <c r="F80" i="24" s="1"/>
  <c r="G80" i="24" s="1"/>
  <c r="H80" i="24" s="1"/>
  <c r="I80" i="24" s="1"/>
  <c r="J80" i="24" s="1"/>
  <c r="K80" i="24" s="1"/>
  <c r="L80" i="24" s="1"/>
  <c r="M80" i="24" s="1"/>
  <c r="N80" i="24" s="1"/>
  <c r="O80" i="24" s="1"/>
  <c r="P80" i="24" s="1"/>
  <c r="Q80" i="24" s="1"/>
  <c r="R80" i="24" s="1"/>
  <c r="S80" i="24" s="1"/>
  <c r="T80" i="24" s="1"/>
  <c r="U80" i="24" s="1"/>
  <c r="S74" i="24"/>
  <c r="Q74" i="24"/>
  <c r="O74" i="24"/>
  <c r="K74" i="24"/>
  <c r="I74" i="24"/>
  <c r="G74" i="24"/>
  <c r="D74" i="24"/>
  <c r="S73" i="24"/>
  <c r="Q73" i="24"/>
  <c r="I73" i="24"/>
  <c r="G73" i="24"/>
  <c r="D73" i="24"/>
  <c r="S72" i="24"/>
  <c r="Q72" i="24"/>
  <c r="O72" i="24"/>
  <c r="I72" i="24"/>
  <c r="G72" i="24"/>
  <c r="D72" i="24"/>
  <c r="K71" i="24"/>
  <c r="H71" i="24"/>
  <c r="G71" i="24"/>
  <c r="T70" i="24"/>
  <c r="R70" i="24"/>
  <c r="L70" i="24"/>
  <c r="J70" i="24"/>
  <c r="D70" i="24"/>
  <c r="C70" i="24"/>
  <c r="S65" i="24"/>
  <c r="R65" i="24"/>
  <c r="N65" i="24"/>
  <c r="M65" i="24"/>
  <c r="K65" i="24"/>
  <c r="J65" i="24"/>
  <c r="E65" i="24"/>
  <c r="D65" i="24"/>
  <c r="C65" i="24"/>
  <c r="B65" i="24"/>
  <c r="B66" i="24" s="1"/>
  <c r="U64" i="24"/>
  <c r="U65" i="24" s="1"/>
  <c r="T64" i="24"/>
  <c r="T65" i="24" s="1"/>
  <c r="S64" i="24"/>
  <c r="R64" i="24"/>
  <c r="Q64" i="24"/>
  <c r="Q65" i="24" s="1"/>
  <c r="P64" i="24"/>
  <c r="P65" i="24" s="1"/>
  <c r="O64" i="24"/>
  <c r="O65" i="24" s="1"/>
  <c r="N64" i="24"/>
  <c r="M64" i="24"/>
  <c r="L64" i="24"/>
  <c r="L65" i="24" s="1"/>
  <c r="K64" i="24"/>
  <c r="J64" i="24"/>
  <c r="I64" i="24"/>
  <c r="I65" i="24" s="1"/>
  <c r="H64" i="24"/>
  <c r="H65" i="24" s="1"/>
  <c r="G64" i="24"/>
  <c r="G65" i="24" s="1"/>
  <c r="F64" i="24"/>
  <c r="F65" i="24" s="1"/>
  <c r="E64" i="24"/>
  <c r="D64" i="24"/>
  <c r="C64" i="24"/>
  <c r="B64" i="24"/>
  <c r="U59" i="24"/>
  <c r="T59" i="24"/>
  <c r="S59" i="24"/>
  <c r="R59" i="24"/>
  <c r="Q59" i="24"/>
  <c r="P59" i="24"/>
  <c r="O59" i="24"/>
  <c r="N59" i="24"/>
  <c r="M59" i="24"/>
  <c r="L59" i="24"/>
  <c r="K59" i="24"/>
  <c r="J59" i="24"/>
  <c r="I59" i="24"/>
  <c r="H59" i="24"/>
  <c r="G59" i="24"/>
  <c r="F59" i="24"/>
  <c r="E59" i="24"/>
  <c r="D59" i="24"/>
  <c r="C59" i="24"/>
  <c r="B59" i="24"/>
  <c r="U49" i="24"/>
  <c r="T49" i="24"/>
  <c r="S49" i="24"/>
  <c r="R49" i="24"/>
  <c r="Q49" i="24"/>
  <c r="P49" i="24"/>
  <c r="O49" i="24"/>
  <c r="N49" i="24"/>
  <c r="M49" i="24"/>
  <c r="L49" i="24"/>
  <c r="K49" i="24"/>
  <c r="J49" i="24"/>
  <c r="I49" i="24"/>
  <c r="H49" i="24"/>
  <c r="G49" i="24"/>
  <c r="F49" i="24"/>
  <c r="E49" i="24"/>
  <c r="D49" i="24"/>
  <c r="C49" i="24"/>
  <c r="B49" i="24"/>
  <c r="B50" i="24" s="1"/>
  <c r="C50" i="24" s="1"/>
  <c r="U45" i="24"/>
  <c r="U230" i="24" s="1"/>
  <c r="S45" i="24"/>
  <c r="S230" i="24" s="1"/>
  <c r="P45" i="24"/>
  <c r="P230" i="24" s="1"/>
  <c r="O45" i="24"/>
  <c r="O230" i="24" s="1"/>
  <c r="N45" i="24"/>
  <c r="N230" i="24" s="1"/>
  <c r="M45" i="24"/>
  <c r="M230" i="24" s="1"/>
  <c r="K45" i="24"/>
  <c r="K230" i="24" s="1"/>
  <c r="H45" i="24"/>
  <c r="H230" i="24" s="1"/>
  <c r="G45" i="24"/>
  <c r="G230" i="24" s="1"/>
  <c r="F45" i="24"/>
  <c r="F230" i="24" s="1"/>
  <c r="E45" i="24"/>
  <c r="E230" i="24" s="1"/>
  <c r="C45" i="24"/>
  <c r="C230" i="24" s="1"/>
  <c r="T44" i="24"/>
  <c r="T229" i="24" s="1"/>
  <c r="S44" i="24"/>
  <c r="S229" i="24" s="1"/>
  <c r="R44" i="24"/>
  <c r="R229" i="24" s="1"/>
  <c r="Q44" i="24"/>
  <c r="Q229" i="24" s="1"/>
  <c r="O44" i="24"/>
  <c r="O229" i="24" s="1"/>
  <c r="L44" i="24"/>
  <c r="L229" i="24" s="1"/>
  <c r="K44" i="24"/>
  <c r="K229" i="24" s="1"/>
  <c r="J44" i="24"/>
  <c r="J229" i="24" s="1"/>
  <c r="I44" i="24"/>
  <c r="I229" i="24" s="1"/>
  <c r="G44" i="24"/>
  <c r="G229" i="24" s="1"/>
  <c r="D44" i="24"/>
  <c r="D229" i="24" s="1"/>
  <c r="C44" i="24"/>
  <c r="C229" i="24" s="1"/>
  <c r="B44" i="24"/>
  <c r="B229" i="24" s="1"/>
  <c r="B43" i="24"/>
  <c r="B228" i="24" s="1"/>
  <c r="T41" i="24"/>
  <c r="T226" i="24" s="1"/>
  <c r="S41" i="24"/>
  <c r="S226" i="24" s="1"/>
  <c r="R41" i="24"/>
  <c r="R226" i="24" s="1"/>
  <c r="Q41" i="24"/>
  <c r="Q226" i="24" s="1"/>
  <c r="O41" i="24"/>
  <c r="O226" i="24" s="1"/>
  <c r="L41" i="24"/>
  <c r="L226" i="24" s="1"/>
  <c r="K41" i="24"/>
  <c r="K226" i="24" s="1"/>
  <c r="J41" i="24"/>
  <c r="J226" i="24" s="1"/>
  <c r="I41" i="24"/>
  <c r="I226" i="24" s="1"/>
  <c r="G41" i="24"/>
  <c r="G226" i="24" s="1"/>
  <c r="D41" i="24"/>
  <c r="D226" i="24" s="1"/>
  <c r="C41" i="24"/>
  <c r="C226" i="24" s="1"/>
  <c r="B41" i="24"/>
  <c r="B226" i="24" s="1"/>
  <c r="T40" i="24"/>
  <c r="T225" i="24" s="1"/>
  <c r="S40" i="24"/>
  <c r="S225" i="24" s="1"/>
  <c r="Q40" i="24"/>
  <c r="Q225" i="24" s="1"/>
  <c r="O40" i="24"/>
  <c r="O225" i="24" s="1"/>
  <c r="L40" i="24"/>
  <c r="L225" i="24" s="1"/>
  <c r="K40" i="24"/>
  <c r="K225" i="24" s="1"/>
  <c r="I40" i="24"/>
  <c r="I225" i="24" s="1"/>
  <c r="G40" i="24"/>
  <c r="G225" i="24" s="1"/>
  <c r="D40" i="24"/>
  <c r="D225" i="24" s="1"/>
  <c r="C40" i="24"/>
  <c r="C225" i="24" s="1"/>
  <c r="U39" i="24"/>
  <c r="U224" i="24" s="1"/>
  <c r="T39" i="24"/>
  <c r="T224" i="24" s="1"/>
  <c r="S39" i="24"/>
  <c r="S224" i="24" s="1"/>
  <c r="R39" i="24"/>
  <c r="R224" i="24" s="1"/>
  <c r="Q39" i="24"/>
  <c r="Q224" i="24" s="1"/>
  <c r="O39" i="24"/>
  <c r="O224" i="24" s="1"/>
  <c r="L39" i="24"/>
  <c r="L224" i="24" s="1"/>
  <c r="K39" i="24"/>
  <c r="K224" i="24" s="1"/>
  <c r="J39" i="24"/>
  <c r="J224" i="24" s="1"/>
  <c r="I39" i="24"/>
  <c r="I224" i="24" s="1"/>
  <c r="G39" i="24"/>
  <c r="G224" i="24" s="1"/>
  <c r="D39" i="24"/>
  <c r="D224" i="24" s="1"/>
  <c r="C39" i="24"/>
  <c r="C224" i="24" s="1"/>
  <c r="B39" i="24"/>
  <c r="B224" i="24" s="1"/>
  <c r="C36" i="24"/>
  <c r="B36" i="24"/>
  <c r="U220" i="23"/>
  <c r="U244" i="23" s="1"/>
  <c r="T220" i="23"/>
  <c r="S220" i="23"/>
  <c r="S244" i="23" s="1"/>
  <c r="R220" i="23"/>
  <c r="R244" i="23" s="1"/>
  <c r="Q220" i="23"/>
  <c r="Q244" i="23" s="1"/>
  <c r="P220" i="23"/>
  <c r="P244" i="23" s="1"/>
  <c r="O220" i="23"/>
  <c r="O244" i="23" s="1"/>
  <c r="N220" i="23"/>
  <c r="N244" i="23" s="1"/>
  <c r="M220" i="23"/>
  <c r="M244" i="23" s="1"/>
  <c r="L220" i="23"/>
  <c r="K220" i="23"/>
  <c r="K244" i="23" s="1"/>
  <c r="J220" i="23"/>
  <c r="J244" i="23" s="1"/>
  <c r="I220" i="23"/>
  <c r="I244" i="23" s="1"/>
  <c r="H220" i="23"/>
  <c r="H244" i="23" s="1"/>
  <c r="G220" i="23"/>
  <c r="G244" i="23" s="1"/>
  <c r="F220" i="23"/>
  <c r="F244" i="23" s="1"/>
  <c r="E220" i="23"/>
  <c r="E244" i="23" s="1"/>
  <c r="D220" i="23"/>
  <c r="C220" i="23"/>
  <c r="C244" i="23" s="1"/>
  <c r="B220" i="23"/>
  <c r="B244" i="23" s="1"/>
  <c r="B249" i="23" s="1"/>
  <c r="U219" i="23"/>
  <c r="T219" i="23"/>
  <c r="T243" i="23" s="1"/>
  <c r="S219" i="23"/>
  <c r="S246" i="23" s="1"/>
  <c r="R219" i="23"/>
  <c r="R247" i="23" s="1"/>
  <c r="Q219" i="23"/>
  <c r="Q246" i="23" s="1"/>
  <c r="P219" i="23"/>
  <c r="P243" i="23" s="1"/>
  <c r="O219" i="23"/>
  <c r="N219" i="23"/>
  <c r="N243" i="23" s="1"/>
  <c r="M219" i="23"/>
  <c r="L219" i="23"/>
  <c r="L246" i="23" s="1"/>
  <c r="K219" i="23"/>
  <c r="K246" i="23" s="1"/>
  <c r="J219" i="23"/>
  <c r="I219" i="23"/>
  <c r="I247" i="23" s="1"/>
  <c r="H219" i="23"/>
  <c r="H247" i="23" s="1"/>
  <c r="G219" i="23"/>
  <c r="F219" i="23"/>
  <c r="E219" i="23"/>
  <c r="D219" i="23"/>
  <c r="D243" i="23" s="1"/>
  <c r="C219" i="23"/>
  <c r="C246" i="23" s="1"/>
  <c r="B219" i="23"/>
  <c r="U218" i="23"/>
  <c r="U245" i="23" s="1"/>
  <c r="T218" i="23"/>
  <c r="T245" i="23" s="1"/>
  <c r="T71" i="23" s="1"/>
  <c r="S218" i="23"/>
  <c r="S245" i="23" s="1"/>
  <c r="S71" i="23" s="1"/>
  <c r="R218" i="23"/>
  <c r="R245" i="23" s="1"/>
  <c r="Q218" i="23"/>
  <c r="P218" i="23"/>
  <c r="O218" i="23"/>
  <c r="O245" i="23" s="1"/>
  <c r="N218" i="23"/>
  <c r="M218" i="23"/>
  <c r="M245" i="23" s="1"/>
  <c r="L218" i="23"/>
  <c r="L245" i="23" s="1"/>
  <c r="L71" i="23" s="1"/>
  <c r="K218" i="23"/>
  <c r="K241" i="23" s="1"/>
  <c r="K70" i="23" s="1"/>
  <c r="J218" i="23"/>
  <c r="J245" i="23" s="1"/>
  <c r="I218" i="23"/>
  <c r="I245" i="23" s="1"/>
  <c r="H218" i="23"/>
  <c r="H241" i="23" s="1"/>
  <c r="G218" i="23"/>
  <c r="G245" i="23" s="1"/>
  <c r="F218" i="23"/>
  <c r="E218" i="23"/>
  <c r="D218" i="23"/>
  <c r="D245" i="23" s="1"/>
  <c r="D71" i="23" s="1"/>
  <c r="C218" i="23"/>
  <c r="C245" i="23" s="1"/>
  <c r="B218" i="23"/>
  <c r="B245" i="23" s="1"/>
  <c r="B71" i="23" s="1"/>
  <c r="U217" i="23"/>
  <c r="T217" i="23"/>
  <c r="S217" i="23"/>
  <c r="R217" i="23"/>
  <c r="Q217" i="23"/>
  <c r="P217" i="23"/>
  <c r="O217" i="23"/>
  <c r="N217" i="23"/>
  <c r="M217" i="23"/>
  <c r="L217" i="23"/>
  <c r="K217" i="23"/>
  <c r="J217" i="23"/>
  <c r="I217" i="23"/>
  <c r="H217" i="23"/>
  <c r="G217" i="23"/>
  <c r="F217" i="23"/>
  <c r="E217" i="23"/>
  <c r="D217" i="23"/>
  <c r="C217" i="23"/>
  <c r="B217" i="23"/>
  <c r="B84" i="23" s="1"/>
  <c r="U216" i="23"/>
  <c r="U242" i="23" s="1"/>
  <c r="T216" i="23"/>
  <c r="T242" i="23" s="1"/>
  <c r="S216" i="23"/>
  <c r="S242" i="23" s="1"/>
  <c r="R216" i="23"/>
  <c r="R242" i="23" s="1"/>
  <c r="Q216" i="23"/>
  <c r="Q242" i="23" s="1"/>
  <c r="P216" i="23"/>
  <c r="P242" i="23" s="1"/>
  <c r="O216" i="23"/>
  <c r="O242" i="23" s="1"/>
  <c r="N216" i="23"/>
  <c r="M216" i="23"/>
  <c r="M242" i="23" s="1"/>
  <c r="L216" i="23"/>
  <c r="L242" i="23" s="1"/>
  <c r="K216" i="23"/>
  <c r="K242" i="23" s="1"/>
  <c r="J216" i="23"/>
  <c r="J242" i="23" s="1"/>
  <c r="I216" i="23"/>
  <c r="I242" i="23" s="1"/>
  <c r="H216" i="23"/>
  <c r="H242" i="23" s="1"/>
  <c r="G216" i="23"/>
  <c r="G242" i="23" s="1"/>
  <c r="F216" i="23"/>
  <c r="F242" i="23" s="1"/>
  <c r="E216" i="23"/>
  <c r="E242" i="23" s="1"/>
  <c r="D216" i="23"/>
  <c r="D242" i="23" s="1"/>
  <c r="C216" i="23"/>
  <c r="C242" i="23" s="1"/>
  <c r="B216" i="23"/>
  <c r="B242" i="23" s="1"/>
  <c r="U215" i="23"/>
  <c r="T215" i="23"/>
  <c r="S215" i="23"/>
  <c r="R215" i="23"/>
  <c r="Q215" i="23"/>
  <c r="P215" i="23"/>
  <c r="O215" i="23"/>
  <c r="N215" i="23"/>
  <c r="M215" i="23"/>
  <c r="L215" i="23"/>
  <c r="K215" i="23"/>
  <c r="J215" i="23"/>
  <c r="I215" i="23"/>
  <c r="H215" i="23"/>
  <c r="G215" i="23"/>
  <c r="F215" i="23"/>
  <c r="E215" i="23"/>
  <c r="D215" i="23"/>
  <c r="C215" i="23"/>
  <c r="B215" i="23"/>
  <c r="U213" i="23"/>
  <c r="U221" i="23" s="1"/>
  <c r="T213" i="23"/>
  <c r="T221" i="23" s="1"/>
  <c r="S213" i="23"/>
  <c r="S221" i="23" s="1"/>
  <c r="R213" i="23"/>
  <c r="Q213" i="23"/>
  <c r="Q221" i="23" s="1"/>
  <c r="P213" i="23"/>
  <c r="O213" i="23"/>
  <c r="N213" i="23"/>
  <c r="N221" i="23" s="1"/>
  <c r="M213" i="23"/>
  <c r="M221" i="23" s="1"/>
  <c r="L213" i="23"/>
  <c r="L221" i="23" s="1"/>
  <c r="K213" i="23"/>
  <c r="K221" i="23" s="1"/>
  <c r="J213" i="23"/>
  <c r="J221" i="23" s="1"/>
  <c r="I213" i="23"/>
  <c r="I221" i="23" s="1"/>
  <c r="H213" i="23"/>
  <c r="G213" i="23"/>
  <c r="F213" i="23"/>
  <c r="F221" i="23" s="1"/>
  <c r="E213" i="23"/>
  <c r="E221" i="23" s="1"/>
  <c r="D213" i="23"/>
  <c r="D221" i="23" s="1"/>
  <c r="C213" i="23"/>
  <c r="C221" i="23" s="1"/>
  <c r="B213" i="23"/>
  <c r="B221" i="23" s="1"/>
  <c r="B204" i="23"/>
  <c r="B203" i="23"/>
  <c r="B202" i="23"/>
  <c r="B201" i="23"/>
  <c r="B200" i="23"/>
  <c r="B199" i="23"/>
  <c r="B198" i="23"/>
  <c r="B197" i="23"/>
  <c r="U195" i="23"/>
  <c r="T195" i="23"/>
  <c r="S195" i="23"/>
  <c r="R195" i="23"/>
  <c r="Q195" i="23"/>
  <c r="P195" i="23"/>
  <c r="O195" i="23"/>
  <c r="N195" i="23"/>
  <c r="M195" i="23"/>
  <c r="L195" i="23"/>
  <c r="K195" i="23"/>
  <c r="J195" i="23"/>
  <c r="I195" i="23"/>
  <c r="H195" i="23"/>
  <c r="G195" i="23"/>
  <c r="F195" i="23"/>
  <c r="E195" i="23"/>
  <c r="D195" i="23"/>
  <c r="C195" i="23"/>
  <c r="B195" i="23"/>
  <c r="U194" i="23"/>
  <c r="T194" i="23"/>
  <c r="S194" i="23"/>
  <c r="R194" i="23"/>
  <c r="Q194" i="23"/>
  <c r="P194" i="23"/>
  <c r="O194" i="23"/>
  <c r="N194" i="23"/>
  <c r="M194" i="23"/>
  <c r="L194" i="23"/>
  <c r="K194" i="23"/>
  <c r="J194" i="23"/>
  <c r="I194" i="23"/>
  <c r="H194" i="23"/>
  <c r="G194" i="23"/>
  <c r="F194" i="23"/>
  <c r="E194" i="23"/>
  <c r="D194" i="23"/>
  <c r="C194" i="23"/>
  <c r="B194" i="23"/>
  <c r="U193" i="23"/>
  <c r="T193" i="23"/>
  <c r="S193" i="23"/>
  <c r="R193" i="23"/>
  <c r="Q193" i="23"/>
  <c r="P193" i="23"/>
  <c r="O193" i="23"/>
  <c r="N193" i="23"/>
  <c r="M193" i="23"/>
  <c r="L193" i="23"/>
  <c r="K193" i="23"/>
  <c r="J193" i="23"/>
  <c r="I193" i="23"/>
  <c r="H193" i="23"/>
  <c r="G193" i="23"/>
  <c r="F193" i="23"/>
  <c r="E193" i="23"/>
  <c r="D193" i="23"/>
  <c r="C193" i="23"/>
  <c r="B193" i="23"/>
  <c r="U192" i="23"/>
  <c r="T192" i="23"/>
  <c r="S192" i="23"/>
  <c r="R192" i="23"/>
  <c r="Q192" i="23"/>
  <c r="P192" i="23"/>
  <c r="O192" i="23"/>
  <c r="N192" i="23"/>
  <c r="M192" i="23"/>
  <c r="L192" i="23"/>
  <c r="K192" i="23"/>
  <c r="J192" i="23"/>
  <c r="I192" i="23"/>
  <c r="H192" i="23"/>
  <c r="G192" i="23"/>
  <c r="F192" i="23"/>
  <c r="E192" i="23"/>
  <c r="D192" i="23"/>
  <c r="C192" i="23"/>
  <c r="B192" i="23"/>
  <c r="U191" i="23"/>
  <c r="T191" i="23"/>
  <c r="S191" i="23"/>
  <c r="R191" i="23"/>
  <c r="Q191" i="23"/>
  <c r="P191" i="23"/>
  <c r="O191" i="23"/>
  <c r="N191" i="23"/>
  <c r="M191" i="23"/>
  <c r="L191" i="23"/>
  <c r="K191" i="23"/>
  <c r="J191" i="23"/>
  <c r="I191" i="23"/>
  <c r="H191" i="23"/>
  <c r="G191" i="23"/>
  <c r="F191" i="23"/>
  <c r="E191" i="23"/>
  <c r="D191" i="23"/>
  <c r="C191" i="23"/>
  <c r="B191" i="23"/>
  <c r="U190" i="23"/>
  <c r="T190" i="23"/>
  <c r="S190" i="23"/>
  <c r="R190" i="23"/>
  <c r="Q190" i="23"/>
  <c r="P190" i="23"/>
  <c r="O190" i="23"/>
  <c r="N190" i="23"/>
  <c r="M190" i="23"/>
  <c r="L190" i="23"/>
  <c r="K190" i="23"/>
  <c r="J190" i="23"/>
  <c r="I190" i="23"/>
  <c r="H190" i="23"/>
  <c r="G190" i="23"/>
  <c r="F190" i="23"/>
  <c r="E190" i="23"/>
  <c r="D190" i="23"/>
  <c r="C190" i="23"/>
  <c r="B190" i="23"/>
  <c r="B96" i="23"/>
  <c r="C96" i="23" s="1"/>
  <c r="B95" i="23"/>
  <c r="C95" i="23" s="1"/>
  <c r="B94" i="23"/>
  <c r="C94" i="23" s="1"/>
  <c r="C202" i="23" s="1"/>
  <c r="U93" i="23"/>
  <c r="U201" i="23" s="1"/>
  <c r="T93" i="23"/>
  <c r="T201" i="23" s="1"/>
  <c r="S93" i="23"/>
  <c r="S201" i="23" s="1"/>
  <c r="R93" i="23"/>
  <c r="R201" i="23" s="1"/>
  <c r="Q93" i="23"/>
  <c r="Q201" i="23" s="1"/>
  <c r="P93" i="23"/>
  <c r="P201" i="23" s="1"/>
  <c r="O93" i="23"/>
  <c r="O201" i="23" s="1"/>
  <c r="N93" i="23"/>
  <c r="N201" i="23" s="1"/>
  <c r="M93" i="23"/>
  <c r="M201" i="23" s="1"/>
  <c r="L93" i="23"/>
  <c r="L201" i="23" s="1"/>
  <c r="K93" i="23"/>
  <c r="K201" i="23" s="1"/>
  <c r="J93" i="23"/>
  <c r="J201" i="23" s="1"/>
  <c r="I93" i="23"/>
  <c r="I201" i="23" s="1"/>
  <c r="H93" i="23"/>
  <c r="H201" i="23" s="1"/>
  <c r="G93" i="23"/>
  <c r="G201" i="23" s="1"/>
  <c r="F93" i="23"/>
  <c r="F201" i="23" s="1"/>
  <c r="E93" i="23"/>
  <c r="E201" i="23" s="1"/>
  <c r="D93" i="23"/>
  <c r="D201" i="23" s="1"/>
  <c r="C93" i="23"/>
  <c r="C201" i="23" s="1"/>
  <c r="B93" i="23"/>
  <c r="B92" i="23"/>
  <c r="C92" i="23" s="1"/>
  <c r="C200" i="23" s="1"/>
  <c r="B91" i="23"/>
  <c r="C91" i="23" s="1"/>
  <c r="C199" i="23" s="1"/>
  <c r="B90" i="23"/>
  <c r="C90" i="23" s="1"/>
  <c r="C198" i="23" s="1"/>
  <c r="C89" i="23"/>
  <c r="B89" i="23"/>
  <c r="B86" i="23"/>
  <c r="B85" i="23"/>
  <c r="B81" i="23"/>
  <c r="C81" i="23" s="1"/>
  <c r="D81" i="23" s="1"/>
  <c r="E81" i="23" s="1"/>
  <c r="C80" i="23"/>
  <c r="D80" i="23" s="1"/>
  <c r="E80" i="23" s="1"/>
  <c r="F80" i="23" s="1"/>
  <c r="G80" i="23" s="1"/>
  <c r="H80" i="23" s="1"/>
  <c r="I80" i="23" s="1"/>
  <c r="J80" i="23" s="1"/>
  <c r="K80" i="23" s="1"/>
  <c r="L80" i="23" s="1"/>
  <c r="M80" i="23" s="1"/>
  <c r="N80" i="23" s="1"/>
  <c r="O80" i="23" s="1"/>
  <c r="P80" i="23" s="1"/>
  <c r="Q80" i="23" s="1"/>
  <c r="R80" i="23" s="1"/>
  <c r="S80" i="23" s="1"/>
  <c r="T80" i="23" s="1"/>
  <c r="U80" i="23" s="1"/>
  <c r="B74" i="23"/>
  <c r="B73" i="23"/>
  <c r="B72" i="23"/>
  <c r="U71" i="23"/>
  <c r="R71" i="23"/>
  <c r="O71" i="23"/>
  <c r="M71" i="23"/>
  <c r="J71" i="23"/>
  <c r="I71" i="23"/>
  <c r="G71" i="23"/>
  <c r="C71" i="23"/>
  <c r="H70" i="23"/>
  <c r="U65" i="23"/>
  <c r="S65" i="23"/>
  <c r="B65" i="23"/>
  <c r="B66" i="23" s="1"/>
  <c r="U64" i="23"/>
  <c r="T64" i="23"/>
  <c r="T65" i="23" s="1"/>
  <c r="S64" i="23"/>
  <c r="R64" i="23"/>
  <c r="R65" i="23" s="1"/>
  <c r="Q64" i="23"/>
  <c r="Q65" i="23" s="1"/>
  <c r="P64" i="23"/>
  <c r="P65" i="23" s="1"/>
  <c r="O64" i="23"/>
  <c r="O65" i="23" s="1"/>
  <c r="N64" i="23"/>
  <c r="N65" i="23" s="1"/>
  <c r="M64" i="23"/>
  <c r="M65" i="23" s="1"/>
  <c r="L64" i="23"/>
  <c r="L65" i="23" s="1"/>
  <c r="K64" i="23"/>
  <c r="K65" i="23" s="1"/>
  <c r="J64" i="23"/>
  <c r="J65" i="23" s="1"/>
  <c r="I64" i="23"/>
  <c r="I65" i="23" s="1"/>
  <c r="H64" i="23"/>
  <c r="H65" i="23" s="1"/>
  <c r="G64" i="23"/>
  <c r="G65" i="23" s="1"/>
  <c r="F64" i="23"/>
  <c r="F65" i="23" s="1"/>
  <c r="E64" i="23"/>
  <c r="E65" i="23" s="1"/>
  <c r="D64" i="23"/>
  <c r="D65" i="23" s="1"/>
  <c r="C64" i="23"/>
  <c r="C65" i="23" s="1"/>
  <c r="B64" i="23"/>
  <c r="B60" i="23"/>
  <c r="U59" i="23"/>
  <c r="T59" i="23"/>
  <c r="S59" i="23"/>
  <c r="R59" i="23"/>
  <c r="Q59" i="23"/>
  <c r="P59" i="23"/>
  <c r="O59" i="23"/>
  <c r="N59" i="23"/>
  <c r="M59" i="23"/>
  <c r="L59" i="23"/>
  <c r="K59" i="23"/>
  <c r="J59" i="23"/>
  <c r="I59" i="23"/>
  <c r="H59" i="23"/>
  <c r="G59" i="23"/>
  <c r="F59" i="23"/>
  <c r="E59" i="23"/>
  <c r="D59" i="23"/>
  <c r="C59" i="23"/>
  <c r="B59" i="23"/>
  <c r="B61" i="23" s="1"/>
  <c r="U49" i="23"/>
  <c r="T49" i="23"/>
  <c r="S49" i="23"/>
  <c r="R49" i="23"/>
  <c r="Q49" i="23"/>
  <c r="P49" i="23"/>
  <c r="O49" i="23"/>
  <c r="N49" i="23"/>
  <c r="M49" i="23"/>
  <c r="L49" i="23"/>
  <c r="K49" i="23"/>
  <c r="J49" i="23"/>
  <c r="I49" i="23"/>
  <c r="H49" i="23"/>
  <c r="G49" i="23"/>
  <c r="F49" i="23"/>
  <c r="E49" i="23"/>
  <c r="D49" i="23"/>
  <c r="C49" i="23"/>
  <c r="B49" i="23"/>
  <c r="B50" i="23" s="1"/>
  <c r="U45" i="23"/>
  <c r="T45" i="23"/>
  <c r="S45" i="23"/>
  <c r="R45" i="23"/>
  <c r="Q45" i="23"/>
  <c r="O45" i="23"/>
  <c r="N45" i="23"/>
  <c r="M45" i="23"/>
  <c r="L45" i="23"/>
  <c r="K45" i="23"/>
  <c r="J45" i="23"/>
  <c r="I45" i="23"/>
  <c r="G45" i="23"/>
  <c r="F45" i="23"/>
  <c r="E45" i="23"/>
  <c r="D45" i="23"/>
  <c r="C45" i="23"/>
  <c r="B45" i="23"/>
  <c r="B230" i="23" s="1"/>
  <c r="U44" i="23"/>
  <c r="S44" i="23"/>
  <c r="R44" i="23"/>
  <c r="Q44" i="23"/>
  <c r="P44" i="23"/>
  <c r="O44" i="23"/>
  <c r="N44" i="23"/>
  <c r="M44" i="23"/>
  <c r="K44" i="23"/>
  <c r="J44" i="23"/>
  <c r="I44" i="23"/>
  <c r="H44" i="23"/>
  <c r="G44" i="23"/>
  <c r="F44" i="23"/>
  <c r="E44" i="23"/>
  <c r="C44" i="23"/>
  <c r="B44" i="23"/>
  <c r="B229" i="23" s="1"/>
  <c r="E43" i="23"/>
  <c r="D43" i="23"/>
  <c r="C42" i="23"/>
  <c r="B42" i="23"/>
  <c r="B227" i="23" s="1"/>
  <c r="U41" i="23"/>
  <c r="S41" i="23"/>
  <c r="R41" i="23"/>
  <c r="Q41" i="23"/>
  <c r="P41" i="23"/>
  <c r="O41" i="23"/>
  <c r="N41" i="23"/>
  <c r="M41" i="23"/>
  <c r="K41" i="23"/>
  <c r="J41" i="23"/>
  <c r="I41" i="23"/>
  <c r="H41" i="23"/>
  <c r="G41" i="23"/>
  <c r="F41" i="23"/>
  <c r="E41" i="23"/>
  <c r="C41" i="23"/>
  <c r="B41" i="23"/>
  <c r="B226" i="23" s="1"/>
  <c r="U40" i="23"/>
  <c r="S40" i="23"/>
  <c r="R40" i="23"/>
  <c r="Q40" i="23"/>
  <c r="P40" i="23"/>
  <c r="O40" i="23"/>
  <c r="N40" i="23"/>
  <c r="M40" i="23"/>
  <c r="K40" i="23"/>
  <c r="J40" i="23"/>
  <c r="I40" i="23"/>
  <c r="H40" i="23"/>
  <c r="G40" i="23"/>
  <c r="F40" i="23"/>
  <c r="E40" i="23"/>
  <c r="C40" i="23"/>
  <c r="B40" i="23"/>
  <c r="B225" i="23" s="1"/>
  <c r="U39" i="23"/>
  <c r="S39" i="23"/>
  <c r="R39" i="23"/>
  <c r="Q39" i="23"/>
  <c r="P39" i="23"/>
  <c r="O39" i="23"/>
  <c r="N39" i="23"/>
  <c r="M39" i="23"/>
  <c r="K39" i="23"/>
  <c r="J39" i="23"/>
  <c r="I39" i="23"/>
  <c r="H39" i="23"/>
  <c r="G39" i="23"/>
  <c r="F39" i="23"/>
  <c r="E39" i="23"/>
  <c r="C39" i="23"/>
  <c r="B39" i="23"/>
  <c r="B224" i="23" s="1"/>
  <c r="B36" i="23"/>
  <c r="B24" i="23" s="1"/>
  <c r="U220" i="22"/>
  <c r="T220" i="22"/>
  <c r="T244" i="22" s="1"/>
  <c r="T249" i="22" s="1"/>
  <c r="S220" i="22"/>
  <c r="S244" i="22" s="1"/>
  <c r="S249" i="22" s="1"/>
  <c r="R220" i="22"/>
  <c r="R244" i="22" s="1"/>
  <c r="R249" i="22" s="1"/>
  <c r="Q220" i="22"/>
  <c r="Q244" i="22" s="1"/>
  <c r="Q249" i="22" s="1"/>
  <c r="P220" i="22"/>
  <c r="P244" i="22" s="1"/>
  <c r="P249" i="22" s="1"/>
  <c r="O220" i="22"/>
  <c r="N220" i="22"/>
  <c r="N244" i="22" s="1"/>
  <c r="N249" i="22" s="1"/>
  <c r="M220" i="22"/>
  <c r="L220" i="22"/>
  <c r="L244" i="22" s="1"/>
  <c r="L249" i="22" s="1"/>
  <c r="K220" i="22"/>
  <c r="K244" i="22" s="1"/>
  <c r="K249" i="22" s="1"/>
  <c r="K72" i="22" s="1"/>
  <c r="J220" i="22"/>
  <c r="J244" i="22" s="1"/>
  <c r="J249" i="22" s="1"/>
  <c r="J72" i="22" s="1"/>
  <c r="I220" i="22"/>
  <c r="I244" i="22" s="1"/>
  <c r="I249" i="22" s="1"/>
  <c r="H220" i="22"/>
  <c r="H244" i="22" s="1"/>
  <c r="H249" i="22" s="1"/>
  <c r="G220" i="22"/>
  <c r="F220" i="22"/>
  <c r="E220" i="22"/>
  <c r="D220" i="22"/>
  <c r="D244" i="22" s="1"/>
  <c r="D249" i="22" s="1"/>
  <c r="C220" i="22"/>
  <c r="C244" i="22" s="1"/>
  <c r="C249" i="22" s="1"/>
  <c r="C72" i="22" s="1"/>
  <c r="B220" i="22"/>
  <c r="B244" i="22" s="1"/>
  <c r="B249" i="22" s="1"/>
  <c r="U219" i="22"/>
  <c r="U246" i="22" s="1"/>
  <c r="T219" i="22"/>
  <c r="S219" i="22"/>
  <c r="R219" i="22"/>
  <c r="R246" i="22" s="1"/>
  <c r="Q219" i="22"/>
  <c r="P219" i="22"/>
  <c r="P208" i="22" s="1"/>
  <c r="O219" i="22"/>
  <c r="O208" i="22" s="1"/>
  <c r="N219" i="22"/>
  <c r="N243" i="22" s="1"/>
  <c r="M219" i="22"/>
  <c r="L219" i="22"/>
  <c r="K219" i="22"/>
  <c r="K243" i="22" s="1"/>
  <c r="J219" i="22"/>
  <c r="I219" i="22"/>
  <c r="H219" i="22"/>
  <c r="H247" i="22" s="1"/>
  <c r="G219" i="22"/>
  <c r="G243" i="22" s="1"/>
  <c r="F219" i="22"/>
  <c r="F247" i="22" s="1"/>
  <c r="E219" i="22"/>
  <c r="D219" i="22"/>
  <c r="C219" i="22"/>
  <c r="B219" i="22"/>
  <c r="B247" i="22" s="1"/>
  <c r="U218" i="22"/>
  <c r="T218" i="22"/>
  <c r="S218" i="22"/>
  <c r="S39" i="22" s="1"/>
  <c r="S224" i="22" s="1"/>
  <c r="R218" i="22"/>
  <c r="R245" i="22" s="1"/>
  <c r="R71" i="22" s="1"/>
  <c r="Q218" i="22"/>
  <c r="P218" i="22"/>
  <c r="O218" i="22"/>
  <c r="N218" i="22"/>
  <c r="N245" i="22" s="1"/>
  <c r="M218" i="22"/>
  <c r="L218" i="22"/>
  <c r="L221" i="22" s="1"/>
  <c r="K218" i="22"/>
  <c r="K245" i="22" s="1"/>
  <c r="K71" i="22" s="1"/>
  <c r="J218" i="22"/>
  <c r="J241" i="22" s="1"/>
  <c r="J70" i="22" s="1"/>
  <c r="I218" i="22"/>
  <c r="H218" i="22"/>
  <c r="G218" i="22"/>
  <c r="F218" i="22"/>
  <c r="F241" i="22" s="1"/>
  <c r="E218" i="22"/>
  <c r="D218" i="22"/>
  <c r="D221" i="22" s="1"/>
  <c r="C218" i="22"/>
  <c r="C241" i="22" s="1"/>
  <c r="C70" i="22" s="1"/>
  <c r="B218" i="22"/>
  <c r="B241" i="22" s="1"/>
  <c r="B70" i="22" s="1"/>
  <c r="U217" i="22"/>
  <c r="T217" i="22"/>
  <c r="S217" i="22"/>
  <c r="R217" i="22"/>
  <c r="Q217" i="22"/>
  <c r="P217" i="22"/>
  <c r="O217" i="22"/>
  <c r="P84" i="22" s="1"/>
  <c r="N217" i="22"/>
  <c r="O84" i="22" s="1"/>
  <c r="M217" i="22"/>
  <c r="L217" i="22"/>
  <c r="K217" i="22"/>
  <c r="J217" i="22"/>
  <c r="I217" i="22"/>
  <c r="H217" i="22"/>
  <c r="G217" i="22"/>
  <c r="G84" i="22" s="1"/>
  <c r="F217" i="22"/>
  <c r="F84" i="22" s="1"/>
  <c r="E217" i="22"/>
  <c r="D217" i="22"/>
  <c r="C217" i="22"/>
  <c r="B217" i="22"/>
  <c r="U216" i="22"/>
  <c r="U242" i="22" s="1"/>
  <c r="T216" i="22"/>
  <c r="T242" i="22" s="1"/>
  <c r="S216" i="22"/>
  <c r="S242" i="22" s="1"/>
  <c r="R216" i="22"/>
  <c r="R242" i="22" s="1"/>
  <c r="Q216" i="22"/>
  <c r="Q242" i="22" s="1"/>
  <c r="P216" i="22"/>
  <c r="P242" i="22" s="1"/>
  <c r="O216" i="22"/>
  <c r="O242" i="22" s="1"/>
  <c r="N216" i="22"/>
  <c r="N242" i="22" s="1"/>
  <c r="M216" i="22"/>
  <c r="M242" i="22" s="1"/>
  <c r="L216" i="22"/>
  <c r="L242" i="22" s="1"/>
  <c r="K216" i="22"/>
  <c r="K242" i="22" s="1"/>
  <c r="J216" i="22"/>
  <c r="J242" i="22" s="1"/>
  <c r="I216" i="22"/>
  <c r="I242" i="22" s="1"/>
  <c r="H216" i="22"/>
  <c r="H242" i="22" s="1"/>
  <c r="G216" i="22"/>
  <c r="G242" i="22" s="1"/>
  <c r="F216" i="22"/>
  <c r="F242" i="22" s="1"/>
  <c r="E216" i="22"/>
  <c r="E242" i="22" s="1"/>
  <c r="D216" i="22"/>
  <c r="D242" i="22" s="1"/>
  <c r="C216" i="22"/>
  <c r="C242" i="22" s="1"/>
  <c r="B216" i="22"/>
  <c r="B242" i="22" s="1"/>
  <c r="U215" i="22"/>
  <c r="T215" i="22"/>
  <c r="S215" i="22"/>
  <c r="R215" i="22"/>
  <c r="Q215" i="22"/>
  <c r="P215" i="22"/>
  <c r="O215" i="22"/>
  <c r="N215" i="22"/>
  <c r="M215" i="22"/>
  <c r="L215" i="22"/>
  <c r="K215" i="22"/>
  <c r="J215" i="22"/>
  <c r="I215" i="22"/>
  <c r="H215" i="22"/>
  <c r="G215" i="22"/>
  <c r="F215" i="22"/>
  <c r="E215" i="22"/>
  <c r="D215" i="22"/>
  <c r="C215" i="22"/>
  <c r="B215" i="22"/>
  <c r="U213" i="22"/>
  <c r="U221" i="22" s="1"/>
  <c r="T213" i="22"/>
  <c r="T221" i="22" s="1"/>
  <c r="S213" i="22"/>
  <c r="S221" i="22" s="1"/>
  <c r="R213" i="22"/>
  <c r="R221" i="22" s="1"/>
  <c r="Q213" i="22"/>
  <c r="Q221" i="22" s="1"/>
  <c r="P213" i="22"/>
  <c r="P221" i="22" s="1"/>
  <c r="O213" i="22"/>
  <c r="O221" i="22" s="1"/>
  <c r="N213" i="22"/>
  <c r="N221" i="22" s="1"/>
  <c r="M213" i="22"/>
  <c r="M221" i="22" s="1"/>
  <c r="L213" i="22"/>
  <c r="K213" i="22"/>
  <c r="K221" i="22" s="1"/>
  <c r="J213" i="22"/>
  <c r="J221" i="22" s="1"/>
  <c r="I213" i="22"/>
  <c r="I221" i="22" s="1"/>
  <c r="H213" i="22"/>
  <c r="H221" i="22" s="1"/>
  <c r="G213" i="22"/>
  <c r="G221" i="22" s="1"/>
  <c r="F213" i="22"/>
  <c r="F221" i="22" s="1"/>
  <c r="E213" i="22"/>
  <c r="E221" i="22" s="1"/>
  <c r="D213" i="22"/>
  <c r="C213" i="22"/>
  <c r="C221" i="22" s="1"/>
  <c r="B213" i="22"/>
  <c r="U208" i="22"/>
  <c r="E208" i="22"/>
  <c r="T207" i="22"/>
  <c r="R207" i="22"/>
  <c r="I207" i="22"/>
  <c r="B204" i="22"/>
  <c r="B203" i="22"/>
  <c r="B202" i="22"/>
  <c r="Q201" i="22"/>
  <c r="I201" i="22"/>
  <c r="B201" i="22"/>
  <c r="B200" i="22"/>
  <c r="B199" i="22"/>
  <c r="B198" i="22"/>
  <c r="B197" i="22"/>
  <c r="U195" i="22"/>
  <c r="T195" i="22"/>
  <c r="S195" i="22"/>
  <c r="R195" i="22"/>
  <c r="Q195" i="22"/>
  <c r="P195" i="22"/>
  <c r="O195" i="22"/>
  <c r="N195" i="22"/>
  <c r="M195" i="22"/>
  <c r="L195" i="22"/>
  <c r="K195" i="22"/>
  <c r="J195" i="22"/>
  <c r="I195" i="22"/>
  <c r="H195" i="22"/>
  <c r="G195" i="22"/>
  <c r="F195" i="22"/>
  <c r="E195" i="22"/>
  <c r="D195" i="22"/>
  <c r="C195" i="22"/>
  <c r="B195" i="22"/>
  <c r="U194" i="22"/>
  <c r="T194" i="22"/>
  <c r="S194" i="22"/>
  <c r="R194" i="22"/>
  <c r="Q194" i="22"/>
  <c r="P194" i="22"/>
  <c r="O194" i="22"/>
  <c r="N194" i="22"/>
  <c r="M194" i="22"/>
  <c r="L194" i="22"/>
  <c r="K194" i="22"/>
  <c r="J194" i="22"/>
  <c r="I194" i="22"/>
  <c r="H194" i="22"/>
  <c r="G194" i="22"/>
  <c r="F194" i="22"/>
  <c r="E194" i="22"/>
  <c r="D194" i="22"/>
  <c r="C194" i="22"/>
  <c r="B194" i="22"/>
  <c r="U193" i="22"/>
  <c r="T193" i="22"/>
  <c r="S193" i="22"/>
  <c r="R193" i="22"/>
  <c r="Q193" i="22"/>
  <c r="P193" i="22"/>
  <c r="O193" i="22"/>
  <c r="N193" i="22"/>
  <c r="M193" i="22"/>
  <c r="L193" i="22"/>
  <c r="K193" i="22"/>
  <c r="J193" i="22"/>
  <c r="I193" i="22"/>
  <c r="H193" i="22"/>
  <c r="G193" i="22"/>
  <c r="F193" i="22"/>
  <c r="E193" i="22"/>
  <c r="D193" i="22"/>
  <c r="C193" i="22"/>
  <c r="B193" i="22"/>
  <c r="U192" i="22"/>
  <c r="T192" i="22"/>
  <c r="S192" i="22"/>
  <c r="R192" i="22"/>
  <c r="Q192" i="22"/>
  <c r="P192" i="22"/>
  <c r="O192" i="22"/>
  <c r="N192" i="22"/>
  <c r="M192" i="22"/>
  <c r="L192" i="22"/>
  <c r="K192" i="22"/>
  <c r="J192" i="22"/>
  <c r="I192" i="22"/>
  <c r="H192" i="22"/>
  <c r="G192" i="22"/>
  <c r="F192" i="22"/>
  <c r="E192" i="22"/>
  <c r="D192" i="22"/>
  <c r="C192" i="22"/>
  <c r="B192" i="22"/>
  <c r="U191" i="22"/>
  <c r="T191" i="22"/>
  <c r="S191" i="22"/>
  <c r="R191" i="22"/>
  <c r="Q191" i="22"/>
  <c r="P191" i="22"/>
  <c r="O191" i="22"/>
  <c r="N191" i="22"/>
  <c r="M191" i="22"/>
  <c r="L191" i="22"/>
  <c r="K191" i="22"/>
  <c r="J191" i="22"/>
  <c r="I191" i="22"/>
  <c r="H191" i="22"/>
  <c r="G191" i="22"/>
  <c r="F191" i="22"/>
  <c r="E191" i="22"/>
  <c r="D191" i="22"/>
  <c r="C191" i="22"/>
  <c r="B191" i="22"/>
  <c r="U190" i="22"/>
  <c r="U8" i="22" s="1"/>
  <c r="T190" i="22"/>
  <c r="T8" i="22" s="1"/>
  <c r="S190" i="22"/>
  <c r="S8" i="22" s="1"/>
  <c r="R190" i="22"/>
  <c r="R8" i="22" s="1"/>
  <c r="Q190" i="22"/>
  <c r="Q8" i="22" s="1"/>
  <c r="P190" i="22"/>
  <c r="P8" i="22" s="1"/>
  <c r="O190" i="22"/>
  <c r="O8" i="22" s="1"/>
  <c r="N190" i="22"/>
  <c r="M190" i="22"/>
  <c r="M8" i="22" s="1"/>
  <c r="L190" i="22"/>
  <c r="L8" i="22" s="1"/>
  <c r="K190" i="22"/>
  <c r="K8" i="22" s="1"/>
  <c r="J190" i="22"/>
  <c r="J8" i="22" s="1"/>
  <c r="I190" i="22"/>
  <c r="I8" i="22" s="1"/>
  <c r="H190" i="22"/>
  <c r="H8" i="22" s="1"/>
  <c r="G190" i="22"/>
  <c r="G8" i="22" s="1"/>
  <c r="F190" i="22"/>
  <c r="E190" i="22"/>
  <c r="E8" i="22" s="1"/>
  <c r="D190" i="22"/>
  <c r="C190" i="22"/>
  <c r="B190" i="22"/>
  <c r="B96" i="22"/>
  <c r="C96" i="22" s="1"/>
  <c r="C204" i="22" s="1"/>
  <c r="B95" i="22"/>
  <c r="C95" i="22" s="1"/>
  <c r="B94" i="22"/>
  <c r="C94" i="22" s="1"/>
  <c r="C202" i="22" s="1"/>
  <c r="U93" i="22"/>
  <c r="U201" i="22" s="1"/>
  <c r="T93" i="22"/>
  <c r="T201" i="22" s="1"/>
  <c r="S93" i="22"/>
  <c r="S201" i="22" s="1"/>
  <c r="R93" i="22"/>
  <c r="R201" i="22" s="1"/>
  <c r="Q93" i="22"/>
  <c r="P93" i="22"/>
  <c r="P201" i="22" s="1"/>
  <c r="O93" i="22"/>
  <c r="O201" i="22" s="1"/>
  <c r="N93" i="22"/>
  <c r="N201" i="22" s="1"/>
  <c r="M93" i="22"/>
  <c r="M201" i="22" s="1"/>
  <c r="L93" i="22"/>
  <c r="L201" i="22" s="1"/>
  <c r="K93" i="22"/>
  <c r="K201" i="22" s="1"/>
  <c r="J93" i="22"/>
  <c r="J201" i="22" s="1"/>
  <c r="I93" i="22"/>
  <c r="H93" i="22"/>
  <c r="H201" i="22" s="1"/>
  <c r="G93" i="22"/>
  <c r="G201" i="22" s="1"/>
  <c r="F93" i="22"/>
  <c r="F201" i="22" s="1"/>
  <c r="E93" i="22"/>
  <c r="E201" i="22" s="1"/>
  <c r="D93" i="22"/>
  <c r="D201" i="22" s="1"/>
  <c r="C93" i="22"/>
  <c r="C201" i="22" s="1"/>
  <c r="B93" i="22"/>
  <c r="B92" i="22"/>
  <c r="C92" i="22" s="1"/>
  <c r="C200" i="22" s="1"/>
  <c r="B91" i="22"/>
  <c r="C91" i="22" s="1"/>
  <c r="B90" i="22"/>
  <c r="C90" i="22" s="1"/>
  <c r="C198" i="22" s="1"/>
  <c r="B89" i="22"/>
  <c r="C89" i="22" s="1"/>
  <c r="U86" i="22"/>
  <c r="T86" i="22"/>
  <c r="S86" i="22"/>
  <c r="R86" i="22"/>
  <c r="Q86" i="22"/>
  <c r="O86" i="22"/>
  <c r="N86" i="22"/>
  <c r="M86" i="22"/>
  <c r="L86" i="22"/>
  <c r="K86" i="22"/>
  <c r="J86" i="22"/>
  <c r="I86" i="22"/>
  <c r="H86" i="22"/>
  <c r="F86" i="22"/>
  <c r="E86" i="22"/>
  <c r="D86" i="22"/>
  <c r="C86" i="22"/>
  <c r="B86" i="22"/>
  <c r="R85" i="22"/>
  <c r="Q85" i="22"/>
  <c r="P85" i="22"/>
  <c r="O85" i="22"/>
  <c r="N85" i="22"/>
  <c r="I85" i="22"/>
  <c r="H85" i="22"/>
  <c r="G85" i="22"/>
  <c r="F85" i="22"/>
  <c r="E85" i="22"/>
  <c r="U84" i="22"/>
  <c r="T84" i="22"/>
  <c r="S84" i="22"/>
  <c r="R84" i="22"/>
  <c r="Q84" i="22"/>
  <c r="N84" i="22"/>
  <c r="M84" i="22"/>
  <c r="L84" i="22"/>
  <c r="K84" i="22"/>
  <c r="J84" i="22"/>
  <c r="I84" i="22"/>
  <c r="H84" i="22"/>
  <c r="E84" i="22"/>
  <c r="D84" i="22"/>
  <c r="C84" i="22"/>
  <c r="B84" i="22"/>
  <c r="B81" i="22"/>
  <c r="C81" i="22" s="1"/>
  <c r="C80" i="22"/>
  <c r="D80" i="22" s="1"/>
  <c r="E80" i="22" s="1"/>
  <c r="F80" i="22" s="1"/>
  <c r="G80" i="22" s="1"/>
  <c r="H80" i="22" s="1"/>
  <c r="I80" i="22" s="1"/>
  <c r="J80" i="22" s="1"/>
  <c r="K80" i="22" s="1"/>
  <c r="L80" i="22" s="1"/>
  <c r="M80" i="22" s="1"/>
  <c r="N80" i="22" s="1"/>
  <c r="O80" i="22" s="1"/>
  <c r="P80" i="22" s="1"/>
  <c r="Q80" i="22" s="1"/>
  <c r="R80" i="22" s="1"/>
  <c r="S80" i="22" s="1"/>
  <c r="T80" i="22" s="1"/>
  <c r="U80" i="22" s="1"/>
  <c r="Q74" i="22"/>
  <c r="P74" i="22"/>
  <c r="N74" i="22"/>
  <c r="L74" i="22"/>
  <c r="H74" i="22"/>
  <c r="D74" i="22"/>
  <c r="Q73" i="22"/>
  <c r="P73" i="22"/>
  <c r="N73" i="22"/>
  <c r="L73" i="22"/>
  <c r="H73" i="22"/>
  <c r="D73" i="22"/>
  <c r="Q72" i="22"/>
  <c r="P72" i="22"/>
  <c r="N72" i="22"/>
  <c r="L72" i="22"/>
  <c r="H72" i="22"/>
  <c r="D72" i="22"/>
  <c r="N71" i="22"/>
  <c r="F70" i="22"/>
  <c r="P65" i="22"/>
  <c r="N65" i="22"/>
  <c r="M65" i="22"/>
  <c r="H65" i="22"/>
  <c r="F65" i="22"/>
  <c r="E65" i="22"/>
  <c r="C65" i="22"/>
  <c r="U64" i="22"/>
  <c r="U65" i="22" s="1"/>
  <c r="T64" i="22"/>
  <c r="T65" i="22" s="1"/>
  <c r="S64" i="22"/>
  <c r="S65" i="22" s="1"/>
  <c r="R64" i="22"/>
  <c r="R65" i="22" s="1"/>
  <c r="Q64" i="22"/>
  <c r="Q65" i="22" s="1"/>
  <c r="P64" i="22"/>
  <c r="O64" i="22"/>
  <c r="O65" i="22" s="1"/>
  <c r="N64" i="22"/>
  <c r="M64" i="22"/>
  <c r="L64" i="22"/>
  <c r="L65" i="22" s="1"/>
  <c r="K64" i="22"/>
  <c r="K65" i="22" s="1"/>
  <c r="J64" i="22"/>
  <c r="J65" i="22" s="1"/>
  <c r="I64" i="22"/>
  <c r="I65" i="22" s="1"/>
  <c r="H64" i="22"/>
  <c r="G64" i="22"/>
  <c r="G65" i="22" s="1"/>
  <c r="F64" i="22"/>
  <c r="E64" i="22"/>
  <c r="D64" i="22"/>
  <c r="D65" i="22" s="1"/>
  <c r="C64" i="22"/>
  <c r="B64" i="22"/>
  <c r="B65" i="22" s="1"/>
  <c r="B66" i="22" s="1"/>
  <c r="B61" i="22"/>
  <c r="U59" i="22"/>
  <c r="T59" i="22"/>
  <c r="S59" i="22"/>
  <c r="R59" i="22"/>
  <c r="Q59" i="22"/>
  <c r="P59" i="22"/>
  <c r="O59" i="22"/>
  <c r="N59" i="22"/>
  <c r="M59" i="22"/>
  <c r="L59" i="22"/>
  <c r="K59" i="22"/>
  <c r="J59" i="22"/>
  <c r="I59" i="22"/>
  <c r="H59" i="22"/>
  <c r="G59" i="22"/>
  <c r="F59" i="22"/>
  <c r="E59" i="22"/>
  <c r="D59" i="22"/>
  <c r="C59" i="22"/>
  <c r="B59" i="22"/>
  <c r="B60" i="22" s="1"/>
  <c r="C60" i="22" s="1"/>
  <c r="D60" i="22" s="1"/>
  <c r="E60" i="22" s="1"/>
  <c r="F60" i="22" s="1"/>
  <c r="G60" i="22" s="1"/>
  <c r="H60" i="22" s="1"/>
  <c r="I60" i="22" s="1"/>
  <c r="J60" i="22" s="1"/>
  <c r="K60" i="22" s="1"/>
  <c r="L60" i="22" s="1"/>
  <c r="M60" i="22" s="1"/>
  <c r="N60" i="22" s="1"/>
  <c r="O60" i="22" s="1"/>
  <c r="P60" i="22" s="1"/>
  <c r="Q60" i="22" s="1"/>
  <c r="R60" i="22" s="1"/>
  <c r="S60" i="22" s="1"/>
  <c r="T60" i="22" s="1"/>
  <c r="U60" i="22" s="1"/>
  <c r="B50" i="22"/>
  <c r="B51" i="22" s="1"/>
  <c r="U49" i="22"/>
  <c r="T49" i="22"/>
  <c r="S49" i="22"/>
  <c r="R49" i="22"/>
  <c r="Q49" i="22"/>
  <c r="P49" i="22"/>
  <c r="O49" i="22"/>
  <c r="N49" i="22"/>
  <c r="M49" i="22"/>
  <c r="L49" i="22"/>
  <c r="K49" i="22"/>
  <c r="J49" i="22"/>
  <c r="I49" i="22"/>
  <c r="H49" i="22"/>
  <c r="G49" i="22"/>
  <c r="F49" i="22"/>
  <c r="E49" i="22"/>
  <c r="D49" i="22"/>
  <c r="C49" i="22"/>
  <c r="B49" i="22"/>
  <c r="B46" i="22"/>
  <c r="U45" i="22"/>
  <c r="U230" i="22" s="1"/>
  <c r="T45" i="22"/>
  <c r="T230" i="22" s="1"/>
  <c r="S45" i="22"/>
  <c r="S230" i="22" s="1"/>
  <c r="R45" i="22"/>
  <c r="R230" i="22" s="1"/>
  <c r="Q45" i="22"/>
  <c r="Q230" i="22" s="1"/>
  <c r="P45" i="22"/>
  <c r="P230" i="22" s="1"/>
  <c r="M45" i="22"/>
  <c r="M230" i="22" s="1"/>
  <c r="L45" i="22"/>
  <c r="L230" i="22" s="1"/>
  <c r="K45" i="22"/>
  <c r="K230" i="22" s="1"/>
  <c r="J45" i="22"/>
  <c r="J230" i="22" s="1"/>
  <c r="I45" i="22"/>
  <c r="I230" i="22" s="1"/>
  <c r="H45" i="22"/>
  <c r="H230" i="22" s="1"/>
  <c r="E45" i="22"/>
  <c r="E230" i="22" s="1"/>
  <c r="D45" i="22"/>
  <c r="D230" i="22" s="1"/>
  <c r="C45" i="22"/>
  <c r="C230" i="22" s="1"/>
  <c r="B45" i="22"/>
  <c r="B230" i="22" s="1"/>
  <c r="U44" i="22"/>
  <c r="U229" i="22" s="1"/>
  <c r="T44" i="22"/>
  <c r="T229" i="22" s="1"/>
  <c r="Q44" i="22"/>
  <c r="Q229" i="22" s="1"/>
  <c r="P44" i="22"/>
  <c r="P229" i="22" s="1"/>
  <c r="O44" i="22"/>
  <c r="O229" i="22" s="1"/>
  <c r="N44" i="22"/>
  <c r="N229" i="22" s="1"/>
  <c r="M44" i="22"/>
  <c r="M229" i="22" s="1"/>
  <c r="L44" i="22"/>
  <c r="L229" i="22" s="1"/>
  <c r="I44" i="22"/>
  <c r="I229" i="22" s="1"/>
  <c r="H44" i="22"/>
  <c r="H229" i="22" s="1"/>
  <c r="G44" i="22"/>
  <c r="G229" i="22" s="1"/>
  <c r="F44" i="22"/>
  <c r="F229" i="22" s="1"/>
  <c r="E44" i="22"/>
  <c r="E229" i="22" s="1"/>
  <c r="D44" i="22"/>
  <c r="D229" i="22" s="1"/>
  <c r="U41" i="22"/>
  <c r="U226" i="22" s="1"/>
  <c r="T41" i="22"/>
  <c r="T226" i="22" s="1"/>
  <c r="R41" i="22"/>
  <c r="R226" i="22" s="1"/>
  <c r="Q41" i="22"/>
  <c r="Q226" i="22" s="1"/>
  <c r="P41" i="22"/>
  <c r="P226" i="22" s="1"/>
  <c r="O41" i="22"/>
  <c r="O226" i="22" s="1"/>
  <c r="N41" i="22"/>
  <c r="N226" i="22" s="1"/>
  <c r="M41" i="22"/>
  <c r="M226" i="22" s="1"/>
  <c r="L41" i="22"/>
  <c r="L226" i="22" s="1"/>
  <c r="I41" i="22"/>
  <c r="I226" i="22" s="1"/>
  <c r="H41" i="22"/>
  <c r="H226" i="22" s="1"/>
  <c r="G41" i="22"/>
  <c r="G226" i="22" s="1"/>
  <c r="F41" i="22"/>
  <c r="F226" i="22" s="1"/>
  <c r="E41" i="22"/>
  <c r="E226" i="22" s="1"/>
  <c r="D41" i="22"/>
  <c r="D226" i="22" s="1"/>
  <c r="U40" i="22"/>
  <c r="U225" i="22" s="1"/>
  <c r="T40" i="22"/>
  <c r="T225" i="22" s="1"/>
  <c r="Q40" i="22"/>
  <c r="Q225" i="22" s="1"/>
  <c r="P40" i="22"/>
  <c r="P225" i="22" s="1"/>
  <c r="O40" i="22"/>
  <c r="O225" i="22" s="1"/>
  <c r="N40" i="22"/>
  <c r="N225" i="22" s="1"/>
  <c r="M40" i="22"/>
  <c r="M225" i="22" s="1"/>
  <c r="L40" i="22"/>
  <c r="L225" i="22" s="1"/>
  <c r="J40" i="22"/>
  <c r="J225" i="22" s="1"/>
  <c r="I40" i="22"/>
  <c r="I225" i="22" s="1"/>
  <c r="H40" i="22"/>
  <c r="H225" i="22" s="1"/>
  <c r="G40" i="22"/>
  <c r="G225" i="22" s="1"/>
  <c r="F40" i="22"/>
  <c r="F225" i="22" s="1"/>
  <c r="E40" i="22"/>
  <c r="E225" i="22" s="1"/>
  <c r="D40" i="22"/>
  <c r="D225" i="22" s="1"/>
  <c r="U39" i="22"/>
  <c r="U224" i="22" s="1"/>
  <c r="T39" i="22"/>
  <c r="T224" i="22" s="1"/>
  <c r="Q39" i="22"/>
  <c r="Q224" i="22" s="1"/>
  <c r="P39" i="22"/>
  <c r="P224" i="22" s="1"/>
  <c r="O39" i="22"/>
  <c r="O224" i="22" s="1"/>
  <c r="N39" i="22"/>
  <c r="N224" i="22" s="1"/>
  <c r="M39" i="22"/>
  <c r="M224" i="22" s="1"/>
  <c r="L39" i="22"/>
  <c r="L224" i="22" s="1"/>
  <c r="I39" i="22"/>
  <c r="I224" i="22" s="1"/>
  <c r="H39" i="22"/>
  <c r="H224" i="22" s="1"/>
  <c r="G39" i="22"/>
  <c r="G224" i="22" s="1"/>
  <c r="F39" i="22"/>
  <c r="F224" i="22" s="1"/>
  <c r="E39" i="22"/>
  <c r="E224" i="22" s="1"/>
  <c r="D39" i="22"/>
  <c r="D224" i="22" s="1"/>
  <c r="B39" i="22"/>
  <c r="B224" i="22" s="1"/>
  <c r="I36" i="22"/>
  <c r="J36" i="22" s="1"/>
  <c r="K36" i="22" s="1"/>
  <c r="L36" i="22" s="1"/>
  <c r="M36" i="22" s="1"/>
  <c r="N36" i="22" s="1"/>
  <c r="O36" i="22" s="1"/>
  <c r="P36" i="22" s="1"/>
  <c r="Q36" i="22" s="1"/>
  <c r="R36" i="22" s="1"/>
  <c r="S36" i="22" s="1"/>
  <c r="T36" i="22" s="1"/>
  <c r="U36" i="22" s="1"/>
  <c r="B36" i="22"/>
  <c r="C36" i="22" s="1"/>
  <c r="D36" i="22" s="1"/>
  <c r="E36" i="22" s="1"/>
  <c r="F36" i="22" s="1"/>
  <c r="G36" i="22" s="1"/>
  <c r="H36" i="22" s="1"/>
  <c r="U220" i="21"/>
  <c r="T220" i="21"/>
  <c r="T244" i="21" s="1"/>
  <c r="S220" i="21"/>
  <c r="S244" i="21" s="1"/>
  <c r="R220" i="21"/>
  <c r="Q220" i="21"/>
  <c r="Q244" i="21" s="1"/>
  <c r="P220" i="21"/>
  <c r="P244" i="21" s="1"/>
  <c r="O220" i="21"/>
  <c r="N220" i="21"/>
  <c r="N244" i="21" s="1"/>
  <c r="M220" i="21"/>
  <c r="M244" i="21" s="1"/>
  <c r="L220" i="21"/>
  <c r="K220" i="21"/>
  <c r="K244" i="21" s="1"/>
  <c r="J220" i="21"/>
  <c r="I220" i="21"/>
  <c r="I244" i="21" s="1"/>
  <c r="H220" i="21"/>
  <c r="H244" i="21" s="1"/>
  <c r="G220" i="21"/>
  <c r="F220" i="21"/>
  <c r="F244" i="21" s="1"/>
  <c r="E220" i="21"/>
  <c r="E244" i="21" s="1"/>
  <c r="D220" i="21"/>
  <c r="D244" i="21" s="1"/>
  <c r="C220" i="21"/>
  <c r="C244" i="21" s="1"/>
  <c r="B220" i="21"/>
  <c r="U219" i="21"/>
  <c r="T219" i="21"/>
  <c r="S219" i="21"/>
  <c r="R219" i="21"/>
  <c r="R246" i="21" s="1"/>
  <c r="Q219" i="21"/>
  <c r="Q246" i="21" s="1"/>
  <c r="P219" i="21"/>
  <c r="P246" i="21" s="1"/>
  <c r="O219" i="21"/>
  <c r="O246" i="21" s="1"/>
  <c r="N219" i="21"/>
  <c r="M219" i="21"/>
  <c r="M243" i="21" s="1"/>
  <c r="L219" i="21"/>
  <c r="L243" i="21" s="1"/>
  <c r="K219" i="21"/>
  <c r="J219" i="21"/>
  <c r="I219" i="21"/>
  <c r="H219" i="21"/>
  <c r="H246" i="21" s="1"/>
  <c r="G219" i="21"/>
  <c r="G246" i="21" s="1"/>
  <c r="F219" i="21"/>
  <c r="E219" i="21"/>
  <c r="E243" i="21" s="1"/>
  <c r="D219" i="21"/>
  <c r="D247" i="21" s="1"/>
  <c r="C219" i="21"/>
  <c r="B219" i="21"/>
  <c r="U218" i="21"/>
  <c r="T218" i="21"/>
  <c r="T245" i="21" s="1"/>
  <c r="S218" i="21"/>
  <c r="S245" i="21" s="1"/>
  <c r="R218" i="21"/>
  <c r="Q218" i="21"/>
  <c r="P218" i="21"/>
  <c r="P245" i="21" s="1"/>
  <c r="O218" i="21"/>
  <c r="O245" i="21" s="1"/>
  <c r="N218" i="21"/>
  <c r="N245" i="21" s="1"/>
  <c r="N71" i="21" s="1"/>
  <c r="M218" i="21"/>
  <c r="M245" i="21" s="1"/>
  <c r="L218" i="21"/>
  <c r="L241" i="21" s="1"/>
  <c r="K218" i="21"/>
  <c r="K245" i="21" s="1"/>
  <c r="J218" i="21"/>
  <c r="I218" i="21"/>
  <c r="H218" i="21"/>
  <c r="H241" i="21" s="1"/>
  <c r="G218" i="21"/>
  <c r="G245" i="21" s="1"/>
  <c r="F218" i="21"/>
  <c r="F245" i="21" s="1"/>
  <c r="F71" i="21" s="1"/>
  <c r="E218" i="21"/>
  <c r="E245" i="21" s="1"/>
  <c r="D218" i="21"/>
  <c r="D245" i="21" s="1"/>
  <c r="C218" i="21"/>
  <c r="C245" i="21" s="1"/>
  <c r="B218" i="21"/>
  <c r="U217" i="21"/>
  <c r="T217" i="21"/>
  <c r="S217" i="21"/>
  <c r="R217" i="21"/>
  <c r="Q217" i="21"/>
  <c r="P217" i="21"/>
  <c r="O217" i="21"/>
  <c r="N217" i="21"/>
  <c r="M217" i="21"/>
  <c r="L217" i="21"/>
  <c r="K217" i="21"/>
  <c r="J217" i="21"/>
  <c r="I217" i="21"/>
  <c r="H217" i="21"/>
  <c r="G217" i="21"/>
  <c r="F217" i="21"/>
  <c r="E217" i="21"/>
  <c r="D217" i="21"/>
  <c r="C217" i="21"/>
  <c r="B217" i="21"/>
  <c r="B84" i="21" s="1"/>
  <c r="U216" i="21"/>
  <c r="U242" i="21" s="1"/>
  <c r="T216" i="21"/>
  <c r="T242" i="21" s="1"/>
  <c r="S216" i="21"/>
  <c r="S242" i="21" s="1"/>
  <c r="R216" i="21"/>
  <c r="R242" i="21" s="1"/>
  <c r="Q216" i="21"/>
  <c r="Q242" i="21" s="1"/>
  <c r="P216" i="21"/>
  <c r="P242" i="21" s="1"/>
  <c r="O216" i="21"/>
  <c r="O242" i="21" s="1"/>
  <c r="N216" i="21"/>
  <c r="N242" i="21" s="1"/>
  <c r="M216" i="21"/>
  <c r="M242" i="21" s="1"/>
  <c r="L216" i="21"/>
  <c r="L242" i="21" s="1"/>
  <c r="K216" i="21"/>
  <c r="K242" i="21" s="1"/>
  <c r="J216" i="21"/>
  <c r="J242" i="21" s="1"/>
  <c r="I216" i="21"/>
  <c r="I242" i="21" s="1"/>
  <c r="H216" i="21"/>
  <c r="H242" i="21" s="1"/>
  <c r="G216" i="21"/>
  <c r="G242" i="21" s="1"/>
  <c r="F216" i="21"/>
  <c r="F242" i="21" s="1"/>
  <c r="E216" i="21"/>
  <c r="E242" i="21" s="1"/>
  <c r="D216" i="21"/>
  <c r="D242" i="21" s="1"/>
  <c r="C216" i="21"/>
  <c r="C242" i="21" s="1"/>
  <c r="B216" i="21"/>
  <c r="B242" i="21" s="1"/>
  <c r="U215" i="21"/>
  <c r="T215" i="21"/>
  <c r="S215" i="21"/>
  <c r="R215" i="21"/>
  <c r="Q215" i="21"/>
  <c r="P215" i="21"/>
  <c r="O215" i="21"/>
  <c r="N215" i="21"/>
  <c r="M215" i="21"/>
  <c r="L215" i="21"/>
  <c r="K215" i="21"/>
  <c r="J215" i="21"/>
  <c r="I215" i="21"/>
  <c r="H215" i="21"/>
  <c r="G215" i="21"/>
  <c r="F215" i="21"/>
  <c r="E215" i="21"/>
  <c r="D215" i="21"/>
  <c r="C215" i="21"/>
  <c r="B215" i="21"/>
  <c r="U213" i="21"/>
  <c r="U221" i="21" s="1"/>
  <c r="T213" i="21"/>
  <c r="T221" i="21" s="1"/>
  <c r="S213" i="21"/>
  <c r="R213" i="21"/>
  <c r="R221" i="21" s="1"/>
  <c r="Q213" i="21"/>
  <c r="Q221" i="21" s="1"/>
  <c r="P213" i="21"/>
  <c r="P221" i="21" s="1"/>
  <c r="O213" i="21"/>
  <c r="O221" i="21" s="1"/>
  <c r="N213" i="21"/>
  <c r="N221" i="21" s="1"/>
  <c r="M213" i="21"/>
  <c r="M221" i="21" s="1"/>
  <c r="L213" i="21"/>
  <c r="L221" i="21" s="1"/>
  <c r="K213" i="21"/>
  <c r="J213" i="21"/>
  <c r="J221" i="21" s="1"/>
  <c r="I213" i="21"/>
  <c r="H213" i="21"/>
  <c r="H221" i="21" s="1"/>
  <c r="G213" i="21"/>
  <c r="G221" i="21" s="1"/>
  <c r="F213" i="21"/>
  <c r="E213" i="21"/>
  <c r="E221" i="21" s="1"/>
  <c r="D213" i="21"/>
  <c r="D221" i="21" s="1"/>
  <c r="C213" i="21"/>
  <c r="C221" i="21" s="1"/>
  <c r="B213" i="21"/>
  <c r="B221" i="21" s="1"/>
  <c r="B204" i="21"/>
  <c r="B203" i="21"/>
  <c r="B202" i="21"/>
  <c r="B201" i="21"/>
  <c r="B200" i="21"/>
  <c r="B199" i="21"/>
  <c r="B198" i="21"/>
  <c r="B197" i="21"/>
  <c r="U195" i="21"/>
  <c r="T195" i="21"/>
  <c r="S195" i="21"/>
  <c r="R195" i="21"/>
  <c r="Q195" i="21"/>
  <c r="P195" i="21"/>
  <c r="O195" i="21"/>
  <c r="N195" i="21"/>
  <c r="M195" i="21"/>
  <c r="L195" i="21"/>
  <c r="K195" i="21"/>
  <c r="J195" i="21"/>
  <c r="I195" i="21"/>
  <c r="H195" i="21"/>
  <c r="G195" i="21"/>
  <c r="F195" i="21"/>
  <c r="E195" i="21"/>
  <c r="D195" i="21"/>
  <c r="C195" i="21"/>
  <c r="B195" i="21"/>
  <c r="U194" i="21"/>
  <c r="T194" i="21"/>
  <c r="S194" i="21"/>
  <c r="R194" i="21"/>
  <c r="Q194" i="21"/>
  <c r="P194" i="21"/>
  <c r="O194" i="21"/>
  <c r="N194" i="21"/>
  <c r="M194" i="21"/>
  <c r="L194" i="21"/>
  <c r="K194" i="21"/>
  <c r="J194" i="21"/>
  <c r="I194" i="21"/>
  <c r="H194" i="21"/>
  <c r="G194" i="21"/>
  <c r="F194" i="21"/>
  <c r="E194" i="21"/>
  <c r="D194" i="21"/>
  <c r="C194" i="21"/>
  <c r="B194" i="21"/>
  <c r="U193" i="21"/>
  <c r="T193" i="21"/>
  <c r="S193" i="21"/>
  <c r="R193" i="21"/>
  <c r="Q193" i="21"/>
  <c r="P193" i="21"/>
  <c r="O193" i="21"/>
  <c r="N193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U192" i="21"/>
  <c r="T192" i="21"/>
  <c r="S192" i="21"/>
  <c r="R192" i="21"/>
  <c r="Q192" i="21"/>
  <c r="P192" i="21"/>
  <c r="O192" i="21"/>
  <c r="N192" i="21"/>
  <c r="M192" i="21"/>
  <c r="L192" i="21"/>
  <c r="K192" i="21"/>
  <c r="J192" i="21"/>
  <c r="I192" i="21"/>
  <c r="H192" i="21"/>
  <c r="G192" i="21"/>
  <c r="F192" i="21"/>
  <c r="E192" i="21"/>
  <c r="D192" i="21"/>
  <c r="C192" i="21"/>
  <c r="B192" i="21"/>
  <c r="U191" i="21"/>
  <c r="T191" i="21"/>
  <c r="S191" i="21"/>
  <c r="R191" i="21"/>
  <c r="Q191" i="21"/>
  <c r="P191" i="21"/>
  <c r="O191" i="21"/>
  <c r="N191" i="21"/>
  <c r="M191" i="21"/>
  <c r="L191" i="21"/>
  <c r="K191" i="21"/>
  <c r="J191" i="21"/>
  <c r="I191" i="21"/>
  <c r="H191" i="21"/>
  <c r="G191" i="21"/>
  <c r="F191" i="21"/>
  <c r="E191" i="21"/>
  <c r="D191" i="21"/>
  <c r="C191" i="21"/>
  <c r="B191" i="21"/>
  <c r="U190" i="21"/>
  <c r="T190" i="21"/>
  <c r="S190" i="21"/>
  <c r="R190" i="21"/>
  <c r="Q190" i="21"/>
  <c r="P190" i="21"/>
  <c r="O190" i="21"/>
  <c r="N190" i="21"/>
  <c r="M190" i="21"/>
  <c r="L190" i="21"/>
  <c r="K190" i="21"/>
  <c r="J190" i="21"/>
  <c r="I190" i="21"/>
  <c r="H190" i="21"/>
  <c r="G190" i="21"/>
  <c r="F190" i="21"/>
  <c r="E190" i="21"/>
  <c r="D190" i="21"/>
  <c r="C190" i="21"/>
  <c r="B190" i="21"/>
  <c r="B96" i="21"/>
  <c r="C96" i="21" s="1"/>
  <c r="B95" i="21"/>
  <c r="C95" i="21" s="1"/>
  <c r="C203" i="21" s="1"/>
  <c r="B94" i="21"/>
  <c r="C94" i="21" s="1"/>
  <c r="U93" i="21"/>
  <c r="U201" i="21" s="1"/>
  <c r="T93" i="21"/>
  <c r="T201" i="21" s="1"/>
  <c r="S93" i="21"/>
  <c r="S201" i="21" s="1"/>
  <c r="R93" i="21"/>
  <c r="R201" i="21" s="1"/>
  <c r="Q93" i="21"/>
  <c r="Q201" i="21" s="1"/>
  <c r="P93" i="21"/>
  <c r="P201" i="21" s="1"/>
  <c r="O93" i="21"/>
  <c r="O201" i="21" s="1"/>
  <c r="N93" i="21"/>
  <c r="N201" i="21" s="1"/>
  <c r="M93" i="21"/>
  <c r="M201" i="21" s="1"/>
  <c r="L93" i="21"/>
  <c r="L201" i="21" s="1"/>
  <c r="K93" i="21"/>
  <c r="K201" i="21" s="1"/>
  <c r="J93" i="21"/>
  <c r="J201" i="21" s="1"/>
  <c r="I93" i="21"/>
  <c r="I201" i="21" s="1"/>
  <c r="H93" i="21"/>
  <c r="H201" i="21" s="1"/>
  <c r="G93" i="21"/>
  <c r="G201" i="21" s="1"/>
  <c r="F93" i="21"/>
  <c r="F201" i="21" s="1"/>
  <c r="E93" i="21"/>
  <c r="E201" i="21" s="1"/>
  <c r="D93" i="21"/>
  <c r="D201" i="21" s="1"/>
  <c r="C93" i="21"/>
  <c r="C201" i="21" s="1"/>
  <c r="B93" i="21"/>
  <c r="C92" i="21"/>
  <c r="B92" i="21"/>
  <c r="B91" i="21"/>
  <c r="C91" i="21" s="1"/>
  <c r="B90" i="21"/>
  <c r="C90" i="21" s="1"/>
  <c r="B89" i="21"/>
  <c r="C89" i="21" s="1"/>
  <c r="B85" i="21"/>
  <c r="B81" i="21"/>
  <c r="C81" i="21" s="1"/>
  <c r="C80" i="21"/>
  <c r="D80" i="21" s="1"/>
  <c r="E80" i="21" s="1"/>
  <c r="F80" i="21" s="1"/>
  <c r="G80" i="21" s="1"/>
  <c r="H80" i="21" s="1"/>
  <c r="I80" i="21" s="1"/>
  <c r="J80" i="21" s="1"/>
  <c r="K80" i="21" s="1"/>
  <c r="L80" i="21" s="1"/>
  <c r="M80" i="21" s="1"/>
  <c r="N80" i="21" s="1"/>
  <c r="O80" i="21" s="1"/>
  <c r="P80" i="21" s="1"/>
  <c r="Q80" i="21" s="1"/>
  <c r="R80" i="21" s="1"/>
  <c r="S80" i="21" s="1"/>
  <c r="T80" i="21" s="1"/>
  <c r="U80" i="21" s="1"/>
  <c r="T71" i="21"/>
  <c r="S71" i="21"/>
  <c r="P71" i="21"/>
  <c r="O71" i="21"/>
  <c r="M71" i="21"/>
  <c r="K71" i="21"/>
  <c r="G71" i="21"/>
  <c r="E71" i="21"/>
  <c r="D71" i="21"/>
  <c r="C71" i="21"/>
  <c r="L70" i="21"/>
  <c r="H70" i="21"/>
  <c r="U64" i="21"/>
  <c r="U65" i="21" s="1"/>
  <c r="T64" i="21"/>
  <c r="T65" i="21" s="1"/>
  <c r="S64" i="21"/>
  <c r="S65" i="21" s="1"/>
  <c r="R64" i="21"/>
  <c r="R65" i="21" s="1"/>
  <c r="Q64" i="21"/>
  <c r="Q65" i="21" s="1"/>
  <c r="P64" i="21"/>
  <c r="P65" i="21" s="1"/>
  <c r="O64" i="21"/>
  <c r="O65" i="21" s="1"/>
  <c r="N64" i="21"/>
  <c r="N65" i="21" s="1"/>
  <c r="M64" i="21"/>
  <c r="M65" i="21" s="1"/>
  <c r="L64" i="21"/>
  <c r="L65" i="21" s="1"/>
  <c r="K64" i="21"/>
  <c r="K65" i="21" s="1"/>
  <c r="J64" i="21"/>
  <c r="J65" i="21" s="1"/>
  <c r="I64" i="21"/>
  <c r="I65" i="21" s="1"/>
  <c r="H64" i="21"/>
  <c r="H65" i="21" s="1"/>
  <c r="G64" i="21"/>
  <c r="G65" i="21" s="1"/>
  <c r="F64" i="21"/>
  <c r="F65" i="21" s="1"/>
  <c r="E64" i="21"/>
  <c r="E65" i="21" s="1"/>
  <c r="D64" i="21"/>
  <c r="D65" i="21" s="1"/>
  <c r="C64" i="21"/>
  <c r="C65" i="21" s="1"/>
  <c r="B64" i="21"/>
  <c r="B65" i="21" s="1"/>
  <c r="B66" i="21" s="1"/>
  <c r="U59" i="21"/>
  <c r="T59" i="21"/>
  <c r="S59" i="21"/>
  <c r="R59" i="21"/>
  <c r="Q59" i="21"/>
  <c r="P59" i="21"/>
  <c r="O59" i="21"/>
  <c r="N59" i="21"/>
  <c r="M59" i="21"/>
  <c r="L59" i="21"/>
  <c r="K59" i="21"/>
  <c r="J59" i="21"/>
  <c r="I59" i="21"/>
  <c r="H59" i="21"/>
  <c r="G59" i="21"/>
  <c r="F59" i="21"/>
  <c r="E59" i="21"/>
  <c r="D59" i="21"/>
  <c r="C59" i="21"/>
  <c r="B59" i="21"/>
  <c r="B61" i="21" s="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B49" i="21"/>
  <c r="B50" i="21" s="1"/>
  <c r="U45" i="21"/>
  <c r="T45" i="21"/>
  <c r="Q45" i="21"/>
  <c r="P45" i="21"/>
  <c r="O45" i="21"/>
  <c r="N45" i="21"/>
  <c r="M45" i="21"/>
  <c r="L45" i="21"/>
  <c r="K45" i="21"/>
  <c r="I45" i="21"/>
  <c r="H45" i="21"/>
  <c r="G45" i="21"/>
  <c r="F45" i="21"/>
  <c r="E45" i="21"/>
  <c r="D45" i="21"/>
  <c r="C45" i="21"/>
  <c r="U44" i="21"/>
  <c r="T44" i="21"/>
  <c r="S44" i="21"/>
  <c r="R44" i="21"/>
  <c r="Q44" i="21"/>
  <c r="P44" i="21"/>
  <c r="O44" i="21"/>
  <c r="M44" i="21"/>
  <c r="L44" i="21"/>
  <c r="K44" i="21"/>
  <c r="J44" i="21"/>
  <c r="I44" i="21"/>
  <c r="H44" i="21"/>
  <c r="G44" i="21"/>
  <c r="E44" i="21"/>
  <c r="D44" i="21"/>
  <c r="C44" i="21"/>
  <c r="B44" i="21"/>
  <c r="B229" i="21" s="1"/>
  <c r="U41" i="21"/>
  <c r="T41" i="21"/>
  <c r="S41" i="21"/>
  <c r="R41" i="21"/>
  <c r="Q41" i="21"/>
  <c r="P41" i="21"/>
  <c r="O41" i="21"/>
  <c r="M41" i="21"/>
  <c r="L41" i="21"/>
  <c r="K41" i="21"/>
  <c r="J41" i="21"/>
  <c r="I41" i="21"/>
  <c r="H41" i="21"/>
  <c r="G41" i="21"/>
  <c r="E41" i="21"/>
  <c r="D41" i="21"/>
  <c r="C41" i="21"/>
  <c r="C226" i="21" s="1"/>
  <c r="B41" i="21"/>
  <c r="B226" i="21" s="1"/>
  <c r="U40" i="21"/>
  <c r="T40" i="21"/>
  <c r="S40" i="21"/>
  <c r="R40" i="21"/>
  <c r="Q40" i="21"/>
  <c r="P40" i="21"/>
  <c r="O40" i="21"/>
  <c r="M40" i="21"/>
  <c r="L40" i="21"/>
  <c r="K40" i="21"/>
  <c r="J40" i="21"/>
  <c r="I40" i="21"/>
  <c r="H40" i="21"/>
  <c r="G40" i="21"/>
  <c r="E40" i="21"/>
  <c r="D40" i="21"/>
  <c r="C40" i="21"/>
  <c r="B40" i="21"/>
  <c r="B225" i="21" s="1"/>
  <c r="U39" i="21"/>
  <c r="T39" i="21"/>
  <c r="S39" i="21"/>
  <c r="R39" i="21"/>
  <c r="Q39" i="21"/>
  <c r="P39" i="21"/>
  <c r="O39" i="21"/>
  <c r="M39" i="21"/>
  <c r="L39" i="21"/>
  <c r="K39" i="21"/>
  <c r="J39" i="21"/>
  <c r="I39" i="21"/>
  <c r="H39" i="21"/>
  <c r="G39" i="21"/>
  <c r="E39" i="21"/>
  <c r="D39" i="21"/>
  <c r="C39" i="21"/>
  <c r="B39" i="21"/>
  <c r="B224" i="21" s="1"/>
  <c r="B36" i="21"/>
  <c r="C36" i="21" s="1"/>
  <c r="D36" i="21" s="1"/>
  <c r="D24" i="21" s="1"/>
  <c r="B247" i="20"/>
  <c r="U220" i="20"/>
  <c r="U244" i="20" s="1"/>
  <c r="U249" i="20" s="1"/>
  <c r="U73" i="20" s="1"/>
  <c r="T220" i="20"/>
  <c r="T244" i="20" s="1"/>
  <c r="T249" i="20" s="1"/>
  <c r="T73" i="20" s="1"/>
  <c r="S220" i="20"/>
  <c r="S244" i="20" s="1"/>
  <c r="S249" i="20" s="1"/>
  <c r="R220" i="20"/>
  <c r="Q220" i="20"/>
  <c r="Q244" i="20" s="1"/>
  <c r="Q249" i="20" s="1"/>
  <c r="P220" i="20"/>
  <c r="P244" i="20" s="1"/>
  <c r="P249" i="20" s="1"/>
  <c r="P74" i="20" s="1"/>
  <c r="O220" i="20"/>
  <c r="N220" i="20"/>
  <c r="N244" i="20" s="1"/>
  <c r="N249" i="20" s="1"/>
  <c r="M220" i="20"/>
  <c r="L220" i="20"/>
  <c r="L244" i="20" s="1"/>
  <c r="L249" i="20" s="1"/>
  <c r="K220" i="20"/>
  <c r="K244" i="20" s="1"/>
  <c r="K249" i="20" s="1"/>
  <c r="J220" i="20"/>
  <c r="I220" i="20"/>
  <c r="I244" i="20" s="1"/>
  <c r="I249" i="20" s="1"/>
  <c r="H220" i="20"/>
  <c r="H244" i="20" s="1"/>
  <c r="H249" i="20" s="1"/>
  <c r="H73" i="20" s="1"/>
  <c r="G220" i="20"/>
  <c r="G244" i="20" s="1"/>
  <c r="G249" i="20" s="1"/>
  <c r="F220" i="20"/>
  <c r="F244" i="20" s="1"/>
  <c r="F249" i="20" s="1"/>
  <c r="E220" i="20"/>
  <c r="E244" i="20" s="1"/>
  <c r="E249" i="20" s="1"/>
  <c r="E73" i="20" s="1"/>
  <c r="D220" i="20"/>
  <c r="C220" i="20"/>
  <c r="C244" i="20" s="1"/>
  <c r="C249" i="20" s="1"/>
  <c r="B220" i="20"/>
  <c r="B43" i="20" s="1"/>
  <c r="B228" i="20" s="1"/>
  <c r="U219" i="20"/>
  <c r="U243" i="20" s="1"/>
  <c r="T219" i="20"/>
  <c r="T207" i="20" s="1"/>
  <c r="S219" i="20"/>
  <c r="S247" i="20" s="1"/>
  <c r="R219" i="20"/>
  <c r="R246" i="20" s="1"/>
  <c r="Q219" i="20"/>
  <c r="Q247" i="20" s="1"/>
  <c r="P219" i="20"/>
  <c r="P247" i="20" s="1"/>
  <c r="O219" i="20"/>
  <c r="O246" i="20" s="1"/>
  <c r="N219" i="20"/>
  <c r="O86" i="20" s="1"/>
  <c r="M219" i="20"/>
  <c r="M243" i="20" s="1"/>
  <c r="L219" i="20"/>
  <c r="L246" i="20" s="1"/>
  <c r="K219" i="20"/>
  <c r="K246" i="20" s="1"/>
  <c r="J219" i="20"/>
  <c r="J246" i="20" s="1"/>
  <c r="I219" i="20"/>
  <c r="I243" i="20" s="1"/>
  <c r="H219" i="20"/>
  <c r="G219" i="20"/>
  <c r="G246" i="20" s="1"/>
  <c r="F219" i="20"/>
  <c r="F86" i="20" s="1"/>
  <c r="E219" i="20"/>
  <c r="E246" i="20" s="1"/>
  <c r="D219" i="20"/>
  <c r="D45" i="20" s="1"/>
  <c r="D230" i="20" s="1"/>
  <c r="C219" i="20"/>
  <c r="C243" i="20" s="1"/>
  <c r="B219" i="20"/>
  <c r="B246" i="20" s="1"/>
  <c r="U218" i="20"/>
  <c r="U241" i="20" s="1"/>
  <c r="T218" i="20"/>
  <c r="T241" i="20" s="1"/>
  <c r="S218" i="20"/>
  <c r="S241" i="20" s="1"/>
  <c r="R218" i="20"/>
  <c r="R40" i="20" s="1"/>
  <c r="R225" i="20" s="1"/>
  <c r="Q218" i="20"/>
  <c r="Q245" i="20" s="1"/>
  <c r="Q71" i="20" s="1"/>
  <c r="P218" i="20"/>
  <c r="P245" i="20" s="1"/>
  <c r="P71" i="20" s="1"/>
  <c r="O218" i="20"/>
  <c r="N218" i="20"/>
  <c r="N245" i="20" s="1"/>
  <c r="M218" i="20"/>
  <c r="M241" i="20" s="1"/>
  <c r="L218" i="20"/>
  <c r="L241" i="20" s="1"/>
  <c r="K218" i="20"/>
  <c r="K245" i="20" s="1"/>
  <c r="J218" i="20"/>
  <c r="J40" i="20" s="1"/>
  <c r="J225" i="20" s="1"/>
  <c r="I218" i="20"/>
  <c r="I241" i="20" s="1"/>
  <c r="I70" i="20" s="1"/>
  <c r="H218" i="20"/>
  <c r="H245" i="20" s="1"/>
  <c r="H71" i="20" s="1"/>
  <c r="G218" i="20"/>
  <c r="G245" i="20" s="1"/>
  <c r="F218" i="20"/>
  <c r="F245" i="20" s="1"/>
  <c r="E218" i="20"/>
  <c r="D218" i="20"/>
  <c r="D241" i="20" s="1"/>
  <c r="C218" i="20"/>
  <c r="C241" i="20" s="1"/>
  <c r="B218" i="20"/>
  <c r="B44" i="20" s="1"/>
  <c r="B229" i="20" s="1"/>
  <c r="U217" i="20"/>
  <c r="T217" i="20"/>
  <c r="U84" i="20" s="1"/>
  <c r="S217" i="20"/>
  <c r="R217" i="20"/>
  <c r="Q217" i="20"/>
  <c r="R84" i="20" s="1"/>
  <c r="P217" i="20"/>
  <c r="O217" i="20"/>
  <c r="N217" i="20"/>
  <c r="O84" i="20" s="1"/>
  <c r="M217" i="20"/>
  <c r="L217" i="20"/>
  <c r="M84" i="20" s="1"/>
  <c r="K217" i="20"/>
  <c r="J217" i="20"/>
  <c r="I217" i="20"/>
  <c r="H217" i="20"/>
  <c r="G217" i="20"/>
  <c r="F217" i="20"/>
  <c r="F84" i="20" s="1"/>
  <c r="E217" i="20"/>
  <c r="D217" i="20"/>
  <c r="D84" i="20" s="1"/>
  <c r="C217" i="20"/>
  <c r="B217" i="20"/>
  <c r="U216" i="20"/>
  <c r="U242" i="20" s="1"/>
  <c r="T216" i="20"/>
  <c r="T242" i="20" s="1"/>
  <c r="S216" i="20"/>
  <c r="S242" i="20" s="1"/>
  <c r="R216" i="20"/>
  <c r="R242" i="20" s="1"/>
  <c r="Q216" i="20"/>
  <c r="Q242" i="20" s="1"/>
  <c r="P216" i="20"/>
  <c r="P242" i="20" s="1"/>
  <c r="O216" i="20"/>
  <c r="O242" i="20" s="1"/>
  <c r="N216" i="20"/>
  <c r="N242" i="20" s="1"/>
  <c r="M216" i="20"/>
  <c r="M242" i="20" s="1"/>
  <c r="L216" i="20"/>
  <c r="L242" i="20" s="1"/>
  <c r="K216" i="20"/>
  <c r="K242" i="20" s="1"/>
  <c r="J216" i="20"/>
  <c r="J242" i="20" s="1"/>
  <c r="I216" i="20"/>
  <c r="I242" i="20" s="1"/>
  <c r="H216" i="20"/>
  <c r="H242" i="20" s="1"/>
  <c r="G216" i="20"/>
  <c r="G242" i="20" s="1"/>
  <c r="F216" i="20"/>
  <c r="F242" i="20" s="1"/>
  <c r="E216" i="20"/>
  <c r="E242" i="20" s="1"/>
  <c r="D216" i="20"/>
  <c r="D242" i="20" s="1"/>
  <c r="C216" i="20"/>
  <c r="C242" i="20" s="1"/>
  <c r="B216" i="20"/>
  <c r="B242" i="20" s="1"/>
  <c r="U215" i="20"/>
  <c r="T215" i="20"/>
  <c r="S215" i="20"/>
  <c r="R215" i="20"/>
  <c r="Q215" i="20"/>
  <c r="P215" i="20"/>
  <c r="O215" i="20"/>
  <c r="N215" i="20"/>
  <c r="M215" i="20"/>
  <c r="L215" i="20"/>
  <c r="K215" i="20"/>
  <c r="J215" i="20"/>
  <c r="I215" i="20"/>
  <c r="H215" i="20"/>
  <c r="G215" i="20"/>
  <c r="F215" i="20"/>
  <c r="E215" i="20"/>
  <c r="D215" i="20"/>
  <c r="C215" i="20"/>
  <c r="B215" i="20"/>
  <c r="U213" i="20"/>
  <c r="U221" i="20" s="1"/>
  <c r="T213" i="20"/>
  <c r="T221" i="20" s="1"/>
  <c r="S213" i="20"/>
  <c r="R213" i="20"/>
  <c r="R221" i="20" s="1"/>
  <c r="Q213" i="20"/>
  <c r="Q221" i="20" s="1"/>
  <c r="P213" i="20"/>
  <c r="P221" i="20" s="1"/>
  <c r="O213" i="20"/>
  <c r="O221" i="20" s="1"/>
  <c r="N213" i="20"/>
  <c r="M213" i="20"/>
  <c r="M221" i="20" s="1"/>
  <c r="L213" i="20"/>
  <c r="L221" i="20" s="1"/>
  <c r="K213" i="20"/>
  <c r="K221" i="20" s="1"/>
  <c r="J213" i="20"/>
  <c r="J221" i="20" s="1"/>
  <c r="I213" i="20"/>
  <c r="H213" i="20"/>
  <c r="G213" i="20"/>
  <c r="G221" i="20" s="1"/>
  <c r="F213" i="20"/>
  <c r="E213" i="20"/>
  <c r="E221" i="20" s="1"/>
  <c r="D213" i="20"/>
  <c r="D221" i="20" s="1"/>
  <c r="C213" i="20"/>
  <c r="C221" i="20" s="1"/>
  <c r="B213" i="20"/>
  <c r="B221" i="20" s="1"/>
  <c r="U208" i="20"/>
  <c r="T208" i="20"/>
  <c r="S208" i="20"/>
  <c r="Q208" i="20"/>
  <c r="K208" i="20"/>
  <c r="I208" i="20"/>
  <c r="E208" i="20"/>
  <c r="U207" i="20"/>
  <c r="S207" i="20"/>
  <c r="M207" i="20"/>
  <c r="K207" i="20"/>
  <c r="I207" i="20"/>
  <c r="H207" i="20"/>
  <c r="E207" i="20"/>
  <c r="B204" i="20"/>
  <c r="B203" i="20"/>
  <c r="B202" i="20"/>
  <c r="T201" i="20"/>
  <c r="S201" i="20"/>
  <c r="F201" i="20"/>
  <c r="B201" i="20"/>
  <c r="B200" i="20"/>
  <c r="B199" i="20"/>
  <c r="B198" i="20"/>
  <c r="B197" i="20"/>
  <c r="U195" i="20"/>
  <c r="T195" i="20"/>
  <c r="S195" i="20"/>
  <c r="R195" i="20"/>
  <c r="Q195" i="20"/>
  <c r="P195" i="20"/>
  <c r="O195" i="20"/>
  <c r="N195" i="20"/>
  <c r="M195" i="20"/>
  <c r="L195" i="20"/>
  <c r="K195" i="20"/>
  <c r="J195" i="20"/>
  <c r="I195" i="20"/>
  <c r="H195" i="20"/>
  <c r="G195" i="20"/>
  <c r="F195" i="20"/>
  <c r="E195" i="20"/>
  <c r="D195" i="20"/>
  <c r="C195" i="20"/>
  <c r="B195" i="20"/>
  <c r="U194" i="20"/>
  <c r="T194" i="20"/>
  <c r="S194" i="20"/>
  <c r="R194" i="20"/>
  <c r="Q194" i="20"/>
  <c r="P194" i="20"/>
  <c r="O194" i="20"/>
  <c r="N194" i="20"/>
  <c r="M194" i="20"/>
  <c r="L194" i="20"/>
  <c r="K194" i="20"/>
  <c r="J194" i="20"/>
  <c r="I194" i="20"/>
  <c r="H194" i="20"/>
  <c r="G194" i="20"/>
  <c r="F194" i="20"/>
  <c r="E194" i="20"/>
  <c r="D194" i="20"/>
  <c r="C194" i="20"/>
  <c r="B194" i="20"/>
  <c r="U193" i="20"/>
  <c r="T193" i="20"/>
  <c r="S193" i="20"/>
  <c r="R193" i="20"/>
  <c r="Q193" i="20"/>
  <c r="P193" i="20"/>
  <c r="O193" i="20"/>
  <c r="N193" i="20"/>
  <c r="M193" i="20"/>
  <c r="L193" i="20"/>
  <c r="K193" i="20"/>
  <c r="J193" i="20"/>
  <c r="I193" i="20"/>
  <c r="H193" i="20"/>
  <c r="G193" i="20"/>
  <c r="F193" i="20"/>
  <c r="E193" i="20"/>
  <c r="D193" i="20"/>
  <c r="C193" i="20"/>
  <c r="B193" i="20"/>
  <c r="U192" i="20"/>
  <c r="T192" i="20"/>
  <c r="S192" i="20"/>
  <c r="R192" i="20"/>
  <c r="Q192" i="20"/>
  <c r="P192" i="20"/>
  <c r="O192" i="20"/>
  <c r="N192" i="20"/>
  <c r="M192" i="20"/>
  <c r="L192" i="20"/>
  <c r="K192" i="20"/>
  <c r="J192" i="20"/>
  <c r="I192" i="20"/>
  <c r="H192" i="20"/>
  <c r="G192" i="20"/>
  <c r="F192" i="20"/>
  <c r="E192" i="20"/>
  <c r="D192" i="20"/>
  <c r="C192" i="20"/>
  <c r="B192" i="20"/>
  <c r="U191" i="20"/>
  <c r="T191" i="20"/>
  <c r="S191" i="20"/>
  <c r="R191" i="20"/>
  <c r="Q191" i="20"/>
  <c r="P191" i="20"/>
  <c r="O191" i="20"/>
  <c r="N191" i="20"/>
  <c r="M191" i="20"/>
  <c r="L191" i="20"/>
  <c r="K191" i="20"/>
  <c r="J191" i="20"/>
  <c r="I191" i="20"/>
  <c r="H191" i="20"/>
  <c r="G191" i="20"/>
  <c r="F191" i="20"/>
  <c r="E191" i="20"/>
  <c r="D191" i="20"/>
  <c r="C191" i="20"/>
  <c r="B191" i="20"/>
  <c r="U190" i="20"/>
  <c r="U8" i="20" s="1"/>
  <c r="T190" i="20"/>
  <c r="T8" i="20" s="1"/>
  <c r="S190" i="20"/>
  <c r="S8" i="20" s="1"/>
  <c r="R190" i="20"/>
  <c r="R8" i="20" s="1"/>
  <c r="Q190" i="20"/>
  <c r="Q8" i="20" s="1"/>
  <c r="P190" i="20"/>
  <c r="P8" i="20" s="1"/>
  <c r="O190" i="20"/>
  <c r="O8" i="20" s="1"/>
  <c r="N190" i="20"/>
  <c r="N8" i="20" s="1"/>
  <c r="M190" i="20"/>
  <c r="M8" i="20" s="1"/>
  <c r="L190" i="20"/>
  <c r="L8" i="20" s="1"/>
  <c r="K190" i="20"/>
  <c r="K8" i="20" s="1"/>
  <c r="J190" i="20"/>
  <c r="J8" i="20" s="1"/>
  <c r="I190" i="20"/>
  <c r="I8" i="20" s="1"/>
  <c r="H190" i="20"/>
  <c r="H8" i="20" s="1"/>
  <c r="G190" i="20"/>
  <c r="G8" i="20" s="1"/>
  <c r="F190" i="20"/>
  <c r="F8" i="20" s="1"/>
  <c r="E190" i="20"/>
  <c r="D190" i="20"/>
  <c r="C190" i="20"/>
  <c r="B190" i="20"/>
  <c r="E96" i="20"/>
  <c r="E204" i="20" s="1"/>
  <c r="D96" i="20"/>
  <c r="D204" i="20" s="1"/>
  <c r="C96" i="20"/>
  <c r="C204" i="20" s="1"/>
  <c r="B96" i="20"/>
  <c r="C95" i="20"/>
  <c r="C203" i="20" s="1"/>
  <c r="B95" i="20"/>
  <c r="C94" i="20"/>
  <c r="C202" i="20" s="1"/>
  <c r="B94" i="20"/>
  <c r="U93" i="20"/>
  <c r="U201" i="20" s="1"/>
  <c r="T93" i="20"/>
  <c r="S93" i="20"/>
  <c r="R93" i="20"/>
  <c r="R201" i="20" s="1"/>
  <c r="Q93" i="20"/>
  <c r="Q201" i="20" s="1"/>
  <c r="P93" i="20"/>
  <c r="P201" i="20" s="1"/>
  <c r="O93" i="20"/>
  <c r="O201" i="20" s="1"/>
  <c r="N93" i="20"/>
  <c r="N201" i="20" s="1"/>
  <c r="M93" i="20"/>
  <c r="M201" i="20" s="1"/>
  <c r="L93" i="20"/>
  <c r="L201" i="20" s="1"/>
  <c r="K93" i="20"/>
  <c r="K201" i="20" s="1"/>
  <c r="J93" i="20"/>
  <c r="J201" i="20" s="1"/>
  <c r="I93" i="20"/>
  <c r="I201" i="20" s="1"/>
  <c r="H93" i="20"/>
  <c r="H201" i="20" s="1"/>
  <c r="G93" i="20"/>
  <c r="G201" i="20" s="1"/>
  <c r="F93" i="20"/>
  <c r="E93" i="20"/>
  <c r="E201" i="20" s="1"/>
  <c r="D93" i="20"/>
  <c r="D201" i="20" s="1"/>
  <c r="C93" i="20"/>
  <c r="C201" i="20" s="1"/>
  <c r="B93" i="20"/>
  <c r="C92" i="20"/>
  <c r="C200" i="20" s="1"/>
  <c r="B92" i="20"/>
  <c r="B91" i="20"/>
  <c r="C91" i="20" s="1"/>
  <c r="C90" i="20"/>
  <c r="C198" i="20" s="1"/>
  <c r="B90" i="20"/>
  <c r="B89" i="20"/>
  <c r="C89" i="20" s="1"/>
  <c r="C197" i="20" s="1"/>
  <c r="U86" i="20"/>
  <c r="T86" i="20"/>
  <c r="S86" i="20"/>
  <c r="Q86" i="20"/>
  <c r="P86" i="20"/>
  <c r="N86" i="20"/>
  <c r="L86" i="20"/>
  <c r="K86" i="20"/>
  <c r="J86" i="20"/>
  <c r="I86" i="20"/>
  <c r="H86" i="20"/>
  <c r="G86" i="20"/>
  <c r="E86" i="20"/>
  <c r="D86" i="20"/>
  <c r="C86" i="20"/>
  <c r="B86" i="20"/>
  <c r="T85" i="20"/>
  <c r="P85" i="20"/>
  <c r="O85" i="20"/>
  <c r="M85" i="20"/>
  <c r="L85" i="20"/>
  <c r="I85" i="20"/>
  <c r="G85" i="20"/>
  <c r="F85" i="20"/>
  <c r="E85" i="20"/>
  <c r="D85" i="20"/>
  <c r="C85" i="20"/>
  <c r="T84" i="20"/>
  <c r="S84" i="20"/>
  <c r="Q84" i="20"/>
  <c r="P84" i="20"/>
  <c r="N84" i="20"/>
  <c r="L84" i="20"/>
  <c r="K84" i="20"/>
  <c r="J84" i="20"/>
  <c r="I84" i="20"/>
  <c r="H84" i="20"/>
  <c r="G84" i="20"/>
  <c r="E84" i="20"/>
  <c r="C84" i="20"/>
  <c r="B84" i="20"/>
  <c r="B81" i="20"/>
  <c r="C81" i="20" s="1"/>
  <c r="C80" i="20"/>
  <c r="D80" i="20" s="1"/>
  <c r="E80" i="20" s="1"/>
  <c r="F80" i="20" s="1"/>
  <c r="G80" i="20" s="1"/>
  <c r="H80" i="20" s="1"/>
  <c r="I80" i="20" s="1"/>
  <c r="J80" i="20" s="1"/>
  <c r="K80" i="20" s="1"/>
  <c r="L80" i="20" s="1"/>
  <c r="M80" i="20" s="1"/>
  <c r="N80" i="20" s="1"/>
  <c r="O80" i="20" s="1"/>
  <c r="P80" i="20" s="1"/>
  <c r="Q80" i="20" s="1"/>
  <c r="R80" i="20" s="1"/>
  <c r="S80" i="20" s="1"/>
  <c r="T80" i="20" s="1"/>
  <c r="U80" i="20" s="1"/>
  <c r="T74" i="20"/>
  <c r="S74" i="20"/>
  <c r="Q74" i="20"/>
  <c r="L74" i="20"/>
  <c r="K74" i="20"/>
  <c r="I74" i="20"/>
  <c r="C74" i="20"/>
  <c r="S73" i="20"/>
  <c r="Q73" i="20"/>
  <c r="L73" i="20"/>
  <c r="K73" i="20"/>
  <c r="I73" i="20"/>
  <c r="C73" i="20"/>
  <c r="T72" i="20"/>
  <c r="S72" i="20"/>
  <c r="Q72" i="20"/>
  <c r="L72" i="20"/>
  <c r="K72" i="20"/>
  <c r="I72" i="20"/>
  <c r="C72" i="20"/>
  <c r="N71" i="20"/>
  <c r="K71" i="20"/>
  <c r="G71" i="20"/>
  <c r="F71" i="20"/>
  <c r="U70" i="20"/>
  <c r="T70" i="20"/>
  <c r="S70" i="20"/>
  <c r="M70" i="20"/>
  <c r="L70" i="20"/>
  <c r="D70" i="20"/>
  <c r="C70" i="20"/>
  <c r="U65" i="20"/>
  <c r="O65" i="20"/>
  <c r="N65" i="20"/>
  <c r="M65" i="20"/>
  <c r="G65" i="20"/>
  <c r="F65" i="20"/>
  <c r="E65" i="20"/>
  <c r="D65" i="20"/>
  <c r="U64" i="20"/>
  <c r="T64" i="20"/>
  <c r="T65" i="20" s="1"/>
  <c r="S64" i="20"/>
  <c r="S65" i="20" s="1"/>
  <c r="R64" i="20"/>
  <c r="R65" i="20" s="1"/>
  <c r="Q64" i="20"/>
  <c r="Q65" i="20" s="1"/>
  <c r="P64" i="20"/>
  <c r="P65" i="20" s="1"/>
  <c r="O64" i="20"/>
  <c r="N64" i="20"/>
  <c r="M64" i="20"/>
  <c r="L64" i="20"/>
  <c r="L65" i="20" s="1"/>
  <c r="K64" i="20"/>
  <c r="K65" i="20" s="1"/>
  <c r="J64" i="20"/>
  <c r="J65" i="20" s="1"/>
  <c r="I64" i="20"/>
  <c r="I65" i="20" s="1"/>
  <c r="H64" i="20"/>
  <c r="H65" i="20" s="1"/>
  <c r="G64" i="20"/>
  <c r="F64" i="20"/>
  <c r="E64" i="20"/>
  <c r="D64" i="20"/>
  <c r="C64" i="20"/>
  <c r="C65" i="20" s="1"/>
  <c r="B64" i="20"/>
  <c r="B65" i="20" s="1"/>
  <c r="B66" i="20" s="1"/>
  <c r="U59" i="20"/>
  <c r="T59" i="20"/>
  <c r="S59" i="20"/>
  <c r="R59" i="20"/>
  <c r="Q59" i="20"/>
  <c r="P59" i="20"/>
  <c r="O59" i="20"/>
  <c r="N59" i="20"/>
  <c r="M59" i="20"/>
  <c r="L59" i="20"/>
  <c r="K59" i="20"/>
  <c r="J59" i="20"/>
  <c r="I59" i="20"/>
  <c r="H59" i="20"/>
  <c r="G59" i="20"/>
  <c r="F59" i="20"/>
  <c r="E59" i="20"/>
  <c r="D59" i="20"/>
  <c r="C59" i="20"/>
  <c r="B59" i="20"/>
  <c r="B50" i="20"/>
  <c r="B51" i="20" s="1"/>
  <c r="U49" i="20"/>
  <c r="T49" i="20"/>
  <c r="S49" i="20"/>
  <c r="R49" i="20"/>
  <c r="Q49" i="20"/>
  <c r="P49" i="20"/>
  <c r="O49" i="20"/>
  <c r="N49" i="20"/>
  <c r="M49" i="20"/>
  <c r="L49" i="20"/>
  <c r="K49" i="20"/>
  <c r="J49" i="20"/>
  <c r="I49" i="20"/>
  <c r="H49" i="20"/>
  <c r="G49" i="20"/>
  <c r="F49" i="20"/>
  <c r="E49" i="20"/>
  <c r="D49" i="20"/>
  <c r="C49" i="20"/>
  <c r="B49" i="20"/>
  <c r="B46" i="20"/>
  <c r="U45" i="20"/>
  <c r="U230" i="20" s="1"/>
  <c r="S45" i="20"/>
  <c r="S230" i="20" s="1"/>
  <c r="R45" i="20"/>
  <c r="R230" i="20" s="1"/>
  <c r="Q45" i="20"/>
  <c r="Q230" i="20" s="1"/>
  <c r="P45" i="20"/>
  <c r="P230" i="20" s="1"/>
  <c r="O45" i="20"/>
  <c r="O230" i="20" s="1"/>
  <c r="M45" i="20"/>
  <c r="M230" i="20" s="1"/>
  <c r="K45" i="20"/>
  <c r="K230" i="20" s="1"/>
  <c r="J45" i="20"/>
  <c r="J230" i="20" s="1"/>
  <c r="I45" i="20"/>
  <c r="I230" i="20" s="1"/>
  <c r="H45" i="20"/>
  <c r="H230" i="20" s="1"/>
  <c r="G45" i="20"/>
  <c r="G230" i="20" s="1"/>
  <c r="E45" i="20"/>
  <c r="E230" i="20" s="1"/>
  <c r="C45" i="20"/>
  <c r="C230" i="20" s="1"/>
  <c r="B45" i="20"/>
  <c r="B230" i="20" s="1"/>
  <c r="U44" i="20"/>
  <c r="U229" i="20" s="1"/>
  <c r="T44" i="20"/>
  <c r="T229" i="20" s="1"/>
  <c r="S44" i="20"/>
  <c r="S229" i="20" s="1"/>
  <c r="Q44" i="20"/>
  <c r="Q229" i="20" s="1"/>
  <c r="O44" i="20"/>
  <c r="O229" i="20" s="1"/>
  <c r="N44" i="20"/>
  <c r="N229" i="20" s="1"/>
  <c r="M44" i="20"/>
  <c r="M229" i="20" s="1"/>
  <c r="L44" i="20"/>
  <c r="L229" i="20" s="1"/>
  <c r="K44" i="20"/>
  <c r="K229" i="20" s="1"/>
  <c r="I44" i="20"/>
  <c r="I229" i="20" s="1"/>
  <c r="G44" i="20"/>
  <c r="G229" i="20" s="1"/>
  <c r="F44" i="20"/>
  <c r="F229" i="20" s="1"/>
  <c r="E44" i="20"/>
  <c r="E229" i="20" s="1"/>
  <c r="D44" i="20"/>
  <c r="D229" i="20" s="1"/>
  <c r="C44" i="20"/>
  <c r="C229" i="20" s="1"/>
  <c r="B42" i="20"/>
  <c r="B227" i="20" s="1"/>
  <c r="U41" i="20"/>
  <c r="U226" i="20" s="1"/>
  <c r="T41" i="20"/>
  <c r="T226" i="20" s="1"/>
  <c r="S41" i="20"/>
  <c r="S226" i="20" s="1"/>
  <c r="R41" i="20"/>
  <c r="R226" i="20" s="1"/>
  <c r="Q41" i="20"/>
  <c r="Q226" i="20" s="1"/>
  <c r="O41" i="20"/>
  <c r="O226" i="20" s="1"/>
  <c r="N41" i="20"/>
  <c r="N226" i="20" s="1"/>
  <c r="M41" i="20"/>
  <c r="M226" i="20" s="1"/>
  <c r="L41" i="20"/>
  <c r="L226" i="20" s="1"/>
  <c r="K41" i="20"/>
  <c r="K226" i="20" s="1"/>
  <c r="I41" i="20"/>
  <c r="I226" i="20" s="1"/>
  <c r="G41" i="20"/>
  <c r="G226" i="20" s="1"/>
  <c r="F41" i="20"/>
  <c r="F226" i="20" s="1"/>
  <c r="E41" i="20"/>
  <c r="E226" i="20" s="1"/>
  <c r="D41" i="20"/>
  <c r="D226" i="20" s="1"/>
  <c r="C41" i="20"/>
  <c r="C226" i="20" s="1"/>
  <c r="U40" i="20"/>
  <c r="U225" i="20" s="1"/>
  <c r="T40" i="20"/>
  <c r="T225" i="20" s="1"/>
  <c r="S40" i="20"/>
  <c r="S225" i="20" s="1"/>
  <c r="Q40" i="20"/>
  <c r="Q225" i="20" s="1"/>
  <c r="O40" i="20"/>
  <c r="O225" i="20" s="1"/>
  <c r="N40" i="20"/>
  <c r="N225" i="20" s="1"/>
  <c r="M40" i="20"/>
  <c r="M225" i="20" s="1"/>
  <c r="L40" i="20"/>
  <c r="L225" i="20" s="1"/>
  <c r="K40" i="20"/>
  <c r="K225" i="20" s="1"/>
  <c r="I40" i="20"/>
  <c r="I225" i="20" s="1"/>
  <c r="G40" i="20"/>
  <c r="G225" i="20" s="1"/>
  <c r="F40" i="20"/>
  <c r="F225" i="20" s="1"/>
  <c r="E40" i="20"/>
  <c r="E225" i="20" s="1"/>
  <c r="D40" i="20"/>
  <c r="D225" i="20" s="1"/>
  <c r="C40" i="20"/>
  <c r="C225" i="20" s="1"/>
  <c r="B40" i="20"/>
  <c r="B225" i="20" s="1"/>
  <c r="U39" i="20"/>
  <c r="U224" i="20" s="1"/>
  <c r="T39" i="20"/>
  <c r="T224" i="20" s="1"/>
  <c r="S39" i="20"/>
  <c r="S224" i="20" s="1"/>
  <c r="Q39" i="20"/>
  <c r="Q224" i="20" s="1"/>
  <c r="O39" i="20"/>
  <c r="O224" i="20" s="1"/>
  <c r="N39" i="20"/>
  <c r="N224" i="20" s="1"/>
  <c r="M39" i="20"/>
  <c r="M224" i="20" s="1"/>
  <c r="L39" i="20"/>
  <c r="L224" i="20" s="1"/>
  <c r="K39" i="20"/>
  <c r="K224" i="20" s="1"/>
  <c r="I39" i="20"/>
  <c r="I224" i="20" s="1"/>
  <c r="G39" i="20"/>
  <c r="G224" i="20" s="1"/>
  <c r="F39" i="20"/>
  <c r="F224" i="20" s="1"/>
  <c r="E39" i="20"/>
  <c r="E224" i="20" s="1"/>
  <c r="D39" i="20"/>
  <c r="D224" i="20" s="1"/>
  <c r="C39" i="20"/>
  <c r="C224" i="20" s="1"/>
  <c r="B36" i="20"/>
  <c r="C36" i="20" s="1"/>
  <c r="U220" i="19"/>
  <c r="U244" i="19" s="1"/>
  <c r="U249" i="19" s="1"/>
  <c r="U72" i="19" s="1"/>
  <c r="T220" i="19"/>
  <c r="T244" i="19" s="1"/>
  <c r="T249" i="19" s="1"/>
  <c r="S220" i="19"/>
  <c r="S244" i="19" s="1"/>
  <c r="S249" i="19" s="1"/>
  <c r="R220" i="19"/>
  <c r="R244" i="19" s="1"/>
  <c r="R249" i="19" s="1"/>
  <c r="Q220" i="19"/>
  <c r="P220" i="19"/>
  <c r="P244" i="19" s="1"/>
  <c r="P249" i="19" s="1"/>
  <c r="P72" i="19" s="1"/>
  <c r="O220" i="19"/>
  <c r="O244" i="19" s="1"/>
  <c r="O249" i="19" s="1"/>
  <c r="N220" i="19"/>
  <c r="N244" i="19" s="1"/>
  <c r="N249" i="19" s="1"/>
  <c r="M220" i="19"/>
  <c r="M244" i="19" s="1"/>
  <c r="M249" i="19" s="1"/>
  <c r="M73" i="19" s="1"/>
  <c r="L220" i="19"/>
  <c r="L244" i="19" s="1"/>
  <c r="L249" i="19" s="1"/>
  <c r="L74" i="19" s="1"/>
  <c r="K220" i="19"/>
  <c r="K244" i="19" s="1"/>
  <c r="K249" i="19" s="1"/>
  <c r="J220" i="19"/>
  <c r="J244" i="19" s="1"/>
  <c r="J249" i="19" s="1"/>
  <c r="I220" i="19"/>
  <c r="H220" i="19"/>
  <c r="H244" i="19" s="1"/>
  <c r="H249" i="19" s="1"/>
  <c r="G220" i="19"/>
  <c r="G244" i="19" s="1"/>
  <c r="G249" i="19" s="1"/>
  <c r="F220" i="19"/>
  <c r="F244" i="19" s="1"/>
  <c r="F249" i="19" s="1"/>
  <c r="E220" i="19"/>
  <c r="E244" i="19" s="1"/>
  <c r="E249" i="19" s="1"/>
  <c r="E72" i="19" s="1"/>
  <c r="D220" i="19"/>
  <c r="C220" i="19"/>
  <c r="C244" i="19" s="1"/>
  <c r="C249" i="19" s="1"/>
  <c r="B220" i="19"/>
  <c r="B244" i="19" s="1"/>
  <c r="B249" i="19" s="1"/>
  <c r="U219" i="19"/>
  <c r="T219" i="19"/>
  <c r="T45" i="19" s="1"/>
  <c r="T230" i="19" s="1"/>
  <c r="S219" i="19"/>
  <c r="S247" i="19" s="1"/>
  <c r="R219" i="19"/>
  <c r="Q219" i="19"/>
  <c r="Q45" i="19" s="1"/>
  <c r="Q230" i="19" s="1"/>
  <c r="P219" i="19"/>
  <c r="P246" i="19" s="1"/>
  <c r="O219" i="19"/>
  <c r="N219" i="19"/>
  <c r="M219" i="19"/>
  <c r="L219" i="19"/>
  <c r="L45" i="19" s="1"/>
  <c r="L230" i="19" s="1"/>
  <c r="K219" i="19"/>
  <c r="J219" i="19"/>
  <c r="J246" i="19" s="1"/>
  <c r="I219" i="19"/>
  <c r="I45" i="19" s="1"/>
  <c r="I230" i="19" s="1"/>
  <c r="H219" i="19"/>
  <c r="H246" i="19" s="1"/>
  <c r="G219" i="19"/>
  <c r="F219" i="19"/>
  <c r="E219" i="19"/>
  <c r="D219" i="19"/>
  <c r="D45" i="19" s="1"/>
  <c r="D230" i="19" s="1"/>
  <c r="C219" i="19"/>
  <c r="B219" i="19"/>
  <c r="B246" i="19" s="1"/>
  <c r="U218" i="19"/>
  <c r="U40" i="19" s="1"/>
  <c r="U225" i="19" s="1"/>
  <c r="T218" i="19"/>
  <c r="S218" i="19"/>
  <c r="R218" i="19"/>
  <c r="R245" i="19" s="1"/>
  <c r="Q218" i="19"/>
  <c r="P218" i="19"/>
  <c r="P245" i="19" s="1"/>
  <c r="P71" i="19" s="1"/>
  <c r="O218" i="19"/>
  <c r="O221" i="19" s="1"/>
  <c r="N218" i="19"/>
  <c r="M218" i="19"/>
  <c r="M40" i="19" s="1"/>
  <c r="M225" i="19" s="1"/>
  <c r="L218" i="19"/>
  <c r="K218" i="19"/>
  <c r="J218" i="19"/>
  <c r="J241" i="19" s="1"/>
  <c r="I218" i="19"/>
  <c r="H218" i="19"/>
  <c r="H241" i="19" s="1"/>
  <c r="H70" i="19" s="1"/>
  <c r="G218" i="19"/>
  <c r="G221" i="19" s="1"/>
  <c r="F218" i="19"/>
  <c r="F221" i="19" s="1"/>
  <c r="E218" i="19"/>
  <c r="E44" i="19" s="1"/>
  <c r="E229" i="19" s="1"/>
  <c r="D218" i="19"/>
  <c r="C218" i="19"/>
  <c r="B218" i="19"/>
  <c r="B241" i="19" s="1"/>
  <c r="U217" i="19"/>
  <c r="T217" i="19"/>
  <c r="U84" i="19" s="1"/>
  <c r="S217" i="19"/>
  <c r="R217" i="19"/>
  <c r="Q217" i="19"/>
  <c r="R84" i="19" s="1"/>
  <c r="P217" i="19"/>
  <c r="O217" i="19"/>
  <c r="N217" i="19"/>
  <c r="M217" i="19"/>
  <c r="L217" i="19"/>
  <c r="M84" i="19" s="1"/>
  <c r="K217" i="19"/>
  <c r="J217" i="19"/>
  <c r="I217" i="19"/>
  <c r="I84" i="19" s="1"/>
  <c r="H217" i="19"/>
  <c r="G217" i="19"/>
  <c r="F217" i="19"/>
  <c r="E217" i="19"/>
  <c r="D217" i="19"/>
  <c r="D84" i="19" s="1"/>
  <c r="C217" i="19"/>
  <c r="B217" i="19"/>
  <c r="U216" i="19"/>
  <c r="U242" i="19" s="1"/>
  <c r="T216" i="19"/>
  <c r="T242" i="19" s="1"/>
  <c r="S216" i="19"/>
  <c r="S242" i="19" s="1"/>
  <c r="R216" i="19"/>
  <c r="R242" i="19" s="1"/>
  <c r="Q216" i="19"/>
  <c r="Q242" i="19" s="1"/>
  <c r="P216" i="19"/>
  <c r="P242" i="19" s="1"/>
  <c r="O216" i="19"/>
  <c r="O242" i="19" s="1"/>
  <c r="N216" i="19"/>
  <c r="N242" i="19" s="1"/>
  <c r="M216" i="19"/>
  <c r="M242" i="19" s="1"/>
  <c r="L216" i="19"/>
  <c r="L242" i="19" s="1"/>
  <c r="K216" i="19"/>
  <c r="K242" i="19" s="1"/>
  <c r="J216" i="19"/>
  <c r="J242" i="19" s="1"/>
  <c r="I216" i="19"/>
  <c r="I242" i="19" s="1"/>
  <c r="H216" i="19"/>
  <c r="H242" i="19" s="1"/>
  <c r="G216" i="19"/>
  <c r="G242" i="19" s="1"/>
  <c r="F216" i="19"/>
  <c r="F242" i="19" s="1"/>
  <c r="E216" i="19"/>
  <c r="E242" i="19" s="1"/>
  <c r="D216" i="19"/>
  <c r="D242" i="19" s="1"/>
  <c r="C216" i="19"/>
  <c r="C242" i="19" s="1"/>
  <c r="B216" i="19"/>
  <c r="B242" i="19" s="1"/>
  <c r="U215" i="19"/>
  <c r="T215" i="19"/>
  <c r="S215" i="19"/>
  <c r="R215" i="19"/>
  <c r="Q215" i="19"/>
  <c r="P215" i="19"/>
  <c r="O215" i="19"/>
  <c r="N215" i="19"/>
  <c r="M215" i="19"/>
  <c r="L215" i="19"/>
  <c r="K215" i="19"/>
  <c r="J215" i="19"/>
  <c r="I215" i="19"/>
  <c r="H215" i="19"/>
  <c r="G215" i="19"/>
  <c r="F215" i="19"/>
  <c r="E215" i="19"/>
  <c r="D215" i="19"/>
  <c r="C215" i="19"/>
  <c r="B215" i="19"/>
  <c r="U213" i="19"/>
  <c r="U221" i="19" s="1"/>
  <c r="T213" i="19"/>
  <c r="T221" i="19" s="1"/>
  <c r="S213" i="19"/>
  <c r="S221" i="19" s="1"/>
  <c r="R213" i="19"/>
  <c r="R221" i="19" s="1"/>
  <c r="Q213" i="19"/>
  <c r="Q221" i="19" s="1"/>
  <c r="P213" i="19"/>
  <c r="O213" i="19"/>
  <c r="N213" i="19"/>
  <c r="N221" i="19" s="1"/>
  <c r="M213" i="19"/>
  <c r="M221" i="19" s="1"/>
  <c r="L213" i="19"/>
  <c r="L221" i="19" s="1"/>
  <c r="K213" i="19"/>
  <c r="K221" i="19" s="1"/>
  <c r="J213" i="19"/>
  <c r="J221" i="19" s="1"/>
  <c r="I213" i="19"/>
  <c r="I221" i="19" s="1"/>
  <c r="H213" i="19"/>
  <c r="G213" i="19"/>
  <c r="F213" i="19"/>
  <c r="E213" i="19"/>
  <c r="E221" i="19" s="1"/>
  <c r="D213" i="19"/>
  <c r="D221" i="19" s="1"/>
  <c r="C213" i="19"/>
  <c r="C221" i="19" s="1"/>
  <c r="B213" i="19"/>
  <c r="B221" i="19" s="1"/>
  <c r="S208" i="19"/>
  <c r="R208" i="19"/>
  <c r="K208" i="19"/>
  <c r="J208" i="19"/>
  <c r="C208" i="19"/>
  <c r="B208" i="19"/>
  <c r="O207" i="19"/>
  <c r="N207" i="19"/>
  <c r="G207" i="19"/>
  <c r="F207" i="19"/>
  <c r="E207" i="19"/>
  <c r="B204" i="19"/>
  <c r="B203" i="19"/>
  <c r="B202" i="19"/>
  <c r="M201" i="19"/>
  <c r="F201" i="19"/>
  <c r="E201" i="19"/>
  <c r="B201" i="19"/>
  <c r="B200" i="19"/>
  <c r="B199" i="19"/>
  <c r="B198" i="19"/>
  <c r="B197" i="19"/>
  <c r="U195" i="19"/>
  <c r="T195" i="19"/>
  <c r="S195" i="19"/>
  <c r="R195" i="19"/>
  <c r="Q195" i="19"/>
  <c r="P195" i="19"/>
  <c r="O195" i="19"/>
  <c r="N195" i="19"/>
  <c r="M195" i="19"/>
  <c r="L195" i="19"/>
  <c r="K195" i="19"/>
  <c r="J195" i="19"/>
  <c r="I195" i="19"/>
  <c r="H195" i="19"/>
  <c r="G195" i="19"/>
  <c r="F195" i="19"/>
  <c r="E195" i="19"/>
  <c r="D195" i="19"/>
  <c r="C195" i="19"/>
  <c r="B195" i="19"/>
  <c r="U194" i="19"/>
  <c r="T194" i="19"/>
  <c r="S194" i="19"/>
  <c r="R194" i="19"/>
  <c r="Q194" i="19"/>
  <c r="P194" i="19"/>
  <c r="O194" i="19"/>
  <c r="N194" i="19"/>
  <c r="M194" i="19"/>
  <c r="L194" i="19"/>
  <c r="K194" i="19"/>
  <c r="J194" i="19"/>
  <c r="I194" i="19"/>
  <c r="H194" i="19"/>
  <c r="G194" i="19"/>
  <c r="F194" i="19"/>
  <c r="E194" i="19"/>
  <c r="D194" i="19"/>
  <c r="C194" i="19"/>
  <c r="B194" i="19"/>
  <c r="U193" i="19"/>
  <c r="T193" i="19"/>
  <c r="S193" i="19"/>
  <c r="R193" i="19"/>
  <c r="Q193" i="19"/>
  <c r="P193" i="19"/>
  <c r="O193" i="19"/>
  <c r="N193" i="19"/>
  <c r="M193" i="19"/>
  <c r="L193" i="19"/>
  <c r="K193" i="19"/>
  <c r="J193" i="19"/>
  <c r="I193" i="19"/>
  <c r="H193" i="19"/>
  <c r="G193" i="19"/>
  <c r="F193" i="19"/>
  <c r="E193" i="19"/>
  <c r="D193" i="19"/>
  <c r="C193" i="19"/>
  <c r="B193" i="19"/>
  <c r="U192" i="19"/>
  <c r="T192" i="19"/>
  <c r="S192" i="19"/>
  <c r="R192" i="19"/>
  <c r="Q192" i="19"/>
  <c r="P192" i="19"/>
  <c r="O192" i="19"/>
  <c r="N192" i="19"/>
  <c r="M192" i="19"/>
  <c r="L192" i="19"/>
  <c r="K192" i="19"/>
  <c r="J192" i="19"/>
  <c r="I192" i="19"/>
  <c r="H192" i="19"/>
  <c r="G192" i="19"/>
  <c r="F192" i="19"/>
  <c r="E192" i="19"/>
  <c r="D192" i="19"/>
  <c r="C192" i="19"/>
  <c r="B192" i="19"/>
  <c r="U191" i="19"/>
  <c r="T191" i="19"/>
  <c r="S191" i="19"/>
  <c r="R191" i="19"/>
  <c r="Q191" i="19"/>
  <c r="Q8" i="19" s="1"/>
  <c r="P191" i="19"/>
  <c r="O191" i="19"/>
  <c r="N191" i="19"/>
  <c r="M191" i="19"/>
  <c r="L191" i="19"/>
  <c r="K191" i="19"/>
  <c r="J191" i="19"/>
  <c r="I191" i="19"/>
  <c r="I8" i="19" s="1"/>
  <c r="H191" i="19"/>
  <c r="G191" i="19"/>
  <c r="F191" i="19"/>
  <c r="E191" i="19"/>
  <c r="D191" i="19"/>
  <c r="C191" i="19"/>
  <c r="B191" i="19"/>
  <c r="U190" i="19"/>
  <c r="U8" i="19" s="1"/>
  <c r="T190" i="19"/>
  <c r="T8" i="19" s="1"/>
  <c r="S190" i="19"/>
  <c r="S8" i="19" s="1"/>
  <c r="R190" i="19"/>
  <c r="R8" i="19" s="1"/>
  <c r="Q190" i="19"/>
  <c r="P190" i="19"/>
  <c r="P8" i="19" s="1"/>
  <c r="O190" i="19"/>
  <c r="O8" i="19" s="1"/>
  <c r="N190" i="19"/>
  <c r="N8" i="19" s="1"/>
  <c r="M190" i="19"/>
  <c r="M8" i="19" s="1"/>
  <c r="L190" i="19"/>
  <c r="L8" i="19" s="1"/>
  <c r="K190" i="19"/>
  <c r="K8" i="19" s="1"/>
  <c r="J190" i="19"/>
  <c r="J8" i="19" s="1"/>
  <c r="I190" i="19"/>
  <c r="H190" i="19"/>
  <c r="H8" i="19" s="1"/>
  <c r="G190" i="19"/>
  <c r="G8" i="19" s="1"/>
  <c r="F190" i="19"/>
  <c r="F8" i="19" s="1"/>
  <c r="E190" i="19"/>
  <c r="E8" i="19" s="1"/>
  <c r="D190" i="19"/>
  <c r="C190" i="19"/>
  <c r="B190" i="19"/>
  <c r="C96" i="19"/>
  <c r="C204" i="19" s="1"/>
  <c r="B96" i="19"/>
  <c r="B95" i="19"/>
  <c r="C95" i="19" s="1"/>
  <c r="C94" i="19"/>
  <c r="D94" i="19" s="1"/>
  <c r="B94" i="19"/>
  <c r="U93" i="19"/>
  <c r="U201" i="19" s="1"/>
  <c r="T93" i="19"/>
  <c r="T201" i="19" s="1"/>
  <c r="S93" i="19"/>
  <c r="S201" i="19" s="1"/>
  <c r="R93" i="19"/>
  <c r="R201" i="19" s="1"/>
  <c r="Q93" i="19"/>
  <c r="Q201" i="19" s="1"/>
  <c r="P93" i="19"/>
  <c r="P201" i="19" s="1"/>
  <c r="O93" i="19"/>
  <c r="O201" i="19" s="1"/>
  <c r="N93" i="19"/>
  <c r="N201" i="19" s="1"/>
  <c r="M93" i="19"/>
  <c r="L93" i="19"/>
  <c r="L201" i="19" s="1"/>
  <c r="K93" i="19"/>
  <c r="K201" i="19" s="1"/>
  <c r="J93" i="19"/>
  <c r="J201" i="19" s="1"/>
  <c r="I93" i="19"/>
  <c r="I201" i="19" s="1"/>
  <c r="H93" i="19"/>
  <c r="H201" i="19" s="1"/>
  <c r="G93" i="19"/>
  <c r="G201" i="19" s="1"/>
  <c r="F93" i="19"/>
  <c r="E93" i="19"/>
  <c r="D93" i="19"/>
  <c r="D201" i="19" s="1"/>
  <c r="C93" i="19"/>
  <c r="C201" i="19" s="1"/>
  <c r="B93" i="19"/>
  <c r="C92" i="19"/>
  <c r="C200" i="19" s="1"/>
  <c r="B92" i="19"/>
  <c r="B91" i="19"/>
  <c r="C91" i="19" s="1"/>
  <c r="C90" i="19"/>
  <c r="B90" i="19"/>
  <c r="C89" i="19"/>
  <c r="B89" i="19"/>
  <c r="T86" i="19"/>
  <c r="S86" i="19"/>
  <c r="Q86" i="19"/>
  <c r="P86" i="19"/>
  <c r="O86" i="19"/>
  <c r="N86" i="19"/>
  <c r="L86" i="19"/>
  <c r="K86" i="19"/>
  <c r="J86" i="19"/>
  <c r="H86" i="19"/>
  <c r="G86" i="19"/>
  <c r="F86" i="19"/>
  <c r="E86" i="19"/>
  <c r="C86" i="19"/>
  <c r="B86" i="19"/>
  <c r="U85" i="19"/>
  <c r="T85" i="19"/>
  <c r="S85" i="19"/>
  <c r="R85" i="19"/>
  <c r="P85" i="19"/>
  <c r="O85" i="19"/>
  <c r="M85" i="19"/>
  <c r="L85" i="19"/>
  <c r="K85" i="19"/>
  <c r="J85" i="19"/>
  <c r="I85" i="19"/>
  <c r="G85" i="19"/>
  <c r="F85" i="19"/>
  <c r="D85" i="19"/>
  <c r="C85" i="19"/>
  <c r="B85" i="19"/>
  <c r="T84" i="19"/>
  <c r="S84" i="19"/>
  <c r="Q84" i="19"/>
  <c r="P84" i="19"/>
  <c r="O84" i="19"/>
  <c r="N84" i="19"/>
  <c r="L84" i="19"/>
  <c r="K84" i="19"/>
  <c r="J84" i="19"/>
  <c r="H84" i="19"/>
  <c r="G84" i="19"/>
  <c r="F84" i="19"/>
  <c r="E84" i="19"/>
  <c r="C84" i="19"/>
  <c r="B84" i="19"/>
  <c r="C81" i="19"/>
  <c r="D81" i="19" s="1"/>
  <c r="E81" i="19" s="1"/>
  <c r="F81" i="19" s="1"/>
  <c r="F46" i="19" s="1"/>
  <c r="B81" i="19"/>
  <c r="C80" i="19"/>
  <c r="D80" i="19" s="1"/>
  <c r="E80" i="19" s="1"/>
  <c r="F80" i="19" s="1"/>
  <c r="G80" i="19" s="1"/>
  <c r="H80" i="19" s="1"/>
  <c r="I80" i="19" s="1"/>
  <c r="J80" i="19" s="1"/>
  <c r="K80" i="19" s="1"/>
  <c r="L80" i="19" s="1"/>
  <c r="M80" i="19" s="1"/>
  <c r="N80" i="19" s="1"/>
  <c r="O80" i="19" s="1"/>
  <c r="P80" i="19" s="1"/>
  <c r="Q80" i="19" s="1"/>
  <c r="R80" i="19" s="1"/>
  <c r="S80" i="19" s="1"/>
  <c r="T80" i="19" s="1"/>
  <c r="U80" i="19" s="1"/>
  <c r="S74" i="19"/>
  <c r="R74" i="19"/>
  <c r="K74" i="19"/>
  <c r="J74" i="19"/>
  <c r="G74" i="19"/>
  <c r="F74" i="19"/>
  <c r="C74" i="19"/>
  <c r="B74" i="19"/>
  <c r="S73" i="19"/>
  <c r="R73" i="19"/>
  <c r="P73" i="19"/>
  <c r="K73" i="19"/>
  <c r="J73" i="19"/>
  <c r="G73" i="19"/>
  <c r="F73" i="19"/>
  <c r="C73" i="19"/>
  <c r="B73" i="19"/>
  <c r="S72" i="19"/>
  <c r="R72" i="19"/>
  <c r="K72" i="19"/>
  <c r="J72" i="19"/>
  <c r="G72" i="19"/>
  <c r="F72" i="19"/>
  <c r="C72" i="19"/>
  <c r="B72" i="19"/>
  <c r="R71" i="19"/>
  <c r="J70" i="19"/>
  <c r="B70" i="19"/>
  <c r="B67" i="19"/>
  <c r="S65" i="19"/>
  <c r="R65" i="19"/>
  <c r="Q65" i="19"/>
  <c r="P65" i="19"/>
  <c r="K65" i="19"/>
  <c r="J65" i="19"/>
  <c r="I65" i="19"/>
  <c r="H65" i="19"/>
  <c r="C65" i="19"/>
  <c r="B65" i="19"/>
  <c r="B66" i="19" s="1"/>
  <c r="C66" i="19" s="1"/>
  <c r="C67" i="19" s="1"/>
  <c r="U64" i="19"/>
  <c r="U65" i="19" s="1"/>
  <c r="T64" i="19"/>
  <c r="T65" i="19" s="1"/>
  <c r="S64" i="19"/>
  <c r="R64" i="19"/>
  <c r="Q64" i="19"/>
  <c r="P64" i="19"/>
  <c r="O64" i="19"/>
  <c r="O65" i="19" s="1"/>
  <c r="N64" i="19"/>
  <c r="N65" i="19" s="1"/>
  <c r="M64" i="19"/>
  <c r="M65" i="19" s="1"/>
  <c r="L64" i="19"/>
  <c r="L65" i="19" s="1"/>
  <c r="K64" i="19"/>
  <c r="J64" i="19"/>
  <c r="I64" i="19"/>
  <c r="H64" i="19"/>
  <c r="G64" i="19"/>
  <c r="G65" i="19" s="1"/>
  <c r="F64" i="19"/>
  <c r="F65" i="19" s="1"/>
  <c r="E64" i="19"/>
  <c r="E65" i="19" s="1"/>
  <c r="D64" i="19"/>
  <c r="D65" i="19" s="1"/>
  <c r="D66" i="19" s="1"/>
  <c r="C64" i="19"/>
  <c r="B64" i="19"/>
  <c r="B60" i="19"/>
  <c r="C60" i="19" s="1"/>
  <c r="D60" i="19" s="1"/>
  <c r="E60" i="19" s="1"/>
  <c r="F60" i="19" s="1"/>
  <c r="G60" i="19" s="1"/>
  <c r="H60" i="19" s="1"/>
  <c r="I60" i="19" s="1"/>
  <c r="J60" i="19" s="1"/>
  <c r="K60" i="19" s="1"/>
  <c r="L60" i="19" s="1"/>
  <c r="M60" i="19" s="1"/>
  <c r="N60" i="19" s="1"/>
  <c r="O60" i="19" s="1"/>
  <c r="P60" i="19" s="1"/>
  <c r="Q60" i="19" s="1"/>
  <c r="R60" i="19" s="1"/>
  <c r="S60" i="19" s="1"/>
  <c r="T60" i="19" s="1"/>
  <c r="U60" i="19" s="1"/>
  <c r="U59" i="19"/>
  <c r="T59" i="19"/>
  <c r="S59" i="19"/>
  <c r="R59" i="19"/>
  <c r="Q59" i="19"/>
  <c r="P59" i="19"/>
  <c r="O59" i="19"/>
  <c r="N59" i="19"/>
  <c r="M59" i="19"/>
  <c r="L59" i="19"/>
  <c r="K59" i="19"/>
  <c r="J59" i="19"/>
  <c r="I59" i="19"/>
  <c r="H59" i="19"/>
  <c r="G59" i="19"/>
  <c r="F59" i="19"/>
  <c r="E59" i="19"/>
  <c r="D59" i="19"/>
  <c r="C59" i="19"/>
  <c r="B59" i="19"/>
  <c r="B61" i="19" s="1"/>
  <c r="B50" i="19"/>
  <c r="B51" i="19" s="1"/>
  <c r="B54" i="19" s="1"/>
  <c r="U49" i="19"/>
  <c r="T49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C49" i="19"/>
  <c r="B49" i="19"/>
  <c r="B46" i="19"/>
  <c r="U45" i="19"/>
  <c r="U230" i="19" s="1"/>
  <c r="S45" i="19"/>
  <c r="S230" i="19" s="1"/>
  <c r="R45" i="19"/>
  <c r="R230" i="19" s="1"/>
  <c r="P45" i="19"/>
  <c r="P230" i="19" s="1"/>
  <c r="O45" i="19"/>
  <c r="O230" i="19" s="1"/>
  <c r="N45" i="19"/>
  <c r="N230" i="19" s="1"/>
  <c r="M45" i="19"/>
  <c r="M230" i="19" s="1"/>
  <c r="K45" i="19"/>
  <c r="K230" i="19" s="1"/>
  <c r="J45" i="19"/>
  <c r="J230" i="19" s="1"/>
  <c r="H45" i="19"/>
  <c r="H230" i="19" s="1"/>
  <c r="G45" i="19"/>
  <c r="G230" i="19" s="1"/>
  <c r="F45" i="19"/>
  <c r="F230" i="19" s="1"/>
  <c r="E45" i="19"/>
  <c r="E230" i="19" s="1"/>
  <c r="C45" i="19"/>
  <c r="C230" i="19" s="1"/>
  <c r="B45" i="19"/>
  <c r="B230" i="19" s="1"/>
  <c r="T44" i="19"/>
  <c r="T229" i="19" s="1"/>
  <c r="S44" i="19"/>
  <c r="S229" i="19" s="1"/>
  <c r="R44" i="19"/>
  <c r="R229" i="19" s="1"/>
  <c r="Q44" i="19"/>
  <c r="Q229" i="19" s="1"/>
  <c r="O44" i="19"/>
  <c r="O229" i="19" s="1"/>
  <c r="N44" i="19"/>
  <c r="N229" i="19" s="1"/>
  <c r="L44" i="19"/>
  <c r="L229" i="19" s="1"/>
  <c r="K44" i="19"/>
  <c r="K229" i="19" s="1"/>
  <c r="J44" i="19"/>
  <c r="J229" i="19" s="1"/>
  <c r="I44" i="19"/>
  <c r="I229" i="19" s="1"/>
  <c r="G44" i="19"/>
  <c r="G229" i="19" s="1"/>
  <c r="F44" i="19"/>
  <c r="F229" i="19" s="1"/>
  <c r="D44" i="19"/>
  <c r="D229" i="19" s="1"/>
  <c r="C44" i="19"/>
  <c r="C229" i="19" s="1"/>
  <c r="B44" i="19"/>
  <c r="B229" i="19" s="1"/>
  <c r="B43" i="19"/>
  <c r="B228" i="19" s="1"/>
  <c r="B42" i="19"/>
  <c r="B227" i="19" s="1"/>
  <c r="U41" i="19"/>
  <c r="U226" i="19" s="1"/>
  <c r="T41" i="19"/>
  <c r="T226" i="19" s="1"/>
  <c r="S41" i="19"/>
  <c r="S226" i="19" s="1"/>
  <c r="R41" i="19"/>
  <c r="R226" i="19" s="1"/>
  <c r="Q41" i="19"/>
  <c r="Q226" i="19" s="1"/>
  <c r="O41" i="19"/>
  <c r="O226" i="19" s="1"/>
  <c r="N41" i="19"/>
  <c r="N226" i="19" s="1"/>
  <c r="L41" i="19"/>
  <c r="L226" i="19" s="1"/>
  <c r="K41" i="19"/>
  <c r="K226" i="19" s="1"/>
  <c r="J41" i="19"/>
  <c r="J226" i="19" s="1"/>
  <c r="I41" i="19"/>
  <c r="I226" i="19" s="1"/>
  <c r="G41" i="19"/>
  <c r="G226" i="19" s="1"/>
  <c r="F41" i="19"/>
  <c r="F226" i="19" s="1"/>
  <c r="D41" i="19"/>
  <c r="D226" i="19" s="1"/>
  <c r="C41" i="19"/>
  <c r="C226" i="19" s="1"/>
  <c r="B41" i="19"/>
  <c r="B226" i="19" s="1"/>
  <c r="T40" i="19"/>
  <c r="T225" i="19" s="1"/>
  <c r="S40" i="19"/>
  <c r="S225" i="19" s="1"/>
  <c r="R40" i="19"/>
  <c r="R225" i="19" s="1"/>
  <c r="Q40" i="19"/>
  <c r="Q225" i="19" s="1"/>
  <c r="O40" i="19"/>
  <c r="O225" i="19" s="1"/>
  <c r="N40" i="19"/>
  <c r="N225" i="19" s="1"/>
  <c r="L40" i="19"/>
  <c r="L225" i="19" s="1"/>
  <c r="K40" i="19"/>
  <c r="K225" i="19" s="1"/>
  <c r="J40" i="19"/>
  <c r="J225" i="19" s="1"/>
  <c r="I40" i="19"/>
  <c r="I225" i="19" s="1"/>
  <c r="G40" i="19"/>
  <c r="G225" i="19" s="1"/>
  <c r="F40" i="19"/>
  <c r="F225" i="19" s="1"/>
  <c r="E40" i="19"/>
  <c r="E225" i="19" s="1"/>
  <c r="D40" i="19"/>
  <c r="D225" i="19" s="1"/>
  <c r="C40" i="19"/>
  <c r="C225" i="19" s="1"/>
  <c r="B40" i="19"/>
  <c r="B225" i="19" s="1"/>
  <c r="T39" i="19"/>
  <c r="T224" i="19" s="1"/>
  <c r="S39" i="19"/>
  <c r="S224" i="19" s="1"/>
  <c r="R39" i="19"/>
  <c r="R224" i="19" s="1"/>
  <c r="Q39" i="19"/>
  <c r="Q224" i="19" s="1"/>
  <c r="O39" i="19"/>
  <c r="O224" i="19" s="1"/>
  <c r="N39" i="19"/>
  <c r="N224" i="19" s="1"/>
  <c r="L39" i="19"/>
  <c r="L224" i="19" s="1"/>
  <c r="K39" i="19"/>
  <c r="K224" i="19" s="1"/>
  <c r="J39" i="19"/>
  <c r="J224" i="19" s="1"/>
  <c r="I39" i="19"/>
  <c r="I224" i="19" s="1"/>
  <c r="G39" i="19"/>
  <c r="G224" i="19" s="1"/>
  <c r="F39" i="19"/>
  <c r="F224" i="19" s="1"/>
  <c r="D39" i="19"/>
  <c r="D224" i="19" s="1"/>
  <c r="C39" i="19"/>
  <c r="C224" i="19" s="1"/>
  <c r="B39" i="19"/>
  <c r="B224" i="19" s="1"/>
  <c r="H36" i="19"/>
  <c r="I36" i="19" s="1"/>
  <c r="J36" i="19" s="1"/>
  <c r="K36" i="19" s="1"/>
  <c r="L36" i="19" s="1"/>
  <c r="M36" i="19" s="1"/>
  <c r="N36" i="19" s="1"/>
  <c r="O36" i="19" s="1"/>
  <c r="P36" i="19" s="1"/>
  <c r="Q36" i="19" s="1"/>
  <c r="R36" i="19" s="1"/>
  <c r="S36" i="19" s="1"/>
  <c r="T36" i="19" s="1"/>
  <c r="U36" i="19" s="1"/>
  <c r="B36" i="19"/>
  <c r="C36" i="19" s="1"/>
  <c r="D36" i="19" s="1"/>
  <c r="E36" i="19" s="1"/>
  <c r="F36" i="19" s="1"/>
  <c r="G36" i="19" s="1"/>
  <c r="U220" i="18"/>
  <c r="U244" i="18" s="1"/>
  <c r="U249" i="18" s="1"/>
  <c r="U73" i="18" s="1"/>
  <c r="T220" i="18"/>
  <c r="T244" i="18" s="1"/>
  <c r="T249" i="18" s="1"/>
  <c r="S220" i="18"/>
  <c r="S244" i="18" s="1"/>
  <c r="S249" i="18" s="1"/>
  <c r="S74" i="18" s="1"/>
  <c r="R220" i="18"/>
  <c r="R244" i="18" s="1"/>
  <c r="R249" i="18" s="1"/>
  <c r="R74" i="18" s="1"/>
  <c r="Q220" i="18"/>
  <c r="Q244" i="18" s="1"/>
  <c r="Q249" i="18" s="1"/>
  <c r="P220" i="18"/>
  <c r="P244" i="18" s="1"/>
  <c r="P249" i="18" s="1"/>
  <c r="O220" i="18"/>
  <c r="O244" i="18" s="1"/>
  <c r="O249" i="18" s="1"/>
  <c r="N220" i="18"/>
  <c r="N244" i="18" s="1"/>
  <c r="N249" i="18" s="1"/>
  <c r="N74" i="18" s="1"/>
  <c r="M220" i="18"/>
  <c r="M244" i="18" s="1"/>
  <c r="M249" i="18" s="1"/>
  <c r="M72" i="18" s="1"/>
  <c r="L220" i="18"/>
  <c r="L244" i="18" s="1"/>
  <c r="L249" i="18" s="1"/>
  <c r="K220" i="18"/>
  <c r="K244" i="18" s="1"/>
  <c r="K249" i="18" s="1"/>
  <c r="K74" i="18" s="1"/>
  <c r="J220" i="18"/>
  <c r="J244" i="18" s="1"/>
  <c r="J249" i="18" s="1"/>
  <c r="J72" i="18" s="1"/>
  <c r="I220" i="18"/>
  <c r="I244" i="18" s="1"/>
  <c r="I249" i="18" s="1"/>
  <c r="H220" i="18"/>
  <c r="H244" i="18" s="1"/>
  <c r="H249" i="18" s="1"/>
  <c r="G220" i="18"/>
  <c r="G244" i="18" s="1"/>
  <c r="G249" i="18" s="1"/>
  <c r="F220" i="18"/>
  <c r="F244" i="18" s="1"/>
  <c r="F249" i="18" s="1"/>
  <c r="F73" i="18" s="1"/>
  <c r="E220" i="18"/>
  <c r="E244" i="18" s="1"/>
  <c r="E249" i="18" s="1"/>
  <c r="E73" i="18" s="1"/>
  <c r="D220" i="18"/>
  <c r="D244" i="18" s="1"/>
  <c r="D249" i="18" s="1"/>
  <c r="C220" i="18"/>
  <c r="C244" i="18" s="1"/>
  <c r="C249" i="18" s="1"/>
  <c r="C73" i="18" s="1"/>
  <c r="B220" i="18"/>
  <c r="B244" i="18" s="1"/>
  <c r="B249" i="18" s="1"/>
  <c r="B73" i="18" s="1"/>
  <c r="U219" i="18"/>
  <c r="U246" i="18" s="1"/>
  <c r="T219" i="18"/>
  <c r="T246" i="18" s="1"/>
  <c r="S219" i="18"/>
  <c r="S246" i="18" s="1"/>
  <c r="R219" i="18"/>
  <c r="R246" i="18" s="1"/>
  <c r="Q219" i="18"/>
  <c r="Q207" i="18" s="1"/>
  <c r="P219" i="18"/>
  <c r="O219" i="18"/>
  <c r="O207" i="18" s="1"/>
  <c r="N219" i="18"/>
  <c r="N246" i="18" s="1"/>
  <c r="M219" i="18"/>
  <c r="M246" i="18" s="1"/>
  <c r="L219" i="18"/>
  <c r="L246" i="18" s="1"/>
  <c r="K219" i="18"/>
  <c r="K246" i="18" s="1"/>
  <c r="J219" i="18"/>
  <c r="J86" i="18" s="1"/>
  <c r="I219" i="18"/>
  <c r="I246" i="18" s="1"/>
  <c r="H219" i="18"/>
  <c r="H246" i="18" s="1"/>
  <c r="G219" i="18"/>
  <c r="G86" i="18" s="1"/>
  <c r="F219" i="18"/>
  <c r="F246" i="18" s="1"/>
  <c r="E219" i="18"/>
  <c r="E246" i="18" s="1"/>
  <c r="D219" i="18"/>
  <c r="D246" i="18" s="1"/>
  <c r="C219" i="18"/>
  <c r="C246" i="18" s="1"/>
  <c r="B219" i="18"/>
  <c r="B45" i="18" s="1"/>
  <c r="B230" i="18" s="1"/>
  <c r="U218" i="18"/>
  <c r="U241" i="18" s="1"/>
  <c r="U70" i="18" s="1"/>
  <c r="T218" i="18"/>
  <c r="T245" i="18" s="1"/>
  <c r="T71" i="18" s="1"/>
  <c r="S218" i="18"/>
  <c r="S245" i="18" s="1"/>
  <c r="R218" i="18"/>
  <c r="R245" i="18" s="1"/>
  <c r="Q218" i="18"/>
  <c r="Q245" i="18" s="1"/>
  <c r="P218" i="18"/>
  <c r="O218" i="18"/>
  <c r="N218" i="18"/>
  <c r="M218" i="18"/>
  <c r="M241" i="18" s="1"/>
  <c r="M70" i="18" s="1"/>
  <c r="L218" i="18"/>
  <c r="L245" i="18" s="1"/>
  <c r="L71" i="18" s="1"/>
  <c r="K218" i="18"/>
  <c r="K245" i="18" s="1"/>
  <c r="K71" i="18" s="1"/>
  <c r="J218" i="18"/>
  <c r="J245" i="18" s="1"/>
  <c r="J71" i="18" s="1"/>
  <c r="I218" i="18"/>
  <c r="I245" i="18" s="1"/>
  <c r="I71" i="18" s="1"/>
  <c r="H218" i="18"/>
  <c r="G218" i="18"/>
  <c r="F218" i="18"/>
  <c r="E218" i="18"/>
  <c r="E245" i="18" s="1"/>
  <c r="E71" i="18" s="1"/>
  <c r="D218" i="18"/>
  <c r="D245" i="18" s="1"/>
  <c r="D71" i="18" s="1"/>
  <c r="C218" i="18"/>
  <c r="C241" i="18" s="1"/>
  <c r="C70" i="18" s="1"/>
  <c r="B218" i="18"/>
  <c r="B241" i="18" s="1"/>
  <c r="B70" i="18" s="1"/>
  <c r="U217" i="18"/>
  <c r="T217" i="18"/>
  <c r="S217" i="18"/>
  <c r="R217" i="18"/>
  <c r="S84" i="18" s="1"/>
  <c r="Q217" i="18"/>
  <c r="P217" i="18"/>
  <c r="O217" i="18"/>
  <c r="P84" i="18" s="1"/>
  <c r="N217" i="18"/>
  <c r="O84" i="18" s="1"/>
  <c r="M217" i="18"/>
  <c r="N84" i="18" s="1"/>
  <c r="L217" i="18"/>
  <c r="K217" i="18"/>
  <c r="J217" i="18"/>
  <c r="K84" i="18" s="1"/>
  <c r="I217" i="18"/>
  <c r="I84" i="18" s="1"/>
  <c r="H217" i="18"/>
  <c r="G217" i="18"/>
  <c r="G84" i="18" s="1"/>
  <c r="F217" i="18"/>
  <c r="E217" i="18"/>
  <c r="E84" i="18" s="1"/>
  <c r="D217" i="18"/>
  <c r="C217" i="18"/>
  <c r="B217" i="18"/>
  <c r="B51" i="18" s="1"/>
  <c r="U216" i="18"/>
  <c r="U242" i="18" s="1"/>
  <c r="T216" i="18"/>
  <c r="T242" i="18" s="1"/>
  <c r="S216" i="18"/>
  <c r="S242" i="18" s="1"/>
  <c r="R216" i="18"/>
  <c r="R242" i="18" s="1"/>
  <c r="Q216" i="18"/>
  <c r="Q242" i="18" s="1"/>
  <c r="P216" i="18"/>
  <c r="P242" i="18" s="1"/>
  <c r="O216" i="18"/>
  <c r="O242" i="18" s="1"/>
  <c r="N216" i="18"/>
  <c r="N242" i="18" s="1"/>
  <c r="M216" i="18"/>
  <c r="M242" i="18" s="1"/>
  <c r="L216" i="18"/>
  <c r="L242" i="18" s="1"/>
  <c r="K216" i="18"/>
  <c r="K242" i="18" s="1"/>
  <c r="J216" i="18"/>
  <c r="J242" i="18" s="1"/>
  <c r="I216" i="18"/>
  <c r="I242" i="18" s="1"/>
  <c r="H216" i="18"/>
  <c r="H242" i="18" s="1"/>
  <c r="G216" i="18"/>
  <c r="G242" i="18" s="1"/>
  <c r="F216" i="18"/>
  <c r="F242" i="18" s="1"/>
  <c r="E216" i="18"/>
  <c r="E242" i="18" s="1"/>
  <c r="D216" i="18"/>
  <c r="D242" i="18" s="1"/>
  <c r="C216" i="18"/>
  <c r="C242" i="18" s="1"/>
  <c r="B216" i="18"/>
  <c r="B242" i="18" s="1"/>
  <c r="U215" i="18"/>
  <c r="T215" i="18"/>
  <c r="S215" i="18"/>
  <c r="R215" i="18"/>
  <c r="Q215" i="18"/>
  <c r="P215" i="18"/>
  <c r="O215" i="18"/>
  <c r="N215" i="18"/>
  <c r="M215" i="18"/>
  <c r="L215" i="18"/>
  <c r="K215" i="18"/>
  <c r="J215" i="18"/>
  <c r="I215" i="18"/>
  <c r="H215" i="18"/>
  <c r="G215" i="18"/>
  <c r="F215" i="18"/>
  <c r="E215" i="18"/>
  <c r="D215" i="18"/>
  <c r="C215" i="18"/>
  <c r="B215" i="18"/>
  <c r="U213" i="18"/>
  <c r="U221" i="18" s="1"/>
  <c r="T213" i="18"/>
  <c r="S213" i="18"/>
  <c r="S221" i="18" s="1"/>
  <c r="R213" i="18"/>
  <c r="Q213" i="18"/>
  <c r="P213" i="18"/>
  <c r="P221" i="18" s="1"/>
  <c r="O213" i="18"/>
  <c r="O221" i="18" s="1"/>
  <c r="N213" i="18"/>
  <c r="N221" i="18" s="1"/>
  <c r="M213" i="18"/>
  <c r="L213" i="18"/>
  <c r="L221" i="18" s="1"/>
  <c r="K213" i="18"/>
  <c r="J213" i="18"/>
  <c r="J221" i="18" s="1"/>
  <c r="I213" i="18"/>
  <c r="I221" i="18" s="1"/>
  <c r="H213" i="18"/>
  <c r="H221" i="18" s="1"/>
  <c r="G213" i="18"/>
  <c r="G221" i="18" s="1"/>
  <c r="F213" i="18"/>
  <c r="F221" i="18" s="1"/>
  <c r="E213" i="18"/>
  <c r="E221" i="18" s="1"/>
  <c r="D213" i="18"/>
  <c r="D221" i="18" s="1"/>
  <c r="C213" i="18"/>
  <c r="C221" i="18" s="1"/>
  <c r="B213" i="18"/>
  <c r="T208" i="18"/>
  <c r="P208" i="18"/>
  <c r="L208" i="18"/>
  <c r="H208" i="18"/>
  <c r="D208" i="18"/>
  <c r="T207" i="18"/>
  <c r="P207" i="18"/>
  <c r="L207" i="18"/>
  <c r="H207" i="18"/>
  <c r="G207" i="18"/>
  <c r="D207" i="18"/>
  <c r="B204" i="18"/>
  <c r="B203" i="18"/>
  <c r="B202" i="18"/>
  <c r="O201" i="18"/>
  <c r="G201" i="18"/>
  <c r="B201" i="18"/>
  <c r="B200" i="18"/>
  <c r="B199" i="18"/>
  <c r="B198" i="18"/>
  <c r="B197" i="18"/>
  <c r="U195" i="18"/>
  <c r="T195" i="18"/>
  <c r="S195" i="18"/>
  <c r="R195" i="18"/>
  <c r="Q195" i="18"/>
  <c r="P195" i="18"/>
  <c r="O195" i="18"/>
  <c r="N195" i="18"/>
  <c r="M195" i="18"/>
  <c r="L195" i="18"/>
  <c r="K195" i="18"/>
  <c r="J195" i="18"/>
  <c r="I195" i="18"/>
  <c r="H195" i="18"/>
  <c r="G195" i="18"/>
  <c r="F195" i="18"/>
  <c r="E195" i="18"/>
  <c r="D195" i="18"/>
  <c r="C195" i="18"/>
  <c r="B195" i="18"/>
  <c r="U194" i="18"/>
  <c r="T194" i="18"/>
  <c r="S194" i="18"/>
  <c r="R194" i="18"/>
  <c r="Q194" i="18"/>
  <c r="P194" i="18"/>
  <c r="O194" i="18"/>
  <c r="N194" i="18"/>
  <c r="M194" i="18"/>
  <c r="L194" i="18"/>
  <c r="K194" i="18"/>
  <c r="J194" i="18"/>
  <c r="I194" i="18"/>
  <c r="H194" i="18"/>
  <c r="G194" i="18"/>
  <c r="F194" i="18"/>
  <c r="E194" i="18"/>
  <c r="D194" i="18"/>
  <c r="C194" i="18"/>
  <c r="B194" i="18"/>
  <c r="U193" i="18"/>
  <c r="T193" i="18"/>
  <c r="S193" i="18"/>
  <c r="R193" i="18"/>
  <c r="Q193" i="18"/>
  <c r="P193" i="18"/>
  <c r="O193" i="18"/>
  <c r="N193" i="18"/>
  <c r="M193" i="18"/>
  <c r="L193" i="18"/>
  <c r="K193" i="18"/>
  <c r="J193" i="18"/>
  <c r="I193" i="18"/>
  <c r="H193" i="18"/>
  <c r="G193" i="18"/>
  <c r="F193" i="18"/>
  <c r="E193" i="18"/>
  <c r="D193" i="18"/>
  <c r="C193" i="18"/>
  <c r="B193" i="18"/>
  <c r="U192" i="18"/>
  <c r="T192" i="18"/>
  <c r="S192" i="18"/>
  <c r="R192" i="18"/>
  <c r="Q192" i="18"/>
  <c r="P192" i="18"/>
  <c r="O192" i="18"/>
  <c r="N192" i="18"/>
  <c r="M192" i="18"/>
  <c r="L192" i="18"/>
  <c r="K192" i="18"/>
  <c r="J192" i="18"/>
  <c r="I192" i="18"/>
  <c r="H192" i="18"/>
  <c r="G192" i="18"/>
  <c r="F192" i="18"/>
  <c r="E192" i="18"/>
  <c r="D192" i="18"/>
  <c r="C192" i="18"/>
  <c r="B192" i="18"/>
  <c r="U191" i="18"/>
  <c r="T191" i="18"/>
  <c r="S191" i="18"/>
  <c r="R191" i="18"/>
  <c r="Q191" i="18"/>
  <c r="P191" i="18"/>
  <c r="O191" i="18"/>
  <c r="N191" i="18"/>
  <c r="M191" i="18"/>
  <c r="L191" i="18"/>
  <c r="K191" i="18"/>
  <c r="J191" i="18"/>
  <c r="I191" i="18"/>
  <c r="H191" i="18"/>
  <c r="G191" i="18"/>
  <c r="F191" i="18"/>
  <c r="E191" i="18"/>
  <c r="D191" i="18"/>
  <c r="C191" i="18"/>
  <c r="B191" i="18"/>
  <c r="U190" i="18"/>
  <c r="U8" i="18" s="1"/>
  <c r="T190" i="18"/>
  <c r="T8" i="18" s="1"/>
  <c r="S190" i="18"/>
  <c r="S8" i="18" s="1"/>
  <c r="R190" i="18"/>
  <c r="Q190" i="18"/>
  <c r="P190" i="18"/>
  <c r="O190" i="18"/>
  <c r="O8" i="18" s="1"/>
  <c r="N190" i="18"/>
  <c r="N8" i="18" s="1"/>
  <c r="M190" i="18"/>
  <c r="M8" i="18" s="1"/>
  <c r="L190" i="18"/>
  <c r="L8" i="18" s="1"/>
  <c r="K190" i="18"/>
  <c r="K8" i="18" s="1"/>
  <c r="J190" i="18"/>
  <c r="I190" i="18"/>
  <c r="H190" i="18"/>
  <c r="G190" i="18"/>
  <c r="G8" i="18" s="1"/>
  <c r="F190" i="18"/>
  <c r="F8" i="18" s="1"/>
  <c r="E190" i="18"/>
  <c r="D190" i="18"/>
  <c r="C190" i="18"/>
  <c r="B190" i="18"/>
  <c r="B96" i="18"/>
  <c r="C96" i="18" s="1"/>
  <c r="C204" i="18" s="1"/>
  <c r="D95" i="18"/>
  <c r="C95" i="18"/>
  <c r="C203" i="18" s="1"/>
  <c r="B95" i="18"/>
  <c r="B94" i="18"/>
  <c r="C94" i="18" s="1"/>
  <c r="C202" i="18" s="1"/>
  <c r="U93" i="18"/>
  <c r="U201" i="18" s="1"/>
  <c r="T93" i="18"/>
  <c r="T201" i="18" s="1"/>
  <c r="S93" i="18"/>
  <c r="S201" i="18" s="1"/>
  <c r="R93" i="18"/>
  <c r="R201" i="18" s="1"/>
  <c r="Q93" i="18"/>
  <c r="Q201" i="18" s="1"/>
  <c r="P93" i="18"/>
  <c r="P201" i="18" s="1"/>
  <c r="O93" i="18"/>
  <c r="N93" i="18"/>
  <c r="N201" i="18" s="1"/>
  <c r="M93" i="18"/>
  <c r="M201" i="18" s="1"/>
  <c r="L93" i="18"/>
  <c r="L201" i="18" s="1"/>
  <c r="K93" i="18"/>
  <c r="K201" i="18" s="1"/>
  <c r="J93" i="18"/>
  <c r="J201" i="18" s="1"/>
  <c r="I93" i="18"/>
  <c r="I201" i="18" s="1"/>
  <c r="H93" i="18"/>
  <c r="H201" i="18" s="1"/>
  <c r="G93" i="18"/>
  <c r="F93" i="18"/>
  <c r="F201" i="18" s="1"/>
  <c r="E93" i="18"/>
  <c r="E201" i="18" s="1"/>
  <c r="D93" i="18"/>
  <c r="D201" i="18" s="1"/>
  <c r="C93" i="18"/>
  <c r="C201" i="18" s="1"/>
  <c r="B93" i="18"/>
  <c r="B92" i="18"/>
  <c r="C92" i="18" s="1"/>
  <c r="D91" i="18"/>
  <c r="C91" i="18"/>
  <c r="C199" i="18" s="1"/>
  <c r="B91" i="18"/>
  <c r="B90" i="18"/>
  <c r="C90" i="18" s="1"/>
  <c r="C198" i="18" s="1"/>
  <c r="B89" i="18"/>
  <c r="C89" i="18" s="1"/>
  <c r="U86" i="18"/>
  <c r="T86" i="18"/>
  <c r="Q86" i="18"/>
  <c r="O86" i="18"/>
  <c r="M86" i="18"/>
  <c r="L86" i="18"/>
  <c r="H86" i="18"/>
  <c r="D86" i="18"/>
  <c r="C86" i="18"/>
  <c r="B86" i="18"/>
  <c r="U85" i="18"/>
  <c r="Q85" i="18"/>
  <c r="P85" i="18"/>
  <c r="M85" i="18"/>
  <c r="L85" i="18"/>
  <c r="I85" i="18"/>
  <c r="H85" i="18"/>
  <c r="G85" i="18"/>
  <c r="D85" i="18"/>
  <c r="U84" i="18"/>
  <c r="T84" i="18"/>
  <c r="R84" i="18"/>
  <c r="Q84" i="18"/>
  <c r="M84" i="18"/>
  <c r="L84" i="18"/>
  <c r="H84" i="18"/>
  <c r="F84" i="18"/>
  <c r="D84" i="18"/>
  <c r="C84" i="18"/>
  <c r="B84" i="18"/>
  <c r="B81" i="18"/>
  <c r="C80" i="18"/>
  <c r="D80" i="18" s="1"/>
  <c r="E80" i="18" s="1"/>
  <c r="F80" i="18" s="1"/>
  <c r="G80" i="18" s="1"/>
  <c r="H80" i="18" s="1"/>
  <c r="I80" i="18" s="1"/>
  <c r="J80" i="18" s="1"/>
  <c r="K80" i="18" s="1"/>
  <c r="L80" i="18" s="1"/>
  <c r="M80" i="18" s="1"/>
  <c r="N80" i="18" s="1"/>
  <c r="O80" i="18" s="1"/>
  <c r="P80" i="18" s="1"/>
  <c r="Q80" i="18" s="1"/>
  <c r="R80" i="18" s="1"/>
  <c r="S80" i="18" s="1"/>
  <c r="T80" i="18" s="1"/>
  <c r="U80" i="18" s="1"/>
  <c r="T74" i="18"/>
  <c r="P74" i="18"/>
  <c r="O74" i="18"/>
  <c r="L74" i="18"/>
  <c r="G74" i="18"/>
  <c r="D74" i="18"/>
  <c r="C74" i="18"/>
  <c r="T73" i="18"/>
  <c r="P73" i="18"/>
  <c r="O73" i="18"/>
  <c r="N73" i="18"/>
  <c r="L73" i="18"/>
  <c r="G73" i="18"/>
  <c r="D73" i="18"/>
  <c r="T72" i="18"/>
  <c r="P72" i="18"/>
  <c r="O72" i="18"/>
  <c r="N72" i="18"/>
  <c r="L72" i="18"/>
  <c r="G72" i="18"/>
  <c r="D72" i="18"/>
  <c r="S71" i="18"/>
  <c r="R71" i="18"/>
  <c r="Q71" i="18"/>
  <c r="O65" i="18"/>
  <c r="N65" i="18"/>
  <c r="M65" i="18"/>
  <c r="G65" i="18"/>
  <c r="F65" i="18"/>
  <c r="E65" i="18"/>
  <c r="D65" i="18"/>
  <c r="U64" i="18"/>
  <c r="U65" i="18" s="1"/>
  <c r="T64" i="18"/>
  <c r="T65" i="18" s="1"/>
  <c r="S64" i="18"/>
  <c r="S65" i="18" s="1"/>
  <c r="R64" i="18"/>
  <c r="R65" i="18" s="1"/>
  <c r="Q64" i="18"/>
  <c r="Q65" i="18" s="1"/>
  <c r="P64" i="18"/>
  <c r="P65" i="18" s="1"/>
  <c r="O64" i="18"/>
  <c r="N64" i="18"/>
  <c r="M64" i="18"/>
  <c r="L64" i="18"/>
  <c r="L65" i="18" s="1"/>
  <c r="K64" i="18"/>
  <c r="K65" i="18" s="1"/>
  <c r="J64" i="18"/>
  <c r="J65" i="18" s="1"/>
  <c r="I64" i="18"/>
  <c r="I65" i="18" s="1"/>
  <c r="H64" i="18"/>
  <c r="H65" i="18" s="1"/>
  <c r="G64" i="18"/>
  <c r="F64" i="18"/>
  <c r="E64" i="18"/>
  <c r="D64" i="18"/>
  <c r="C64" i="18"/>
  <c r="C65" i="18" s="1"/>
  <c r="B64" i="18"/>
  <c r="B65" i="18" s="1"/>
  <c r="B66" i="18" s="1"/>
  <c r="B61" i="18"/>
  <c r="B62" i="18" s="1"/>
  <c r="D60" i="18"/>
  <c r="E60" i="18" s="1"/>
  <c r="F60" i="18" s="1"/>
  <c r="G60" i="18" s="1"/>
  <c r="H60" i="18" s="1"/>
  <c r="I60" i="18" s="1"/>
  <c r="J60" i="18" s="1"/>
  <c r="K60" i="18" s="1"/>
  <c r="L60" i="18" s="1"/>
  <c r="M60" i="18" s="1"/>
  <c r="N60" i="18" s="1"/>
  <c r="O60" i="18" s="1"/>
  <c r="P60" i="18" s="1"/>
  <c r="Q60" i="18" s="1"/>
  <c r="R60" i="18" s="1"/>
  <c r="S60" i="18" s="1"/>
  <c r="T60" i="18" s="1"/>
  <c r="U60" i="18" s="1"/>
  <c r="U59" i="18"/>
  <c r="T59" i="18"/>
  <c r="S59" i="18"/>
  <c r="R59" i="18"/>
  <c r="Q59" i="18"/>
  <c r="P59" i="18"/>
  <c r="O59" i="18"/>
  <c r="N59" i="18"/>
  <c r="M59" i="18"/>
  <c r="L59" i="18"/>
  <c r="K59" i="18"/>
  <c r="J59" i="18"/>
  <c r="I59" i="18"/>
  <c r="H59" i="18"/>
  <c r="G59" i="18"/>
  <c r="F59" i="18"/>
  <c r="E59" i="18"/>
  <c r="D59" i="18"/>
  <c r="C59" i="18"/>
  <c r="B59" i="18"/>
  <c r="B60" i="18" s="1"/>
  <c r="C60" i="18" s="1"/>
  <c r="D50" i="18"/>
  <c r="E50" i="18" s="1"/>
  <c r="C50" i="18"/>
  <c r="U49" i="18"/>
  <c r="T49" i="18"/>
  <c r="S49" i="18"/>
  <c r="R49" i="18"/>
  <c r="Q49" i="18"/>
  <c r="P49" i="18"/>
  <c r="O49" i="18"/>
  <c r="N49" i="18"/>
  <c r="M49" i="18"/>
  <c r="L49" i="18"/>
  <c r="K49" i="18"/>
  <c r="J49" i="18"/>
  <c r="I49" i="18"/>
  <c r="H49" i="18"/>
  <c r="G49" i="18"/>
  <c r="F49" i="18"/>
  <c r="E49" i="18"/>
  <c r="D49" i="18"/>
  <c r="C49" i="18"/>
  <c r="B49" i="18"/>
  <c r="B50" i="18" s="1"/>
  <c r="T45" i="18"/>
  <c r="T230" i="18" s="1"/>
  <c r="S45" i="18"/>
  <c r="S230" i="18" s="1"/>
  <c r="P45" i="18"/>
  <c r="P230" i="18" s="1"/>
  <c r="M45" i="18"/>
  <c r="M230" i="18" s="1"/>
  <c r="L45" i="18"/>
  <c r="L230" i="18" s="1"/>
  <c r="K45" i="18"/>
  <c r="K230" i="18" s="1"/>
  <c r="H45" i="18"/>
  <c r="H230" i="18" s="1"/>
  <c r="D45" i="18"/>
  <c r="D230" i="18" s="1"/>
  <c r="C45" i="18"/>
  <c r="C230" i="18" s="1"/>
  <c r="T44" i="18"/>
  <c r="T229" i="18" s="1"/>
  <c r="Q44" i="18"/>
  <c r="Q229" i="18" s="1"/>
  <c r="P44" i="18"/>
  <c r="P229" i="18" s="1"/>
  <c r="O44" i="18"/>
  <c r="O229" i="18" s="1"/>
  <c r="N44" i="18"/>
  <c r="N229" i="18" s="1"/>
  <c r="M44" i="18"/>
  <c r="M229" i="18" s="1"/>
  <c r="L44" i="18"/>
  <c r="L229" i="18" s="1"/>
  <c r="J44" i="18"/>
  <c r="J229" i="18" s="1"/>
  <c r="H44" i="18"/>
  <c r="H229" i="18" s="1"/>
  <c r="G44" i="18"/>
  <c r="G229" i="18" s="1"/>
  <c r="F44" i="18"/>
  <c r="F229" i="18" s="1"/>
  <c r="D44" i="18"/>
  <c r="D229" i="18" s="1"/>
  <c r="B43" i="18"/>
  <c r="B228" i="18" s="1"/>
  <c r="T41" i="18"/>
  <c r="T226" i="18" s="1"/>
  <c r="P41" i="18"/>
  <c r="P226" i="18" s="1"/>
  <c r="O41" i="18"/>
  <c r="O226" i="18" s="1"/>
  <c r="N41" i="18"/>
  <c r="N226" i="18" s="1"/>
  <c r="L41" i="18"/>
  <c r="L226" i="18" s="1"/>
  <c r="H41" i="18"/>
  <c r="H226" i="18" s="1"/>
  <c r="G41" i="18"/>
  <c r="G226" i="18" s="1"/>
  <c r="F41" i="18"/>
  <c r="F226" i="18" s="1"/>
  <c r="D41" i="18"/>
  <c r="D226" i="18" s="1"/>
  <c r="T40" i="18"/>
  <c r="T225" i="18" s="1"/>
  <c r="S40" i="18"/>
  <c r="S225" i="18" s="1"/>
  <c r="Q40" i="18"/>
  <c r="Q225" i="18" s="1"/>
  <c r="P40" i="18"/>
  <c r="P225" i="18" s="1"/>
  <c r="O40" i="18"/>
  <c r="O225" i="18" s="1"/>
  <c r="N40" i="18"/>
  <c r="N225" i="18" s="1"/>
  <c r="M40" i="18"/>
  <c r="M225" i="18" s="1"/>
  <c r="L40" i="18"/>
  <c r="L225" i="18" s="1"/>
  <c r="K40" i="18"/>
  <c r="K225" i="18" s="1"/>
  <c r="H40" i="18"/>
  <c r="H225" i="18" s="1"/>
  <c r="G40" i="18"/>
  <c r="G225" i="18" s="1"/>
  <c r="F40" i="18"/>
  <c r="F225" i="18" s="1"/>
  <c r="D40" i="18"/>
  <c r="D225" i="18" s="1"/>
  <c r="C40" i="18"/>
  <c r="C225" i="18" s="1"/>
  <c r="T39" i="18"/>
  <c r="T224" i="18" s="1"/>
  <c r="Q39" i="18"/>
  <c r="Q224" i="18" s="1"/>
  <c r="P39" i="18"/>
  <c r="P224" i="18" s="1"/>
  <c r="O39" i="18"/>
  <c r="O224" i="18" s="1"/>
  <c r="N39" i="18"/>
  <c r="N224" i="18" s="1"/>
  <c r="M39" i="18"/>
  <c r="M224" i="18" s="1"/>
  <c r="L39" i="18"/>
  <c r="L224" i="18" s="1"/>
  <c r="J39" i="18"/>
  <c r="J224" i="18" s="1"/>
  <c r="H39" i="18"/>
  <c r="H224" i="18" s="1"/>
  <c r="G39" i="18"/>
  <c r="G224" i="18" s="1"/>
  <c r="F39" i="18"/>
  <c r="F224" i="18" s="1"/>
  <c r="D39" i="18"/>
  <c r="D224" i="18" s="1"/>
  <c r="C36" i="18"/>
  <c r="D36" i="18" s="1"/>
  <c r="E36" i="18" s="1"/>
  <c r="F36" i="18" s="1"/>
  <c r="G36" i="18" s="1"/>
  <c r="H36" i="18" s="1"/>
  <c r="I36" i="18" s="1"/>
  <c r="J36" i="18" s="1"/>
  <c r="K36" i="18" s="1"/>
  <c r="L36" i="18" s="1"/>
  <c r="M36" i="18" s="1"/>
  <c r="N36" i="18" s="1"/>
  <c r="O36" i="18" s="1"/>
  <c r="P36" i="18" s="1"/>
  <c r="Q36" i="18" s="1"/>
  <c r="R36" i="18" s="1"/>
  <c r="S36" i="18" s="1"/>
  <c r="T36" i="18" s="1"/>
  <c r="U36" i="18" s="1"/>
  <c r="B36" i="18"/>
  <c r="U24" i="25"/>
  <c r="T24" i="25"/>
  <c r="S24" i="25"/>
  <c r="R24" i="25"/>
  <c r="Q24" i="25"/>
  <c r="P24" i="25"/>
  <c r="O24" i="25"/>
  <c r="N24" i="25"/>
  <c r="M24" i="25"/>
  <c r="L24" i="25"/>
  <c r="K24" i="25"/>
  <c r="J24" i="25"/>
  <c r="I24" i="25"/>
  <c r="H24" i="25"/>
  <c r="G24" i="25"/>
  <c r="F24" i="25"/>
  <c r="E24" i="25"/>
  <c r="D24" i="25"/>
  <c r="C24" i="25"/>
  <c r="B24" i="25"/>
  <c r="U26" i="25"/>
  <c r="T26" i="25"/>
  <c r="S26" i="25"/>
  <c r="R26" i="25"/>
  <c r="Q26" i="25"/>
  <c r="P26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B26" i="25"/>
  <c r="U220" i="25"/>
  <c r="U244" i="25" s="1"/>
  <c r="U249" i="25" s="1"/>
  <c r="T220" i="25"/>
  <c r="S220" i="25"/>
  <c r="S244" i="25" s="1"/>
  <c r="S249" i="25" s="1"/>
  <c r="R220" i="25"/>
  <c r="R244" i="25" s="1"/>
  <c r="R249" i="25" s="1"/>
  <c r="Q220" i="25"/>
  <c r="Q244" i="25" s="1"/>
  <c r="Q249" i="25" s="1"/>
  <c r="P220" i="25"/>
  <c r="P244" i="25" s="1"/>
  <c r="P249" i="25" s="1"/>
  <c r="O220" i="25"/>
  <c r="N220" i="25"/>
  <c r="N244" i="25" s="1"/>
  <c r="N249" i="25" s="1"/>
  <c r="M220" i="25"/>
  <c r="M244" i="25" s="1"/>
  <c r="M249" i="25" s="1"/>
  <c r="L220" i="25"/>
  <c r="K220" i="25"/>
  <c r="K244" i="25" s="1"/>
  <c r="K249" i="25" s="1"/>
  <c r="J220" i="25"/>
  <c r="J244" i="25" s="1"/>
  <c r="J249" i="25" s="1"/>
  <c r="I220" i="25"/>
  <c r="I244" i="25" s="1"/>
  <c r="I249" i="25" s="1"/>
  <c r="H220" i="25"/>
  <c r="H244" i="25" s="1"/>
  <c r="H249" i="25" s="1"/>
  <c r="G220" i="25"/>
  <c r="F220" i="25"/>
  <c r="F244" i="25" s="1"/>
  <c r="F249" i="25" s="1"/>
  <c r="F74" i="25" s="1"/>
  <c r="E220" i="25"/>
  <c r="D220" i="25"/>
  <c r="C220" i="25"/>
  <c r="C244" i="25" s="1"/>
  <c r="C249" i="25" s="1"/>
  <c r="B220" i="25"/>
  <c r="B244" i="25" s="1"/>
  <c r="B249" i="25" s="1"/>
  <c r="U219" i="25"/>
  <c r="U243" i="25" s="1"/>
  <c r="T219" i="25"/>
  <c r="T246" i="25" s="1"/>
  <c r="S219" i="25"/>
  <c r="T86" i="25" s="1"/>
  <c r="R219" i="25"/>
  <c r="R246" i="25" s="1"/>
  <c r="Q219" i="25"/>
  <c r="R86" i="25" s="1"/>
  <c r="P219" i="25"/>
  <c r="Q86" i="25" s="1"/>
  <c r="O219" i="25"/>
  <c r="O243" i="25" s="1"/>
  <c r="N219" i="25"/>
  <c r="M219" i="25"/>
  <c r="M243" i="25" s="1"/>
  <c r="L219" i="25"/>
  <c r="L246" i="25" s="1"/>
  <c r="K219" i="25"/>
  <c r="L86" i="25" s="1"/>
  <c r="J219" i="25"/>
  <c r="J243" i="25" s="1"/>
  <c r="I219" i="25"/>
  <c r="I247" i="25" s="1"/>
  <c r="H219" i="25"/>
  <c r="G219" i="25"/>
  <c r="G243" i="25" s="1"/>
  <c r="F219" i="25"/>
  <c r="F243" i="25" s="1"/>
  <c r="E219" i="25"/>
  <c r="E243" i="25" s="1"/>
  <c r="D219" i="25"/>
  <c r="D246" i="25" s="1"/>
  <c r="C219" i="25"/>
  <c r="C243" i="25" s="1"/>
  <c r="B219" i="25"/>
  <c r="B243" i="25" s="1"/>
  <c r="U218" i="25"/>
  <c r="U241" i="25" s="1"/>
  <c r="T218" i="25"/>
  <c r="T40" i="25" s="1"/>
  <c r="T225" i="25" s="1"/>
  <c r="S218" i="25"/>
  <c r="S245" i="25" s="1"/>
  <c r="R218" i="25"/>
  <c r="Q218" i="25"/>
  <c r="Q241" i="25" s="1"/>
  <c r="P218" i="25"/>
  <c r="P245" i="25" s="1"/>
  <c r="P71" i="25" s="1"/>
  <c r="O218" i="25"/>
  <c r="O241" i="25" s="1"/>
  <c r="O70" i="25" s="1"/>
  <c r="N218" i="25"/>
  <c r="N241" i="25" s="1"/>
  <c r="M218" i="25"/>
  <c r="M241" i="25" s="1"/>
  <c r="L218" i="25"/>
  <c r="L40" i="25" s="1"/>
  <c r="L225" i="25" s="1"/>
  <c r="K218" i="25"/>
  <c r="K245" i="25" s="1"/>
  <c r="J218" i="25"/>
  <c r="J245" i="25" s="1"/>
  <c r="I218" i="25"/>
  <c r="I241" i="25" s="1"/>
  <c r="H218" i="25"/>
  <c r="H245" i="25" s="1"/>
  <c r="H71" i="25" s="1"/>
  <c r="G218" i="25"/>
  <c r="G241" i="25" s="1"/>
  <c r="G70" i="25" s="1"/>
  <c r="F218" i="25"/>
  <c r="E218" i="25"/>
  <c r="E241" i="25" s="1"/>
  <c r="E70" i="25" s="1"/>
  <c r="D218" i="25"/>
  <c r="D40" i="25" s="1"/>
  <c r="D225" i="25" s="1"/>
  <c r="C218" i="25"/>
  <c r="C245" i="25" s="1"/>
  <c r="C71" i="25" s="1"/>
  <c r="B218" i="25"/>
  <c r="B245" i="25" s="1"/>
  <c r="U217" i="25"/>
  <c r="T217" i="25"/>
  <c r="U84" i="25" s="1"/>
  <c r="S217" i="25"/>
  <c r="T84" i="25" s="1"/>
  <c r="R217" i="25"/>
  <c r="S84" i="25" s="1"/>
  <c r="Q217" i="25"/>
  <c r="R84" i="25" s="1"/>
  <c r="P217" i="25"/>
  <c r="Q84" i="25" s="1"/>
  <c r="O217" i="25"/>
  <c r="N217" i="25"/>
  <c r="M217" i="25"/>
  <c r="L217" i="25"/>
  <c r="M84" i="25" s="1"/>
  <c r="K217" i="25"/>
  <c r="L84" i="25" s="1"/>
  <c r="J217" i="25"/>
  <c r="K84" i="25" s="1"/>
  <c r="I217" i="25"/>
  <c r="H217" i="25"/>
  <c r="H84" i="25" s="1"/>
  <c r="G217" i="25"/>
  <c r="F217" i="25"/>
  <c r="E217" i="25"/>
  <c r="D217" i="25"/>
  <c r="D84" i="25" s="1"/>
  <c r="C217" i="25"/>
  <c r="C84" i="25" s="1"/>
  <c r="B217" i="25"/>
  <c r="B84" i="25" s="1"/>
  <c r="U216" i="25"/>
  <c r="U242" i="25" s="1"/>
  <c r="T216" i="25"/>
  <c r="T242" i="25" s="1"/>
  <c r="S216" i="25"/>
  <c r="S242" i="25" s="1"/>
  <c r="R216" i="25"/>
  <c r="R242" i="25" s="1"/>
  <c r="Q216" i="25"/>
  <c r="Q242" i="25" s="1"/>
  <c r="P216" i="25"/>
  <c r="P242" i="25" s="1"/>
  <c r="O216" i="25"/>
  <c r="O242" i="25" s="1"/>
  <c r="N216" i="25"/>
  <c r="N242" i="25" s="1"/>
  <c r="M216" i="25"/>
  <c r="M242" i="25" s="1"/>
  <c r="L216" i="25"/>
  <c r="L242" i="25" s="1"/>
  <c r="K216" i="25"/>
  <c r="K242" i="25" s="1"/>
  <c r="J216" i="25"/>
  <c r="J242" i="25" s="1"/>
  <c r="I216" i="25"/>
  <c r="I242" i="25" s="1"/>
  <c r="H216" i="25"/>
  <c r="H85" i="25" s="1"/>
  <c r="G216" i="25"/>
  <c r="G242" i="25" s="1"/>
  <c r="F216" i="25"/>
  <c r="F242" i="25" s="1"/>
  <c r="E216" i="25"/>
  <c r="E242" i="25" s="1"/>
  <c r="D216" i="25"/>
  <c r="D242" i="25" s="1"/>
  <c r="C216" i="25"/>
  <c r="C242" i="25" s="1"/>
  <c r="B216" i="25"/>
  <c r="B242" i="25" s="1"/>
  <c r="U215" i="25"/>
  <c r="T215" i="25"/>
  <c r="S215" i="25"/>
  <c r="R215" i="25"/>
  <c r="Q215" i="25"/>
  <c r="P215" i="25"/>
  <c r="O215" i="25"/>
  <c r="N215" i="25"/>
  <c r="M215" i="25"/>
  <c r="L215" i="25"/>
  <c r="K215" i="25"/>
  <c r="J215" i="25"/>
  <c r="I215" i="25"/>
  <c r="H215" i="25"/>
  <c r="G215" i="25"/>
  <c r="F215" i="25"/>
  <c r="E215" i="25"/>
  <c r="D215" i="25"/>
  <c r="C215" i="25"/>
  <c r="B215" i="25"/>
  <c r="U213" i="25"/>
  <c r="U221" i="25" s="1"/>
  <c r="T213" i="25"/>
  <c r="T221" i="25" s="1"/>
  <c r="S213" i="25"/>
  <c r="R213" i="25"/>
  <c r="R221" i="25" s="1"/>
  <c r="Q213" i="25"/>
  <c r="P213" i="25"/>
  <c r="O213" i="25"/>
  <c r="O221" i="25" s="1"/>
  <c r="N213" i="25"/>
  <c r="N221" i="25" s="1"/>
  <c r="M213" i="25"/>
  <c r="M221" i="25" s="1"/>
  <c r="L213" i="25"/>
  <c r="L221" i="25" s="1"/>
  <c r="K213" i="25"/>
  <c r="K221" i="25" s="1"/>
  <c r="J213" i="25"/>
  <c r="J221" i="25" s="1"/>
  <c r="I213" i="25"/>
  <c r="H213" i="25"/>
  <c r="G213" i="25"/>
  <c r="F213" i="25"/>
  <c r="F221" i="25" s="1"/>
  <c r="E213" i="25"/>
  <c r="E221" i="25" s="1"/>
  <c r="D213" i="25"/>
  <c r="D221" i="25" s="1"/>
  <c r="C213" i="25"/>
  <c r="C221" i="25" s="1"/>
  <c r="B213" i="25"/>
  <c r="B221" i="25" s="1"/>
  <c r="N208" i="25"/>
  <c r="M208" i="25"/>
  <c r="B208" i="25"/>
  <c r="Q207" i="25"/>
  <c r="G207" i="25"/>
  <c r="F207" i="25"/>
  <c r="B204" i="25"/>
  <c r="B203" i="25"/>
  <c r="B202" i="25"/>
  <c r="B201" i="25"/>
  <c r="B200" i="25"/>
  <c r="B199" i="25"/>
  <c r="B198" i="25"/>
  <c r="B197" i="25"/>
  <c r="U195" i="25"/>
  <c r="T195" i="25"/>
  <c r="S195" i="25"/>
  <c r="R195" i="25"/>
  <c r="Q195" i="25"/>
  <c r="P195" i="25"/>
  <c r="O195" i="25"/>
  <c r="N195" i="25"/>
  <c r="M195" i="25"/>
  <c r="L195" i="25"/>
  <c r="K195" i="25"/>
  <c r="J195" i="25"/>
  <c r="I195" i="25"/>
  <c r="H195" i="25"/>
  <c r="G195" i="25"/>
  <c r="F195" i="25"/>
  <c r="E195" i="25"/>
  <c r="D195" i="25"/>
  <c r="C195" i="25"/>
  <c r="B195" i="25"/>
  <c r="U194" i="25"/>
  <c r="T194" i="25"/>
  <c r="S194" i="25"/>
  <c r="R194" i="25"/>
  <c r="Q194" i="25"/>
  <c r="P194" i="25"/>
  <c r="O194" i="25"/>
  <c r="N194" i="25"/>
  <c r="M194" i="25"/>
  <c r="L194" i="25"/>
  <c r="K194" i="25"/>
  <c r="J194" i="25"/>
  <c r="I194" i="25"/>
  <c r="H194" i="25"/>
  <c r="G194" i="25"/>
  <c r="F194" i="25"/>
  <c r="E194" i="25"/>
  <c r="D194" i="25"/>
  <c r="C194" i="25"/>
  <c r="B194" i="25"/>
  <c r="U193" i="25"/>
  <c r="T193" i="25"/>
  <c r="S193" i="25"/>
  <c r="R193" i="25"/>
  <c r="Q193" i="25"/>
  <c r="P193" i="25"/>
  <c r="O193" i="25"/>
  <c r="N193" i="25"/>
  <c r="M193" i="25"/>
  <c r="L193" i="25"/>
  <c r="K193" i="25"/>
  <c r="J193" i="25"/>
  <c r="I193" i="25"/>
  <c r="H193" i="25"/>
  <c r="G193" i="25"/>
  <c r="F193" i="25"/>
  <c r="E193" i="25"/>
  <c r="D193" i="25"/>
  <c r="C193" i="25"/>
  <c r="B193" i="25"/>
  <c r="U192" i="25"/>
  <c r="T192" i="25"/>
  <c r="S192" i="25"/>
  <c r="R192" i="25"/>
  <c r="Q192" i="25"/>
  <c r="P192" i="25"/>
  <c r="O192" i="25"/>
  <c r="N192" i="25"/>
  <c r="M192" i="25"/>
  <c r="L192" i="25"/>
  <c r="K192" i="25"/>
  <c r="J192" i="25"/>
  <c r="I192" i="25"/>
  <c r="H192" i="25"/>
  <c r="G192" i="25"/>
  <c r="F192" i="25"/>
  <c r="E192" i="25"/>
  <c r="D192" i="25"/>
  <c r="C192" i="25"/>
  <c r="B192" i="25"/>
  <c r="U191" i="25"/>
  <c r="T191" i="25"/>
  <c r="S191" i="25"/>
  <c r="R191" i="25"/>
  <c r="Q191" i="25"/>
  <c r="P191" i="25"/>
  <c r="P8" i="25" s="1"/>
  <c r="O191" i="25"/>
  <c r="N191" i="25"/>
  <c r="M191" i="25"/>
  <c r="L191" i="25"/>
  <c r="K191" i="25"/>
  <c r="J191" i="25"/>
  <c r="I191" i="25"/>
  <c r="H191" i="25"/>
  <c r="G191" i="25"/>
  <c r="F191" i="25"/>
  <c r="E191" i="25"/>
  <c r="D191" i="25"/>
  <c r="C191" i="25"/>
  <c r="B191" i="25"/>
  <c r="U190" i="25"/>
  <c r="U8" i="25" s="1"/>
  <c r="T190" i="25"/>
  <c r="T8" i="25" s="1"/>
  <c r="S190" i="25"/>
  <c r="S8" i="25" s="1"/>
  <c r="R190" i="25"/>
  <c r="Q190" i="25"/>
  <c r="Q8" i="25" s="1"/>
  <c r="P190" i="25"/>
  <c r="O190" i="25"/>
  <c r="N190" i="25"/>
  <c r="M190" i="25"/>
  <c r="M8" i="25" s="1"/>
  <c r="L190" i="25"/>
  <c r="L8" i="25" s="1"/>
  <c r="K190" i="25"/>
  <c r="K8" i="25" s="1"/>
  <c r="J190" i="25"/>
  <c r="I190" i="25"/>
  <c r="I8" i="25" s="1"/>
  <c r="H190" i="25"/>
  <c r="H8" i="25" s="1"/>
  <c r="G190" i="25"/>
  <c r="G8" i="25" s="1"/>
  <c r="F190" i="25"/>
  <c r="E190" i="25"/>
  <c r="D190" i="25"/>
  <c r="D8" i="25" s="1"/>
  <c r="C190" i="25"/>
  <c r="C8" i="25" s="1"/>
  <c r="B190" i="25"/>
  <c r="B96" i="25"/>
  <c r="C96" i="25" s="1"/>
  <c r="C204" i="25" s="1"/>
  <c r="B95" i="25"/>
  <c r="C95" i="25" s="1"/>
  <c r="B94" i="25"/>
  <c r="C94" i="25" s="1"/>
  <c r="C93" i="25"/>
  <c r="C201" i="25" s="1"/>
  <c r="B93" i="25"/>
  <c r="B92" i="25"/>
  <c r="C92" i="25" s="1"/>
  <c r="B91" i="25"/>
  <c r="C91" i="25" s="1"/>
  <c r="C199" i="25" s="1"/>
  <c r="B90" i="25"/>
  <c r="C90" i="25" s="1"/>
  <c r="B89" i="25"/>
  <c r="C89" i="25" s="1"/>
  <c r="P86" i="25"/>
  <c r="O86" i="25"/>
  <c r="N86" i="25"/>
  <c r="I86" i="25"/>
  <c r="G86" i="25"/>
  <c r="F86" i="25"/>
  <c r="E86" i="25"/>
  <c r="T85" i="25"/>
  <c r="S85" i="25"/>
  <c r="R85" i="25"/>
  <c r="L85" i="25"/>
  <c r="K85" i="25"/>
  <c r="J85" i="25"/>
  <c r="I85" i="25"/>
  <c r="E85" i="25"/>
  <c r="C85" i="25"/>
  <c r="B85" i="25"/>
  <c r="P84" i="25"/>
  <c r="O84" i="25"/>
  <c r="N84" i="25"/>
  <c r="I84" i="25"/>
  <c r="G84" i="25"/>
  <c r="F84" i="25"/>
  <c r="E84" i="25"/>
  <c r="B81" i="25"/>
  <c r="C81" i="25" s="1"/>
  <c r="D81" i="25" s="1"/>
  <c r="C80" i="25"/>
  <c r="D80" i="25" s="1"/>
  <c r="E80" i="25" s="1"/>
  <c r="F80" i="25" s="1"/>
  <c r="G80" i="25" s="1"/>
  <c r="H80" i="25" s="1"/>
  <c r="I80" i="25" s="1"/>
  <c r="J80" i="25" s="1"/>
  <c r="K80" i="25" s="1"/>
  <c r="L80" i="25" s="1"/>
  <c r="M80" i="25" s="1"/>
  <c r="N80" i="25" s="1"/>
  <c r="O80" i="25" s="1"/>
  <c r="P80" i="25" s="1"/>
  <c r="Q80" i="25" s="1"/>
  <c r="R80" i="25" s="1"/>
  <c r="S80" i="25" s="1"/>
  <c r="T80" i="25" s="1"/>
  <c r="U80" i="25" s="1"/>
  <c r="U74" i="25"/>
  <c r="S74" i="25"/>
  <c r="R74" i="25"/>
  <c r="N74" i="25"/>
  <c r="M74" i="25"/>
  <c r="K74" i="25"/>
  <c r="J74" i="25"/>
  <c r="C74" i="25"/>
  <c r="B74" i="25"/>
  <c r="U73" i="25"/>
  <c r="S73" i="25"/>
  <c r="R73" i="25"/>
  <c r="N73" i="25"/>
  <c r="M73" i="25"/>
  <c r="K73" i="25"/>
  <c r="J73" i="25"/>
  <c r="C73" i="25"/>
  <c r="B73" i="25"/>
  <c r="U72" i="25"/>
  <c r="S72" i="25"/>
  <c r="R72" i="25"/>
  <c r="N72" i="25"/>
  <c r="M72" i="25"/>
  <c r="K72" i="25"/>
  <c r="J72" i="25"/>
  <c r="C72" i="25"/>
  <c r="B72" i="25"/>
  <c r="S71" i="25"/>
  <c r="K71" i="25"/>
  <c r="J71" i="25"/>
  <c r="B71" i="25"/>
  <c r="U70" i="25"/>
  <c r="Q70" i="25"/>
  <c r="N70" i="25"/>
  <c r="M70" i="25"/>
  <c r="I70" i="25"/>
  <c r="B67" i="25"/>
  <c r="S65" i="25"/>
  <c r="P65" i="25"/>
  <c r="O65" i="25"/>
  <c r="H65" i="25"/>
  <c r="G65" i="25"/>
  <c r="F65" i="25"/>
  <c r="U64" i="25"/>
  <c r="U65" i="25" s="1"/>
  <c r="T64" i="25"/>
  <c r="T65" i="25" s="1"/>
  <c r="S64" i="25"/>
  <c r="R64" i="25"/>
  <c r="R65" i="25" s="1"/>
  <c r="Q64" i="25"/>
  <c r="Q65" i="25" s="1"/>
  <c r="P64" i="25"/>
  <c r="O64" i="25"/>
  <c r="N64" i="25"/>
  <c r="N65" i="25" s="1"/>
  <c r="M64" i="25"/>
  <c r="M65" i="25" s="1"/>
  <c r="L64" i="25"/>
  <c r="L65" i="25" s="1"/>
  <c r="K64" i="25"/>
  <c r="K65" i="25" s="1"/>
  <c r="J64" i="25"/>
  <c r="J65" i="25" s="1"/>
  <c r="I64" i="25"/>
  <c r="I65" i="25" s="1"/>
  <c r="H64" i="25"/>
  <c r="G64" i="25"/>
  <c r="F64" i="25"/>
  <c r="E64" i="25"/>
  <c r="E65" i="25" s="1"/>
  <c r="D64" i="25"/>
  <c r="D65" i="25" s="1"/>
  <c r="D66" i="25" s="1"/>
  <c r="C64" i="25"/>
  <c r="C65" i="25" s="1"/>
  <c r="B64" i="25"/>
  <c r="B65" i="25" s="1"/>
  <c r="B66" i="25" s="1"/>
  <c r="C66" i="25" s="1"/>
  <c r="C67" i="25" s="1"/>
  <c r="U59" i="25"/>
  <c r="T59" i="25"/>
  <c r="S59" i="25"/>
  <c r="R59" i="25"/>
  <c r="Q59" i="25"/>
  <c r="P59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B59" i="25"/>
  <c r="U49" i="25"/>
  <c r="T49" i="25"/>
  <c r="S49" i="25"/>
  <c r="R49" i="25"/>
  <c r="Q49" i="25"/>
  <c r="P49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B49" i="25"/>
  <c r="B50" i="25" s="1"/>
  <c r="B46" i="25"/>
  <c r="U45" i="25"/>
  <c r="U230" i="25" s="1"/>
  <c r="R45" i="25"/>
  <c r="R230" i="25" s="1"/>
  <c r="Q45" i="25"/>
  <c r="Q230" i="25" s="1"/>
  <c r="O45" i="25"/>
  <c r="O230" i="25" s="1"/>
  <c r="N45" i="25"/>
  <c r="N230" i="25" s="1"/>
  <c r="M45" i="25"/>
  <c r="M230" i="25" s="1"/>
  <c r="K45" i="25"/>
  <c r="K230" i="25" s="1"/>
  <c r="J45" i="25"/>
  <c r="J230" i="25" s="1"/>
  <c r="I45" i="25"/>
  <c r="I230" i="25" s="1"/>
  <c r="G45" i="25"/>
  <c r="G230" i="25" s="1"/>
  <c r="F45" i="25"/>
  <c r="F230" i="25" s="1"/>
  <c r="E45" i="25"/>
  <c r="E230" i="25" s="1"/>
  <c r="B45" i="25"/>
  <c r="B230" i="25" s="1"/>
  <c r="U44" i="25"/>
  <c r="U229" i="25" s="1"/>
  <c r="S44" i="25"/>
  <c r="S229" i="25" s="1"/>
  <c r="R44" i="25"/>
  <c r="R229" i="25" s="1"/>
  <c r="Q44" i="25"/>
  <c r="Q229" i="25" s="1"/>
  <c r="N44" i="25"/>
  <c r="N229" i="25" s="1"/>
  <c r="M44" i="25"/>
  <c r="M229" i="25" s="1"/>
  <c r="K44" i="25"/>
  <c r="K229" i="25" s="1"/>
  <c r="J44" i="25"/>
  <c r="J229" i="25" s="1"/>
  <c r="I44" i="25"/>
  <c r="I229" i="25" s="1"/>
  <c r="F44" i="25"/>
  <c r="F229" i="25" s="1"/>
  <c r="E44" i="25"/>
  <c r="E229" i="25" s="1"/>
  <c r="C44" i="25"/>
  <c r="C229" i="25" s="1"/>
  <c r="B44" i="25"/>
  <c r="B229" i="25" s="1"/>
  <c r="B42" i="25"/>
  <c r="B227" i="25" s="1"/>
  <c r="U41" i="25"/>
  <c r="U226" i="25" s="1"/>
  <c r="S41" i="25"/>
  <c r="S226" i="25" s="1"/>
  <c r="R41" i="25"/>
  <c r="R226" i="25" s="1"/>
  <c r="Q41" i="25"/>
  <c r="Q226" i="25" s="1"/>
  <c r="N41" i="25"/>
  <c r="N226" i="25" s="1"/>
  <c r="M41" i="25"/>
  <c r="M226" i="25" s="1"/>
  <c r="K41" i="25"/>
  <c r="K226" i="25" s="1"/>
  <c r="J41" i="25"/>
  <c r="J226" i="25" s="1"/>
  <c r="I41" i="25"/>
  <c r="I226" i="25" s="1"/>
  <c r="F41" i="25"/>
  <c r="F226" i="25" s="1"/>
  <c r="E41" i="25"/>
  <c r="E226" i="25" s="1"/>
  <c r="C41" i="25"/>
  <c r="C226" i="25" s="1"/>
  <c r="B41" i="25"/>
  <c r="B226" i="25" s="1"/>
  <c r="S40" i="25"/>
  <c r="S225" i="25" s="1"/>
  <c r="R40" i="25"/>
  <c r="R225" i="25" s="1"/>
  <c r="Q40" i="25"/>
  <c r="Q225" i="25" s="1"/>
  <c r="N40" i="25"/>
  <c r="N225" i="25" s="1"/>
  <c r="K40" i="25"/>
  <c r="K225" i="25" s="1"/>
  <c r="J40" i="25"/>
  <c r="J225" i="25" s="1"/>
  <c r="I40" i="25"/>
  <c r="I225" i="25" s="1"/>
  <c r="F40" i="25"/>
  <c r="F225" i="25" s="1"/>
  <c r="C40" i="25"/>
  <c r="C225" i="25" s="1"/>
  <c r="B40" i="25"/>
  <c r="B225" i="25" s="1"/>
  <c r="U39" i="25"/>
  <c r="U224" i="25" s="1"/>
  <c r="S39" i="25"/>
  <c r="S224" i="25" s="1"/>
  <c r="R39" i="25"/>
  <c r="R224" i="25" s="1"/>
  <c r="Q39" i="25"/>
  <c r="Q224" i="25" s="1"/>
  <c r="N39" i="25"/>
  <c r="N224" i="25" s="1"/>
  <c r="M39" i="25"/>
  <c r="M224" i="25" s="1"/>
  <c r="K39" i="25"/>
  <c r="K224" i="25" s="1"/>
  <c r="J39" i="25"/>
  <c r="J224" i="25" s="1"/>
  <c r="I39" i="25"/>
  <c r="I224" i="25" s="1"/>
  <c r="F39" i="25"/>
  <c r="F224" i="25" s="1"/>
  <c r="E39" i="25"/>
  <c r="E224" i="25" s="1"/>
  <c r="C39" i="25"/>
  <c r="C224" i="25" s="1"/>
  <c r="B39" i="25"/>
  <c r="B224" i="25" s="1"/>
  <c r="M36" i="25"/>
  <c r="N36" i="25" s="1"/>
  <c r="O36" i="25" s="1"/>
  <c r="P36" i="25" s="1"/>
  <c r="Q36" i="25" s="1"/>
  <c r="R36" i="25" s="1"/>
  <c r="S36" i="25" s="1"/>
  <c r="T36" i="25" s="1"/>
  <c r="U36" i="25" s="1"/>
  <c r="K36" i="25"/>
  <c r="L36" i="25" s="1"/>
  <c r="C36" i="25"/>
  <c r="D36" i="25" s="1"/>
  <c r="E36" i="25" s="1"/>
  <c r="F36" i="25" s="1"/>
  <c r="G36" i="25" s="1"/>
  <c r="H36" i="25" s="1"/>
  <c r="I36" i="25" s="1"/>
  <c r="J36" i="25" s="1"/>
  <c r="B36" i="25"/>
  <c r="C7" i="25"/>
  <c r="B289" i="16"/>
  <c r="C289" i="16"/>
  <c r="D289" i="16"/>
  <c r="E289" i="16"/>
  <c r="F289" i="16"/>
  <c r="G289" i="16"/>
  <c r="H289" i="16"/>
  <c r="I289" i="16"/>
  <c r="J289" i="16"/>
  <c r="K289" i="16"/>
  <c r="L289" i="16"/>
  <c r="M289" i="16"/>
  <c r="N289" i="16"/>
  <c r="O289" i="16"/>
  <c r="P289" i="16"/>
  <c r="Q289" i="16"/>
  <c r="R289" i="16"/>
  <c r="S289" i="16"/>
  <c r="T289" i="16"/>
  <c r="B290" i="16"/>
  <c r="C290" i="16"/>
  <c r="D290" i="16"/>
  <c r="E290" i="16"/>
  <c r="F290" i="16"/>
  <c r="G290" i="16"/>
  <c r="H290" i="16"/>
  <c r="I290" i="16"/>
  <c r="J290" i="16"/>
  <c r="K290" i="16"/>
  <c r="L290" i="16"/>
  <c r="M290" i="16"/>
  <c r="N290" i="16"/>
  <c r="O290" i="16"/>
  <c r="P290" i="16"/>
  <c r="Q290" i="16"/>
  <c r="R290" i="16"/>
  <c r="S290" i="16"/>
  <c r="T290" i="16"/>
  <c r="B291" i="16"/>
  <c r="C291" i="16"/>
  <c r="D291" i="16"/>
  <c r="E291" i="16"/>
  <c r="F291" i="16"/>
  <c r="G291" i="16"/>
  <c r="H291" i="16"/>
  <c r="I291" i="16"/>
  <c r="J291" i="16"/>
  <c r="K291" i="16"/>
  <c r="L291" i="16"/>
  <c r="M291" i="16"/>
  <c r="N291" i="16"/>
  <c r="O291" i="16"/>
  <c r="P291" i="16"/>
  <c r="Q291" i="16"/>
  <c r="R291" i="16"/>
  <c r="S291" i="16"/>
  <c r="T291" i="16"/>
  <c r="B292" i="16"/>
  <c r="C292" i="16"/>
  <c r="D292" i="16"/>
  <c r="E292" i="16"/>
  <c r="F292" i="16"/>
  <c r="G292" i="16"/>
  <c r="H292" i="16"/>
  <c r="I292" i="16"/>
  <c r="J292" i="16"/>
  <c r="K292" i="16"/>
  <c r="L292" i="16"/>
  <c r="M292" i="16"/>
  <c r="N292" i="16"/>
  <c r="O292" i="16"/>
  <c r="P292" i="16"/>
  <c r="Q292" i="16"/>
  <c r="R292" i="16"/>
  <c r="S292" i="16"/>
  <c r="T292" i="16"/>
  <c r="B294" i="16"/>
  <c r="C294" i="16"/>
  <c r="D294" i="16"/>
  <c r="E294" i="16"/>
  <c r="F294" i="16"/>
  <c r="G294" i="16"/>
  <c r="H294" i="16"/>
  <c r="I294" i="16"/>
  <c r="J294" i="16"/>
  <c r="K294" i="16"/>
  <c r="L294" i="16"/>
  <c r="M294" i="16"/>
  <c r="N294" i="16"/>
  <c r="O294" i="16"/>
  <c r="P294" i="16"/>
  <c r="Q294" i="16"/>
  <c r="R294" i="16"/>
  <c r="S294" i="16"/>
  <c r="T294" i="16"/>
  <c r="B295" i="16"/>
  <c r="C295" i="16"/>
  <c r="D295" i="16"/>
  <c r="E295" i="16"/>
  <c r="F295" i="16"/>
  <c r="G295" i="16"/>
  <c r="H295" i="16"/>
  <c r="I295" i="16"/>
  <c r="J295" i="16"/>
  <c r="K295" i="16"/>
  <c r="L295" i="16"/>
  <c r="M295" i="16"/>
  <c r="N295" i="16"/>
  <c r="O295" i="16"/>
  <c r="P295" i="16"/>
  <c r="Q295" i="16"/>
  <c r="R295" i="16"/>
  <c r="S295" i="16"/>
  <c r="T295" i="16"/>
  <c r="B296" i="16"/>
  <c r="C296" i="16"/>
  <c r="D296" i="16"/>
  <c r="E296" i="16"/>
  <c r="F296" i="16"/>
  <c r="G296" i="16"/>
  <c r="H296" i="16"/>
  <c r="I296" i="16"/>
  <c r="J296" i="16"/>
  <c r="K296" i="16"/>
  <c r="L296" i="16"/>
  <c r="M296" i="16"/>
  <c r="N296" i="16"/>
  <c r="O296" i="16"/>
  <c r="P296" i="16"/>
  <c r="Q296" i="16"/>
  <c r="R296" i="16"/>
  <c r="S296" i="16"/>
  <c r="T296" i="16"/>
  <c r="B297" i="16"/>
  <c r="C297" i="16"/>
  <c r="D297" i="16"/>
  <c r="E297" i="16"/>
  <c r="F297" i="16"/>
  <c r="G297" i="16"/>
  <c r="H297" i="16"/>
  <c r="I297" i="16"/>
  <c r="J297" i="16"/>
  <c r="K297" i="16"/>
  <c r="L297" i="16"/>
  <c r="M297" i="16"/>
  <c r="N297" i="16"/>
  <c r="O297" i="16"/>
  <c r="P297" i="16"/>
  <c r="Q297" i="16"/>
  <c r="R297" i="16"/>
  <c r="S297" i="16"/>
  <c r="T297" i="16"/>
  <c r="B299" i="16"/>
  <c r="C299" i="16"/>
  <c r="D299" i="16"/>
  <c r="E299" i="16"/>
  <c r="F299" i="16"/>
  <c r="G299" i="16"/>
  <c r="H299" i="16"/>
  <c r="I299" i="16"/>
  <c r="J299" i="16"/>
  <c r="K299" i="16"/>
  <c r="L299" i="16"/>
  <c r="M299" i="16"/>
  <c r="N299" i="16"/>
  <c r="O299" i="16"/>
  <c r="P299" i="16"/>
  <c r="Q299" i="16"/>
  <c r="R299" i="16"/>
  <c r="S299" i="16"/>
  <c r="T299" i="16"/>
  <c r="B300" i="16"/>
  <c r="C300" i="16"/>
  <c r="D300" i="16"/>
  <c r="E300" i="16"/>
  <c r="F300" i="16"/>
  <c r="G300" i="16"/>
  <c r="H300" i="16"/>
  <c r="I300" i="16"/>
  <c r="J300" i="16"/>
  <c r="K300" i="16"/>
  <c r="L300" i="16"/>
  <c r="M300" i="16"/>
  <c r="N300" i="16"/>
  <c r="O300" i="16"/>
  <c r="P300" i="16"/>
  <c r="Q300" i="16"/>
  <c r="R300" i="16"/>
  <c r="S300" i="16"/>
  <c r="T300" i="16"/>
  <c r="B301" i="16"/>
  <c r="C301" i="16"/>
  <c r="D301" i="16"/>
  <c r="E301" i="16"/>
  <c r="F301" i="16"/>
  <c r="G301" i="16"/>
  <c r="H301" i="16"/>
  <c r="I301" i="16"/>
  <c r="J301" i="16"/>
  <c r="K301" i="16"/>
  <c r="L301" i="16"/>
  <c r="M301" i="16"/>
  <c r="N301" i="16"/>
  <c r="O301" i="16"/>
  <c r="P301" i="16"/>
  <c r="Q301" i="16"/>
  <c r="R301" i="16"/>
  <c r="S301" i="16"/>
  <c r="T301" i="16"/>
  <c r="B302" i="16"/>
  <c r="C302" i="16"/>
  <c r="D302" i="16"/>
  <c r="E302" i="16"/>
  <c r="F302" i="16"/>
  <c r="G302" i="16"/>
  <c r="H302" i="16"/>
  <c r="I302" i="16"/>
  <c r="J302" i="16"/>
  <c r="K302" i="16"/>
  <c r="L302" i="16"/>
  <c r="M302" i="16"/>
  <c r="N302" i="16"/>
  <c r="O302" i="16"/>
  <c r="P302" i="16"/>
  <c r="Q302" i="16"/>
  <c r="R302" i="16"/>
  <c r="S302" i="16"/>
  <c r="T302" i="16"/>
  <c r="B306" i="16"/>
  <c r="C306" i="16"/>
  <c r="D306" i="16"/>
  <c r="E306" i="16"/>
  <c r="F306" i="16"/>
  <c r="G306" i="16"/>
  <c r="H306" i="16"/>
  <c r="I306" i="16"/>
  <c r="J306" i="16"/>
  <c r="K306" i="16"/>
  <c r="L306" i="16"/>
  <c r="M306" i="16"/>
  <c r="N306" i="16"/>
  <c r="O306" i="16"/>
  <c r="P306" i="16"/>
  <c r="Q306" i="16"/>
  <c r="R306" i="16"/>
  <c r="S306" i="16"/>
  <c r="T306" i="16"/>
  <c r="B307" i="16"/>
  <c r="C307" i="16"/>
  <c r="D307" i="16"/>
  <c r="E307" i="16"/>
  <c r="F307" i="16"/>
  <c r="G307" i="16"/>
  <c r="H307" i="16"/>
  <c r="I307" i="16"/>
  <c r="J307" i="16"/>
  <c r="K307" i="16"/>
  <c r="L307" i="16"/>
  <c r="M307" i="16"/>
  <c r="N307" i="16"/>
  <c r="O307" i="16"/>
  <c r="P307" i="16"/>
  <c r="Q307" i="16"/>
  <c r="R307" i="16"/>
  <c r="S307" i="16"/>
  <c r="T307" i="16"/>
  <c r="B308" i="16"/>
  <c r="C308" i="16"/>
  <c r="D308" i="16"/>
  <c r="E308" i="16"/>
  <c r="F308" i="16"/>
  <c r="G308" i="16"/>
  <c r="H308" i="16"/>
  <c r="I308" i="16"/>
  <c r="J308" i="16"/>
  <c r="K308" i="16"/>
  <c r="L308" i="16"/>
  <c r="M308" i="16"/>
  <c r="N308" i="16"/>
  <c r="O308" i="16"/>
  <c r="P308" i="16"/>
  <c r="Q308" i="16"/>
  <c r="R308" i="16"/>
  <c r="S308" i="16"/>
  <c r="T308" i="16"/>
  <c r="B309" i="16"/>
  <c r="C309" i="16"/>
  <c r="D309" i="16"/>
  <c r="E309" i="16"/>
  <c r="F309" i="16"/>
  <c r="G309" i="16"/>
  <c r="H309" i="16"/>
  <c r="I309" i="16"/>
  <c r="J309" i="16"/>
  <c r="K309" i="16"/>
  <c r="L309" i="16"/>
  <c r="M309" i="16"/>
  <c r="N309" i="16"/>
  <c r="O309" i="16"/>
  <c r="P309" i="16"/>
  <c r="Q309" i="16"/>
  <c r="R309" i="16"/>
  <c r="S309" i="16"/>
  <c r="T309" i="16"/>
  <c r="B311" i="16"/>
  <c r="C311" i="16"/>
  <c r="D311" i="16"/>
  <c r="E311" i="16"/>
  <c r="F311" i="16"/>
  <c r="G311" i="16"/>
  <c r="H311" i="16"/>
  <c r="I311" i="16"/>
  <c r="J311" i="16"/>
  <c r="K311" i="16"/>
  <c r="L311" i="16"/>
  <c r="M311" i="16"/>
  <c r="N311" i="16"/>
  <c r="O311" i="16"/>
  <c r="P311" i="16"/>
  <c r="Q311" i="16"/>
  <c r="R311" i="16"/>
  <c r="S311" i="16"/>
  <c r="T311" i="16"/>
  <c r="B312" i="16"/>
  <c r="C312" i="16"/>
  <c r="D312" i="16"/>
  <c r="E312" i="16"/>
  <c r="F312" i="16"/>
  <c r="G312" i="16"/>
  <c r="H312" i="16"/>
  <c r="I312" i="16"/>
  <c r="J312" i="16"/>
  <c r="K312" i="16"/>
  <c r="L312" i="16"/>
  <c r="M312" i="16"/>
  <c r="N312" i="16"/>
  <c r="O312" i="16"/>
  <c r="P312" i="16"/>
  <c r="Q312" i="16"/>
  <c r="R312" i="16"/>
  <c r="S312" i="16"/>
  <c r="T312" i="16"/>
  <c r="B313" i="16"/>
  <c r="C313" i="16"/>
  <c r="D313" i="16"/>
  <c r="E313" i="16"/>
  <c r="F313" i="16"/>
  <c r="G313" i="16"/>
  <c r="H313" i="16"/>
  <c r="I313" i="16"/>
  <c r="J313" i="16"/>
  <c r="K313" i="16"/>
  <c r="L313" i="16"/>
  <c r="M313" i="16"/>
  <c r="N313" i="16"/>
  <c r="O313" i="16"/>
  <c r="P313" i="16"/>
  <c r="Q313" i="16"/>
  <c r="R313" i="16"/>
  <c r="S313" i="16"/>
  <c r="T313" i="16"/>
  <c r="B314" i="16"/>
  <c r="C314" i="16"/>
  <c r="D314" i="16"/>
  <c r="E314" i="16"/>
  <c r="F314" i="16"/>
  <c r="G314" i="16"/>
  <c r="H314" i="16"/>
  <c r="I314" i="16"/>
  <c r="J314" i="16"/>
  <c r="K314" i="16"/>
  <c r="L314" i="16"/>
  <c r="M314" i="16"/>
  <c r="N314" i="16"/>
  <c r="O314" i="16"/>
  <c r="P314" i="16"/>
  <c r="Q314" i="16"/>
  <c r="R314" i="16"/>
  <c r="S314" i="16"/>
  <c r="T314" i="16"/>
  <c r="B316" i="16"/>
  <c r="C316" i="16"/>
  <c r="D316" i="16"/>
  <c r="E316" i="16"/>
  <c r="F316" i="16"/>
  <c r="G316" i="16"/>
  <c r="H316" i="16"/>
  <c r="I316" i="16"/>
  <c r="J316" i="16"/>
  <c r="K316" i="16"/>
  <c r="L316" i="16"/>
  <c r="M316" i="16"/>
  <c r="N316" i="16"/>
  <c r="O316" i="16"/>
  <c r="P316" i="16"/>
  <c r="Q316" i="16"/>
  <c r="R316" i="16"/>
  <c r="S316" i="16"/>
  <c r="T316" i="16"/>
  <c r="B317" i="16"/>
  <c r="C317" i="16"/>
  <c r="D317" i="16"/>
  <c r="E317" i="16"/>
  <c r="F317" i="16"/>
  <c r="G317" i="16"/>
  <c r="H317" i="16"/>
  <c r="I317" i="16"/>
  <c r="J317" i="16"/>
  <c r="K317" i="16"/>
  <c r="L317" i="16"/>
  <c r="M317" i="16"/>
  <c r="N317" i="16"/>
  <c r="O317" i="16"/>
  <c r="P317" i="16"/>
  <c r="Q317" i="16"/>
  <c r="R317" i="16"/>
  <c r="S317" i="16"/>
  <c r="T317" i="16"/>
  <c r="B318" i="16"/>
  <c r="C318" i="16"/>
  <c r="D318" i="16"/>
  <c r="E318" i="16"/>
  <c r="F318" i="16"/>
  <c r="G318" i="16"/>
  <c r="H318" i="16"/>
  <c r="I318" i="16"/>
  <c r="J318" i="16"/>
  <c r="K318" i="16"/>
  <c r="L318" i="16"/>
  <c r="M318" i="16"/>
  <c r="N318" i="16"/>
  <c r="O318" i="16"/>
  <c r="P318" i="16"/>
  <c r="Q318" i="16"/>
  <c r="R318" i="16"/>
  <c r="S318" i="16"/>
  <c r="T318" i="16"/>
  <c r="B319" i="16"/>
  <c r="C319" i="16"/>
  <c r="D319" i="16"/>
  <c r="E319" i="16"/>
  <c r="F319" i="16"/>
  <c r="G319" i="16"/>
  <c r="H319" i="16"/>
  <c r="I319" i="16"/>
  <c r="J319" i="16"/>
  <c r="K319" i="16"/>
  <c r="L319" i="16"/>
  <c r="M319" i="16"/>
  <c r="N319" i="16"/>
  <c r="O319" i="16"/>
  <c r="P319" i="16"/>
  <c r="Q319" i="16"/>
  <c r="R319" i="16"/>
  <c r="S319" i="16"/>
  <c r="T319" i="16"/>
  <c r="U313" i="16"/>
  <c r="U312" i="16"/>
  <c r="U311" i="16"/>
  <c r="U301" i="16"/>
  <c r="U300" i="16"/>
  <c r="U299" i="16"/>
  <c r="U291" i="16"/>
  <c r="U290" i="16"/>
  <c r="U289" i="16"/>
  <c r="B282" i="16"/>
  <c r="C282" i="16"/>
  <c r="D282" i="16"/>
  <c r="E282" i="16"/>
  <c r="F282" i="16"/>
  <c r="G282" i="16"/>
  <c r="H282" i="16"/>
  <c r="I282" i="16"/>
  <c r="J282" i="16"/>
  <c r="K282" i="16"/>
  <c r="L282" i="16"/>
  <c r="M282" i="16"/>
  <c r="N282" i="16"/>
  <c r="O282" i="16"/>
  <c r="P282" i="16"/>
  <c r="Q282" i="16"/>
  <c r="R282" i="16"/>
  <c r="S282" i="16"/>
  <c r="T282" i="16"/>
  <c r="B283" i="16"/>
  <c r="C283" i="16"/>
  <c r="D283" i="16"/>
  <c r="E283" i="16"/>
  <c r="F283" i="16"/>
  <c r="G283" i="16"/>
  <c r="H283" i="16"/>
  <c r="I283" i="16"/>
  <c r="J283" i="16"/>
  <c r="K283" i="16"/>
  <c r="L283" i="16"/>
  <c r="M283" i="16"/>
  <c r="N283" i="16"/>
  <c r="O283" i="16"/>
  <c r="P283" i="16"/>
  <c r="Q283" i="16"/>
  <c r="R283" i="16"/>
  <c r="S283" i="16"/>
  <c r="T283" i="16"/>
  <c r="B284" i="16"/>
  <c r="C284" i="16"/>
  <c r="D284" i="16"/>
  <c r="E284" i="16"/>
  <c r="F284" i="16"/>
  <c r="G284" i="16"/>
  <c r="H284" i="16"/>
  <c r="I284" i="16"/>
  <c r="J284" i="16"/>
  <c r="K284" i="16"/>
  <c r="L284" i="16"/>
  <c r="M284" i="16"/>
  <c r="N284" i="16"/>
  <c r="O284" i="16"/>
  <c r="P284" i="16"/>
  <c r="Q284" i="16"/>
  <c r="R284" i="16"/>
  <c r="S284" i="16"/>
  <c r="T284" i="16"/>
  <c r="B285" i="16"/>
  <c r="C285" i="16"/>
  <c r="D285" i="16"/>
  <c r="E285" i="16"/>
  <c r="F285" i="16"/>
  <c r="G285" i="16"/>
  <c r="H285" i="16"/>
  <c r="I285" i="16"/>
  <c r="J285" i="16"/>
  <c r="K285" i="16"/>
  <c r="L285" i="16"/>
  <c r="M285" i="16"/>
  <c r="N285" i="16"/>
  <c r="O285" i="16"/>
  <c r="P285" i="16"/>
  <c r="Q285" i="16"/>
  <c r="R285" i="16"/>
  <c r="S285" i="16"/>
  <c r="T285" i="16"/>
  <c r="B277" i="16"/>
  <c r="C277" i="16"/>
  <c r="D277" i="16"/>
  <c r="E277" i="16"/>
  <c r="F277" i="16"/>
  <c r="G277" i="16"/>
  <c r="H277" i="16"/>
  <c r="I277" i="16"/>
  <c r="J277" i="16"/>
  <c r="K277" i="16"/>
  <c r="L277" i="16"/>
  <c r="M277" i="16"/>
  <c r="N277" i="16"/>
  <c r="O277" i="16"/>
  <c r="P277" i="16"/>
  <c r="Q277" i="16"/>
  <c r="R277" i="16"/>
  <c r="S277" i="16"/>
  <c r="T277" i="16"/>
  <c r="B278" i="16"/>
  <c r="C278" i="16"/>
  <c r="D278" i="16"/>
  <c r="E278" i="16"/>
  <c r="F278" i="16"/>
  <c r="G278" i="16"/>
  <c r="H278" i="16"/>
  <c r="I278" i="16"/>
  <c r="J278" i="16"/>
  <c r="K278" i="16"/>
  <c r="L278" i="16"/>
  <c r="M278" i="16"/>
  <c r="N278" i="16"/>
  <c r="O278" i="16"/>
  <c r="P278" i="16"/>
  <c r="Q278" i="16"/>
  <c r="R278" i="16"/>
  <c r="S278" i="16"/>
  <c r="T278" i="16"/>
  <c r="B279" i="16"/>
  <c r="C279" i="16"/>
  <c r="D279" i="16"/>
  <c r="E279" i="16"/>
  <c r="F279" i="16"/>
  <c r="G279" i="16"/>
  <c r="H279" i="16"/>
  <c r="I279" i="16"/>
  <c r="J279" i="16"/>
  <c r="K279" i="16"/>
  <c r="L279" i="16"/>
  <c r="M279" i="16"/>
  <c r="N279" i="16"/>
  <c r="O279" i="16"/>
  <c r="P279" i="16"/>
  <c r="Q279" i="16"/>
  <c r="R279" i="16"/>
  <c r="S279" i="16"/>
  <c r="T279" i="16"/>
  <c r="B280" i="16"/>
  <c r="C280" i="16"/>
  <c r="D280" i="16"/>
  <c r="E280" i="16"/>
  <c r="F280" i="16"/>
  <c r="G280" i="16"/>
  <c r="H280" i="16"/>
  <c r="I280" i="16"/>
  <c r="J280" i="16"/>
  <c r="K280" i="16"/>
  <c r="L280" i="16"/>
  <c r="M280" i="16"/>
  <c r="N280" i="16"/>
  <c r="O280" i="16"/>
  <c r="P280" i="16"/>
  <c r="Q280" i="16"/>
  <c r="R280" i="16"/>
  <c r="S280" i="16"/>
  <c r="T280" i="16"/>
  <c r="U282" i="16"/>
  <c r="U280" i="16"/>
  <c r="U279" i="16"/>
  <c r="U278" i="16"/>
  <c r="U277" i="16"/>
  <c r="B272" i="16"/>
  <c r="C272" i="16"/>
  <c r="D272" i="16"/>
  <c r="E272" i="16"/>
  <c r="F272" i="16"/>
  <c r="G272" i="16"/>
  <c r="H272" i="16"/>
  <c r="I272" i="16"/>
  <c r="J272" i="16"/>
  <c r="K272" i="16"/>
  <c r="L272" i="16"/>
  <c r="M272" i="16"/>
  <c r="N272" i="16"/>
  <c r="O272" i="16"/>
  <c r="P272" i="16"/>
  <c r="Q272" i="16"/>
  <c r="R272" i="16"/>
  <c r="S272" i="16"/>
  <c r="T272" i="16"/>
  <c r="B273" i="16"/>
  <c r="C273" i="16"/>
  <c r="D273" i="16"/>
  <c r="E273" i="16"/>
  <c r="F273" i="16"/>
  <c r="G273" i="16"/>
  <c r="H273" i="16"/>
  <c r="I273" i="16"/>
  <c r="J273" i="16"/>
  <c r="K273" i="16"/>
  <c r="L273" i="16"/>
  <c r="M273" i="16"/>
  <c r="N273" i="16"/>
  <c r="O273" i="16"/>
  <c r="P273" i="16"/>
  <c r="Q273" i="16"/>
  <c r="R273" i="16"/>
  <c r="S273" i="16"/>
  <c r="T273" i="16"/>
  <c r="B274" i="16"/>
  <c r="C274" i="16"/>
  <c r="D274" i="16"/>
  <c r="E274" i="16"/>
  <c r="F274" i="16"/>
  <c r="G274" i="16"/>
  <c r="H274" i="16"/>
  <c r="I274" i="16"/>
  <c r="J274" i="16"/>
  <c r="K274" i="16"/>
  <c r="L274" i="16"/>
  <c r="M274" i="16"/>
  <c r="N274" i="16"/>
  <c r="O274" i="16"/>
  <c r="P274" i="16"/>
  <c r="Q274" i="16"/>
  <c r="R274" i="16"/>
  <c r="S274" i="16"/>
  <c r="T274" i="16"/>
  <c r="B275" i="16"/>
  <c r="C275" i="16"/>
  <c r="D275" i="16"/>
  <c r="E275" i="16"/>
  <c r="F275" i="16"/>
  <c r="G275" i="16"/>
  <c r="H275" i="16"/>
  <c r="I275" i="16"/>
  <c r="J275" i="16"/>
  <c r="K275" i="16"/>
  <c r="L275" i="16"/>
  <c r="M275" i="16"/>
  <c r="N275" i="16"/>
  <c r="O275" i="16"/>
  <c r="P275" i="16"/>
  <c r="Q275" i="16"/>
  <c r="R275" i="16"/>
  <c r="S275" i="16"/>
  <c r="T275" i="16"/>
  <c r="U275" i="16"/>
  <c r="U274" i="16"/>
  <c r="U273" i="16"/>
  <c r="U272" i="16"/>
  <c r="B265" i="16"/>
  <c r="C265" i="16"/>
  <c r="D265" i="16"/>
  <c r="E265" i="16"/>
  <c r="F265" i="16"/>
  <c r="G265" i="16"/>
  <c r="H265" i="16"/>
  <c r="I265" i="16"/>
  <c r="J265" i="16"/>
  <c r="K265" i="16"/>
  <c r="L265" i="16"/>
  <c r="M265" i="16"/>
  <c r="N265" i="16"/>
  <c r="O265" i="16"/>
  <c r="P265" i="16"/>
  <c r="Q265" i="16"/>
  <c r="R265" i="16"/>
  <c r="S265" i="16"/>
  <c r="T265" i="16"/>
  <c r="B266" i="16"/>
  <c r="C266" i="16"/>
  <c r="D266" i="16"/>
  <c r="E266" i="16"/>
  <c r="F266" i="16"/>
  <c r="G266" i="16"/>
  <c r="H266" i="16"/>
  <c r="I266" i="16"/>
  <c r="J266" i="16"/>
  <c r="K266" i="16"/>
  <c r="L266" i="16"/>
  <c r="M266" i="16"/>
  <c r="N266" i="16"/>
  <c r="O266" i="16"/>
  <c r="P266" i="16"/>
  <c r="Q266" i="16"/>
  <c r="R266" i="16"/>
  <c r="S266" i="16"/>
  <c r="T266" i="16"/>
  <c r="B267" i="16"/>
  <c r="C267" i="16"/>
  <c r="D267" i="16"/>
  <c r="E267" i="16"/>
  <c r="F267" i="16"/>
  <c r="G267" i="16"/>
  <c r="H267" i="16"/>
  <c r="I267" i="16"/>
  <c r="J267" i="16"/>
  <c r="K267" i="16"/>
  <c r="L267" i="16"/>
  <c r="M267" i="16"/>
  <c r="N267" i="16"/>
  <c r="O267" i="16"/>
  <c r="P267" i="16"/>
  <c r="Q267" i="16"/>
  <c r="R267" i="16"/>
  <c r="S267" i="16"/>
  <c r="T267" i="16"/>
  <c r="B268" i="16"/>
  <c r="C268" i="16"/>
  <c r="D268" i="16"/>
  <c r="E268" i="16"/>
  <c r="F268" i="16"/>
  <c r="G268" i="16"/>
  <c r="H268" i="16"/>
  <c r="I268" i="16"/>
  <c r="J268" i="16"/>
  <c r="K268" i="16"/>
  <c r="L268" i="16"/>
  <c r="M268" i="16"/>
  <c r="N268" i="16"/>
  <c r="O268" i="16"/>
  <c r="P268" i="16"/>
  <c r="Q268" i="16"/>
  <c r="R268" i="16"/>
  <c r="S268" i="16"/>
  <c r="T268" i="16"/>
  <c r="U268" i="16"/>
  <c r="U267" i="16"/>
  <c r="U266" i="16"/>
  <c r="U265" i="16"/>
  <c r="B260" i="16"/>
  <c r="C260" i="16"/>
  <c r="D260" i="16"/>
  <c r="E260" i="16"/>
  <c r="F260" i="16"/>
  <c r="G260" i="16"/>
  <c r="H260" i="16"/>
  <c r="I260" i="16"/>
  <c r="J260" i="16"/>
  <c r="K260" i="16"/>
  <c r="L260" i="16"/>
  <c r="M260" i="16"/>
  <c r="N260" i="16"/>
  <c r="O260" i="16"/>
  <c r="P260" i="16"/>
  <c r="Q260" i="16"/>
  <c r="R260" i="16"/>
  <c r="S260" i="16"/>
  <c r="T260" i="16"/>
  <c r="B261" i="16"/>
  <c r="C261" i="16"/>
  <c r="D261" i="16"/>
  <c r="E261" i="16"/>
  <c r="F261" i="16"/>
  <c r="G261" i="16"/>
  <c r="H261" i="16"/>
  <c r="I261" i="16"/>
  <c r="J261" i="16"/>
  <c r="K261" i="16"/>
  <c r="L261" i="16"/>
  <c r="M261" i="16"/>
  <c r="N261" i="16"/>
  <c r="O261" i="16"/>
  <c r="P261" i="16"/>
  <c r="Q261" i="16"/>
  <c r="R261" i="16"/>
  <c r="S261" i="16"/>
  <c r="T261" i="16"/>
  <c r="B262" i="16"/>
  <c r="C262" i="16"/>
  <c r="D262" i="16"/>
  <c r="E262" i="16"/>
  <c r="F262" i="16"/>
  <c r="G262" i="16"/>
  <c r="H262" i="16"/>
  <c r="I262" i="16"/>
  <c r="J262" i="16"/>
  <c r="K262" i="16"/>
  <c r="L262" i="16"/>
  <c r="M262" i="16"/>
  <c r="N262" i="16"/>
  <c r="O262" i="16"/>
  <c r="P262" i="16"/>
  <c r="Q262" i="16"/>
  <c r="R262" i="16"/>
  <c r="S262" i="16"/>
  <c r="T262" i="16"/>
  <c r="B263" i="16"/>
  <c r="C263" i="16"/>
  <c r="D263" i="16"/>
  <c r="E263" i="16"/>
  <c r="F263" i="16"/>
  <c r="G263" i="16"/>
  <c r="H263" i="16"/>
  <c r="I263" i="16"/>
  <c r="J263" i="16"/>
  <c r="K263" i="16"/>
  <c r="L263" i="16"/>
  <c r="M263" i="16"/>
  <c r="N263" i="16"/>
  <c r="O263" i="16"/>
  <c r="P263" i="16"/>
  <c r="Q263" i="16"/>
  <c r="R263" i="16"/>
  <c r="S263" i="16"/>
  <c r="T263" i="16"/>
  <c r="U263" i="16"/>
  <c r="U262" i="16"/>
  <c r="U261" i="16"/>
  <c r="U260" i="16"/>
  <c r="B255" i="16"/>
  <c r="C255" i="16"/>
  <c r="D255" i="16"/>
  <c r="E255" i="16"/>
  <c r="F255" i="16"/>
  <c r="G255" i="16"/>
  <c r="H255" i="16"/>
  <c r="I255" i="16"/>
  <c r="J255" i="16"/>
  <c r="K255" i="16"/>
  <c r="L255" i="16"/>
  <c r="M255" i="16"/>
  <c r="N255" i="16"/>
  <c r="O255" i="16"/>
  <c r="P255" i="16"/>
  <c r="Q255" i="16"/>
  <c r="R255" i="16"/>
  <c r="S255" i="16"/>
  <c r="T255" i="16"/>
  <c r="B256" i="16"/>
  <c r="C256" i="16"/>
  <c r="D256" i="16"/>
  <c r="E256" i="16"/>
  <c r="F256" i="16"/>
  <c r="G256" i="16"/>
  <c r="H256" i="16"/>
  <c r="I256" i="16"/>
  <c r="J256" i="16"/>
  <c r="K256" i="16"/>
  <c r="L256" i="16"/>
  <c r="M256" i="16"/>
  <c r="N256" i="16"/>
  <c r="O256" i="16"/>
  <c r="P256" i="16"/>
  <c r="Q256" i="16"/>
  <c r="R256" i="16"/>
  <c r="S256" i="16"/>
  <c r="T256" i="16"/>
  <c r="B257" i="16"/>
  <c r="C257" i="16"/>
  <c r="D257" i="16"/>
  <c r="E257" i="16"/>
  <c r="F257" i="16"/>
  <c r="G257" i="16"/>
  <c r="H257" i="16"/>
  <c r="I257" i="16"/>
  <c r="J257" i="16"/>
  <c r="K257" i="16"/>
  <c r="L257" i="16"/>
  <c r="M257" i="16"/>
  <c r="N257" i="16"/>
  <c r="O257" i="16"/>
  <c r="P257" i="16"/>
  <c r="Q257" i="16"/>
  <c r="R257" i="16"/>
  <c r="S257" i="16"/>
  <c r="T257" i="16"/>
  <c r="B258" i="16"/>
  <c r="C258" i="16"/>
  <c r="D258" i="16"/>
  <c r="E258" i="16"/>
  <c r="F258" i="16"/>
  <c r="G258" i="16"/>
  <c r="H258" i="16"/>
  <c r="I258" i="16"/>
  <c r="J258" i="16"/>
  <c r="K258" i="16"/>
  <c r="L258" i="16"/>
  <c r="M258" i="16"/>
  <c r="N258" i="16"/>
  <c r="O258" i="16"/>
  <c r="P258" i="16"/>
  <c r="Q258" i="16"/>
  <c r="R258" i="16"/>
  <c r="S258" i="16"/>
  <c r="T258" i="16"/>
  <c r="U258" i="16"/>
  <c r="U257" i="16"/>
  <c r="U256" i="16"/>
  <c r="U255" i="16"/>
  <c r="B209" i="16"/>
  <c r="C209" i="16"/>
  <c r="D209" i="16"/>
  <c r="E209" i="16"/>
  <c r="F209" i="16"/>
  <c r="G209" i="16"/>
  <c r="H209" i="16"/>
  <c r="I209" i="16"/>
  <c r="J209" i="16"/>
  <c r="K209" i="16"/>
  <c r="L209" i="16"/>
  <c r="M209" i="16"/>
  <c r="N209" i="16"/>
  <c r="O209" i="16"/>
  <c r="P209" i="16"/>
  <c r="Q209" i="16"/>
  <c r="R209" i="16"/>
  <c r="S209" i="16"/>
  <c r="T209" i="16"/>
  <c r="B210" i="16"/>
  <c r="C210" i="16"/>
  <c r="D210" i="16"/>
  <c r="E210" i="16"/>
  <c r="F210" i="16"/>
  <c r="G210" i="16"/>
  <c r="H210" i="16"/>
  <c r="I210" i="16"/>
  <c r="J210" i="16"/>
  <c r="K210" i="16"/>
  <c r="L210" i="16"/>
  <c r="M210" i="16"/>
  <c r="N210" i="16"/>
  <c r="O210" i="16"/>
  <c r="P210" i="16"/>
  <c r="Q210" i="16"/>
  <c r="R210" i="16"/>
  <c r="S210" i="16"/>
  <c r="T210" i="16"/>
  <c r="B211" i="16"/>
  <c r="C211" i="16"/>
  <c r="D211" i="16"/>
  <c r="E211" i="16"/>
  <c r="F211" i="16"/>
  <c r="G211" i="16"/>
  <c r="H211" i="16"/>
  <c r="I211" i="16"/>
  <c r="J211" i="16"/>
  <c r="K211" i="16"/>
  <c r="L211" i="16"/>
  <c r="M211" i="16"/>
  <c r="N211" i="16"/>
  <c r="O211" i="16"/>
  <c r="P211" i="16"/>
  <c r="Q211" i="16"/>
  <c r="R211" i="16"/>
  <c r="S211" i="16"/>
  <c r="T211" i="16"/>
  <c r="U208" i="16"/>
  <c r="C224" i="16"/>
  <c r="D224" i="16"/>
  <c r="E224" i="16"/>
  <c r="F224" i="16"/>
  <c r="G224" i="16"/>
  <c r="H224" i="16"/>
  <c r="I224" i="16"/>
  <c r="J224" i="16"/>
  <c r="K224" i="16"/>
  <c r="L224" i="16"/>
  <c r="M224" i="16"/>
  <c r="N224" i="16"/>
  <c r="O224" i="16"/>
  <c r="P224" i="16"/>
  <c r="Q224" i="16"/>
  <c r="R224" i="16"/>
  <c r="S224" i="16"/>
  <c r="T224" i="16"/>
  <c r="U224" i="16"/>
  <c r="C225" i="16"/>
  <c r="D225" i="16"/>
  <c r="E225" i="16"/>
  <c r="F225" i="16"/>
  <c r="G225" i="16"/>
  <c r="H225" i="16"/>
  <c r="I225" i="16"/>
  <c r="J225" i="16"/>
  <c r="K225" i="16"/>
  <c r="L225" i="16"/>
  <c r="M225" i="16"/>
  <c r="N225" i="16"/>
  <c r="O225" i="16"/>
  <c r="P225" i="16"/>
  <c r="Q225" i="16"/>
  <c r="R225" i="16"/>
  <c r="S225" i="16"/>
  <c r="T225" i="16"/>
  <c r="C226" i="16"/>
  <c r="D226" i="16"/>
  <c r="E226" i="16"/>
  <c r="F226" i="16"/>
  <c r="G226" i="16"/>
  <c r="H226" i="16"/>
  <c r="I226" i="16"/>
  <c r="J226" i="16"/>
  <c r="K226" i="16"/>
  <c r="L226" i="16"/>
  <c r="M226" i="16"/>
  <c r="N226" i="16"/>
  <c r="O226" i="16"/>
  <c r="P226" i="16"/>
  <c r="Q226" i="16"/>
  <c r="R226" i="16"/>
  <c r="S226" i="16"/>
  <c r="T226" i="16"/>
  <c r="U226" i="16"/>
  <c r="C227" i="16"/>
  <c r="D227" i="16"/>
  <c r="E227" i="16"/>
  <c r="F227" i="16"/>
  <c r="G227" i="16"/>
  <c r="H227" i="16"/>
  <c r="I227" i="16"/>
  <c r="J227" i="16"/>
  <c r="K227" i="16"/>
  <c r="L227" i="16"/>
  <c r="M227" i="16"/>
  <c r="N227" i="16"/>
  <c r="O227" i="16"/>
  <c r="P227" i="16"/>
  <c r="Q227" i="16"/>
  <c r="R227" i="16"/>
  <c r="S227" i="16"/>
  <c r="T227" i="16"/>
  <c r="U227" i="16"/>
  <c r="C228" i="16"/>
  <c r="D228" i="16"/>
  <c r="E228" i="16"/>
  <c r="F228" i="16"/>
  <c r="G228" i="16"/>
  <c r="H228" i="16"/>
  <c r="I228" i="16"/>
  <c r="J228" i="16"/>
  <c r="K228" i="16"/>
  <c r="L228" i="16"/>
  <c r="M228" i="16"/>
  <c r="N228" i="16"/>
  <c r="O228" i="16"/>
  <c r="P228" i="16"/>
  <c r="Q228" i="16"/>
  <c r="R228" i="16"/>
  <c r="S228" i="16"/>
  <c r="T228" i="16"/>
  <c r="U228" i="16"/>
  <c r="C229" i="16"/>
  <c r="D229" i="16"/>
  <c r="E229" i="16"/>
  <c r="F229" i="16"/>
  <c r="G229" i="16"/>
  <c r="H229" i="16"/>
  <c r="I229" i="16"/>
  <c r="J229" i="16"/>
  <c r="K229" i="16"/>
  <c r="L229" i="16"/>
  <c r="M229" i="16"/>
  <c r="N229" i="16"/>
  <c r="O229" i="16"/>
  <c r="P229" i="16"/>
  <c r="Q229" i="16"/>
  <c r="R229" i="16"/>
  <c r="S229" i="16"/>
  <c r="T229" i="16"/>
  <c r="U229" i="16"/>
  <c r="C230" i="16"/>
  <c r="D230" i="16"/>
  <c r="E230" i="16"/>
  <c r="F230" i="16"/>
  <c r="G230" i="16"/>
  <c r="H230" i="16"/>
  <c r="I230" i="16"/>
  <c r="J230" i="16"/>
  <c r="K230" i="16"/>
  <c r="L230" i="16"/>
  <c r="M230" i="16"/>
  <c r="N230" i="16"/>
  <c r="O230" i="16"/>
  <c r="P230" i="16"/>
  <c r="Q230" i="16"/>
  <c r="R230" i="16"/>
  <c r="S230" i="16"/>
  <c r="T230" i="16"/>
  <c r="U230" i="16"/>
  <c r="C231" i="16"/>
  <c r="D231" i="16"/>
  <c r="E231" i="16"/>
  <c r="F231" i="16"/>
  <c r="G231" i="16"/>
  <c r="H231" i="16"/>
  <c r="I231" i="16"/>
  <c r="J231" i="16"/>
  <c r="K231" i="16"/>
  <c r="L231" i="16"/>
  <c r="M231" i="16"/>
  <c r="N231" i="16"/>
  <c r="O231" i="16"/>
  <c r="P231" i="16"/>
  <c r="Q231" i="16"/>
  <c r="R231" i="16"/>
  <c r="S231" i="16"/>
  <c r="T231" i="16"/>
  <c r="B225" i="16"/>
  <c r="B226" i="16"/>
  <c r="B227" i="16"/>
  <c r="B228" i="16"/>
  <c r="B229" i="16"/>
  <c r="B230" i="16"/>
  <c r="B231" i="16"/>
  <c r="B224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U319" i="16" s="1"/>
  <c r="C41" i="16"/>
  <c r="D41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U44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U209" i="16" s="1"/>
  <c r="B46" i="16"/>
  <c r="B42" i="16"/>
  <c r="B43" i="16"/>
  <c r="D81" i="16"/>
  <c r="E81" i="16" s="1"/>
  <c r="F81" i="16" s="1"/>
  <c r="G81" i="16" s="1"/>
  <c r="H81" i="16" s="1"/>
  <c r="I81" i="16" s="1"/>
  <c r="J81" i="16" s="1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C81" i="16"/>
  <c r="B81" i="16"/>
  <c r="B44" i="16"/>
  <c r="B45" i="16"/>
  <c r="B41" i="16"/>
  <c r="B40" i="16"/>
  <c r="B39" i="16"/>
  <c r="E7" i="24"/>
  <c r="D7" i="24"/>
  <c r="C7" i="24"/>
  <c r="C7" i="23"/>
  <c r="C84" i="23" s="1"/>
  <c r="D7" i="22"/>
  <c r="C7" i="22"/>
  <c r="C7" i="21"/>
  <c r="C86" i="21" s="1"/>
  <c r="C7" i="20"/>
  <c r="C7" i="19"/>
  <c r="E7" i="18"/>
  <c r="D7" i="18"/>
  <c r="C7" i="18"/>
  <c r="T247" i="16"/>
  <c r="N247" i="16"/>
  <c r="F247" i="16"/>
  <c r="R246" i="16"/>
  <c r="O246" i="16"/>
  <c r="J246" i="16"/>
  <c r="B246" i="16"/>
  <c r="U245" i="16"/>
  <c r="N245" i="16"/>
  <c r="G245" i="16"/>
  <c r="R244" i="16"/>
  <c r="P244" i="16"/>
  <c r="J244" i="16"/>
  <c r="B244" i="16"/>
  <c r="B249" i="16" s="1"/>
  <c r="N243" i="16"/>
  <c r="F243" i="16"/>
  <c r="R242" i="16"/>
  <c r="Q242" i="16"/>
  <c r="J242" i="16"/>
  <c r="C242" i="16"/>
  <c r="B242" i="16"/>
  <c r="N241" i="16"/>
  <c r="M241" i="16"/>
  <c r="M70" i="16" s="1"/>
  <c r="L241" i="16"/>
  <c r="F241" i="16"/>
  <c r="E241" i="16"/>
  <c r="D241" i="16"/>
  <c r="U221" i="16"/>
  <c r="R221" i="16"/>
  <c r="L221" i="16"/>
  <c r="C221" i="16"/>
  <c r="U220" i="16"/>
  <c r="U244" i="16" s="1"/>
  <c r="T220" i="16"/>
  <c r="T244" i="16" s="1"/>
  <c r="S220" i="16"/>
  <c r="S244" i="16" s="1"/>
  <c r="R220" i="16"/>
  <c r="Q220" i="16"/>
  <c r="Q244" i="16" s="1"/>
  <c r="P220" i="16"/>
  <c r="O220" i="16"/>
  <c r="N220" i="16"/>
  <c r="N244" i="16" s="1"/>
  <c r="M220" i="16"/>
  <c r="M244" i="16" s="1"/>
  <c r="L220" i="16"/>
  <c r="L244" i="16" s="1"/>
  <c r="K220" i="16"/>
  <c r="K244" i="16" s="1"/>
  <c r="J220" i="16"/>
  <c r="I220" i="16"/>
  <c r="I244" i="16" s="1"/>
  <c r="H220" i="16"/>
  <c r="H244" i="16" s="1"/>
  <c r="G220" i="16"/>
  <c r="F220" i="16"/>
  <c r="F244" i="16" s="1"/>
  <c r="E220" i="16"/>
  <c r="E244" i="16" s="1"/>
  <c r="D220" i="16"/>
  <c r="D244" i="16" s="1"/>
  <c r="C220" i="16"/>
  <c r="C244" i="16" s="1"/>
  <c r="B220" i="16"/>
  <c r="U219" i="16"/>
  <c r="U246" i="16" s="1"/>
  <c r="T219" i="16"/>
  <c r="T246" i="16" s="1"/>
  <c r="S219" i="16"/>
  <c r="R219" i="16"/>
  <c r="Q219" i="16"/>
  <c r="Q246" i="16" s="1"/>
  <c r="P219" i="16"/>
  <c r="P246" i="16" s="1"/>
  <c r="O219" i="16"/>
  <c r="O247" i="16" s="1"/>
  <c r="N219" i="16"/>
  <c r="N246" i="16" s="1"/>
  <c r="M219" i="16"/>
  <c r="M246" i="16" s="1"/>
  <c r="L219" i="16"/>
  <c r="L246" i="16" s="1"/>
  <c r="K219" i="16"/>
  <c r="K243" i="16" s="1"/>
  <c r="J219" i="16"/>
  <c r="I219" i="16"/>
  <c r="I246" i="16" s="1"/>
  <c r="H219" i="16"/>
  <c r="H246" i="16" s="1"/>
  <c r="G219" i="16"/>
  <c r="G243" i="16" s="1"/>
  <c r="F219" i="16"/>
  <c r="F246" i="16" s="1"/>
  <c r="E219" i="16"/>
  <c r="E246" i="16" s="1"/>
  <c r="D219" i="16"/>
  <c r="D246" i="16" s="1"/>
  <c r="C219" i="16"/>
  <c r="B219" i="16"/>
  <c r="U218" i="16"/>
  <c r="U241" i="16" s="1"/>
  <c r="T218" i="16"/>
  <c r="T245" i="16" s="1"/>
  <c r="T71" i="16" s="1"/>
  <c r="S218" i="16"/>
  <c r="S245" i="16" s="1"/>
  <c r="R218" i="16"/>
  <c r="R245" i="16" s="1"/>
  <c r="Q218" i="16"/>
  <c r="P218" i="16"/>
  <c r="O218" i="16"/>
  <c r="N218" i="16"/>
  <c r="M218" i="16"/>
  <c r="M245" i="16" s="1"/>
  <c r="L218" i="16"/>
  <c r="L245" i="16" s="1"/>
  <c r="L71" i="16" s="1"/>
  <c r="K218" i="16"/>
  <c r="K241" i="16" s="1"/>
  <c r="J218" i="16"/>
  <c r="J245" i="16" s="1"/>
  <c r="I218" i="16"/>
  <c r="H218" i="16"/>
  <c r="H245" i="16" s="1"/>
  <c r="G218" i="16"/>
  <c r="G241" i="16" s="1"/>
  <c r="F218" i="16"/>
  <c r="F245" i="16" s="1"/>
  <c r="F71" i="16" s="1"/>
  <c r="E218" i="16"/>
  <c r="E245" i="16" s="1"/>
  <c r="D218" i="16"/>
  <c r="D245" i="16" s="1"/>
  <c r="D71" i="16" s="1"/>
  <c r="C218" i="16"/>
  <c r="C245" i="16" s="1"/>
  <c r="B218" i="16"/>
  <c r="B245" i="16" s="1"/>
  <c r="U217" i="16"/>
  <c r="T217" i="16"/>
  <c r="S217" i="16"/>
  <c r="R217" i="16"/>
  <c r="Q217" i="16"/>
  <c r="P217" i="16"/>
  <c r="O217" i="16"/>
  <c r="N217" i="16"/>
  <c r="M217" i="16"/>
  <c r="L217" i="16"/>
  <c r="K217" i="16"/>
  <c r="J217" i="16"/>
  <c r="I217" i="16"/>
  <c r="H217" i="16"/>
  <c r="G217" i="16"/>
  <c r="F217" i="16"/>
  <c r="E217" i="16"/>
  <c r="D217" i="16"/>
  <c r="C217" i="16"/>
  <c r="B217" i="16"/>
  <c r="U216" i="16"/>
  <c r="U242" i="16" s="1"/>
  <c r="T216" i="16"/>
  <c r="T242" i="16" s="1"/>
  <c r="S216" i="16"/>
  <c r="S242" i="16" s="1"/>
  <c r="R216" i="16"/>
  <c r="Q216" i="16"/>
  <c r="P216" i="16"/>
  <c r="P242" i="16" s="1"/>
  <c r="O216" i="16"/>
  <c r="O242" i="16" s="1"/>
  <c r="N216" i="16"/>
  <c r="N242" i="16" s="1"/>
  <c r="M216" i="16"/>
  <c r="M242" i="16" s="1"/>
  <c r="L216" i="16"/>
  <c r="L242" i="16" s="1"/>
  <c r="K216" i="16"/>
  <c r="K242" i="16" s="1"/>
  <c r="J216" i="16"/>
  <c r="I216" i="16"/>
  <c r="I242" i="16" s="1"/>
  <c r="H216" i="16"/>
  <c r="H242" i="16" s="1"/>
  <c r="G216" i="16"/>
  <c r="G242" i="16" s="1"/>
  <c r="F216" i="16"/>
  <c r="F242" i="16" s="1"/>
  <c r="E216" i="16"/>
  <c r="E242" i="16" s="1"/>
  <c r="D216" i="16"/>
  <c r="D242" i="16" s="1"/>
  <c r="C216" i="16"/>
  <c r="B216" i="16"/>
  <c r="U215" i="16"/>
  <c r="T215" i="16"/>
  <c r="S215" i="16"/>
  <c r="R215" i="16"/>
  <c r="Q215" i="16"/>
  <c r="P215" i="16"/>
  <c r="O215" i="16"/>
  <c r="N215" i="16"/>
  <c r="M215" i="16"/>
  <c r="L215" i="16"/>
  <c r="K215" i="16"/>
  <c r="J215" i="16"/>
  <c r="I215" i="16"/>
  <c r="H215" i="16"/>
  <c r="G215" i="16"/>
  <c r="F215" i="16"/>
  <c r="E215" i="16"/>
  <c r="D215" i="16"/>
  <c r="C215" i="16"/>
  <c r="B215" i="16"/>
  <c r="U213" i="16"/>
  <c r="T213" i="16"/>
  <c r="T221" i="16" s="1"/>
  <c r="S213" i="16"/>
  <c r="S221" i="16" s="1"/>
  <c r="R213" i="16"/>
  <c r="Q213" i="16"/>
  <c r="Q221" i="16" s="1"/>
  <c r="P213" i="16"/>
  <c r="P221" i="16" s="1"/>
  <c r="O213" i="16"/>
  <c r="O221" i="16" s="1"/>
  <c r="N213" i="16"/>
  <c r="N221" i="16" s="1"/>
  <c r="M213" i="16"/>
  <c r="M221" i="16" s="1"/>
  <c r="L213" i="16"/>
  <c r="K213" i="16"/>
  <c r="K221" i="16" s="1"/>
  <c r="J213" i="16"/>
  <c r="J221" i="16" s="1"/>
  <c r="I213" i="16"/>
  <c r="I221" i="16" s="1"/>
  <c r="H213" i="16"/>
  <c r="H221" i="16" s="1"/>
  <c r="G213" i="16"/>
  <c r="G221" i="16" s="1"/>
  <c r="F213" i="16"/>
  <c r="F221" i="16" s="1"/>
  <c r="E213" i="16"/>
  <c r="E221" i="16" s="1"/>
  <c r="D213" i="16"/>
  <c r="D221" i="16" s="1"/>
  <c r="C213" i="16"/>
  <c r="B213" i="16"/>
  <c r="B221" i="16" s="1"/>
  <c r="B208" i="16"/>
  <c r="B207" i="16"/>
  <c r="B204" i="16"/>
  <c r="B203" i="16"/>
  <c r="B202" i="16"/>
  <c r="B201" i="16"/>
  <c r="B200" i="16"/>
  <c r="B199" i="16"/>
  <c r="B198" i="16"/>
  <c r="B197" i="16"/>
  <c r="U195" i="16"/>
  <c r="T195" i="16"/>
  <c r="S195" i="16"/>
  <c r="R195" i="16"/>
  <c r="Q195" i="16"/>
  <c r="P195" i="16"/>
  <c r="O195" i="16"/>
  <c r="N195" i="16"/>
  <c r="M195" i="16"/>
  <c r="L195" i="16"/>
  <c r="K195" i="16"/>
  <c r="J195" i="16"/>
  <c r="I195" i="16"/>
  <c r="H195" i="16"/>
  <c r="G195" i="16"/>
  <c r="F195" i="16"/>
  <c r="E195" i="16"/>
  <c r="D195" i="16"/>
  <c r="C195" i="16"/>
  <c r="B195" i="16"/>
  <c r="U194" i="16"/>
  <c r="T194" i="16"/>
  <c r="S194" i="16"/>
  <c r="R194" i="16"/>
  <c r="Q194" i="16"/>
  <c r="P194" i="16"/>
  <c r="O194" i="16"/>
  <c r="N194" i="16"/>
  <c r="M194" i="16"/>
  <c r="L194" i="16"/>
  <c r="K194" i="16"/>
  <c r="J194" i="16"/>
  <c r="I194" i="16"/>
  <c r="H194" i="16"/>
  <c r="G194" i="16"/>
  <c r="F194" i="16"/>
  <c r="E194" i="16"/>
  <c r="D194" i="16"/>
  <c r="C194" i="16"/>
  <c r="B194" i="16"/>
  <c r="U193" i="16"/>
  <c r="T193" i="16"/>
  <c r="S193" i="16"/>
  <c r="R193" i="16"/>
  <c r="Q193" i="16"/>
  <c r="P193" i="16"/>
  <c r="O193" i="16"/>
  <c r="N193" i="16"/>
  <c r="M193" i="16"/>
  <c r="L193" i="16"/>
  <c r="K193" i="16"/>
  <c r="J193" i="16"/>
  <c r="I193" i="16"/>
  <c r="H193" i="16"/>
  <c r="G193" i="16"/>
  <c r="F193" i="16"/>
  <c r="E193" i="16"/>
  <c r="D193" i="16"/>
  <c r="C193" i="16"/>
  <c r="B193" i="16"/>
  <c r="U192" i="16"/>
  <c r="T192" i="16"/>
  <c r="S192" i="16"/>
  <c r="R192" i="16"/>
  <c r="Q192" i="16"/>
  <c r="P192" i="16"/>
  <c r="O192" i="16"/>
  <c r="N192" i="16"/>
  <c r="M192" i="16"/>
  <c r="L192" i="16"/>
  <c r="K192" i="16"/>
  <c r="J192" i="16"/>
  <c r="I192" i="16"/>
  <c r="H192" i="16"/>
  <c r="G192" i="16"/>
  <c r="F192" i="16"/>
  <c r="E192" i="16"/>
  <c r="D192" i="16"/>
  <c r="C192" i="16"/>
  <c r="B192" i="16"/>
  <c r="U191" i="16"/>
  <c r="T191" i="16"/>
  <c r="S191" i="16"/>
  <c r="R191" i="16"/>
  <c r="Q191" i="16"/>
  <c r="P191" i="16"/>
  <c r="O191" i="16"/>
  <c r="N191" i="16"/>
  <c r="M191" i="16"/>
  <c r="L191" i="16"/>
  <c r="K191" i="16"/>
  <c r="J191" i="16"/>
  <c r="I191" i="16"/>
  <c r="H191" i="16"/>
  <c r="G191" i="16"/>
  <c r="F191" i="16"/>
  <c r="E191" i="16"/>
  <c r="D191" i="16"/>
  <c r="C191" i="16"/>
  <c r="B191" i="16"/>
  <c r="U190" i="16"/>
  <c r="T190" i="16"/>
  <c r="S190" i="16"/>
  <c r="R190" i="16"/>
  <c r="Q190" i="16"/>
  <c r="P190" i="16"/>
  <c r="O190" i="16"/>
  <c r="N190" i="16"/>
  <c r="M190" i="16"/>
  <c r="L190" i="16"/>
  <c r="K190" i="16"/>
  <c r="J190" i="16"/>
  <c r="I190" i="16"/>
  <c r="H190" i="16"/>
  <c r="G190" i="16"/>
  <c r="F190" i="16"/>
  <c r="E190" i="16"/>
  <c r="D190" i="16"/>
  <c r="C190" i="16"/>
  <c r="B190" i="16"/>
  <c r="B96" i="16"/>
  <c r="C96" i="16" s="1"/>
  <c r="B95" i="16"/>
  <c r="C95" i="16" s="1"/>
  <c r="B94" i="16"/>
  <c r="C94" i="16" s="1"/>
  <c r="B93" i="16"/>
  <c r="C93" i="16" s="1"/>
  <c r="C201" i="16" s="1"/>
  <c r="B92" i="16"/>
  <c r="C92" i="16" s="1"/>
  <c r="B91" i="16"/>
  <c r="C91" i="16" s="1"/>
  <c r="B90" i="16"/>
  <c r="C90" i="16" s="1"/>
  <c r="B89" i="16"/>
  <c r="C89" i="16" s="1"/>
  <c r="B86" i="16"/>
  <c r="B85" i="16"/>
  <c r="B84" i="16"/>
  <c r="C80" i="16"/>
  <c r="D80" i="16" s="1"/>
  <c r="E80" i="16" s="1"/>
  <c r="F80" i="16" s="1"/>
  <c r="G80" i="16" s="1"/>
  <c r="H80" i="16" s="1"/>
  <c r="I80" i="16" s="1"/>
  <c r="J80" i="16" s="1"/>
  <c r="K80" i="16" s="1"/>
  <c r="L80" i="16" s="1"/>
  <c r="M80" i="16" s="1"/>
  <c r="N80" i="16" s="1"/>
  <c r="O80" i="16" s="1"/>
  <c r="P80" i="16" s="1"/>
  <c r="Q80" i="16" s="1"/>
  <c r="R80" i="16" s="1"/>
  <c r="S80" i="16" s="1"/>
  <c r="T80" i="16" s="1"/>
  <c r="U80" i="16" s="1"/>
  <c r="B74" i="16"/>
  <c r="B73" i="16"/>
  <c r="B72" i="16"/>
  <c r="U71" i="16"/>
  <c r="S71" i="16"/>
  <c r="R71" i="16"/>
  <c r="N71" i="16"/>
  <c r="M71" i="16"/>
  <c r="J71" i="16"/>
  <c r="H71" i="16"/>
  <c r="G71" i="16"/>
  <c r="E71" i="16"/>
  <c r="C71" i="16"/>
  <c r="B71" i="16"/>
  <c r="U70" i="16"/>
  <c r="N70" i="16"/>
  <c r="L70" i="16"/>
  <c r="K70" i="16"/>
  <c r="G70" i="16"/>
  <c r="F70" i="16"/>
  <c r="E70" i="16"/>
  <c r="D70" i="16"/>
  <c r="P65" i="16"/>
  <c r="N65" i="16"/>
  <c r="M65" i="16"/>
  <c r="H65" i="16"/>
  <c r="F65" i="16"/>
  <c r="E65" i="16"/>
  <c r="U64" i="16"/>
  <c r="U65" i="16" s="1"/>
  <c r="T64" i="16"/>
  <c r="T65" i="16" s="1"/>
  <c r="S64" i="16"/>
  <c r="S65" i="16" s="1"/>
  <c r="R64" i="16"/>
  <c r="R65" i="16" s="1"/>
  <c r="Q64" i="16"/>
  <c r="Q65" i="16" s="1"/>
  <c r="P64" i="16"/>
  <c r="O64" i="16"/>
  <c r="O65" i="16" s="1"/>
  <c r="N64" i="16"/>
  <c r="M64" i="16"/>
  <c r="L64" i="16"/>
  <c r="L65" i="16" s="1"/>
  <c r="K64" i="16"/>
  <c r="K65" i="16" s="1"/>
  <c r="J64" i="16"/>
  <c r="J65" i="16" s="1"/>
  <c r="I64" i="16"/>
  <c r="I65" i="16" s="1"/>
  <c r="H64" i="16"/>
  <c r="G64" i="16"/>
  <c r="G65" i="16" s="1"/>
  <c r="F64" i="16"/>
  <c r="E64" i="16"/>
  <c r="D64" i="16"/>
  <c r="D65" i="16" s="1"/>
  <c r="C64" i="16"/>
  <c r="C65" i="16" s="1"/>
  <c r="B64" i="16"/>
  <c r="B65" i="16" s="1"/>
  <c r="B66" i="16" s="1"/>
  <c r="U59" i="16"/>
  <c r="T59" i="16"/>
  <c r="S59" i="16"/>
  <c r="R59" i="16"/>
  <c r="Q59" i="16"/>
  <c r="P59" i="16"/>
  <c r="O59" i="16"/>
  <c r="N59" i="16"/>
  <c r="M59" i="16"/>
  <c r="L59" i="16"/>
  <c r="K59" i="16"/>
  <c r="J59" i="16"/>
  <c r="I59" i="16"/>
  <c r="H59" i="16"/>
  <c r="G59" i="16"/>
  <c r="F59" i="16"/>
  <c r="E59" i="16"/>
  <c r="D59" i="16"/>
  <c r="C59" i="16"/>
  <c r="B59" i="16"/>
  <c r="B60" i="16" s="1"/>
  <c r="C60" i="16" s="1"/>
  <c r="D60" i="16" s="1"/>
  <c r="E60" i="16" s="1"/>
  <c r="F60" i="16" s="1"/>
  <c r="G60" i="16" s="1"/>
  <c r="H60" i="16" s="1"/>
  <c r="I60" i="16" s="1"/>
  <c r="J60" i="16" s="1"/>
  <c r="K60" i="16" s="1"/>
  <c r="L60" i="16" s="1"/>
  <c r="M60" i="16" s="1"/>
  <c r="N60" i="16" s="1"/>
  <c r="O60" i="16" s="1"/>
  <c r="P60" i="16" s="1"/>
  <c r="Q60" i="16" s="1"/>
  <c r="R60" i="16" s="1"/>
  <c r="S60" i="16" s="1"/>
  <c r="T60" i="16" s="1"/>
  <c r="U60" i="16" s="1"/>
  <c r="B50" i="16"/>
  <c r="B51" i="16" s="1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B49" i="16"/>
  <c r="K36" i="16"/>
  <c r="L36" i="16" s="1"/>
  <c r="B36" i="16"/>
  <c r="C36" i="16" s="1"/>
  <c r="D36" i="16" s="1"/>
  <c r="L26" i="16"/>
  <c r="K26" i="16"/>
  <c r="B15" i="16"/>
  <c r="B8" i="16"/>
  <c r="C7" i="16"/>
  <c r="V74" i="3"/>
  <c r="V75" i="3"/>
  <c r="V76" i="3"/>
  <c r="V77" i="3"/>
  <c r="V78" i="3"/>
  <c r="V79" i="3"/>
  <c r="V80" i="3"/>
  <c r="V81" i="3"/>
  <c r="V63" i="3"/>
  <c r="V64" i="3"/>
  <c r="V65" i="3"/>
  <c r="V66" i="3"/>
  <c r="V67" i="3"/>
  <c r="V68" i="3"/>
  <c r="V69" i="3"/>
  <c r="V62" i="3"/>
  <c r="F231" i="27" l="1"/>
  <c r="F210" i="27"/>
  <c r="B210" i="27"/>
  <c r="B255" i="27"/>
  <c r="B115" i="27" s="1"/>
  <c r="B257" i="27"/>
  <c r="B117" i="27" s="1"/>
  <c r="B209" i="27"/>
  <c r="F211" i="27"/>
  <c r="E210" i="27"/>
  <c r="B260" i="27"/>
  <c r="B120" i="27" s="1"/>
  <c r="B263" i="27"/>
  <c r="B123" i="27" s="1"/>
  <c r="B261" i="27"/>
  <c r="B121" i="27" s="1"/>
  <c r="B262" i="27"/>
  <c r="B122" i="27" s="1"/>
  <c r="E231" i="27"/>
  <c r="D210" i="27"/>
  <c r="D231" i="27"/>
  <c r="C280" i="27"/>
  <c r="C140" i="27" s="1"/>
  <c r="D209" i="27"/>
  <c r="C285" i="27"/>
  <c r="C145" i="27" s="1"/>
  <c r="B57" i="27"/>
  <c r="C292" i="27"/>
  <c r="C152" i="27" s="1"/>
  <c r="B56" i="27"/>
  <c r="H46" i="27"/>
  <c r="I81" i="27"/>
  <c r="H43" i="27"/>
  <c r="H42" i="27"/>
  <c r="C74" i="27"/>
  <c r="C72" i="27"/>
  <c r="C73" i="27"/>
  <c r="C211" i="27"/>
  <c r="C209" i="27"/>
  <c r="C231" i="27"/>
  <c r="C210" i="27"/>
  <c r="D202" i="27"/>
  <c r="E94" i="27"/>
  <c r="D319" i="27"/>
  <c r="D179" i="27" s="1"/>
  <c r="D314" i="27"/>
  <c r="D174" i="27" s="1"/>
  <c r="D309" i="27"/>
  <c r="D169" i="27" s="1"/>
  <c r="D302" i="27"/>
  <c r="D162" i="27" s="1"/>
  <c r="D297" i="27"/>
  <c r="D157" i="27" s="1"/>
  <c r="D292" i="27"/>
  <c r="D152" i="27" s="1"/>
  <c r="D285" i="27"/>
  <c r="D145" i="27" s="1"/>
  <c r="D280" i="27"/>
  <c r="D140" i="27" s="1"/>
  <c r="D275" i="27"/>
  <c r="D135" i="27" s="1"/>
  <c r="D268" i="27"/>
  <c r="D128" i="27" s="1"/>
  <c r="D263" i="27"/>
  <c r="D123" i="27" s="1"/>
  <c r="D258" i="27"/>
  <c r="D118" i="27" s="1"/>
  <c r="C316" i="27"/>
  <c r="C176" i="27" s="1"/>
  <c r="C311" i="27"/>
  <c r="C171" i="27" s="1"/>
  <c r="C306" i="27"/>
  <c r="C166" i="27" s="1"/>
  <c r="C282" i="27"/>
  <c r="C142" i="27" s="1"/>
  <c r="C277" i="27"/>
  <c r="C137" i="27" s="1"/>
  <c r="C289" i="27"/>
  <c r="C149" i="27" s="1"/>
  <c r="C272" i="27"/>
  <c r="C132" i="27" s="1"/>
  <c r="C265" i="27"/>
  <c r="C125" i="27" s="1"/>
  <c r="C260" i="27"/>
  <c r="C120" i="27" s="1"/>
  <c r="C255" i="27"/>
  <c r="C115" i="27" s="1"/>
  <c r="C294" i="27"/>
  <c r="C154" i="27" s="1"/>
  <c r="C299" i="27"/>
  <c r="C159" i="27" s="1"/>
  <c r="G211" i="27"/>
  <c r="G209" i="27"/>
  <c r="F73" i="27"/>
  <c r="F72" i="27"/>
  <c r="F74" i="27"/>
  <c r="E66" i="27"/>
  <c r="D67" i="27"/>
  <c r="D316" i="27"/>
  <c r="D176" i="27" s="1"/>
  <c r="D311" i="27"/>
  <c r="D171" i="27" s="1"/>
  <c r="D306" i="27"/>
  <c r="D166" i="27" s="1"/>
  <c r="D277" i="27"/>
  <c r="D137" i="27" s="1"/>
  <c r="D289" i="27"/>
  <c r="D149" i="27" s="1"/>
  <c r="D272" i="27"/>
  <c r="D132" i="27" s="1"/>
  <c r="D265" i="27"/>
  <c r="D125" i="27" s="1"/>
  <c r="D260" i="27"/>
  <c r="D120" i="27" s="1"/>
  <c r="D294" i="27"/>
  <c r="D154" i="27" s="1"/>
  <c r="D299" i="27"/>
  <c r="D159" i="27" s="1"/>
  <c r="D282" i="27"/>
  <c r="D142" i="27" s="1"/>
  <c r="D255" i="27"/>
  <c r="D115" i="27" s="1"/>
  <c r="F208" i="27"/>
  <c r="F85" i="27"/>
  <c r="F86" i="27"/>
  <c r="F84" i="27"/>
  <c r="G7" i="27"/>
  <c r="D204" i="27"/>
  <c r="E96" i="27"/>
  <c r="D317" i="27"/>
  <c r="D177" i="27" s="1"/>
  <c r="D312" i="27"/>
  <c r="D172" i="27" s="1"/>
  <c r="D307" i="27"/>
  <c r="D167" i="27" s="1"/>
  <c r="D300" i="27"/>
  <c r="D160" i="27" s="1"/>
  <c r="D295" i="27"/>
  <c r="D155" i="27" s="1"/>
  <c r="D290" i="27"/>
  <c r="D150" i="27" s="1"/>
  <c r="D283" i="27"/>
  <c r="D143" i="27" s="1"/>
  <c r="D278" i="27"/>
  <c r="D138" i="27" s="1"/>
  <c r="D318" i="27"/>
  <c r="D178" i="27" s="1"/>
  <c r="D313" i="27"/>
  <c r="D173" i="27" s="1"/>
  <c r="D308" i="27"/>
  <c r="D168" i="27" s="1"/>
  <c r="D284" i="27"/>
  <c r="D144" i="27" s="1"/>
  <c r="D274" i="27"/>
  <c r="D134" i="27" s="1"/>
  <c r="D267" i="27"/>
  <c r="D127" i="27" s="1"/>
  <c r="D262" i="27"/>
  <c r="D122" i="27" s="1"/>
  <c r="D291" i="27"/>
  <c r="D151" i="27" s="1"/>
  <c r="D296" i="27"/>
  <c r="D156" i="27" s="1"/>
  <c r="D273" i="27"/>
  <c r="D133" i="27" s="1"/>
  <c r="D266" i="27"/>
  <c r="D126" i="27" s="1"/>
  <c r="D301" i="27"/>
  <c r="D161" i="27" s="1"/>
  <c r="D261" i="27"/>
  <c r="D121" i="27" s="1"/>
  <c r="D257" i="27"/>
  <c r="D117" i="27" s="1"/>
  <c r="D279" i="27"/>
  <c r="D139" i="27" s="1"/>
  <c r="D256" i="27"/>
  <c r="D116" i="27" s="1"/>
  <c r="C51" i="27"/>
  <c r="C53" i="27" s="1"/>
  <c r="D50" i="27"/>
  <c r="D197" i="27"/>
  <c r="E89" i="27"/>
  <c r="E74" i="27"/>
  <c r="E72" i="27"/>
  <c r="E73" i="27"/>
  <c r="D198" i="27"/>
  <c r="E90" i="27"/>
  <c r="B53" i="27"/>
  <c r="B54" i="27"/>
  <c r="E319" i="27"/>
  <c r="E179" i="27" s="1"/>
  <c r="E314" i="27"/>
  <c r="E174" i="27" s="1"/>
  <c r="E309" i="27"/>
  <c r="E169" i="27" s="1"/>
  <c r="E302" i="27"/>
  <c r="E162" i="27" s="1"/>
  <c r="E297" i="27"/>
  <c r="E157" i="27" s="1"/>
  <c r="E292" i="27"/>
  <c r="E152" i="27" s="1"/>
  <c r="E285" i="27"/>
  <c r="E145" i="27" s="1"/>
  <c r="E280" i="27"/>
  <c r="E140" i="27" s="1"/>
  <c r="E275" i="27"/>
  <c r="E135" i="27" s="1"/>
  <c r="E268" i="27"/>
  <c r="E128" i="27" s="1"/>
  <c r="E263" i="27"/>
  <c r="E123" i="27" s="1"/>
  <c r="E258" i="27"/>
  <c r="E118" i="27" s="1"/>
  <c r="D200" i="27"/>
  <c r="E92" i="27"/>
  <c r="B55" i="27"/>
  <c r="C26" i="27"/>
  <c r="D36" i="27"/>
  <c r="D62" i="27" s="1"/>
  <c r="C24" i="27"/>
  <c r="D199" i="27"/>
  <c r="E91" i="27"/>
  <c r="D201" i="27"/>
  <c r="E93" i="27"/>
  <c r="E316" i="27"/>
  <c r="E176" i="27" s="1"/>
  <c r="E311" i="27"/>
  <c r="E171" i="27" s="1"/>
  <c r="E306" i="27"/>
  <c r="E166" i="27" s="1"/>
  <c r="E299" i="27"/>
  <c r="E159" i="27" s="1"/>
  <c r="E294" i="27"/>
  <c r="E154" i="27" s="1"/>
  <c r="E289" i="27"/>
  <c r="E149" i="27" s="1"/>
  <c r="E282" i="27"/>
  <c r="E142" i="27" s="1"/>
  <c r="E272" i="27"/>
  <c r="E132" i="27" s="1"/>
  <c r="E265" i="27"/>
  <c r="E125" i="27" s="1"/>
  <c r="E260" i="27"/>
  <c r="E120" i="27" s="1"/>
  <c r="E255" i="27"/>
  <c r="E115" i="27" s="1"/>
  <c r="E277" i="27"/>
  <c r="E137" i="27" s="1"/>
  <c r="C317" i="27"/>
  <c r="C177" i="27" s="1"/>
  <c r="C312" i="27"/>
  <c r="C172" i="27" s="1"/>
  <c r="C307" i="27"/>
  <c r="C167" i="27" s="1"/>
  <c r="C300" i="27"/>
  <c r="C160" i="27" s="1"/>
  <c r="C295" i="27"/>
  <c r="C155" i="27" s="1"/>
  <c r="C290" i="27"/>
  <c r="C150" i="27" s="1"/>
  <c r="C283" i="27"/>
  <c r="C143" i="27" s="1"/>
  <c r="C278" i="27"/>
  <c r="C138" i="27" s="1"/>
  <c r="C318" i="27"/>
  <c r="C178" i="27" s="1"/>
  <c r="C313" i="27"/>
  <c r="C173" i="27" s="1"/>
  <c r="C308" i="27"/>
  <c r="C168" i="27" s="1"/>
  <c r="C279" i="27"/>
  <c r="C139" i="27" s="1"/>
  <c r="C284" i="27"/>
  <c r="C144" i="27" s="1"/>
  <c r="C274" i="27"/>
  <c r="C134" i="27" s="1"/>
  <c r="C267" i="27"/>
  <c r="C127" i="27" s="1"/>
  <c r="C262" i="27"/>
  <c r="C122" i="27" s="1"/>
  <c r="C257" i="27"/>
  <c r="C117" i="27" s="1"/>
  <c r="C291" i="27"/>
  <c r="C151" i="27" s="1"/>
  <c r="C296" i="27"/>
  <c r="C156" i="27" s="1"/>
  <c r="C273" i="27"/>
  <c r="C133" i="27" s="1"/>
  <c r="C266" i="27"/>
  <c r="C126" i="27" s="1"/>
  <c r="C261" i="27"/>
  <c r="C121" i="27" s="1"/>
  <c r="C256" i="27"/>
  <c r="C116" i="27" s="1"/>
  <c r="C301" i="27"/>
  <c r="C161" i="27" s="1"/>
  <c r="F229" i="27"/>
  <c r="G228" i="27"/>
  <c r="E317" i="27"/>
  <c r="E177" i="27" s="1"/>
  <c r="E312" i="27"/>
  <c r="E172" i="27" s="1"/>
  <c r="E307" i="27"/>
  <c r="E167" i="27" s="1"/>
  <c r="E300" i="27"/>
  <c r="E160" i="27" s="1"/>
  <c r="E295" i="27"/>
  <c r="E155" i="27" s="1"/>
  <c r="E290" i="27"/>
  <c r="E150" i="27" s="1"/>
  <c r="E283" i="27"/>
  <c r="E143" i="27" s="1"/>
  <c r="E278" i="27"/>
  <c r="E138" i="27" s="1"/>
  <c r="E318" i="27"/>
  <c r="E178" i="27" s="1"/>
  <c r="E313" i="27"/>
  <c r="E173" i="27" s="1"/>
  <c r="E308" i="27"/>
  <c r="E168" i="27" s="1"/>
  <c r="E301" i="27"/>
  <c r="E161" i="27" s="1"/>
  <c r="E296" i="27"/>
  <c r="E156" i="27" s="1"/>
  <c r="E291" i="27"/>
  <c r="E151" i="27" s="1"/>
  <c r="E284" i="27"/>
  <c r="E144" i="27" s="1"/>
  <c r="E274" i="27"/>
  <c r="E134" i="27" s="1"/>
  <c r="E267" i="27"/>
  <c r="E127" i="27" s="1"/>
  <c r="E262" i="27"/>
  <c r="E122" i="27" s="1"/>
  <c r="E257" i="27"/>
  <c r="E117" i="27" s="1"/>
  <c r="E273" i="27"/>
  <c r="E133" i="27" s="1"/>
  <c r="E266" i="27"/>
  <c r="E126" i="27" s="1"/>
  <c r="E279" i="27"/>
  <c r="E139" i="27" s="1"/>
  <c r="E261" i="27"/>
  <c r="E121" i="27" s="1"/>
  <c r="E256" i="27"/>
  <c r="E116" i="27" s="1"/>
  <c r="D74" i="27"/>
  <c r="D72" i="27"/>
  <c r="D73" i="27"/>
  <c r="F230" i="27"/>
  <c r="H61" i="27"/>
  <c r="F228" i="27"/>
  <c r="D203" i="27"/>
  <c r="E95" i="27"/>
  <c r="B257" i="26"/>
  <c r="B117" i="26" s="1"/>
  <c r="D81" i="26"/>
  <c r="C46" i="26"/>
  <c r="C43" i="26"/>
  <c r="C228" i="26" s="1"/>
  <c r="D199" i="26"/>
  <c r="E91" i="26"/>
  <c r="D200" i="26"/>
  <c r="E92" i="26"/>
  <c r="D204" i="26"/>
  <c r="E96" i="26"/>
  <c r="D73" i="26"/>
  <c r="D74" i="26"/>
  <c r="D72" i="26"/>
  <c r="D198" i="26"/>
  <c r="E90" i="26"/>
  <c r="D207" i="26"/>
  <c r="D208" i="26"/>
  <c r="D85" i="26"/>
  <c r="D86" i="26"/>
  <c r="D84" i="26"/>
  <c r="E7" i="26"/>
  <c r="D197" i="26"/>
  <c r="E89" i="26"/>
  <c r="C319" i="26"/>
  <c r="C179" i="26" s="1"/>
  <c r="C314" i="26"/>
  <c r="C174" i="26" s="1"/>
  <c r="C309" i="26"/>
  <c r="C169" i="26" s="1"/>
  <c r="C302" i="26"/>
  <c r="C162" i="26" s="1"/>
  <c r="C297" i="26"/>
  <c r="C157" i="26" s="1"/>
  <c r="C292" i="26"/>
  <c r="C152" i="26" s="1"/>
  <c r="C285" i="26"/>
  <c r="C145" i="26" s="1"/>
  <c r="C280" i="26"/>
  <c r="C140" i="26" s="1"/>
  <c r="C275" i="26"/>
  <c r="C135" i="26" s="1"/>
  <c r="C268" i="26"/>
  <c r="C128" i="26" s="1"/>
  <c r="C263" i="26"/>
  <c r="C123" i="26" s="1"/>
  <c r="C258" i="26"/>
  <c r="C118" i="26" s="1"/>
  <c r="D224" i="26"/>
  <c r="D225" i="26"/>
  <c r="C316" i="26"/>
  <c r="C176" i="26" s="1"/>
  <c r="C311" i="26"/>
  <c r="C171" i="26" s="1"/>
  <c r="C306" i="26"/>
  <c r="C166" i="26" s="1"/>
  <c r="C299" i="26"/>
  <c r="C159" i="26" s="1"/>
  <c r="C294" i="26"/>
  <c r="C154" i="26" s="1"/>
  <c r="C289" i="26"/>
  <c r="C149" i="26" s="1"/>
  <c r="C282" i="26"/>
  <c r="C142" i="26" s="1"/>
  <c r="C277" i="26"/>
  <c r="C137" i="26" s="1"/>
  <c r="C272" i="26"/>
  <c r="C132" i="26" s="1"/>
  <c r="C260" i="26"/>
  <c r="C120" i="26" s="1"/>
  <c r="C265" i="26"/>
  <c r="C125" i="26" s="1"/>
  <c r="C255" i="26"/>
  <c r="C115" i="26" s="1"/>
  <c r="C62" i="26"/>
  <c r="D61" i="26"/>
  <c r="D230" i="26"/>
  <c r="C317" i="26"/>
  <c r="C177" i="26" s="1"/>
  <c r="C312" i="26"/>
  <c r="C172" i="26" s="1"/>
  <c r="C307" i="26"/>
  <c r="C167" i="26" s="1"/>
  <c r="C300" i="26"/>
  <c r="C160" i="26" s="1"/>
  <c r="C295" i="26"/>
  <c r="C155" i="26" s="1"/>
  <c r="C290" i="26"/>
  <c r="C150" i="26" s="1"/>
  <c r="C283" i="26"/>
  <c r="C143" i="26" s="1"/>
  <c r="C278" i="26"/>
  <c r="C138" i="26" s="1"/>
  <c r="C318" i="26"/>
  <c r="C178" i="26" s="1"/>
  <c r="C313" i="26"/>
  <c r="C173" i="26" s="1"/>
  <c r="C308" i="26"/>
  <c r="C168" i="26" s="1"/>
  <c r="C301" i="26"/>
  <c r="C161" i="26" s="1"/>
  <c r="C296" i="26"/>
  <c r="C156" i="26" s="1"/>
  <c r="C291" i="26"/>
  <c r="C151" i="26" s="1"/>
  <c r="C284" i="26"/>
  <c r="C144" i="26" s="1"/>
  <c r="C279" i="26"/>
  <c r="C139" i="26" s="1"/>
  <c r="C273" i="26"/>
  <c r="C133" i="26" s="1"/>
  <c r="C266" i="26"/>
  <c r="C126" i="26" s="1"/>
  <c r="C261" i="26"/>
  <c r="C121" i="26" s="1"/>
  <c r="C256" i="26"/>
  <c r="C116" i="26" s="1"/>
  <c r="C267" i="26"/>
  <c r="C127" i="26" s="1"/>
  <c r="C257" i="26"/>
  <c r="C117" i="26" s="1"/>
  <c r="C262" i="26"/>
  <c r="C122" i="26" s="1"/>
  <c r="C274" i="26"/>
  <c r="C134" i="26" s="1"/>
  <c r="C74" i="26"/>
  <c r="C72" i="26"/>
  <c r="C73" i="26"/>
  <c r="C67" i="26"/>
  <c r="D66" i="26"/>
  <c r="D229" i="26"/>
  <c r="C51" i="26"/>
  <c r="D50" i="26"/>
  <c r="E36" i="26"/>
  <c r="D24" i="26"/>
  <c r="D26" i="26"/>
  <c r="D203" i="26"/>
  <c r="E95" i="26"/>
  <c r="D201" i="26"/>
  <c r="E93" i="26"/>
  <c r="D202" i="26"/>
  <c r="E94" i="26"/>
  <c r="U85" i="20"/>
  <c r="S85" i="20"/>
  <c r="R85" i="20"/>
  <c r="P221" i="23"/>
  <c r="C207" i="23"/>
  <c r="C36" i="23"/>
  <c r="C86" i="23"/>
  <c r="C229" i="23"/>
  <c r="C249" i="23"/>
  <c r="C224" i="23"/>
  <c r="C230" i="23"/>
  <c r="B26" i="23"/>
  <c r="C225" i="23"/>
  <c r="C85" i="23"/>
  <c r="D90" i="23"/>
  <c r="E90" i="23" s="1"/>
  <c r="C226" i="23"/>
  <c r="C60" i="23"/>
  <c r="D60" i="23" s="1"/>
  <c r="E60" i="23" s="1"/>
  <c r="F60" i="23" s="1"/>
  <c r="G60" i="23" s="1"/>
  <c r="H60" i="23" s="1"/>
  <c r="I60" i="23" s="1"/>
  <c r="J60" i="23" s="1"/>
  <c r="K60" i="23" s="1"/>
  <c r="L60" i="23" s="1"/>
  <c r="M60" i="23" s="1"/>
  <c r="N60" i="23" s="1"/>
  <c r="O60" i="23" s="1"/>
  <c r="P60" i="23" s="1"/>
  <c r="Q60" i="23" s="1"/>
  <c r="R60" i="23" s="1"/>
  <c r="S60" i="23" s="1"/>
  <c r="T60" i="23" s="1"/>
  <c r="U60" i="23" s="1"/>
  <c r="C227" i="23"/>
  <c r="D91" i="23"/>
  <c r="C84" i="21"/>
  <c r="C26" i="21"/>
  <c r="C85" i="21"/>
  <c r="C249" i="21"/>
  <c r="D26" i="21"/>
  <c r="C229" i="21"/>
  <c r="C230" i="21"/>
  <c r="B24" i="21"/>
  <c r="C224" i="21"/>
  <c r="B60" i="21"/>
  <c r="C60" i="21" s="1"/>
  <c r="D60" i="21" s="1"/>
  <c r="B46" i="21"/>
  <c r="C24" i="21"/>
  <c r="C225" i="21"/>
  <c r="I221" i="21"/>
  <c r="B26" i="21"/>
  <c r="S45" i="21"/>
  <c r="E74" i="24"/>
  <c r="E73" i="24"/>
  <c r="E72" i="24"/>
  <c r="M74" i="24"/>
  <c r="M73" i="24"/>
  <c r="M72" i="24"/>
  <c r="M39" i="24"/>
  <c r="M224" i="24" s="1"/>
  <c r="M40" i="24"/>
  <c r="M225" i="24" s="1"/>
  <c r="U41" i="24"/>
  <c r="U226" i="24" s="1"/>
  <c r="R86" i="24"/>
  <c r="F221" i="24"/>
  <c r="E39" i="24"/>
  <c r="E224" i="24" s="1"/>
  <c r="N39" i="24"/>
  <c r="N224" i="24" s="1"/>
  <c r="N40" i="24"/>
  <c r="N225" i="24" s="1"/>
  <c r="M41" i="24"/>
  <c r="M226" i="24" s="1"/>
  <c r="Q45" i="24"/>
  <c r="Q230" i="24" s="1"/>
  <c r="B51" i="24"/>
  <c r="N85" i="24"/>
  <c r="S86" i="24"/>
  <c r="M221" i="24"/>
  <c r="F39" i="24"/>
  <c r="F224" i="24" s="1"/>
  <c r="E40" i="24"/>
  <c r="E225" i="24" s="1"/>
  <c r="E41" i="24"/>
  <c r="E226" i="24" s="1"/>
  <c r="N41" i="24"/>
  <c r="N226" i="24" s="1"/>
  <c r="I45" i="24"/>
  <c r="I230" i="24" s="1"/>
  <c r="R45" i="24"/>
  <c r="R230" i="24" s="1"/>
  <c r="O85" i="24"/>
  <c r="I86" i="24"/>
  <c r="N221" i="24"/>
  <c r="M245" i="24"/>
  <c r="M71" i="24" s="1"/>
  <c r="F40" i="24"/>
  <c r="F225" i="24" s="1"/>
  <c r="F41" i="24"/>
  <c r="F226" i="24" s="1"/>
  <c r="U44" i="24"/>
  <c r="U229" i="24" s="1"/>
  <c r="J45" i="24"/>
  <c r="J230" i="24" s="1"/>
  <c r="J84" i="24"/>
  <c r="J86" i="24"/>
  <c r="I207" i="24"/>
  <c r="U245" i="24"/>
  <c r="U71" i="24" s="1"/>
  <c r="M44" i="24"/>
  <c r="M229" i="24" s="1"/>
  <c r="B45" i="24"/>
  <c r="B230" i="24" s="1"/>
  <c r="F72" i="24"/>
  <c r="F74" i="24"/>
  <c r="E85" i="24"/>
  <c r="K86" i="24"/>
  <c r="F207" i="24"/>
  <c r="B208" i="24"/>
  <c r="B54" i="24" s="1"/>
  <c r="R208" i="24"/>
  <c r="B243" i="24"/>
  <c r="I246" i="24"/>
  <c r="E44" i="24"/>
  <c r="E229" i="24" s="1"/>
  <c r="N44" i="24"/>
  <c r="N229" i="24" s="1"/>
  <c r="B42" i="24"/>
  <c r="B227" i="24" s="1"/>
  <c r="F85" i="24"/>
  <c r="C208" i="24"/>
  <c r="J243" i="24"/>
  <c r="Q246" i="24"/>
  <c r="U40" i="24"/>
  <c r="U225" i="24" s="1"/>
  <c r="F44" i="24"/>
  <c r="F229" i="24" s="1"/>
  <c r="B86" i="24"/>
  <c r="U207" i="24"/>
  <c r="B247" i="24"/>
  <c r="P241" i="23"/>
  <c r="P70" i="23" s="1"/>
  <c r="C243" i="23"/>
  <c r="D42" i="23"/>
  <c r="B46" i="23"/>
  <c r="D247" i="23"/>
  <c r="B43" i="23"/>
  <c r="B228" i="23" s="1"/>
  <c r="C46" i="23"/>
  <c r="C43" i="23"/>
  <c r="C228" i="23" s="1"/>
  <c r="D46" i="23"/>
  <c r="R74" i="22"/>
  <c r="R73" i="22"/>
  <c r="B40" i="22"/>
  <c r="B225" i="22" s="1"/>
  <c r="J41" i="22"/>
  <c r="J226" i="22" s="1"/>
  <c r="N45" i="22"/>
  <c r="N230" i="22" s="1"/>
  <c r="B41" i="22"/>
  <c r="B226" i="22" s="1"/>
  <c r="F45" i="22"/>
  <c r="F230" i="22" s="1"/>
  <c r="J73" i="22"/>
  <c r="J74" i="22"/>
  <c r="J85" i="22"/>
  <c r="S85" i="22"/>
  <c r="B42" i="22"/>
  <c r="B227" i="22" s="1"/>
  <c r="R44" i="22"/>
  <c r="R229" i="22" s="1"/>
  <c r="B85" i="22"/>
  <c r="K85" i="22"/>
  <c r="K317" i="22" s="1"/>
  <c r="K177" i="22" s="1"/>
  <c r="U85" i="22"/>
  <c r="B207" i="22"/>
  <c r="F208" i="22"/>
  <c r="B43" i="22"/>
  <c r="B228" i="22" s="1"/>
  <c r="J44" i="22"/>
  <c r="J229" i="22" s="1"/>
  <c r="D85" i="22"/>
  <c r="M85" i="22"/>
  <c r="D207" i="22"/>
  <c r="H208" i="22"/>
  <c r="F207" i="22"/>
  <c r="R241" i="22"/>
  <c r="R70" i="22" s="1"/>
  <c r="B44" i="22"/>
  <c r="B229" i="22" s="1"/>
  <c r="B53" i="22"/>
  <c r="N208" i="22"/>
  <c r="R39" i="22"/>
  <c r="R224" i="22" s="1"/>
  <c r="J207" i="22"/>
  <c r="J39" i="22"/>
  <c r="J224" i="22" s="1"/>
  <c r="R40" i="22"/>
  <c r="R225" i="22" s="1"/>
  <c r="L207" i="22"/>
  <c r="O241" i="21"/>
  <c r="O70" i="21" s="1"/>
  <c r="F40" i="21"/>
  <c r="N40" i="21"/>
  <c r="F72" i="20"/>
  <c r="F74" i="20"/>
  <c r="J41" i="20"/>
  <c r="J226" i="20" s="1"/>
  <c r="J85" i="20"/>
  <c r="B41" i="20"/>
  <c r="B226" i="20" s="1"/>
  <c r="N45" i="20"/>
  <c r="N230" i="20" s="1"/>
  <c r="B85" i="20"/>
  <c r="K85" i="20"/>
  <c r="K313" i="20" s="1"/>
  <c r="K173" i="20" s="1"/>
  <c r="F45" i="20"/>
  <c r="F230" i="20" s="1"/>
  <c r="R39" i="20"/>
  <c r="R224" i="20" s="1"/>
  <c r="R44" i="20"/>
  <c r="R229" i="20" s="1"/>
  <c r="I221" i="20"/>
  <c r="J39" i="20"/>
  <c r="J224" i="20" s="1"/>
  <c r="J44" i="20"/>
  <c r="J229" i="20" s="1"/>
  <c r="B39" i="20"/>
  <c r="B224" i="20" s="1"/>
  <c r="M41" i="19"/>
  <c r="M226" i="19" s="1"/>
  <c r="E73" i="19"/>
  <c r="E41" i="19"/>
  <c r="E226" i="19" s="1"/>
  <c r="U73" i="19"/>
  <c r="M74" i="19"/>
  <c r="I86" i="19"/>
  <c r="R86" i="19"/>
  <c r="R311" i="19" s="1"/>
  <c r="R171" i="19" s="1"/>
  <c r="Q208" i="19"/>
  <c r="F43" i="19"/>
  <c r="F228" i="19" s="1"/>
  <c r="M72" i="19"/>
  <c r="U39" i="19"/>
  <c r="U224" i="19" s="1"/>
  <c r="M39" i="19"/>
  <c r="M224" i="19" s="1"/>
  <c r="U44" i="19"/>
  <c r="U229" i="19" s="1"/>
  <c r="E74" i="19"/>
  <c r="U74" i="19"/>
  <c r="E85" i="19"/>
  <c r="N85" i="19"/>
  <c r="U207" i="19"/>
  <c r="E39" i="19"/>
  <c r="E224" i="19" s="1"/>
  <c r="M44" i="19"/>
  <c r="M229" i="19" s="1"/>
  <c r="M221" i="18"/>
  <c r="E39" i="18"/>
  <c r="E224" i="18" s="1"/>
  <c r="E40" i="18"/>
  <c r="E225" i="18" s="1"/>
  <c r="E41" i="18"/>
  <c r="E226" i="18" s="1"/>
  <c r="E44" i="18"/>
  <c r="E229" i="18" s="1"/>
  <c r="U74" i="18"/>
  <c r="N86" i="18"/>
  <c r="E207" i="18"/>
  <c r="E45" i="18"/>
  <c r="E230" i="18" s="1"/>
  <c r="Q45" i="18"/>
  <c r="Q230" i="18" s="1"/>
  <c r="M73" i="18"/>
  <c r="E74" i="18"/>
  <c r="J8" i="18"/>
  <c r="R8" i="18"/>
  <c r="U207" i="18"/>
  <c r="Q208" i="18"/>
  <c r="Q41" i="18"/>
  <c r="Q226" i="18" s="1"/>
  <c r="R45" i="18"/>
  <c r="R230" i="18" s="1"/>
  <c r="B46" i="18"/>
  <c r="B231" i="18" s="1"/>
  <c r="J84" i="18"/>
  <c r="N85" i="18"/>
  <c r="E86" i="18"/>
  <c r="I45" i="18"/>
  <c r="I230" i="18" s="1"/>
  <c r="E72" i="18"/>
  <c r="U72" i="18"/>
  <c r="E85" i="18"/>
  <c r="R86" i="18"/>
  <c r="I207" i="18"/>
  <c r="E208" i="18"/>
  <c r="U208" i="18"/>
  <c r="P8" i="18"/>
  <c r="I39" i="18"/>
  <c r="I224" i="18" s="1"/>
  <c r="I40" i="18"/>
  <c r="I225" i="18" s="1"/>
  <c r="I41" i="18"/>
  <c r="I226" i="18" s="1"/>
  <c r="U41" i="18"/>
  <c r="U226" i="18" s="1"/>
  <c r="I44" i="18"/>
  <c r="I229" i="18" s="1"/>
  <c r="J45" i="18"/>
  <c r="J230" i="18" s="1"/>
  <c r="M74" i="18"/>
  <c r="F85" i="18"/>
  <c r="I86" i="18"/>
  <c r="I289" i="18" s="1"/>
  <c r="I149" i="18" s="1"/>
  <c r="I8" i="18"/>
  <c r="Q8" i="18"/>
  <c r="H8" i="18"/>
  <c r="U39" i="18"/>
  <c r="U224" i="18" s="1"/>
  <c r="B42" i="18"/>
  <c r="B227" i="18" s="1"/>
  <c r="U44" i="18"/>
  <c r="U229" i="18" s="1"/>
  <c r="U45" i="18"/>
  <c r="U230" i="18" s="1"/>
  <c r="R85" i="18"/>
  <c r="R300" i="18" s="1"/>
  <c r="R160" i="18" s="1"/>
  <c r="M207" i="18"/>
  <c r="I208" i="18"/>
  <c r="M208" i="18"/>
  <c r="U40" i="18"/>
  <c r="U225" i="18" s="1"/>
  <c r="M41" i="18"/>
  <c r="M226" i="18" s="1"/>
  <c r="H39" i="25"/>
  <c r="H224" i="25" s="1"/>
  <c r="P41" i="25"/>
  <c r="P226" i="25" s="1"/>
  <c r="U86" i="25"/>
  <c r="P40" i="25"/>
  <c r="P225" i="25" s="1"/>
  <c r="H41" i="25"/>
  <c r="H226" i="25" s="1"/>
  <c r="B8" i="25"/>
  <c r="J8" i="25"/>
  <c r="R8" i="25"/>
  <c r="H207" i="25"/>
  <c r="D208" i="25"/>
  <c r="Q85" i="25"/>
  <c r="M86" i="25"/>
  <c r="P39" i="25"/>
  <c r="P224" i="25" s="1"/>
  <c r="H40" i="25"/>
  <c r="H225" i="25" s="1"/>
  <c r="C241" i="25"/>
  <c r="C70" i="25" s="1"/>
  <c r="G208" i="25"/>
  <c r="O207" i="25"/>
  <c r="F8" i="25"/>
  <c r="N8" i="25"/>
  <c r="U247" i="25"/>
  <c r="O8" i="25"/>
  <c r="B15" i="25"/>
  <c r="E8" i="25"/>
  <c r="B39" i="18"/>
  <c r="B224" i="18" s="1"/>
  <c r="B44" i="18"/>
  <c r="B229" i="18" s="1"/>
  <c r="F86" i="18"/>
  <c r="R207" i="18"/>
  <c r="B40" i="18"/>
  <c r="B225" i="18" s="1"/>
  <c r="J40" i="18"/>
  <c r="J225" i="18" s="1"/>
  <c r="R40" i="18"/>
  <c r="R225" i="18" s="1"/>
  <c r="B72" i="18"/>
  <c r="R73" i="18"/>
  <c r="J74" i="18"/>
  <c r="J85" i="18"/>
  <c r="S85" i="18"/>
  <c r="S295" i="18" s="1"/>
  <c r="S155" i="18" s="1"/>
  <c r="N208" i="18"/>
  <c r="R41" i="18"/>
  <c r="R226" i="18" s="1"/>
  <c r="R72" i="18"/>
  <c r="J73" i="18"/>
  <c r="B85" i="18"/>
  <c r="K85" i="18"/>
  <c r="J207" i="18"/>
  <c r="E241" i="18"/>
  <c r="E70" i="18" s="1"/>
  <c r="J41" i="18"/>
  <c r="J226" i="18" s="1"/>
  <c r="N45" i="18"/>
  <c r="N230" i="18" s="1"/>
  <c r="B74" i="18"/>
  <c r="M243" i="18"/>
  <c r="B41" i="18"/>
  <c r="B226" i="18" s="1"/>
  <c r="F45" i="18"/>
  <c r="F230" i="18" s="1"/>
  <c r="B207" i="18"/>
  <c r="F208" i="18"/>
  <c r="M245" i="18"/>
  <c r="M71" i="18" s="1"/>
  <c r="R221" i="18"/>
  <c r="R39" i="18"/>
  <c r="R224" i="18" s="1"/>
  <c r="R44" i="18"/>
  <c r="R229" i="18" s="1"/>
  <c r="U247" i="18"/>
  <c r="D43" i="25"/>
  <c r="D228" i="25" s="1"/>
  <c r="K208" i="25"/>
  <c r="I221" i="25"/>
  <c r="S247" i="25"/>
  <c r="G244" i="25"/>
  <c r="G249" i="25" s="1"/>
  <c r="P207" i="25"/>
  <c r="K241" i="25"/>
  <c r="K70" i="25" s="1"/>
  <c r="C45" i="25"/>
  <c r="C230" i="25" s="1"/>
  <c r="O208" i="25"/>
  <c r="S241" i="25"/>
  <c r="S70" i="25" s="1"/>
  <c r="M245" i="25"/>
  <c r="M71" i="25" s="1"/>
  <c r="O40" i="25"/>
  <c r="O225" i="25" s="1"/>
  <c r="O41" i="25"/>
  <c r="O226" i="25" s="1"/>
  <c r="S207" i="25"/>
  <c r="Q245" i="25"/>
  <c r="Q71" i="25" s="1"/>
  <c r="O39" i="25"/>
  <c r="O224" i="25" s="1"/>
  <c r="G41" i="25"/>
  <c r="G226" i="25" s="1"/>
  <c r="O44" i="25"/>
  <c r="O229" i="25" s="1"/>
  <c r="D243" i="25"/>
  <c r="E246" i="25"/>
  <c r="G39" i="25"/>
  <c r="G224" i="25" s="1"/>
  <c r="G40" i="25"/>
  <c r="G225" i="25" s="1"/>
  <c r="C208" i="25"/>
  <c r="S246" i="25"/>
  <c r="G44" i="25"/>
  <c r="G229" i="25" s="1"/>
  <c r="S45" i="25"/>
  <c r="S230" i="25" s="1"/>
  <c r="C207" i="25"/>
  <c r="E207" i="25"/>
  <c r="U246" i="25"/>
  <c r="N74" i="24"/>
  <c r="N72" i="24"/>
  <c r="N73" i="24"/>
  <c r="U72" i="24"/>
  <c r="U74" i="24"/>
  <c r="U73" i="24"/>
  <c r="L73" i="24"/>
  <c r="L72" i="24"/>
  <c r="L74" i="24"/>
  <c r="T72" i="24"/>
  <c r="T74" i="24"/>
  <c r="T73" i="24"/>
  <c r="H44" i="24"/>
  <c r="H229" i="24" s="1"/>
  <c r="P44" i="24"/>
  <c r="P229" i="24" s="1"/>
  <c r="D45" i="24"/>
  <c r="D230" i="24" s="1"/>
  <c r="L45" i="24"/>
  <c r="L230" i="24" s="1"/>
  <c r="T45" i="24"/>
  <c r="T230" i="24" s="1"/>
  <c r="P73" i="24"/>
  <c r="P74" i="24"/>
  <c r="C81" i="24"/>
  <c r="T207" i="24"/>
  <c r="T208" i="24"/>
  <c r="H74" i="24"/>
  <c r="H40" i="24"/>
  <c r="H225" i="24" s="1"/>
  <c r="P40" i="24"/>
  <c r="P225" i="24" s="1"/>
  <c r="B46" i="24"/>
  <c r="H72" i="24"/>
  <c r="L207" i="24"/>
  <c r="M208" i="24"/>
  <c r="P221" i="24"/>
  <c r="M243" i="24"/>
  <c r="H85" i="24"/>
  <c r="D86" i="24"/>
  <c r="M207" i="24"/>
  <c r="D208" i="24"/>
  <c r="L208" i="24"/>
  <c r="K241" i="24"/>
  <c r="K70" i="24" s="1"/>
  <c r="O243" i="24"/>
  <c r="B40" i="24"/>
  <c r="B225" i="24" s="1"/>
  <c r="J40" i="24"/>
  <c r="J225" i="24" s="1"/>
  <c r="R40" i="24"/>
  <c r="R225" i="24" s="1"/>
  <c r="K72" i="24"/>
  <c r="I85" i="24"/>
  <c r="Q85" i="24"/>
  <c r="E86" i="24"/>
  <c r="E282" i="24" s="1"/>
  <c r="E142" i="24" s="1"/>
  <c r="M86" i="24"/>
  <c r="D207" i="24"/>
  <c r="O207" i="24"/>
  <c r="E208" i="24"/>
  <c r="P208" i="24"/>
  <c r="P243" i="24"/>
  <c r="I247" i="24"/>
  <c r="B85" i="24"/>
  <c r="B308" i="24" s="1"/>
  <c r="B168" i="24" s="1"/>
  <c r="J85" i="24"/>
  <c r="R85" i="24"/>
  <c r="F86" i="24"/>
  <c r="P207" i="24"/>
  <c r="G208" i="24"/>
  <c r="Q208" i="24"/>
  <c r="D221" i="24"/>
  <c r="Q243" i="24"/>
  <c r="J247" i="24"/>
  <c r="H39" i="24"/>
  <c r="H224" i="24" s="1"/>
  <c r="P39" i="24"/>
  <c r="P224" i="24" s="1"/>
  <c r="H41" i="24"/>
  <c r="H226" i="24" s="1"/>
  <c r="P41" i="24"/>
  <c r="P226" i="24" s="1"/>
  <c r="C85" i="24"/>
  <c r="K85" i="24"/>
  <c r="S85" i="24"/>
  <c r="S284" i="24" s="1"/>
  <c r="S144" i="24" s="1"/>
  <c r="G207" i="24"/>
  <c r="Q207" i="24"/>
  <c r="H208" i="24"/>
  <c r="R243" i="24"/>
  <c r="R247" i="24"/>
  <c r="D244" i="23"/>
  <c r="D39" i="23"/>
  <c r="L39" i="23"/>
  <c r="T39" i="23"/>
  <c r="D41" i="23"/>
  <c r="L41" i="23"/>
  <c r="T41" i="23"/>
  <c r="U241" i="23"/>
  <c r="U70" i="23" s="1"/>
  <c r="I243" i="23"/>
  <c r="H245" i="23"/>
  <c r="H71" i="23" s="1"/>
  <c r="K247" i="23"/>
  <c r="G221" i="23"/>
  <c r="K243" i="23"/>
  <c r="P245" i="23"/>
  <c r="P71" i="23" s="1"/>
  <c r="L247" i="23"/>
  <c r="H221" i="23"/>
  <c r="L243" i="23"/>
  <c r="D246" i="23"/>
  <c r="Q247" i="23"/>
  <c r="D44" i="23"/>
  <c r="L44" i="23"/>
  <c r="T44" i="23"/>
  <c r="H45" i="23"/>
  <c r="P45" i="23"/>
  <c r="O221" i="23"/>
  <c r="Q243" i="23"/>
  <c r="S247" i="23"/>
  <c r="D40" i="23"/>
  <c r="L40" i="23"/>
  <c r="T40" i="23"/>
  <c r="R243" i="23"/>
  <c r="R246" i="23"/>
  <c r="T247" i="23"/>
  <c r="R221" i="23"/>
  <c r="S243" i="23"/>
  <c r="T246" i="23"/>
  <c r="M241" i="23"/>
  <c r="M70" i="23" s="1"/>
  <c r="C247" i="23"/>
  <c r="T72" i="22"/>
  <c r="T73" i="22"/>
  <c r="T74" i="22"/>
  <c r="S74" i="22"/>
  <c r="S72" i="22"/>
  <c r="S73" i="22"/>
  <c r="I74" i="22"/>
  <c r="I73" i="22"/>
  <c r="I72" i="22"/>
  <c r="B72" i="22"/>
  <c r="B73" i="22"/>
  <c r="B74" i="22"/>
  <c r="G247" i="22"/>
  <c r="C40" i="22"/>
  <c r="C225" i="22" s="1"/>
  <c r="K40" i="22"/>
  <c r="K225" i="22" s="1"/>
  <c r="S40" i="22"/>
  <c r="S225" i="22" s="1"/>
  <c r="R72" i="22"/>
  <c r="K74" i="22"/>
  <c r="C85" i="22"/>
  <c r="G86" i="22"/>
  <c r="G208" i="22"/>
  <c r="S241" i="22"/>
  <c r="S70" i="22" s="1"/>
  <c r="B245" i="22"/>
  <c r="B71" i="22" s="1"/>
  <c r="K73" i="22"/>
  <c r="L85" i="22"/>
  <c r="T85" i="22"/>
  <c r="P86" i="22"/>
  <c r="K207" i="22"/>
  <c r="C245" i="22"/>
  <c r="C71" i="22" s="1"/>
  <c r="C44" i="22"/>
  <c r="C229" i="22" s="1"/>
  <c r="K44" i="22"/>
  <c r="K229" i="22" s="1"/>
  <c r="S44" i="22"/>
  <c r="S229" i="22" s="1"/>
  <c r="G45" i="22"/>
  <c r="G230" i="22" s="1"/>
  <c r="O45" i="22"/>
  <c r="O230" i="22" s="1"/>
  <c r="B221" i="22"/>
  <c r="C74" i="22"/>
  <c r="G207" i="22"/>
  <c r="O207" i="22"/>
  <c r="S245" i="22"/>
  <c r="S71" i="22" s="1"/>
  <c r="C39" i="22"/>
  <c r="C224" i="22" s="1"/>
  <c r="K39" i="22"/>
  <c r="K224" i="22" s="1"/>
  <c r="C41" i="22"/>
  <c r="C226" i="22" s="1"/>
  <c r="K41" i="22"/>
  <c r="K226" i="22" s="1"/>
  <c r="S41" i="22"/>
  <c r="S226" i="22" s="1"/>
  <c r="C73" i="22"/>
  <c r="S207" i="22"/>
  <c r="F246" i="22"/>
  <c r="C207" i="22"/>
  <c r="G246" i="22"/>
  <c r="K241" i="22"/>
  <c r="K70" i="22" s="1"/>
  <c r="O244" i="22"/>
  <c r="O249" i="22" s="1"/>
  <c r="C72" i="21"/>
  <c r="C73" i="21"/>
  <c r="C74" i="21"/>
  <c r="B86" i="21"/>
  <c r="F221" i="21"/>
  <c r="F44" i="21"/>
  <c r="N44" i="21"/>
  <c r="B45" i="21"/>
  <c r="B230" i="21" s="1"/>
  <c r="J45" i="21"/>
  <c r="R45" i="21"/>
  <c r="O243" i="21"/>
  <c r="H245" i="21"/>
  <c r="H71" i="21" s="1"/>
  <c r="B51" i="21"/>
  <c r="K221" i="21"/>
  <c r="F39" i="21"/>
  <c r="N39" i="21"/>
  <c r="F41" i="21"/>
  <c r="N41" i="21"/>
  <c r="B42" i="21"/>
  <c r="B227" i="21" s="1"/>
  <c r="S221" i="21"/>
  <c r="B43" i="21"/>
  <c r="B228" i="21" s="1"/>
  <c r="G241" i="21"/>
  <c r="G70" i="21" s="1"/>
  <c r="M241" i="21"/>
  <c r="M70" i="21" s="1"/>
  <c r="G247" i="21"/>
  <c r="N241" i="21"/>
  <c r="N70" i="21" s="1"/>
  <c r="G243" i="21"/>
  <c r="O247" i="21"/>
  <c r="N74" i="20"/>
  <c r="N72" i="20"/>
  <c r="N73" i="20"/>
  <c r="G73" i="20"/>
  <c r="G72" i="20"/>
  <c r="G74" i="20"/>
  <c r="D81" i="20"/>
  <c r="C46" i="20"/>
  <c r="C231" i="20" s="1"/>
  <c r="C42" i="20"/>
  <c r="C227" i="20" s="1"/>
  <c r="H72" i="20"/>
  <c r="H85" i="20"/>
  <c r="Q85" i="20"/>
  <c r="M86" i="20"/>
  <c r="N221" i="20"/>
  <c r="D243" i="20"/>
  <c r="E247" i="20"/>
  <c r="H39" i="20"/>
  <c r="H224" i="20" s="1"/>
  <c r="P39" i="20"/>
  <c r="P224" i="20" s="1"/>
  <c r="H41" i="20"/>
  <c r="H226" i="20" s="1"/>
  <c r="P41" i="20"/>
  <c r="P226" i="20" s="1"/>
  <c r="D42" i="20"/>
  <c r="D227" i="20" s="1"/>
  <c r="H74" i="20"/>
  <c r="S221" i="20"/>
  <c r="E243" i="20"/>
  <c r="J247" i="20"/>
  <c r="P73" i="20"/>
  <c r="L207" i="20"/>
  <c r="G241" i="20"/>
  <c r="G70" i="20" s="1"/>
  <c r="J243" i="20"/>
  <c r="I245" i="20"/>
  <c r="I71" i="20" s="1"/>
  <c r="F73" i="20"/>
  <c r="L208" i="20"/>
  <c r="D208" i="20"/>
  <c r="M245" i="20"/>
  <c r="M71" i="20" s="1"/>
  <c r="R247" i="20"/>
  <c r="P207" i="20"/>
  <c r="P208" i="20"/>
  <c r="M208" i="20"/>
  <c r="K241" i="20"/>
  <c r="K70" i="20" s="1"/>
  <c r="R243" i="20"/>
  <c r="I246" i="20"/>
  <c r="H40" i="20"/>
  <c r="H225" i="20" s="1"/>
  <c r="P40" i="20"/>
  <c r="P225" i="20" s="1"/>
  <c r="P72" i="20"/>
  <c r="D207" i="20"/>
  <c r="F221" i="20"/>
  <c r="P241" i="20"/>
  <c r="P70" i="20" s="1"/>
  <c r="H44" i="20"/>
  <c r="H229" i="20" s="1"/>
  <c r="P44" i="20"/>
  <c r="P229" i="20" s="1"/>
  <c r="L45" i="20"/>
  <c r="L230" i="20" s="1"/>
  <c r="T45" i="20"/>
  <c r="T230" i="20" s="1"/>
  <c r="H221" i="20"/>
  <c r="Q241" i="20"/>
  <c r="Q70" i="20" s="1"/>
  <c r="B243" i="20"/>
  <c r="N74" i="19"/>
  <c r="N73" i="19"/>
  <c r="N72" i="19"/>
  <c r="O73" i="19"/>
  <c r="O72" i="19"/>
  <c r="O74" i="19"/>
  <c r="H72" i="19"/>
  <c r="H74" i="19"/>
  <c r="H73" i="19"/>
  <c r="T74" i="19"/>
  <c r="T73" i="19"/>
  <c r="T72" i="19"/>
  <c r="C42" i="19"/>
  <c r="C227" i="19" s="1"/>
  <c r="P74" i="19"/>
  <c r="T208" i="19"/>
  <c r="H39" i="19"/>
  <c r="H224" i="19" s="1"/>
  <c r="P39" i="19"/>
  <c r="P224" i="19" s="1"/>
  <c r="H41" i="19"/>
  <c r="H226" i="19" s="1"/>
  <c r="P41" i="19"/>
  <c r="P226" i="19" s="1"/>
  <c r="D42" i="19"/>
  <c r="D227" i="19" s="1"/>
  <c r="C46" i="19"/>
  <c r="D208" i="19"/>
  <c r="P221" i="19"/>
  <c r="F42" i="19"/>
  <c r="F227" i="19" s="1"/>
  <c r="D46" i="19"/>
  <c r="L72" i="19"/>
  <c r="H85" i="19"/>
  <c r="D86" i="19"/>
  <c r="H207" i="19"/>
  <c r="P241" i="19"/>
  <c r="P70" i="19" s="1"/>
  <c r="H245" i="19"/>
  <c r="H71" i="19" s="1"/>
  <c r="L73" i="19"/>
  <c r="Q85" i="19"/>
  <c r="M86" i="19"/>
  <c r="U86" i="19"/>
  <c r="D207" i="19"/>
  <c r="L207" i="19"/>
  <c r="T207" i="19"/>
  <c r="D246" i="19"/>
  <c r="C43" i="19"/>
  <c r="C228" i="19" s="1"/>
  <c r="L208" i="19"/>
  <c r="B243" i="19"/>
  <c r="L246" i="19"/>
  <c r="H221" i="19"/>
  <c r="H40" i="19"/>
  <c r="H225" i="19" s="1"/>
  <c r="P40" i="19"/>
  <c r="P225" i="19" s="1"/>
  <c r="D43" i="19"/>
  <c r="D228" i="19" s="1"/>
  <c r="P207" i="19"/>
  <c r="H243" i="19"/>
  <c r="T246" i="19"/>
  <c r="E43" i="19"/>
  <c r="E228" i="19" s="1"/>
  <c r="H44" i="19"/>
  <c r="H229" i="19" s="1"/>
  <c r="P44" i="19"/>
  <c r="P229" i="19" s="1"/>
  <c r="J243" i="19"/>
  <c r="P247" i="19"/>
  <c r="Q72" i="18"/>
  <c r="Q74" i="18"/>
  <c r="Q73" i="18"/>
  <c r="H72" i="18"/>
  <c r="H74" i="18"/>
  <c r="H73" i="18"/>
  <c r="K72" i="18"/>
  <c r="S72" i="18"/>
  <c r="O208" i="18"/>
  <c r="N243" i="18"/>
  <c r="U245" i="18"/>
  <c r="U71" i="18" s="1"/>
  <c r="C44" i="18"/>
  <c r="C229" i="18" s="1"/>
  <c r="K44" i="18"/>
  <c r="K229" i="18" s="1"/>
  <c r="S44" i="18"/>
  <c r="S229" i="18" s="1"/>
  <c r="G45" i="18"/>
  <c r="G230" i="18" s="1"/>
  <c r="O45" i="18"/>
  <c r="O230" i="18" s="1"/>
  <c r="G208" i="18"/>
  <c r="R241" i="18"/>
  <c r="R70" i="18" s="1"/>
  <c r="U243" i="18"/>
  <c r="G246" i="18"/>
  <c r="C72" i="18"/>
  <c r="S207" i="18"/>
  <c r="B221" i="18"/>
  <c r="C39" i="18"/>
  <c r="C224" i="18" s="1"/>
  <c r="K39" i="18"/>
  <c r="K224" i="18" s="1"/>
  <c r="S39" i="18"/>
  <c r="S224" i="18" s="1"/>
  <c r="C41" i="18"/>
  <c r="C226" i="18" s="1"/>
  <c r="K41" i="18"/>
  <c r="K226" i="18" s="1"/>
  <c r="S41" i="18"/>
  <c r="S226" i="18" s="1"/>
  <c r="K73" i="18"/>
  <c r="S73" i="18"/>
  <c r="K207" i="18"/>
  <c r="S208" i="18"/>
  <c r="K221" i="18"/>
  <c r="C51" i="18"/>
  <c r="C207" i="18"/>
  <c r="C53" i="18" s="1"/>
  <c r="K208" i="18"/>
  <c r="Q221" i="18"/>
  <c r="E247" i="18"/>
  <c r="P86" i="18"/>
  <c r="P306" i="18" s="1"/>
  <c r="P166" i="18" s="1"/>
  <c r="C208" i="18"/>
  <c r="T221" i="18"/>
  <c r="C243" i="18"/>
  <c r="B245" i="18"/>
  <c r="B71" i="18" s="1"/>
  <c r="L247" i="18"/>
  <c r="C85" i="18"/>
  <c r="T85" i="18"/>
  <c r="T318" i="18" s="1"/>
  <c r="T178" i="18" s="1"/>
  <c r="D241" i="18"/>
  <c r="D70" i="18" s="1"/>
  <c r="E243" i="18"/>
  <c r="M247" i="18"/>
  <c r="D50" i="24"/>
  <c r="C51" i="24"/>
  <c r="C53" i="24" s="1"/>
  <c r="D89" i="24"/>
  <c r="C197" i="24"/>
  <c r="C66" i="24"/>
  <c r="B67" i="24"/>
  <c r="C200" i="24"/>
  <c r="D92" i="24"/>
  <c r="D90" i="24"/>
  <c r="C198" i="24"/>
  <c r="D36" i="24"/>
  <c r="E36" i="24" s="1"/>
  <c r="F36" i="24" s="1"/>
  <c r="G36" i="24" s="1"/>
  <c r="H36" i="24" s="1"/>
  <c r="I36" i="24" s="1"/>
  <c r="J36" i="24" s="1"/>
  <c r="K36" i="24" s="1"/>
  <c r="L36" i="24" s="1"/>
  <c r="M36" i="24" s="1"/>
  <c r="N36" i="24" s="1"/>
  <c r="O36" i="24" s="1"/>
  <c r="P36" i="24" s="1"/>
  <c r="Q36" i="24" s="1"/>
  <c r="R36" i="24" s="1"/>
  <c r="S36" i="24" s="1"/>
  <c r="T36" i="24" s="1"/>
  <c r="U36" i="24" s="1"/>
  <c r="B61" i="24"/>
  <c r="B60" i="24"/>
  <c r="C60" i="24" s="1"/>
  <c r="D60" i="24" s="1"/>
  <c r="E60" i="24" s="1"/>
  <c r="F60" i="24" s="1"/>
  <c r="G60" i="24" s="1"/>
  <c r="H60" i="24" s="1"/>
  <c r="I60" i="24" s="1"/>
  <c r="J60" i="24" s="1"/>
  <c r="K60" i="24" s="1"/>
  <c r="L60" i="24" s="1"/>
  <c r="M60" i="24" s="1"/>
  <c r="N60" i="24" s="1"/>
  <c r="O60" i="24" s="1"/>
  <c r="P60" i="24" s="1"/>
  <c r="Q60" i="24" s="1"/>
  <c r="R60" i="24" s="1"/>
  <c r="S60" i="24" s="1"/>
  <c r="T60" i="24" s="1"/>
  <c r="U60" i="24" s="1"/>
  <c r="D95" i="24"/>
  <c r="C203" i="24"/>
  <c r="C319" i="24"/>
  <c r="C179" i="24" s="1"/>
  <c r="C314" i="24"/>
  <c r="C174" i="24" s="1"/>
  <c r="C297" i="24"/>
  <c r="C157" i="24" s="1"/>
  <c r="C275" i="24"/>
  <c r="C135" i="24" s="1"/>
  <c r="C302" i="24"/>
  <c r="C162" i="24" s="1"/>
  <c r="C309" i="24"/>
  <c r="C169" i="24" s="1"/>
  <c r="C292" i="24"/>
  <c r="C152" i="24" s="1"/>
  <c r="C280" i="24"/>
  <c r="C140" i="24" s="1"/>
  <c r="C285" i="24"/>
  <c r="C145" i="24" s="1"/>
  <c r="K319" i="24"/>
  <c r="K179" i="24" s="1"/>
  <c r="K314" i="24"/>
  <c r="K174" i="24" s="1"/>
  <c r="K292" i="24"/>
  <c r="K152" i="24" s="1"/>
  <c r="K297" i="24"/>
  <c r="K157" i="24" s="1"/>
  <c r="K275" i="24"/>
  <c r="K135" i="24" s="1"/>
  <c r="K302" i="24"/>
  <c r="K162" i="24" s="1"/>
  <c r="K309" i="24"/>
  <c r="K169" i="24" s="1"/>
  <c r="K285" i="24"/>
  <c r="K145" i="24" s="1"/>
  <c r="K280" i="24"/>
  <c r="K140" i="24" s="1"/>
  <c r="S319" i="24"/>
  <c r="S179" i="24" s="1"/>
  <c r="S314" i="24"/>
  <c r="S174" i="24" s="1"/>
  <c r="S292" i="24"/>
  <c r="S152" i="24" s="1"/>
  <c r="S297" i="24"/>
  <c r="S157" i="24" s="1"/>
  <c r="S302" i="24"/>
  <c r="S162" i="24" s="1"/>
  <c r="S280" i="24"/>
  <c r="S140" i="24" s="1"/>
  <c r="S275" i="24"/>
  <c r="S135" i="24" s="1"/>
  <c r="S309" i="24"/>
  <c r="S169" i="24" s="1"/>
  <c r="S285" i="24"/>
  <c r="S145" i="24" s="1"/>
  <c r="G318" i="24"/>
  <c r="G178" i="24" s="1"/>
  <c r="G313" i="24"/>
  <c r="G173" i="24" s="1"/>
  <c r="G317" i="24"/>
  <c r="G177" i="24" s="1"/>
  <c r="G301" i="24"/>
  <c r="G161" i="24" s="1"/>
  <c r="G295" i="24"/>
  <c r="G155" i="24" s="1"/>
  <c r="G279" i="24"/>
  <c r="G139" i="24" s="1"/>
  <c r="G312" i="24"/>
  <c r="G172" i="24" s="1"/>
  <c r="G308" i="24"/>
  <c r="G168" i="24" s="1"/>
  <c r="G300" i="24"/>
  <c r="G160" i="24" s="1"/>
  <c r="G307" i="24"/>
  <c r="G167" i="24" s="1"/>
  <c r="G291" i="24"/>
  <c r="G151" i="24" s="1"/>
  <c r="G296" i="24"/>
  <c r="G156" i="24" s="1"/>
  <c r="G290" i="24"/>
  <c r="G150" i="24" s="1"/>
  <c r="G283" i="24"/>
  <c r="G143" i="24" s="1"/>
  <c r="G273" i="24"/>
  <c r="G133" i="24" s="1"/>
  <c r="G278" i="24"/>
  <c r="G138" i="24" s="1"/>
  <c r="G284" i="24"/>
  <c r="G144" i="24" s="1"/>
  <c r="G274" i="24"/>
  <c r="G134" i="24" s="1"/>
  <c r="O318" i="24"/>
  <c r="O178" i="24" s="1"/>
  <c r="O313" i="24"/>
  <c r="O173" i="24" s="1"/>
  <c r="O296" i="24"/>
  <c r="O156" i="24" s="1"/>
  <c r="O290" i="24"/>
  <c r="O150" i="24" s="1"/>
  <c r="O274" i="24"/>
  <c r="O134" i="24" s="1"/>
  <c r="O301" i="24"/>
  <c r="O161" i="24" s="1"/>
  <c r="O295" i="24"/>
  <c r="O155" i="24" s="1"/>
  <c r="O279" i="24"/>
  <c r="O139" i="24" s="1"/>
  <c r="O317" i="24"/>
  <c r="O177" i="24" s="1"/>
  <c r="O308" i="24"/>
  <c r="O168" i="24" s="1"/>
  <c r="O300" i="24"/>
  <c r="O160" i="24" s="1"/>
  <c r="O312" i="24"/>
  <c r="O172" i="24" s="1"/>
  <c r="O307" i="24"/>
  <c r="O167" i="24" s="1"/>
  <c r="O291" i="24"/>
  <c r="O151" i="24" s="1"/>
  <c r="O278" i="24"/>
  <c r="O138" i="24" s="1"/>
  <c r="O284" i="24"/>
  <c r="O144" i="24" s="1"/>
  <c r="O273" i="24"/>
  <c r="O133" i="24" s="1"/>
  <c r="O283" i="24"/>
  <c r="O143" i="24" s="1"/>
  <c r="C316" i="24"/>
  <c r="C176" i="24" s="1"/>
  <c r="C299" i="24"/>
  <c r="C159" i="24" s="1"/>
  <c r="C277" i="24"/>
  <c r="C137" i="24" s="1"/>
  <c r="C306" i="24"/>
  <c r="C166" i="24" s="1"/>
  <c r="C282" i="24"/>
  <c r="C142" i="24" s="1"/>
  <c r="C311" i="24"/>
  <c r="C171" i="24" s="1"/>
  <c r="C294" i="24"/>
  <c r="C154" i="24" s="1"/>
  <c r="C272" i="24"/>
  <c r="C132" i="24" s="1"/>
  <c r="C289" i="24"/>
  <c r="C149" i="24" s="1"/>
  <c r="K299" i="24"/>
  <c r="K159" i="24" s="1"/>
  <c r="K277" i="24"/>
  <c r="K137" i="24" s="1"/>
  <c r="K316" i="24"/>
  <c r="K176" i="24" s="1"/>
  <c r="K306" i="24"/>
  <c r="K166" i="24" s="1"/>
  <c r="K311" i="24"/>
  <c r="K171" i="24" s="1"/>
  <c r="K282" i="24"/>
  <c r="K142" i="24" s="1"/>
  <c r="K272" i="24"/>
  <c r="K132" i="24" s="1"/>
  <c r="K294" i="24"/>
  <c r="K154" i="24" s="1"/>
  <c r="K289" i="24"/>
  <c r="K149" i="24" s="1"/>
  <c r="S311" i="24"/>
  <c r="S171" i="24" s="1"/>
  <c r="S294" i="24"/>
  <c r="S154" i="24" s="1"/>
  <c r="S299" i="24"/>
  <c r="S159" i="24" s="1"/>
  <c r="S277" i="24"/>
  <c r="S137" i="24" s="1"/>
  <c r="S306" i="24"/>
  <c r="S166" i="24" s="1"/>
  <c r="S316" i="24"/>
  <c r="S176" i="24" s="1"/>
  <c r="S289" i="24"/>
  <c r="S149" i="24" s="1"/>
  <c r="S282" i="24"/>
  <c r="S142" i="24" s="1"/>
  <c r="S272" i="24"/>
  <c r="S132" i="24" s="1"/>
  <c r="C204" i="24"/>
  <c r="D96" i="24"/>
  <c r="D319" i="24"/>
  <c r="D179" i="24" s="1"/>
  <c r="D314" i="24"/>
  <c r="D174" i="24" s="1"/>
  <c r="D297" i="24"/>
  <c r="D157" i="24" s="1"/>
  <c r="D275" i="24"/>
  <c r="D135" i="24" s="1"/>
  <c r="D302" i="24"/>
  <c r="D162" i="24" s="1"/>
  <c r="D280" i="24"/>
  <c r="D140" i="24" s="1"/>
  <c r="D309" i="24"/>
  <c r="D169" i="24" s="1"/>
  <c r="D292" i="24"/>
  <c r="D152" i="24" s="1"/>
  <c r="D285" i="24"/>
  <c r="D145" i="24" s="1"/>
  <c r="L319" i="24"/>
  <c r="L179" i="24" s="1"/>
  <c r="L314" i="24"/>
  <c r="L174" i="24" s="1"/>
  <c r="L297" i="24"/>
  <c r="L157" i="24" s="1"/>
  <c r="L275" i="24"/>
  <c r="L135" i="24" s="1"/>
  <c r="L302" i="24"/>
  <c r="L162" i="24" s="1"/>
  <c r="L309" i="24"/>
  <c r="L169" i="24" s="1"/>
  <c r="L285" i="24"/>
  <c r="L145" i="24" s="1"/>
  <c r="L280" i="24"/>
  <c r="L140" i="24" s="1"/>
  <c r="L292" i="24"/>
  <c r="L152" i="24" s="1"/>
  <c r="T319" i="24"/>
  <c r="T179" i="24" s="1"/>
  <c r="T314" i="24"/>
  <c r="T174" i="24" s="1"/>
  <c r="T292" i="24"/>
  <c r="T152" i="24" s="1"/>
  <c r="T297" i="24"/>
  <c r="T157" i="24" s="1"/>
  <c r="T275" i="24"/>
  <c r="T135" i="24" s="1"/>
  <c r="T302" i="24"/>
  <c r="T162" i="24" s="1"/>
  <c r="T309" i="24"/>
  <c r="T169" i="24" s="1"/>
  <c r="T285" i="24"/>
  <c r="T145" i="24" s="1"/>
  <c r="T280" i="24"/>
  <c r="T140" i="24" s="1"/>
  <c r="H318" i="24"/>
  <c r="H178" i="24" s="1"/>
  <c r="H313" i="24"/>
  <c r="H173" i="24" s="1"/>
  <c r="H317" i="24"/>
  <c r="H177" i="24" s="1"/>
  <c r="H301" i="24"/>
  <c r="H161" i="24" s="1"/>
  <c r="H295" i="24"/>
  <c r="H155" i="24" s="1"/>
  <c r="H279" i="24"/>
  <c r="H139" i="24" s="1"/>
  <c r="H312" i="24"/>
  <c r="H172" i="24" s="1"/>
  <c r="H308" i="24"/>
  <c r="H168" i="24" s="1"/>
  <c r="H300" i="24"/>
  <c r="H160" i="24" s="1"/>
  <c r="H284" i="24"/>
  <c r="H144" i="24" s="1"/>
  <c r="H278" i="24"/>
  <c r="H138" i="24" s="1"/>
  <c r="H273" i="24"/>
  <c r="H133" i="24" s="1"/>
  <c r="H307" i="24"/>
  <c r="H167" i="24" s="1"/>
  <c r="H291" i="24"/>
  <c r="H151" i="24" s="1"/>
  <c r="H296" i="24"/>
  <c r="H156" i="24" s="1"/>
  <c r="H290" i="24"/>
  <c r="H150" i="24" s="1"/>
  <c r="H283" i="24"/>
  <c r="H143" i="24" s="1"/>
  <c r="H274" i="24"/>
  <c r="H134" i="24" s="1"/>
  <c r="P318" i="24"/>
  <c r="P178" i="24" s="1"/>
  <c r="P313" i="24"/>
  <c r="P173" i="24" s="1"/>
  <c r="P301" i="24"/>
  <c r="P161" i="24" s="1"/>
  <c r="P295" i="24"/>
  <c r="P155" i="24" s="1"/>
  <c r="P279" i="24"/>
  <c r="P139" i="24" s="1"/>
  <c r="P273" i="24"/>
  <c r="P133" i="24" s="1"/>
  <c r="P317" i="24"/>
  <c r="P177" i="24" s="1"/>
  <c r="P308" i="24"/>
  <c r="P168" i="24" s="1"/>
  <c r="P300" i="24"/>
  <c r="P160" i="24" s="1"/>
  <c r="P312" i="24"/>
  <c r="P172" i="24" s="1"/>
  <c r="P307" i="24"/>
  <c r="P167" i="24" s="1"/>
  <c r="P291" i="24"/>
  <c r="P151" i="24" s="1"/>
  <c r="P296" i="24"/>
  <c r="P156" i="24" s="1"/>
  <c r="P284" i="24"/>
  <c r="P144" i="24" s="1"/>
  <c r="P274" i="24"/>
  <c r="P134" i="24" s="1"/>
  <c r="P283" i="24"/>
  <c r="P143" i="24" s="1"/>
  <c r="P290" i="24"/>
  <c r="P150" i="24" s="1"/>
  <c r="P278" i="24"/>
  <c r="P138" i="24" s="1"/>
  <c r="D306" i="24"/>
  <c r="D166" i="24" s="1"/>
  <c r="D282" i="24"/>
  <c r="D142" i="24" s="1"/>
  <c r="D272" i="24"/>
  <c r="D132" i="24" s="1"/>
  <c r="D311" i="24"/>
  <c r="D171" i="24" s="1"/>
  <c r="D289" i="24"/>
  <c r="D149" i="24" s="1"/>
  <c r="D294" i="24"/>
  <c r="D154" i="24" s="1"/>
  <c r="D277" i="24"/>
  <c r="D137" i="24" s="1"/>
  <c r="D316" i="24"/>
  <c r="D176" i="24" s="1"/>
  <c r="D299" i="24"/>
  <c r="D159" i="24" s="1"/>
  <c r="L299" i="24"/>
  <c r="L159" i="24" s="1"/>
  <c r="L277" i="24"/>
  <c r="L137" i="24" s="1"/>
  <c r="L316" i="24"/>
  <c r="L176" i="24" s="1"/>
  <c r="L306" i="24"/>
  <c r="L166" i="24" s="1"/>
  <c r="L282" i="24"/>
  <c r="L142" i="24" s="1"/>
  <c r="L272" i="24"/>
  <c r="L132" i="24" s="1"/>
  <c r="L311" i="24"/>
  <c r="L171" i="24" s="1"/>
  <c r="L294" i="24"/>
  <c r="L154" i="24" s="1"/>
  <c r="L289" i="24"/>
  <c r="L149" i="24" s="1"/>
  <c r="T299" i="24"/>
  <c r="T159" i="24" s="1"/>
  <c r="T277" i="24"/>
  <c r="T137" i="24" s="1"/>
  <c r="T272" i="24"/>
  <c r="T132" i="24" s="1"/>
  <c r="T306" i="24"/>
  <c r="T166" i="24" s="1"/>
  <c r="T316" i="24"/>
  <c r="T176" i="24" s="1"/>
  <c r="T311" i="24"/>
  <c r="T171" i="24" s="1"/>
  <c r="T289" i="24"/>
  <c r="T149" i="24" s="1"/>
  <c r="T294" i="24"/>
  <c r="T154" i="24" s="1"/>
  <c r="T282" i="24"/>
  <c r="T142" i="24" s="1"/>
  <c r="E319" i="24"/>
  <c r="E179" i="24" s="1"/>
  <c r="E314" i="24"/>
  <c r="E174" i="24" s="1"/>
  <c r="E309" i="24"/>
  <c r="E169" i="24" s="1"/>
  <c r="E302" i="24"/>
  <c r="E162" i="24" s="1"/>
  <c r="E297" i="24"/>
  <c r="E157" i="24" s="1"/>
  <c r="E292" i="24"/>
  <c r="E152" i="24" s="1"/>
  <c r="E285" i="24"/>
  <c r="E145" i="24" s="1"/>
  <c r="E280" i="24"/>
  <c r="E140" i="24" s="1"/>
  <c r="E275" i="24"/>
  <c r="E135" i="24" s="1"/>
  <c r="M319" i="24"/>
  <c r="M179" i="24" s="1"/>
  <c r="M314" i="24"/>
  <c r="M174" i="24" s="1"/>
  <c r="M309" i="24"/>
  <c r="M169" i="24" s="1"/>
  <c r="M302" i="24"/>
  <c r="M162" i="24" s="1"/>
  <c r="M297" i="24"/>
  <c r="M157" i="24" s="1"/>
  <c r="M292" i="24"/>
  <c r="M152" i="24" s="1"/>
  <c r="M285" i="24"/>
  <c r="M145" i="24" s="1"/>
  <c r="M280" i="24"/>
  <c r="M140" i="24" s="1"/>
  <c r="M275" i="24"/>
  <c r="M135" i="24" s="1"/>
  <c r="U319" i="24"/>
  <c r="U179" i="24" s="1"/>
  <c r="U314" i="24"/>
  <c r="U174" i="24" s="1"/>
  <c r="U309" i="24"/>
  <c r="U169" i="24" s="1"/>
  <c r="U302" i="24"/>
  <c r="U162" i="24" s="1"/>
  <c r="U297" i="24"/>
  <c r="U157" i="24" s="1"/>
  <c r="U292" i="24"/>
  <c r="U152" i="24" s="1"/>
  <c r="U285" i="24"/>
  <c r="U145" i="24" s="1"/>
  <c r="U280" i="24"/>
  <c r="U140" i="24" s="1"/>
  <c r="U275" i="24"/>
  <c r="U135" i="24" s="1"/>
  <c r="I318" i="24"/>
  <c r="I178" i="24" s="1"/>
  <c r="I313" i="24"/>
  <c r="I173" i="24" s="1"/>
  <c r="I308" i="24"/>
  <c r="I168" i="24" s="1"/>
  <c r="I301" i="24"/>
  <c r="I161" i="24" s="1"/>
  <c r="I296" i="24"/>
  <c r="I156" i="24" s="1"/>
  <c r="I291" i="24"/>
  <c r="I151" i="24" s="1"/>
  <c r="I284" i="24"/>
  <c r="I144" i="24" s="1"/>
  <c r="I279" i="24"/>
  <c r="I139" i="24" s="1"/>
  <c r="I274" i="24"/>
  <c r="I134" i="24" s="1"/>
  <c r="I312" i="24"/>
  <c r="I172" i="24" s="1"/>
  <c r="I300" i="24"/>
  <c r="I160" i="24" s="1"/>
  <c r="I278" i="24"/>
  <c r="I138" i="24" s="1"/>
  <c r="I273" i="24"/>
  <c r="I133" i="24" s="1"/>
  <c r="I307" i="24"/>
  <c r="I167" i="24" s="1"/>
  <c r="I317" i="24"/>
  <c r="I177" i="24" s="1"/>
  <c r="I295" i="24"/>
  <c r="I155" i="24" s="1"/>
  <c r="I283" i="24"/>
  <c r="I143" i="24" s="1"/>
  <c r="I290" i="24"/>
  <c r="I150" i="24" s="1"/>
  <c r="Q318" i="24"/>
  <c r="Q178" i="24" s="1"/>
  <c r="Q313" i="24"/>
  <c r="Q173" i="24" s="1"/>
  <c r="Q308" i="24"/>
  <c r="Q168" i="24" s="1"/>
  <c r="Q301" i="24"/>
  <c r="Q161" i="24" s="1"/>
  <c r="Q296" i="24"/>
  <c r="Q156" i="24" s="1"/>
  <c r="Q291" i="24"/>
  <c r="Q151" i="24" s="1"/>
  <c r="Q284" i="24"/>
  <c r="Q144" i="24" s="1"/>
  <c r="Q279" i="24"/>
  <c r="Q139" i="24" s="1"/>
  <c r="Q274" i="24"/>
  <c r="Q134" i="24" s="1"/>
  <c r="Q295" i="24"/>
  <c r="Q155" i="24" s="1"/>
  <c r="Q273" i="24"/>
  <c r="Q133" i="24" s="1"/>
  <c r="Q317" i="24"/>
  <c r="Q177" i="24" s="1"/>
  <c r="Q300" i="24"/>
  <c r="Q160" i="24" s="1"/>
  <c r="Q278" i="24"/>
  <c r="Q138" i="24" s="1"/>
  <c r="Q312" i="24"/>
  <c r="Q172" i="24" s="1"/>
  <c r="Q307" i="24"/>
  <c r="Q167" i="24" s="1"/>
  <c r="Q283" i="24"/>
  <c r="Q143" i="24" s="1"/>
  <c r="Q290" i="24"/>
  <c r="Q150" i="24" s="1"/>
  <c r="E306" i="24"/>
  <c r="E166" i="24" s="1"/>
  <c r="E299" i="24"/>
  <c r="E159" i="24" s="1"/>
  <c r="M316" i="24"/>
  <c r="M176" i="24" s="1"/>
  <c r="M306" i="24"/>
  <c r="M166" i="24" s="1"/>
  <c r="M282" i="24"/>
  <c r="M142" i="24" s="1"/>
  <c r="M272" i="24"/>
  <c r="M132" i="24" s="1"/>
  <c r="M311" i="24"/>
  <c r="M171" i="24" s="1"/>
  <c r="M289" i="24"/>
  <c r="M149" i="24" s="1"/>
  <c r="M294" i="24"/>
  <c r="M154" i="24" s="1"/>
  <c r="M299" i="24"/>
  <c r="M159" i="24" s="1"/>
  <c r="M277" i="24"/>
  <c r="M137" i="24" s="1"/>
  <c r="U299" i="24"/>
  <c r="U159" i="24" s="1"/>
  <c r="U277" i="24"/>
  <c r="U137" i="24" s="1"/>
  <c r="U272" i="24"/>
  <c r="U132" i="24" s="1"/>
  <c r="U306" i="24"/>
  <c r="U166" i="24" s="1"/>
  <c r="U282" i="24"/>
  <c r="U142" i="24" s="1"/>
  <c r="U316" i="24"/>
  <c r="U176" i="24" s="1"/>
  <c r="U311" i="24"/>
  <c r="U171" i="24" s="1"/>
  <c r="U294" i="24"/>
  <c r="U154" i="24" s="1"/>
  <c r="U289" i="24"/>
  <c r="U149" i="24" s="1"/>
  <c r="F319" i="24"/>
  <c r="F179" i="24" s="1"/>
  <c r="F302" i="24"/>
  <c r="F162" i="24" s="1"/>
  <c r="F280" i="24"/>
  <c r="F140" i="24" s="1"/>
  <c r="F314" i="24"/>
  <c r="F174" i="24" s="1"/>
  <c r="F309" i="24"/>
  <c r="F169" i="24" s="1"/>
  <c r="F292" i="24"/>
  <c r="F152" i="24" s="1"/>
  <c r="F285" i="24"/>
  <c r="F145" i="24" s="1"/>
  <c r="F275" i="24"/>
  <c r="F135" i="24" s="1"/>
  <c r="F297" i="24"/>
  <c r="F157" i="24" s="1"/>
  <c r="N297" i="24"/>
  <c r="N157" i="24" s="1"/>
  <c r="N275" i="24"/>
  <c r="N135" i="24" s="1"/>
  <c r="N302" i="24"/>
  <c r="N162" i="24" s="1"/>
  <c r="N280" i="24"/>
  <c r="N140" i="24" s="1"/>
  <c r="N319" i="24"/>
  <c r="N179" i="24" s="1"/>
  <c r="N309" i="24"/>
  <c r="N169" i="24" s="1"/>
  <c r="N314" i="24"/>
  <c r="N174" i="24" s="1"/>
  <c r="N292" i="24"/>
  <c r="N152" i="24" s="1"/>
  <c r="N285" i="24"/>
  <c r="N145" i="24" s="1"/>
  <c r="B318" i="24"/>
  <c r="B178" i="24" s="1"/>
  <c r="B283" i="24"/>
  <c r="B143" i="24" s="1"/>
  <c r="B301" i="24"/>
  <c r="B161" i="24" s="1"/>
  <c r="J312" i="24"/>
  <c r="J172" i="24" s="1"/>
  <c r="J300" i="24"/>
  <c r="J160" i="24" s="1"/>
  <c r="J278" i="24"/>
  <c r="J138" i="24" s="1"/>
  <c r="J273" i="24"/>
  <c r="J133" i="24" s="1"/>
  <c r="J308" i="24"/>
  <c r="J168" i="24" s="1"/>
  <c r="J284" i="24"/>
  <c r="J144" i="24" s="1"/>
  <c r="J307" i="24"/>
  <c r="J167" i="24" s="1"/>
  <c r="J283" i="24"/>
  <c r="J143" i="24" s="1"/>
  <c r="J318" i="24"/>
  <c r="J178" i="24" s="1"/>
  <c r="J291" i="24"/>
  <c r="J151" i="24" s="1"/>
  <c r="J313" i="24"/>
  <c r="J173" i="24" s="1"/>
  <c r="J296" i="24"/>
  <c r="J156" i="24" s="1"/>
  <c r="J317" i="24"/>
  <c r="J177" i="24" s="1"/>
  <c r="J295" i="24"/>
  <c r="J155" i="24" s="1"/>
  <c r="J301" i="24"/>
  <c r="J161" i="24" s="1"/>
  <c r="J279" i="24"/>
  <c r="J139" i="24" s="1"/>
  <c r="J274" i="24"/>
  <c r="J134" i="24" s="1"/>
  <c r="J290" i="24"/>
  <c r="J150" i="24" s="1"/>
  <c r="R313" i="24"/>
  <c r="R173" i="24" s="1"/>
  <c r="R301" i="24"/>
  <c r="R161" i="24" s="1"/>
  <c r="R279" i="24"/>
  <c r="R139" i="24" s="1"/>
  <c r="R273" i="24"/>
  <c r="R133" i="24" s="1"/>
  <c r="R317" i="24"/>
  <c r="R177" i="24" s="1"/>
  <c r="R300" i="24"/>
  <c r="R160" i="24" s="1"/>
  <c r="R278" i="24"/>
  <c r="R138" i="24" s="1"/>
  <c r="R308" i="24"/>
  <c r="R168" i="24" s="1"/>
  <c r="R284" i="24"/>
  <c r="R144" i="24" s="1"/>
  <c r="R312" i="24"/>
  <c r="R172" i="24" s="1"/>
  <c r="R307" i="24"/>
  <c r="R167" i="24" s="1"/>
  <c r="R291" i="24"/>
  <c r="R151" i="24" s="1"/>
  <c r="R290" i="24"/>
  <c r="R150" i="24" s="1"/>
  <c r="R318" i="24"/>
  <c r="R178" i="24" s="1"/>
  <c r="R296" i="24"/>
  <c r="R156" i="24" s="1"/>
  <c r="R274" i="24"/>
  <c r="R134" i="24" s="1"/>
  <c r="R295" i="24"/>
  <c r="R155" i="24" s="1"/>
  <c r="R283" i="24"/>
  <c r="R143" i="24" s="1"/>
  <c r="F272" i="24"/>
  <c r="F132" i="24" s="1"/>
  <c r="F311" i="24"/>
  <c r="F171" i="24" s="1"/>
  <c r="F289" i="24"/>
  <c r="F149" i="24" s="1"/>
  <c r="F294" i="24"/>
  <c r="F154" i="24" s="1"/>
  <c r="F316" i="24"/>
  <c r="F176" i="24" s="1"/>
  <c r="F299" i="24"/>
  <c r="F159" i="24" s="1"/>
  <c r="F277" i="24"/>
  <c r="F137" i="24" s="1"/>
  <c r="F306" i="24"/>
  <c r="F166" i="24" s="1"/>
  <c r="F282" i="24"/>
  <c r="F142" i="24" s="1"/>
  <c r="N316" i="24"/>
  <c r="N176" i="24" s="1"/>
  <c r="N306" i="24"/>
  <c r="N166" i="24" s="1"/>
  <c r="N282" i="24"/>
  <c r="N142" i="24" s="1"/>
  <c r="N272" i="24"/>
  <c r="N132" i="24" s="1"/>
  <c r="N311" i="24"/>
  <c r="N171" i="24" s="1"/>
  <c r="N289" i="24"/>
  <c r="N149" i="24" s="1"/>
  <c r="N294" i="24"/>
  <c r="N154" i="24" s="1"/>
  <c r="N299" i="24"/>
  <c r="N159" i="24" s="1"/>
  <c r="N277" i="24"/>
  <c r="N137" i="24" s="1"/>
  <c r="D91" i="24"/>
  <c r="C199" i="24"/>
  <c r="G319" i="24"/>
  <c r="G179" i="24" s="1"/>
  <c r="G302" i="24"/>
  <c r="G162" i="24" s="1"/>
  <c r="G280" i="24"/>
  <c r="G140" i="24" s="1"/>
  <c r="G314" i="24"/>
  <c r="G174" i="24" s="1"/>
  <c r="G309" i="24"/>
  <c r="G169" i="24" s="1"/>
  <c r="G285" i="24"/>
  <c r="G145" i="24" s="1"/>
  <c r="G292" i="24"/>
  <c r="G152" i="24" s="1"/>
  <c r="G297" i="24"/>
  <c r="G157" i="24" s="1"/>
  <c r="G275" i="24"/>
  <c r="G135" i="24" s="1"/>
  <c r="O302" i="24"/>
  <c r="O162" i="24" s="1"/>
  <c r="O280" i="24"/>
  <c r="O140" i="24" s="1"/>
  <c r="O319" i="24"/>
  <c r="O179" i="24" s="1"/>
  <c r="O309" i="24"/>
  <c r="O169" i="24" s="1"/>
  <c r="O314" i="24"/>
  <c r="O174" i="24" s="1"/>
  <c r="O292" i="24"/>
  <c r="O152" i="24" s="1"/>
  <c r="O297" i="24"/>
  <c r="O157" i="24" s="1"/>
  <c r="O285" i="24"/>
  <c r="O145" i="24" s="1"/>
  <c r="O275" i="24"/>
  <c r="O135" i="24" s="1"/>
  <c r="C317" i="24"/>
  <c r="C177" i="24" s="1"/>
  <c r="C312" i="24"/>
  <c r="C172" i="24" s="1"/>
  <c r="C307" i="24"/>
  <c r="C167" i="24" s="1"/>
  <c r="C283" i="24"/>
  <c r="C143" i="24" s="1"/>
  <c r="C313" i="24"/>
  <c r="C173" i="24" s="1"/>
  <c r="C291" i="24"/>
  <c r="C151" i="24" s="1"/>
  <c r="C290" i="24"/>
  <c r="C150" i="24" s="1"/>
  <c r="C296" i="24"/>
  <c r="C156" i="24" s="1"/>
  <c r="C295" i="24"/>
  <c r="C155" i="24" s="1"/>
  <c r="C301" i="24"/>
  <c r="C161" i="24" s="1"/>
  <c r="C300" i="24"/>
  <c r="C160" i="24" s="1"/>
  <c r="C308" i="24"/>
  <c r="C168" i="24" s="1"/>
  <c r="C284" i="24"/>
  <c r="C144" i="24" s="1"/>
  <c r="C318" i="24"/>
  <c r="C178" i="24" s="1"/>
  <c r="C279" i="24"/>
  <c r="C139" i="24" s="1"/>
  <c r="C273" i="24"/>
  <c r="C133" i="24" s="1"/>
  <c r="C278" i="24"/>
  <c r="C138" i="24" s="1"/>
  <c r="C274" i="24"/>
  <c r="C134" i="24" s="1"/>
  <c r="K317" i="24"/>
  <c r="K177" i="24" s="1"/>
  <c r="K312" i="24"/>
  <c r="K172" i="24" s="1"/>
  <c r="K308" i="24"/>
  <c r="K168" i="24" s="1"/>
  <c r="K284" i="24"/>
  <c r="K144" i="24" s="1"/>
  <c r="K307" i="24"/>
  <c r="K167" i="24" s="1"/>
  <c r="K283" i="24"/>
  <c r="K143" i="24" s="1"/>
  <c r="K318" i="24"/>
  <c r="K178" i="24" s="1"/>
  <c r="K291" i="24"/>
  <c r="K151" i="24" s="1"/>
  <c r="K290" i="24"/>
  <c r="K150" i="24" s="1"/>
  <c r="K313" i="24"/>
  <c r="K173" i="24" s="1"/>
  <c r="K296" i="24"/>
  <c r="K156" i="24" s="1"/>
  <c r="K295" i="24"/>
  <c r="K155" i="24" s="1"/>
  <c r="K301" i="24"/>
  <c r="K161" i="24" s="1"/>
  <c r="K279" i="24"/>
  <c r="K139" i="24" s="1"/>
  <c r="K273" i="24"/>
  <c r="K133" i="24" s="1"/>
  <c r="K300" i="24"/>
  <c r="K160" i="24" s="1"/>
  <c r="K278" i="24"/>
  <c r="K138" i="24" s="1"/>
  <c r="K274" i="24"/>
  <c r="K134" i="24" s="1"/>
  <c r="S308" i="24"/>
  <c r="S168" i="24" s="1"/>
  <c r="S290" i="24"/>
  <c r="S150" i="24" s="1"/>
  <c r="G316" i="24"/>
  <c r="G176" i="24" s="1"/>
  <c r="G311" i="24"/>
  <c r="G171" i="24" s="1"/>
  <c r="G289" i="24"/>
  <c r="G149" i="24" s="1"/>
  <c r="G294" i="24"/>
  <c r="G154" i="24" s="1"/>
  <c r="G299" i="24"/>
  <c r="G159" i="24" s="1"/>
  <c r="G306" i="24"/>
  <c r="G166" i="24" s="1"/>
  <c r="G282" i="24"/>
  <c r="G142" i="24" s="1"/>
  <c r="G277" i="24"/>
  <c r="G137" i="24" s="1"/>
  <c r="G272" i="24"/>
  <c r="G132" i="24" s="1"/>
  <c r="O316" i="24"/>
  <c r="O176" i="24" s="1"/>
  <c r="O311" i="24"/>
  <c r="O171" i="24" s="1"/>
  <c r="O289" i="24"/>
  <c r="O149" i="24" s="1"/>
  <c r="O294" i="24"/>
  <c r="O154" i="24" s="1"/>
  <c r="O299" i="24"/>
  <c r="O159" i="24" s="1"/>
  <c r="O282" i="24"/>
  <c r="O142" i="24" s="1"/>
  <c r="O272" i="24"/>
  <c r="O132" i="24" s="1"/>
  <c r="O306" i="24"/>
  <c r="O166" i="24" s="1"/>
  <c r="O277" i="24"/>
  <c r="O137" i="24" s="1"/>
  <c r="H280" i="24"/>
  <c r="H140" i="24" s="1"/>
  <c r="L308" i="24"/>
  <c r="L168" i="24" s="1"/>
  <c r="P282" i="24"/>
  <c r="P142" i="24" s="1"/>
  <c r="D94" i="24"/>
  <c r="B231" i="24"/>
  <c r="B211" i="24"/>
  <c r="B57" i="24" s="1"/>
  <c r="B209" i="24"/>
  <c r="B55" i="24" s="1"/>
  <c r="B210" i="24"/>
  <c r="B56" i="24" s="1"/>
  <c r="B292" i="24"/>
  <c r="B152" i="24" s="1"/>
  <c r="B268" i="24"/>
  <c r="B128" i="24" s="1"/>
  <c r="B263" i="24"/>
  <c r="B123" i="24" s="1"/>
  <c r="B258" i="24"/>
  <c r="B118" i="24" s="1"/>
  <c r="B319" i="24"/>
  <c r="B179" i="24" s="1"/>
  <c r="B297" i="24"/>
  <c r="B157" i="24" s="1"/>
  <c r="B275" i="24"/>
  <c r="B135" i="24" s="1"/>
  <c r="B314" i="24"/>
  <c r="B174" i="24" s="1"/>
  <c r="B302" i="24"/>
  <c r="B162" i="24" s="1"/>
  <c r="B309" i="24"/>
  <c r="B169" i="24" s="1"/>
  <c r="B280" i="24"/>
  <c r="B140" i="24" s="1"/>
  <c r="B285" i="24"/>
  <c r="B145" i="24" s="1"/>
  <c r="J292" i="24"/>
  <c r="J152" i="24" s="1"/>
  <c r="J297" i="24"/>
  <c r="J157" i="24" s="1"/>
  <c r="J319" i="24"/>
  <c r="J179" i="24" s="1"/>
  <c r="J302" i="24"/>
  <c r="J162" i="24" s="1"/>
  <c r="J275" i="24"/>
  <c r="J135" i="24" s="1"/>
  <c r="J285" i="24"/>
  <c r="J145" i="24" s="1"/>
  <c r="J309" i="24"/>
  <c r="J169" i="24" s="1"/>
  <c r="J280" i="24"/>
  <c r="J140" i="24" s="1"/>
  <c r="J314" i="24"/>
  <c r="J174" i="24" s="1"/>
  <c r="R319" i="24"/>
  <c r="R179" i="24" s="1"/>
  <c r="R309" i="24"/>
  <c r="R169" i="24" s="1"/>
  <c r="R285" i="24"/>
  <c r="R145" i="24" s="1"/>
  <c r="R314" i="24"/>
  <c r="R174" i="24" s="1"/>
  <c r="R292" i="24"/>
  <c r="R152" i="24" s="1"/>
  <c r="R297" i="24"/>
  <c r="R157" i="24" s="1"/>
  <c r="R302" i="24"/>
  <c r="R162" i="24" s="1"/>
  <c r="R280" i="24"/>
  <c r="R140" i="24" s="1"/>
  <c r="R275" i="24"/>
  <c r="R135" i="24" s="1"/>
  <c r="F296" i="24"/>
  <c r="F156" i="24" s="1"/>
  <c r="F290" i="24"/>
  <c r="F150" i="24" s="1"/>
  <c r="F274" i="24"/>
  <c r="F134" i="24" s="1"/>
  <c r="F317" i="24"/>
  <c r="F177" i="24" s="1"/>
  <c r="F301" i="24"/>
  <c r="F161" i="24" s="1"/>
  <c r="F295" i="24"/>
  <c r="F155" i="24" s="1"/>
  <c r="F279" i="24"/>
  <c r="F139" i="24" s="1"/>
  <c r="F318" i="24"/>
  <c r="F178" i="24" s="1"/>
  <c r="F312" i="24"/>
  <c r="F172" i="24" s="1"/>
  <c r="F308" i="24"/>
  <c r="F168" i="24" s="1"/>
  <c r="F300" i="24"/>
  <c r="F160" i="24" s="1"/>
  <c r="F313" i="24"/>
  <c r="F173" i="24" s="1"/>
  <c r="F307" i="24"/>
  <c r="F167" i="24" s="1"/>
  <c r="F291" i="24"/>
  <c r="F151" i="24" s="1"/>
  <c r="F283" i="24"/>
  <c r="F143" i="24" s="1"/>
  <c r="F273" i="24"/>
  <c r="F133" i="24" s="1"/>
  <c r="F278" i="24"/>
  <c r="F138" i="24" s="1"/>
  <c r="F284" i="24"/>
  <c r="F144" i="24" s="1"/>
  <c r="N313" i="24"/>
  <c r="N173" i="24" s="1"/>
  <c r="N296" i="24"/>
  <c r="N156" i="24" s="1"/>
  <c r="N290" i="24"/>
  <c r="N150" i="24" s="1"/>
  <c r="N274" i="24"/>
  <c r="N134" i="24" s="1"/>
  <c r="N301" i="24"/>
  <c r="N161" i="24" s="1"/>
  <c r="N295" i="24"/>
  <c r="N155" i="24" s="1"/>
  <c r="N317" i="24"/>
  <c r="N177" i="24" s="1"/>
  <c r="N308" i="24"/>
  <c r="N168" i="24" s="1"/>
  <c r="N300" i="24"/>
  <c r="N160" i="24" s="1"/>
  <c r="N318" i="24"/>
  <c r="N178" i="24" s="1"/>
  <c r="N312" i="24"/>
  <c r="N172" i="24" s="1"/>
  <c r="N307" i="24"/>
  <c r="N167" i="24" s="1"/>
  <c r="N291" i="24"/>
  <c r="N151" i="24" s="1"/>
  <c r="N278" i="24"/>
  <c r="N138" i="24" s="1"/>
  <c r="N284" i="24"/>
  <c r="N144" i="24" s="1"/>
  <c r="N279" i="24"/>
  <c r="N139" i="24" s="1"/>
  <c r="N273" i="24"/>
  <c r="N133" i="24" s="1"/>
  <c r="N283" i="24"/>
  <c r="N143" i="24" s="1"/>
  <c r="B316" i="24"/>
  <c r="B176" i="24" s="1"/>
  <c r="B299" i="24"/>
  <c r="B159" i="24" s="1"/>
  <c r="B277" i="24"/>
  <c r="B137" i="24" s="1"/>
  <c r="B306" i="24"/>
  <c r="B166" i="24" s="1"/>
  <c r="B311" i="24"/>
  <c r="B171" i="24" s="1"/>
  <c r="B272" i="24"/>
  <c r="B132" i="24" s="1"/>
  <c r="B260" i="24"/>
  <c r="B120" i="24" s="1"/>
  <c r="B289" i="24"/>
  <c r="B149" i="24" s="1"/>
  <c r="B265" i="24"/>
  <c r="B125" i="24" s="1"/>
  <c r="B294" i="24"/>
  <c r="B154" i="24" s="1"/>
  <c r="B282" i="24"/>
  <c r="B142" i="24" s="1"/>
  <c r="B255" i="24"/>
  <c r="B115" i="24" s="1"/>
  <c r="J294" i="24"/>
  <c r="J154" i="24" s="1"/>
  <c r="J299" i="24"/>
  <c r="J159" i="24" s="1"/>
  <c r="J277" i="24"/>
  <c r="J137" i="24" s="1"/>
  <c r="J316" i="24"/>
  <c r="J176" i="24" s="1"/>
  <c r="J306" i="24"/>
  <c r="J166" i="24" s="1"/>
  <c r="J311" i="24"/>
  <c r="J171" i="24" s="1"/>
  <c r="J289" i="24"/>
  <c r="J149" i="24" s="1"/>
  <c r="J282" i="24"/>
  <c r="J142" i="24" s="1"/>
  <c r="J272" i="24"/>
  <c r="J132" i="24" s="1"/>
  <c r="R311" i="24"/>
  <c r="R171" i="24" s="1"/>
  <c r="R294" i="24"/>
  <c r="R154" i="24" s="1"/>
  <c r="R299" i="24"/>
  <c r="R159" i="24" s="1"/>
  <c r="R306" i="24"/>
  <c r="R166" i="24" s="1"/>
  <c r="R277" i="24"/>
  <c r="R137" i="24" s="1"/>
  <c r="R316" i="24"/>
  <c r="R176" i="24" s="1"/>
  <c r="R289" i="24"/>
  <c r="R149" i="24" s="1"/>
  <c r="R282" i="24"/>
  <c r="R142" i="24" s="1"/>
  <c r="R272" i="24"/>
  <c r="R132" i="24" s="1"/>
  <c r="C54" i="24"/>
  <c r="I314" i="24"/>
  <c r="I174" i="24" s="1"/>
  <c r="I309" i="24"/>
  <c r="I169" i="24" s="1"/>
  <c r="I285" i="24"/>
  <c r="I145" i="24" s="1"/>
  <c r="I292" i="24"/>
  <c r="I152" i="24" s="1"/>
  <c r="I297" i="24"/>
  <c r="I157" i="24" s="1"/>
  <c r="I319" i="24"/>
  <c r="I179" i="24" s="1"/>
  <c r="I302" i="24"/>
  <c r="I162" i="24" s="1"/>
  <c r="I275" i="24"/>
  <c r="I135" i="24" s="1"/>
  <c r="I280" i="24"/>
  <c r="I140" i="24" s="1"/>
  <c r="Q319" i="24"/>
  <c r="Q179" i="24" s="1"/>
  <c r="Q309" i="24"/>
  <c r="Q169" i="24" s="1"/>
  <c r="Q285" i="24"/>
  <c r="Q145" i="24" s="1"/>
  <c r="Q314" i="24"/>
  <c r="Q174" i="24" s="1"/>
  <c r="Q292" i="24"/>
  <c r="Q152" i="24" s="1"/>
  <c r="Q297" i="24"/>
  <c r="Q157" i="24" s="1"/>
  <c r="Q280" i="24"/>
  <c r="Q140" i="24" s="1"/>
  <c r="Q302" i="24"/>
  <c r="Q162" i="24" s="1"/>
  <c r="Q275" i="24"/>
  <c r="Q135" i="24" s="1"/>
  <c r="E317" i="24"/>
  <c r="E177" i="24" s="1"/>
  <c r="E312" i="24"/>
  <c r="E172" i="24" s="1"/>
  <c r="E307" i="24"/>
  <c r="E167" i="24" s="1"/>
  <c r="E300" i="24"/>
  <c r="E160" i="24" s="1"/>
  <c r="E295" i="24"/>
  <c r="E155" i="24" s="1"/>
  <c r="E290" i="24"/>
  <c r="E150" i="24" s="1"/>
  <c r="E283" i="24"/>
  <c r="E143" i="24" s="1"/>
  <c r="E278" i="24"/>
  <c r="E138" i="24" s="1"/>
  <c r="E296" i="24"/>
  <c r="E156" i="24" s="1"/>
  <c r="E274" i="24"/>
  <c r="E134" i="24" s="1"/>
  <c r="E301" i="24"/>
  <c r="E161" i="24" s="1"/>
  <c r="E318" i="24"/>
  <c r="E178" i="24" s="1"/>
  <c r="E308" i="24"/>
  <c r="E168" i="24" s="1"/>
  <c r="E313" i="24"/>
  <c r="E173" i="24" s="1"/>
  <c r="E291" i="24"/>
  <c r="E151" i="24" s="1"/>
  <c r="E279" i="24"/>
  <c r="E139" i="24" s="1"/>
  <c r="E273" i="24"/>
  <c r="E133" i="24" s="1"/>
  <c r="E284" i="24"/>
  <c r="E144" i="24" s="1"/>
  <c r="M317" i="24"/>
  <c r="M177" i="24" s="1"/>
  <c r="M312" i="24"/>
  <c r="M172" i="24" s="1"/>
  <c r="M307" i="24"/>
  <c r="M167" i="24" s="1"/>
  <c r="M300" i="24"/>
  <c r="M160" i="24" s="1"/>
  <c r="M295" i="24"/>
  <c r="M155" i="24" s="1"/>
  <c r="M290" i="24"/>
  <c r="M150" i="24" s="1"/>
  <c r="M283" i="24"/>
  <c r="M143" i="24" s="1"/>
  <c r="M278" i="24"/>
  <c r="M138" i="24" s="1"/>
  <c r="M318" i="24"/>
  <c r="M178" i="24" s="1"/>
  <c r="M291" i="24"/>
  <c r="M151" i="24" s="1"/>
  <c r="M313" i="24"/>
  <c r="M173" i="24" s="1"/>
  <c r="M296" i="24"/>
  <c r="M156" i="24" s="1"/>
  <c r="M274" i="24"/>
  <c r="M134" i="24" s="1"/>
  <c r="M301" i="24"/>
  <c r="M161" i="24" s="1"/>
  <c r="M308" i="24"/>
  <c r="M168" i="24" s="1"/>
  <c r="M284" i="24"/>
  <c r="M144" i="24" s="1"/>
  <c r="M279" i="24"/>
  <c r="M139" i="24" s="1"/>
  <c r="M273" i="24"/>
  <c r="M133" i="24" s="1"/>
  <c r="U317" i="24"/>
  <c r="U177" i="24" s="1"/>
  <c r="U312" i="24"/>
  <c r="U172" i="24" s="1"/>
  <c r="U307" i="24"/>
  <c r="U167" i="24" s="1"/>
  <c r="U300" i="24"/>
  <c r="U160" i="24" s="1"/>
  <c r="U295" i="24"/>
  <c r="U155" i="24" s="1"/>
  <c r="U290" i="24"/>
  <c r="U150" i="24" s="1"/>
  <c r="U283" i="24"/>
  <c r="U143" i="24" s="1"/>
  <c r="U278" i="24"/>
  <c r="U138" i="24" s="1"/>
  <c r="U291" i="24"/>
  <c r="U151" i="24" s="1"/>
  <c r="U318" i="24"/>
  <c r="U178" i="24" s="1"/>
  <c r="U296" i="24"/>
  <c r="U156" i="24" s="1"/>
  <c r="U313" i="24"/>
  <c r="U173" i="24" s="1"/>
  <c r="U301" i="24"/>
  <c r="U161" i="24" s="1"/>
  <c r="U273" i="24"/>
  <c r="U133" i="24" s="1"/>
  <c r="U279" i="24"/>
  <c r="U139" i="24" s="1"/>
  <c r="U274" i="24"/>
  <c r="U134" i="24" s="1"/>
  <c r="U308" i="24"/>
  <c r="U168" i="24" s="1"/>
  <c r="U284" i="24"/>
  <c r="U144" i="24" s="1"/>
  <c r="I316" i="24"/>
  <c r="I176" i="24" s="1"/>
  <c r="I311" i="24"/>
  <c r="I171" i="24" s="1"/>
  <c r="I306" i="24"/>
  <c r="I166" i="24" s="1"/>
  <c r="I299" i="24"/>
  <c r="I159" i="24" s="1"/>
  <c r="I294" i="24"/>
  <c r="I154" i="24" s="1"/>
  <c r="I289" i="24"/>
  <c r="I149" i="24" s="1"/>
  <c r="I282" i="24"/>
  <c r="I142" i="24" s="1"/>
  <c r="I277" i="24"/>
  <c r="I137" i="24" s="1"/>
  <c r="I272" i="24"/>
  <c r="I132" i="24" s="1"/>
  <c r="Q316" i="24"/>
  <c r="Q176" i="24" s="1"/>
  <c r="Q311" i="24"/>
  <c r="Q171" i="24" s="1"/>
  <c r="Q306" i="24"/>
  <c r="Q166" i="24" s="1"/>
  <c r="Q299" i="24"/>
  <c r="Q159" i="24" s="1"/>
  <c r="Q294" i="24"/>
  <c r="Q154" i="24" s="1"/>
  <c r="Q289" i="24"/>
  <c r="Q149" i="24" s="1"/>
  <c r="Q282" i="24"/>
  <c r="Q142" i="24" s="1"/>
  <c r="Q277" i="24"/>
  <c r="Q137" i="24" s="1"/>
  <c r="Q272" i="24"/>
  <c r="Q132" i="24" s="1"/>
  <c r="O241" i="24"/>
  <c r="O70" i="24" s="1"/>
  <c r="O245" i="24"/>
  <c r="O71" i="24" s="1"/>
  <c r="K243" i="24"/>
  <c r="K247" i="24"/>
  <c r="S243" i="24"/>
  <c r="S247" i="24"/>
  <c r="P241" i="24"/>
  <c r="P70" i="24" s="1"/>
  <c r="C243" i="24"/>
  <c r="B245" i="24"/>
  <c r="B71" i="24" s="1"/>
  <c r="R245" i="24"/>
  <c r="R71" i="24" s="1"/>
  <c r="K246" i="24"/>
  <c r="E247" i="24"/>
  <c r="L279" i="24"/>
  <c r="L139" i="24" s="1"/>
  <c r="D247" i="24"/>
  <c r="D246" i="24"/>
  <c r="T243" i="24"/>
  <c r="T247" i="24"/>
  <c r="Q241" i="24"/>
  <c r="Q70" i="24" s="1"/>
  <c r="D243" i="24"/>
  <c r="C245" i="24"/>
  <c r="C71" i="24" s="1"/>
  <c r="S245" i="24"/>
  <c r="S71" i="24" s="1"/>
  <c r="L246" i="24"/>
  <c r="L273" i="24"/>
  <c r="L133" i="24" s="1"/>
  <c r="M247" i="24"/>
  <c r="M246" i="24"/>
  <c r="E243" i="24"/>
  <c r="D245" i="24"/>
  <c r="D71" i="24" s="1"/>
  <c r="T245" i="24"/>
  <c r="T71" i="24" s="1"/>
  <c r="P246" i="24"/>
  <c r="F247" i="24"/>
  <c r="F243" i="24"/>
  <c r="F246" i="24"/>
  <c r="F208" i="24"/>
  <c r="N247" i="24"/>
  <c r="N243" i="24"/>
  <c r="N208" i="24"/>
  <c r="N246" i="24"/>
  <c r="B244" i="24"/>
  <c r="B249" i="24" s="1"/>
  <c r="B207" i="24"/>
  <c r="B53" i="24" s="1"/>
  <c r="J244" i="24"/>
  <c r="J249" i="24" s="1"/>
  <c r="J207" i="24"/>
  <c r="R244" i="24"/>
  <c r="R249" i="24" s="1"/>
  <c r="R207" i="24"/>
  <c r="G241" i="24"/>
  <c r="G70" i="24" s="1"/>
  <c r="G243" i="24"/>
  <c r="I245" i="24"/>
  <c r="I71" i="24" s="1"/>
  <c r="O247" i="24"/>
  <c r="H241" i="24"/>
  <c r="H70" i="24" s="1"/>
  <c r="H243" i="24"/>
  <c r="U243" i="24"/>
  <c r="J245" i="24"/>
  <c r="J71" i="24" s="1"/>
  <c r="C246" i="24"/>
  <c r="S246" i="24"/>
  <c r="C244" i="24"/>
  <c r="C249" i="24" s="1"/>
  <c r="G246" i="24"/>
  <c r="T246" i="24"/>
  <c r="H314" i="24"/>
  <c r="H174" i="24" s="1"/>
  <c r="H309" i="24"/>
  <c r="H169" i="24" s="1"/>
  <c r="H285" i="24"/>
  <c r="H145" i="24" s="1"/>
  <c r="H292" i="24"/>
  <c r="H152" i="24" s="1"/>
  <c r="H297" i="24"/>
  <c r="H157" i="24" s="1"/>
  <c r="H319" i="24"/>
  <c r="H179" i="24" s="1"/>
  <c r="H275" i="24"/>
  <c r="H135" i="24" s="1"/>
  <c r="H302" i="24"/>
  <c r="H162" i="24" s="1"/>
  <c r="P302" i="24"/>
  <c r="P162" i="24" s="1"/>
  <c r="P280" i="24"/>
  <c r="P140" i="24" s="1"/>
  <c r="P319" i="24"/>
  <c r="P179" i="24" s="1"/>
  <c r="P309" i="24"/>
  <c r="P169" i="24" s="1"/>
  <c r="P285" i="24"/>
  <c r="P145" i="24" s="1"/>
  <c r="P314" i="24"/>
  <c r="P174" i="24" s="1"/>
  <c r="P292" i="24"/>
  <c r="P152" i="24" s="1"/>
  <c r="P297" i="24"/>
  <c r="P157" i="24" s="1"/>
  <c r="P275" i="24"/>
  <c r="P135" i="24" s="1"/>
  <c r="D317" i="24"/>
  <c r="D177" i="24" s="1"/>
  <c r="D312" i="24"/>
  <c r="D172" i="24" s="1"/>
  <c r="D313" i="24"/>
  <c r="D173" i="24" s="1"/>
  <c r="D291" i="24"/>
  <c r="D151" i="24" s="1"/>
  <c r="D290" i="24"/>
  <c r="D150" i="24" s="1"/>
  <c r="D296" i="24"/>
  <c r="D156" i="24" s="1"/>
  <c r="D274" i="24"/>
  <c r="D134" i="24" s="1"/>
  <c r="D295" i="24"/>
  <c r="D155" i="24" s="1"/>
  <c r="D301" i="24"/>
  <c r="D161" i="24" s="1"/>
  <c r="D300" i="24"/>
  <c r="D160" i="24" s="1"/>
  <c r="D318" i="24"/>
  <c r="D178" i="24" s="1"/>
  <c r="D308" i="24"/>
  <c r="D168" i="24" s="1"/>
  <c r="D284" i="24"/>
  <c r="D144" i="24" s="1"/>
  <c r="D307" i="24"/>
  <c r="D167" i="24" s="1"/>
  <c r="D283" i="24"/>
  <c r="D143" i="24" s="1"/>
  <c r="D279" i="24"/>
  <c r="D139" i="24" s="1"/>
  <c r="D273" i="24"/>
  <c r="D133" i="24" s="1"/>
  <c r="D278" i="24"/>
  <c r="D138" i="24" s="1"/>
  <c r="L317" i="24"/>
  <c r="L177" i="24" s="1"/>
  <c r="L312" i="24"/>
  <c r="L172" i="24" s="1"/>
  <c r="L307" i="24"/>
  <c r="L167" i="24" s="1"/>
  <c r="L283" i="24"/>
  <c r="L143" i="24" s="1"/>
  <c r="L318" i="24"/>
  <c r="L178" i="24" s="1"/>
  <c r="L291" i="24"/>
  <c r="L151" i="24" s="1"/>
  <c r="L290" i="24"/>
  <c r="L150" i="24" s="1"/>
  <c r="L313" i="24"/>
  <c r="L173" i="24" s="1"/>
  <c r="L296" i="24"/>
  <c r="L156" i="24" s="1"/>
  <c r="L295" i="24"/>
  <c r="L155" i="24" s="1"/>
  <c r="L301" i="24"/>
  <c r="L161" i="24" s="1"/>
  <c r="L300" i="24"/>
  <c r="L160" i="24" s="1"/>
  <c r="L278" i="24"/>
  <c r="L138" i="24" s="1"/>
  <c r="L274" i="24"/>
  <c r="L134" i="24" s="1"/>
  <c r="L284" i="24"/>
  <c r="L144" i="24" s="1"/>
  <c r="T317" i="24"/>
  <c r="T177" i="24" s="1"/>
  <c r="T312" i="24"/>
  <c r="T172" i="24" s="1"/>
  <c r="T308" i="24"/>
  <c r="T168" i="24" s="1"/>
  <c r="T284" i="24"/>
  <c r="T144" i="24" s="1"/>
  <c r="T307" i="24"/>
  <c r="T167" i="24" s="1"/>
  <c r="T283" i="24"/>
  <c r="T143" i="24" s="1"/>
  <c r="T291" i="24"/>
  <c r="T151" i="24" s="1"/>
  <c r="T290" i="24"/>
  <c r="T150" i="24" s="1"/>
  <c r="T318" i="24"/>
  <c r="T178" i="24" s="1"/>
  <c r="T296" i="24"/>
  <c r="T156" i="24" s="1"/>
  <c r="T295" i="24"/>
  <c r="T155" i="24" s="1"/>
  <c r="T313" i="24"/>
  <c r="T173" i="24" s="1"/>
  <c r="T301" i="24"/>
  <c r="T161" i="24" s="1"/>
  <c r="T300" i="24"/>
  <c r="T160" i="24" s="1"/>
  <c r="T273" i="24"/>
  <c r="T133" i="24" s="1"/>
  <c r="T279" i="24"/>
  <c r="T139" i="24" s="1"/>
  <c r="T278" i="24"/>
  <c r="T138" i="24" s="1"/>
  <c r="T274" i="24"/>
  <c r="T134" i="24" s="1"/>
  <c r="H316" i="24"/>
  <c r="H176" i="24" s="1"/>
  <c r="H294" i="24"/>
  <c r="H154" i="24" s="1"/>
  <c r="H299" i="24"/>
  <c r="H159" i="24" s="1"/>
  <c r="H306" i="24"/>
  <c r="H166" i="24" s="1"/>
  <c r="H289" i="24"/>
  <c r="H149" i="24" s="1"/>
  <c r="H311" i="24"/>
  <c r="H171" i="24" s="1"/>
  <c r="H282" i="24"/>
  <c r="H142" i="24" s="1"/>
  <c r="H277" i="24"/>
  <c r="H137" i="24" s="1"/>
  <c r="H272" i="24"/>
  <c r="H132" i="24" s="1"/>
  <c r="P316" i="24"/>
  <c r="P176" i="24" s="1"/>
  <c r="P311" i="24"/>
  <c r="P171" i="24" s="1"/>
  <c r="P289" i="24"/>
  <c r="P149" i="24" s="1"/>
  <c r="P294" i="24"/>
  <c r="P154" i="24" s="1"/>
  <c r="P299" i="24"/>
  <c r="P159" i="24" s="1"/>
  <c r="P306" i="24"/>
  <c r="P166" i="24" s="1"/>
  <c r="P272" i="24"/>
  <c r="P132" i="24" s="1"/>
  <c r="P277" i="24"/>
  <c r="P137" i="24" s="1"/>
  <c r="E207" i="24"/>
  <c r="N207" i="24"/>
  <c r="U208" i="24"/>
  <c r="E241" i="24"/>
  <c r="E70" i="24" s="1"/>
  <c r="E245" i="24"/>
  <c r="E71" i="24" s="1"/>
  <c r="L243" i="24"/>
  <c r="L245" i="24"/>
  <c r="L71" i="24" s="1"/>
  <c r="H246" i="24"/>
  <c r="U246" i="24"/>
  <c r="F241" i="24"/>
  <c r="F70" i="24" s="1"/>
  <c r="N241" i="24"/>
  <c r="N70" i="24" s="1"/>
  <c r="C50" i="23"/>
  <c r="B67" i="23"/>
  <c r="C66" i="23"/>
  <c r="C203" i="23"/>
  <c r="D95" i="23"/>
  <c r="B62" i="23"/>
  <c r="C61" i="23"/>
  <c r="D198" i="23"/>
  <c r="C204" i="23"/>
  <c r="D96" i="23"/>
  <c r="B231" i="23"/>
  <c r="B209" i="23"/>
  <c r="B51" i="23"/>
  <c r="C231" i="23"/>
  <c r="C211" i="23"/>
  <c r="C210" i="23"/>
  <c r="C209" i="23"/>
  <c r="C197" i="23"/>
  <c r="D89" i="23"/>
  <c r="D211" i="23"/>
  <c r="D209" i="23"/>
  <c r="D210" i="23"/>
  <c r="E46" i="23"/>
  <c r="E42" i="23"/>
  <c r="F81" i="23"/>
  <c r="D199" i="23"/>
  <c r="E91" i="23"/>
  <c r="B317" i="23"/>
  <c r="B177" i="23" s="1"/>
  <c r="B312" i="23"/>
  <c r="B172" i="23" s="1"/>
  <c r="B307" i="23"/>
  <c r="B167" i="23" s="1"/>
  <c r="B278" i="23"/>
  <c r="B138" i="23" s="1"/>
  <c r="B296" i="23"/>
  <c r="B156" i="23" s="1"/>
  <c r="B284" i="23"/>
  <c r="B144" i="23" s="1"/>
  <c r="B273" i="23"/>
  <c r="B133" i="23" s="1"/>
  <c r="B266" i="23"/>
  <c r="B126" i="23" s="1"/>
  <c r="B261" i="23"/>
  <c r="B121" i="23" s="1"/>
  <c r="B256" i="23"/>
  <c r="B116" i="23" s="1"/>
  <c r="B300" i="23"/>
  <c r="B160" i="23" s="1"/>
  <c r="B283" i="23"/>
  <c r="B143" i="23" s="1"/>
  <c r="B291" i="23"/>
  <c r="B151" i="23" s="1"/>
  <c r="B318" i="23"/>
  <c r="B178" i="23" s="1"/>
  <c r="B295" i="23"/>
  <c r="B155" i="23" s="1"/>
  <c r="B290" i="23"/>
  <c r="B150" i="23" s="1"/>
  <c r="B308" i="23"/>
  <c r="B168" i="23" s="1"/>
  <c r="B274" i="23"/>
  <c r="B134" i="23" s="1"/>
  <c r="B313" i="23"/>
  <c r="B173" i="23" s="1"/>
  <c r="B279" i="23"/>
  <c r="B139" i="23" s="1"/>
  <c r="B301" i="23"/>
  <c r="B161" i="23" s="1"/>
  <c r="B267" i="23"/>
  <c r="B127" i="23" s="1"/>
  <c r="B262" i="23"/>
  <c r="B122" i="23" s="1"/>
  <c r="B257" i="23"/>
  <c r="B117" i="23" s="1"/>
  <c r="C317" i="23"/>
  <c r="C177" i="23" s="1"/>
  <c r="C312" i="23"/>
  <c r="C172" i="23" s="1"/>
  <c r="C307" i="23"/>
  <c r="C167" i="23" s="1"/>
  <c r="C300" i="23"/>
  <c r="C160" i="23" s="1"/>
  <c r="C295" i="23"/>
  <c r="C155" i="23" s="1"/>
  <c r="C318" i="23"/>
  <c r="C178" i="23" s="1"/>
  <c r="C313" i="23"/>
  <c r="C173" i="23" s="1"/>
  <c r="C296" i="23"/>
  <c r="C156" i="23" s="1"/>
  <c r="C284" i="23"/>
  <c r="C144" i="23" s="1"/>
  <c r="C273" i="23"/>
  <c r="C133" i="23" s="1"/>
  <c r="C266" i="23"/>
  <c r="C126" i="23" s="1"/>
  <c r="C261" i="23"/>
  <c r="C121" i="23" s="1"/>
  <c r="C256" i="23"/>
  <c r="C116" i="23" s="1"/>
  <c r="C283" i="23"/>
  <c r="C143" i="23" s="1"/>
  <c r="C291" i="23"/>
  <c r="C151" i="23" s="1"/>
  <c r="C290" i="23"/>
  <c r="C150" i="23" s="1"/>
  <c r="C308" i="23"/>
  <c r="C168" i="23" s="1"/>
  <c r="C274" i="23"/>
  <c r="C134" i="23" s="1"/>
  <c r="C301" i="23"/>
  <c r="C161" i="23" s="1"/>
  <c r="C279" i="23"/>
  <c r="C139" i="23" s="1"/>
  <c r="C267" i="23"/>
  <c r="C127" i="23" s="1"/>
  <c r="C278" i="23"/>
  <c r="C138" i="23" s="1"/>
  <c r="C262" i="23"/>
  <c r="C122" i="23" s="1"/>
  <c r="C257" i="23"/>
  <c r="C117" i="23" s="1"/>
  <c r="D94" i="23"/>
  <c r="B319" i="23"/>
  <c r="B179" i="23" s="1"/>
  <c r="B314" i="23"/>
  <c r="B174" i="23" s="1"/>
  <c r="B302" i="23"/>
  <c r="B162" i="23" s="1"/>
  <c r="B292" i="23"/>
  <c r="B152" i="23" s="1"/>
  <c r="B268" i="23"/>
  <c r="B128" i="23" s="1"/>
  <c r="B263" i="23"/>
  <c r="B123" i="23" s="1"/>
  <c r="B258" i="23"/>
  <c r="B118" i="23" s="1"/>
  <c r="B297" i="23"/>
  <c r="B157" i="23" s="1"/>
  <c r="B275" i="23"/>
  <c r="B135" i="23" s="1"/>
  <c r="B280" i="23"/>
  <c r="B140" i="23" s="1"/>
  <c r="B309" i="23"/>
  <c r="B169" i="23" s="1"/>
  <c r="B285" i="23"/>
  <c r="B145" i="23" s="1"/>
  <c r="B299" i="23"/>
  <c r="B159" i="23" s="1"/>
  <c r="B316" i="23"/>
  <c r="B176" i="23" s="1"/>
  <c r="B294" i="23"/>
  <c r="B154" i="23" s="1"/>
  <c r="B277" i="23"/>
  <c r="B137" i="23" s="1"/>
  <c r="B311" i="23"/>
  <c r="B171" i="23" s="1"/>
  <c r="B282" i="23"/>
  <c r="B142" i="23" s="1"/>
  <c r="B306" i="23"/>
  <c r="B166" i="23" s="1"/>
  <c r="B289" i="23"/>
  <c r="B149" i="23" s="1"/>
  <c r="B272" i="23"/>
  <c r="B132" i="23" s="1"/>
  <c r="B255" i="23"/>
  <c r="B115" i="23" s="1"/>
  <c r="B265" i="23"/>
  <c r="B125" i="23" s="1"/>
  <c r="B260" i="23"/>
  <c r="B120" i="23" s="1"/>
  <c r="D92" i="23"/>
  <c r="N242" i="23"/>
  <c r="F241" i="23"/>
  <c r="F70" i="23" s="1"/>
  <c r="F245" i="23"/>
  <c r="F71" i="23" s="1"/>
  <c r="N241" i="23"/>
  <c r="N70" i="23" s="1"/>
  <c r="N245" i="23"/>
  <c r="N71" i="23" s="1"/>
  <c r="B243" i="23"/>
  <c r="B247" i="23"/>
  <c r="B246" i="23"/>
  <c r="B208" i="23"/>
  <c r="B207" i="23"/>
  <c r="B211" i="23"/>
  <c r="B210" i="23"/>
  <c r="J247" i="23"/>
  <c r="J246" i="23"/>
  <c r="J243" i="23"/>
  <c r="E209" i="23"/>
  <c r="B241" i="23"/>
  <c r="B70" i="23" s="1"/>
  <c r="C241" i="23"/>
  <c r="C70" i="23" s="1"/>
  <c r="R241" i="23"/>
  <c r="R70" i="23" s="1"/>
  <c r="Q241" i="23"/>
  <c r="Q70" i="23" s="1"/>
  <c r="Q245" i="23"/>
  <c r="Q71" i="23" s="1"/>
  <c r="E247" i="23"/>
  <c r="E246" i="23"/>
  <c r="M243" i="23"/>
  <c r="M247" i="23"/>
  <c r="M246" i="23"/>
  <c r="U243" i="23"/>
  <c r="U247" i="23"/>
  <c r="U246" i="23"/>
  <c r="D241" i="23"/>
  <c r="D70" i="23" s="1"/>
  <c r="S241" i="23"/>
  <c r="S70" i="23" s="1"/>
  <c r="E243" i="23"/>
  <c r="K245" i="23"/>
  <c r="K71" i="23" s="1"/>
  <c r="F247" i="23"/>
  <c r="F246" i="23"/>
  <c r="N247" i="23"/>
  <c r="N246" i="23"/>
  <c r="I241" i="23"/>
  <c r="I70" i="23" s="1"/>
  <c r="T241" i="23"/>
  <c r="T70" i="23" s="1"/>
  <c r="F243" i="23"/>
  <c r="G247" i="23"/>
  <c r="G243" i="23"/>
  <c r="G246" i="23"/>
  <c r="O247" i="23"/>
  <c r="O243" i="23"/>
  <c r="O246" i="23"/>
  <c r="J241" i="23"/>
  <c r="J70" i="23" s="1"/>
  <c r="H243" i="23"/>
  <c r="H246" i="23"/>
  <c r="P247" i="23"/>
  <c r="P246" i="23"/>
  <c r="L244" i="23"/>
  <c r="T244" i="23"/>
  <c r="C319" i="23"/>
  <c r="C179" i="23" s="1"/>
  <c r="C314" i="23"/>
  <c r="C174" i="23" s="1"/>
  <c r="C309" i="23"/>
  <c r="C169" i="23" s="1"/>
  <c r="C302" i="23"/>
  <c r="C162" i="23" s="1"/>
  <c r="C297" i="23"/>
  <c r="C157" i="23" s="1"/>
  <c r="C292" i="23"/>
  <c r="C152" i="23" s="1"/>
  <c r="C268" i="23"/>
  <c r="C128" i="23" s="1"/>
  <c r="C263" i="23"/>
  <c r="C123" i="23" s="1"/>
  <c r="C258" i="23"/>
  <c r="C118" i="23" s="1"/>
  <c r="C275" i="23"/>
  <c r="C135" i="23" s="1"/>
  <c r="C280" i="23"/>
  <c r="C140" i="23" s="1"/>
  <c r="C285" i="23"/>
  <c r="C145" i="23" s="1"/>
  <c r="C316" i="23"/>
  <c r="C176" i="23" s="1"/>
  <c r="C311" i="23"/>
  <c r="C171" i="23" s="1"/>
  <c r="C294" i="23"/>
  <c r="C154" i="23" s="1"/>
  <c r="C277" i="23"/>
  <c r="C137" i="23" s="1"/>
  <c r="C282" i="23"/>
  <c r="C142" i="23" s="1"/>
  <c r="C306" i="23"/>
  <c r="C166" i="23" s="1"/>
  <c r="C289" i="23"/>
  <c r="C149" i="23" s="1"/>
  <c r="C272" i="23"/>
  <c r="C132" i="23" s="1"/>
  <c r="C255" i="23"/>
  <c r="C115" i="23" s="1"/>
  <c r="C265" i="23"/>
  <c r="C125" i="23" s="1"/>
  <c r="C260" i="23"/>
  <c r="C120" i="23" s="1"/>
  <c r="C299" i="23"/>
  <c r="C159" i="23" s="1"/>
  <c r="C208" i="23"/>
  <c r="E241" i="23"/>
  <c r="E70" i="23" s="1"/>
  <c r="E245" i="23"/>
  <c r="E71" i="23" s="1"/>
  <c r="L241" i="23"/>
  <c r="L70" i="23" s="1"/>
  <c r="I246" i="23"/>
  <c r="G241" i="23"/>
  <c r="G70" i="23" s="1"/>
  <c r="O241" i="23"/>
  <c r="O70" i="23" s="1"/>
  <c r="C197" i="22"/>
  <c r="D89" i="22"/>
  <c r="B67" i="22"/>
  <c r="C66" i="22"/>
  <c r="C203" i="22"/>
  <c r="D95" i="22"/>
  <c r="C199" i="22"/>
  <c r="D91" i="22"/>
  <c r="B62" i="22"/>
  <c r="C61" i="22"/>
  <c r="C46" i="22"/>
  <c r="D81" i="22"/>
  <c r="C43" i="22"/>
  <c r="C228" i="22" s="1"/>
  <c r="C42" i="22"/>
  <c r="C227" i="22" s="1"/>
  <c r="F319" i="22"/>
  <c r="F179" i="22" s="1"/>
  <c r="F285" i="22"/>
  <c r="F145" i="22" s="1"/>
  <c r="F275" i="22"/>
  <c r="F135" i="22" s="1"/>
  <c r="F280" i="22"/>
  <c r="F140" i="22" s="1"/>
  <c r="F302" i="22"/>
  <c r="F162" i="22" s="1"/>
  <c r="F314" i="22"/>
  <c r="F174" i="22" s="1"/>
  <c r="F297" i="22"/>
  <c r="F157" i="22" s="1"/>
  <c r="F292" i="22"/>
  <c r="F152" i="22" s="1"/>
  <c r="F309" i="22"/>
  <c r="F169" i="22" s="1"/>
  <c r="G319" i="22"/>
  <c r="G179" i="22" s="1"/>
  <c r="G285" i="22"/>
  <c r="G145" i="22" s="1"/>
  <c r="G275" i="22"/>
  <c r="G135" i="22" s="1"/>
  <c r="G309" i="22"/>
  <c r="G169" i="22" s="1"/>
  <c r="G280" i="22"/>
  <c r="G140" i="22" s="1"/>
  <c r="G302" i="22"/>
  <c r="G162" i="22" s="1"/>
  <c r="G314" i="22"/>
  <c r="G174" i="22" s="1"/>
  <c r="G297" i="22"/>
  <c r="G157" i="22" s="1"/>
  <c r="G292" i="22"/>
  <c r="G152" i="22" s="1"/>
  <c r="O319" i="22"/>
  <c r="O179" i="22" s="1"/>
  <c r="O314" i="22"/>
  <c r="O174" i="22" s="1"/>
  <c r="O292" i="22"/>
  <c r="O152" i="22" s="1"/>
  <c r="O297" i="22"/>
  <c r="O157" i="22" s="1"/>
  <c r="O309" i="22"/>
  <c r="O169" i="22" s="1"/>
  <c r="O285" i="22"/>
  <c r="O145" i="22" s="1"/>
  <c r="O280" i="22"/>
  <c r="O140" i="22" s="1"/>
  <c r="O275" i="22"/>
  <c r="O135" i="22" s="1"/>
  <c r="O302" i="22"/>
  <c r="O162" i="22" s="1"/>
  <c r="C317" i="22"/>
  <c r="C177" i="22" s="1"/>
  <c r="C312" i="22"/>
  <c r="C172" i="22" s="1"/>
  <c r="C307" i="22"/>
  <c r="C167" i="22" s="1"/>
  <c r="C300" i="22"/>
  <c r="C160" i="22" s="1"/>
  <c r="C295" i="22"/>
  <c r="C155" i="22" s="1"/>
  <c r="C290" i="22"/>
  <c r="C150" i="22" s="1"/>
  <c r="C283" i="22"/>
  <c r="C143" i="22" s="1"/>
  <c r="C318" i="22"/>
  <c r="C178" i="22" s="1"/>
  <c r="C279" i="22"/>
  <c r="C139" i="22" s="1"/>
  <c r="C308" i="22"/>
  <c r="C168" i="22" s="1"/>
  <c r="C301" i="22"/>
  <c r="C161" i="22" s="1"/>
  <c r="C278" i="22"/>
  <c r="C138" i="22" s="1"/>
  <c r="C262" i="22"/>
  <c r="C122" i="22" s="1"/>
  <c r="C296" i="22"/>
  <c r="C156" i="22" s="1"/>
  <c r="C291" i="22"/>
  <c r="C151" i="22" s="1"/>
  <c r="C284" i="22"/>
  <c r="C144" i="22" s="1"/>
  <c r="C274" i="22"/>
  <c r="C134" i="22" s="1"/>
  <c r="C266" i="22"/>
  <c r="C126" i="22" s="1"/>
  <c r="C257" i="22"/>
  <c r="C117" i="22" s="1"/>
  <c r="C256" i="22"/>
  <c r="C116" i="22" s="1"/>
  <c r="C313" i="22"/>
  <c r="C173" i="22" s="1"/>
  <c r="C267" i="22"/>
  <c r="C127" i="22" s="1"/>
  <c r="C261" i="22"/>
  <c r="C121" i="22" s="1"/>
  <c r="C273" i="22"/>
  <c r="C133" i="22" s="1"/>
  <c r="K278" i="22"/>
  <c r="K138" i="22" s="1"/>
  <c r="K301" i="22"/>
  <c r="K161" i="22" s="1"/>
  <c r="S300" i="22"/>
  <c r="S160" i="22" s="1"/>
  <c r="S313" i="22"/>
  <c r="S173" i="22" s="1"/>
  <c r="G316" i="22"/>
  <c r="G176" i="22" s="1"/>
  <c r="G311" i="22"/>
  <c r="G171" i="22" s="1"/>
  <c r="G306" i="22"/>
  <c r="G166" i="22" s="1"/>
  <c r="G299" i="22"/>
  <c r="G159" i="22" s="1"/>
  <c r="G294" i="22"/>
  <c r="G154" i="22" s="1"/>
  <c r="G289" i="22"/>
  <c r="G149" i="22" s="1"/>
  <c r="G282" i="22"/>
  <c r="G142" i="22" s="1"/>
  <c r="G277" i="22"/>
  <c r="G137" i="22" s="1"/>
  <c r="G272" i="22"/>
  <c r="G132" i="22" s="1"/>
  <c r="O316" i="22"/>
  <c r="O176" i="22" s="1"/>
  <c r="O311" i="22"/>
  <c r="O171" i="22" s="1"/>
  <c r="O306" i="22"/>
  <c r="O166" i="22" s="1"/>
  <c r="O299" i="22"/>
  <c r="O159" i="22" s="1"/>
  <c r="O294" i="22"/>
  <c r="O154" i="22" s="1"/>
  <c r="O289" i="22"/>
  <c r="O149" i="22" s="1"/>
  <c r="O282" i="22"/>
  <c r="O142" i="22" s="1"/>
  <c r="O272" i="22"/>
  <c r="O132" i="22" s="1"/>
  <c r="O277" i="22"/>
  <c r="O137" i="22" s="1"/>
  <c r="D90" i="22"/>
  <c r="D94" i="22"/>
  <c r="C50" i="22"/>
  <c r="H319" i="22"/>
  <c r="H179" i="22" s="1"/>
  <c r="H275" i="22"/>
  <c r="H135" i="22" s="1"/>
  <c r="H309" i="22"/>
  <c r="H169" i="22" s="1"/>
  <c r="H280" i="22"/>
  <c r="H140" i="22" s="1"/>
  <c r="H302" i="22"/>
  <c r="H162" i="22" s="1"/>
  <c r="H314" i="22"/>
  <c r="H174" i="22" s="1"/>
  <c r="H297" i="22"/>
  <c r="H157" i="22" s="1"/>
  <c r="H292" i="22"/>
  <c r="H152" i="22" s="1"/>
  <c r="H285" i="22"/>
  <c r="H145" i="22" s="1"/>
  <c r="P319" i="22"/>
  <c r="P179" i="22" s="1"/>
  <c r="P314" i="22"/>
  <c r="P174" i="22" s="1"/>
  <c r="P292" i="22"/>
  <c r="P152" i="22" s="1"/>
  <c r="P285" i="22"/>
  <c r="P145" i="22" s="1"/>
  <c r="P275" i="22"/>
  <c r="P135" i="22" s="1"/>
  <c r="P309" i="22"/>
  <c r="P169" i="22" s="1"/>
  <c r="P280" i="22"/>
  <c r="P140" i="22" s="1"/>
  <c r="P302" i="22"/>
  <c r="P162" i="22" s="1"/>
  <c r="P297" i="22"/>
  <c r="P157" i="22" s="1"/>
  <c r="D317" i="22"/>
  <c r="D177" i="22" s="1"/>
  <c r="D312" i="22"/>
  <c r="D172" i="22" s="1"/>
  <c r="D307" i="22"/>
  <c r="D167" i="22" s="1"/>
  <c r="D300" i="22"/>
  <c r="D160" i="22" s="1"/>
  <c r="D295" i="22"/>
  <c r="D155" i="22" s="1"/>
  <c r="D290" i="22"/>
  <c r="D150" i="22" s="1"/>
  <c r="D283" i="22"/>
  <c r="D143" i="22" s="1"/>
  <c r="D278" i="22"/>
  <c r="D138" i="22" s="1"/>
  <c r="D318" i="22"/>
  <c r="D178" i="22" s="1"/>
  <c r="D279" i="22"/>
  <c r="D139" i="22" s="1"/>
  <c r="D308" i="22"/>
  <c r="D168" i="22" s="1"/>
  <c r="D296" i="22"/>
  <c r="D156" i="22" s="1"/>
  <c r="D274" i="22"/>
  <c r="D134" i="22" s="1"/>
  <c r="D301" i="22"/>
  <c r="D161" i="22" s="1"/>
  <c r="D291" i="22"/>
  <c r="D151" i="22" s="1"/>
  <c r="D284" i="22"/>
  <c r="D144" i="22" s="1"/>
  <c r="D273" i="22"/>
  <c r="D133" i="22" s="1"/>
  <c r="D313" i="22"/>
  <c r="D173" i="22" s="1"/>
  <c r="L317" i="22"/>
  <c r="L177" i="22" s="1"/>
  <c r="L312" i="22"/>
  <c r="L172" i="22" s="1"/>
  <c r="L307" i="22"/>
  <c r="L167" i="22" s="1"/>
  <c r="L300" i="22"/>
  <c r="L160" i="22" s="1"/>
  <c r="L295" i="22"/>
  <c r="L155" i="22" s="1"/>
  <c r="L290" i="22"/>
  <c r="L150" i="22" s="1"/>
  <c r="L283" i="22"/>
  <c r="L143" i="22" s="1"/>
  <c r="L278" i="22"/>
  <c r="L138" i="22" s="1"/>
  <c r="L318" i="22"/>
  <c r="L178" i="22" s="1"/>
  <c r="L313" i="22"/>
  <c r="L173" i="22" s="1"/>
  <c r="L284" i="22"/>
  <c r="L144" i="22" s="1"/>
  <c r="L301" i="22"/>
  <c r="L161" i="22" s="1"/>
  <c r="L308" i="22"/>
  <c r="L168" i="22" s="1"/>
  <c r="L296" i="22"/>
  <c r="L156" i="22" s="1"/>
  <c r="L291" i="22"/>
  <c r="L151" i="22" s="1"/>
  <c r="L274" i="22"/>
  <c r="L134" i="22" s="1"/>
  <c r="L279" i="22"/>
  <c r="L139" i="22" s="1"/>
  <c r="L273" i="22"/>
  <c r="L133" i="22" s="1"/>
  <c r="T317" i="22"/>
  <c r="T177" i="22" s="1"/>
  <c r="T312" i="22"/>
  <c r="T172" i="22" s="1"/>
  <c r="T307" i="22"/>
  <c r="T167" i="22" s="1"/>
  <c r="T300" i="22"/>
  <c r="T160" i="22" s="1"/>
  <c r="T295" i="22"/>
  <c r="T155" i="22" s="1"/>
  <c r="T290" i="22"/>
  <c r="T150" i="22" s="1"/>
  <c r="T283" i="22"/>
  <c r="T143" i="22" s="1"/>
  <c r="T278" i="22"/>
  <c r="T138" i="22" s="1"/>
  <c r="T318" i="22"/>
  <c r="T178" i="22" s="1"/>
  <c r="T296" i="22"/>
  <c r="T156" i="22" s="1"/>
  <c r="T291" i="22"/>
  <c r="T151" i="22" s="1"/>
  <c r="T273" i="22"/>
  <c r="T133" i="22" s="1"/>
  <c r="T313" i="22"/>
  <c r="T173" i="22" s="1"/>
  <c r="T301" i="22"/>
  <c r="T161" i="22" s="1"/>
  <c r="T284" i="22"/>
  <c r="T144" i="22" s="1"/>
  <c r="T279" i="22"/>
  <c r="T139" i="22" s="1"/>
  <c r="T308" i="22"/>
  <c r="T168" i="22" s="1"/>
  <c r="T274" i="22"/>
  <c r="T134" i="22" s="1"/>
  <c r="H316" i="22"/>
  <c r="H176" i="22" s="1"/>
  <c r="H311" i="22"/>
  <c r="H171" i="22" s="1"/>
  <c r="H306" i="22"/>
  <c r="H166" i="22" s="1"/>
  <c r="H299" i="22"/>
  <c r="H159" i="22" s="1"/>
  <c r="H294" i="22"/>
  <c r="H154" i="22" s="1"/>
  <c r="H289" i="22"/>
  <c r="H149" i="22" s="1"/>
  <c r="H282" i="22"/>
  <c r="H142" i="22" s="1"/>
  <c r="H277" i="22"/>
  <c r="H137" i="22" s="1"/>
  <c r="H272" i="22"/>
  <c r="H132" i="22" s="1"/>
  <c r="P316" i="22"/>
  <c r="P176" i="22" s="1"/>
  <c r="P311" i="22"/>
  <c r="P171" i="22" s="1"/>
  <c r="P306" i="22"/>
  <c r="P166" i="22" s="1"/>
  <c r="P299" i="22"/>
  <c r="P159" i="22" s="1"/>
  <c r="P294" i="22"/>
  <c r="P154" i="22" s="1"/>
  <c r="P289" i="22"/>
  <c r="P149" i="22" s="1"/>
  <c r="P282" i="22"/>
  <c r="P142" i="22" s="1"/>
  <c r="P277" i="22"/>
  <c r="P137" i="22" s="1"/>
  <c r="P272" i="22"/>
  <c r="P132" i="22" s="1"/>
  <c r="I319" i="22"/>
  <c r="I179" i="22" s="1"/>
  <c r="I314" i="22"/>
  <c r="I174" i="22" s="1"/>
  <c r="I309" i="22"/>
  <c r="I169" i="22" s="1"/>
  <c r="I302" i="22"/>
  <c r="I162" i="22" s="1"/>
  <c r="I280" i="22"/>
  <c r="I140" i="22" s="1"/>
  <c r="I297" i="22"/>
  <c r="I157" i="22" s="1"/>
  <c r="I292" i="22"/>
  <c r="I152" i="22" s="1"/>
  <c r="I285" i="22"/>
  <c r="I145" i="22" s="1"/>
  <c r="I275" i="22"/>
  <c r="I135" i="22" s="1"/>
  <c r="Q319" i="22"/>
  <c r="Q179" i="22" s="1"/>
  <c r="Q314" i="22"/>
  <c r="Q174" i="22" s="1"/>
  <c r="Q309" i="22"/>
  <c r="Q169" i="22" s="1"/>
  <c r="Q302" i="22"/>
  <c r="Q162" i="22" s="1"/>
  <c r="Q297" i="22"/>
  <c r="Q157" i="22" s="1"/>
  <c r="Q285" i="22"/>
  <c r="Q145" i="22" s="1"/>
  <c r="Q275" i="22"/>
  <c r="Q135" i="22" s="1"/>
  <c r="Q280" i="22"/>
  <c r="Q140" i="22" s="1"/>
  <c r="Q292" i="22"/>
  <c r="Q152" i="22" s="1"/>
  <c r="E317" i="22"/>
  <c r="E177" i="22" s="1"/>
  <c r="E312" i="22"/>
  <c r="E172" i="22" s="1"/>
  <c r="E307" i="22"/>
  <c r="E167" i="22" s="1"/>
  <c r="E300" i="22"/>
  <c r="E160" i="22" s="1"/>
  <c r="E295" i="22"/>
  <c r="E155" i="22" s="1"/>
  <c r="E290" i="22"/>
  <c r="E150" i="22" s="1"/>
  <c r="E283" i="22"/>
  <c r="E143" i="22" s="1"/>
  <c r="E278" i="22"/>
  <c r="E138" i="22" s="1"/>
  <c r="E318" i="22"/>
  <c r="E178" i="22" s="1"/>
  <c r="E313" i="22"/>
  <c r="E173" i="22" s="1"/>
  <c r="E308" i="22"/>
  <c r="E168" i="22" s="1"/>
  <c r="E301" i="22"/>
  <c r="E161" i="22" s="1"/>
  <c r="E296" i="22"/>
  <c r="E156" i="22" s="1"/>
  <c r="E274" i="22"/>
  <c r="E134" i="22" s="1"/>
  <c r="E291" i="22"/>
  <c r="E151" i="22" s="1"/>
  <c r="E284" i="22"/>
  <c r="E144" i="22" s="1"/>
  <c r="E279" i="22"/>
  <c r="E139" i="22" s="1"/>
  <c r="E273" i="22"/>
  <c r="E133" i="22" s="1"/>
  <c r="M317" i="22"/>
  <c r="M177" i="22" s="1"/>
  <c r="M312" i="22"/>
  <c r="M172" i="22" s="1"/>
  <c r="M307" i="22"/>
  <c r="M167" i="22" s="1"/>
  <c r="M300" i="22"/>
  <c r="M160" i="22" s="1"/>
  <c r="M295" i="22"/>
  <c r="M155" i="22" s="1"/>
  <c r="M290" i="22"/>
  <c r="M150" i="22" s="1"/>
  <c r="M283" i="22"/>
  <c r="M143" i="22" s="1"/>
  <c r="M278" i="22"/>
  <c r="M138" i="22" s="1"/>
  <c r="M318" i="22"/>
  <c r="M178" i="22" s="1"/>
  <c r="M313" i="22"/>
  <c r="M173" i="22" s="1"/>
  <c r="M308" i="22"/>
  <c r="M168" i="22" s="1"/>
  <c r="M301" i="22"/>
  <c r="M161" i="22" s="1"/>
  <c r="M284" i="22"/>
  <c r="M144" i="22" s="1"/>
  <c r="M279" i="22"/>
  <c r="M139" i="22" s="1"/>
  <c r="M274" i="22"/>
  <c r="M134" i="22" s="1"/>
  <c r="M273" i="22"/>
  <c r="M133" i="22" s="1"/>
  <c r="M296" i="22"/>
  <c r="M156" i="22" s="1"/>
  <c r="M291" i="22"/>
  <c r="M151" i="22" s="1"/>
  <c r="U317" i="22"/>
  <c r="U177" i="22" s="1"/>
  <c r="U312" i="22"/>
  <c r="U172" i="22" s="1"/>
  <c r="U307" i="22"/>
  <c r="U167" i="22" s="1"/>
  <c r="U300" i="22"/>
  <c r="U160" i="22" s="1"/>
  <c r="U295" i="22"/>
  <c r="U155" i="22" s="1"/>
  <c r="U290" i="22"/>
  <c r="U150" i="22" s="1"/>
  <c r="U283" i="22"/>
  <c r="U143" i="22" s="1"/>
  <c r="U278" i="22"/>
  <c r="U138" i="22" s="1"/>
  <c r="U318" i="22"/>
  <c r="U178" i="22" s="1"/>
  <c r="U313" i="22"/>
  <c r="U173" i="22" s="1"/>
  <c r="U308" i="22"/>
  <c r="U168" i="22" s="1"/>
  <c r="U301" i="22"/>
  <c r="U161" i="22" s="1"/>
  <c r="U291" i="22"/>
  <c r="U151" i="22" s="1"/>
  <c r="U284" i="22"/>
  <c r="U144" i="22" s="1"/>
  <c r="U279" i="22"/>
  <c r="U139" i="22" s="1"/>
  <c r="U296" i="22"/>
  <c r="U156" i="22" s="1"/>
  <c r="U274" i="22"/>
  <c r="U134" i="22" s="1"/>
  <c r="U273" i="22"/>
  <c r="U133" i="22" s="1"/>
  <c r="I316" i="22"/>
  <c r="I176" i="22" s="1"/>
  <c r="I311" i="22"/>
  <c r="I171" i="22" s="1"/>
  <c r="I306" i="22"/>
  <c r="I166" i="22" s="1"/>
  <c r="I299" i="22"/>
  <c r="I159" i="22" s="1"/>
  <c r="I294" i="22"/>
  <c r="I154" i="22" s="1"/>
  <c r="I289" i="22"/>
  <c r="I149" i="22" s="1"/>
  <c r="I282" i="22"/>
  <c r="I142" i="22" s="1"/>
  <c r="I277" i="22"/>
  <c r="I137" i="22" s="1"/>
  <c r="I272" i="22"/>
  <c r="I132" i="22" s="1"/>
  <c r="Q316" i="22"/>
  <c r="Q176" i="22" s="1"/>
  <c r="Q311" i="22"/>
  <c r="Q171" i="22" s="1"/>
  <c r="Q306" i="22"/>
  <c r="Q166" i="22" s="1"/>
  <c r="Q299" i="22"/>
  <c r="Q159" i="22" s="1"/>
  <c r="Q294" i="22"/>
  <c r="Q154" i="22" s="1"/>
  <c r="Q289" i="22"/>
  <c r="Q149" i="22" s="1"/>
  <c r="Q282" i="22"/>
  <c r="Q142" i="22" s="1"/>
  <c r="Q277" i="22"/>
  <c r="Q137" i="22" s="1"/>
  <c r="Q272" i="22"/>
  <c r="Q132" i="22" s="1"/>
  <c r="B317" i="22"/>
  <c r="B177" i="22" s="1"/>
  <c r="B312" i="22"/>
  <c r="B172" i="22" s="1"/>
  <c r="B307" i="22"/>
  <c r="B167" i="22" s="1"/>
  <c r="B301" i="22"/>
  <c r="B161" i="22" s="1"/>
  <c r="B284" i="22"/>
  <c r="B144" i="22" s="1"/>
  <c r="B273" i="22"/>
  <c r="B133" i="22" s="1"/>
  <c r="B266" i="22"/>
  <c r="B126" i="22" s="1"/>
  <c r="B261" i="22"/>
  <c r="B121" i="22" s="1"/>
  <c r="B256" i="22"/>
  <c r="B116" i="22" s="1"/>
  <c r="B300" i="22"/>
  <c r="B160" i="22" s="1"/>
  <c r="B290" i="22"/>
  <c r="B150" i="22" s="1"/>
  <c r="B279" i="22"/>
  <c r="B139" i="22" s="1"/>
  <c r="B318" i="22"/>
  <c r="B178" i="22" s="1"/>
  <c r="B313" i="22"/>
  <c r="B173" i="22" s="1"/>
  <c r="B267" i="22"/>
  <c r="B127" i="22" s="1"/>
  <c r="B283" i="22"/>
  <c r="B143" i="22" s="1"/>
  <c r="B308" i="22"/>
  <c r="B168" i="22" s="1"/>
  <c r="B278" i="22"/>
  <c r="B138" i="22" s="1"/>
  <c r="B262" i="22"/>
  <c r="B122" i="22" s="1"/>
  <c r="B296" i="22"/>
  <c r="B156" i="22" s="1"/>
  <c r="B295" i="22"/>
  <c r="B155" i="22" s="1"/>
  <c r="B291" i="22"/>
  <c r="B151" i="22" s="1"/>
  <c r="B257" i="22"/>
  <c r="B117" i="22" s="1"/>
  <c r="B274" i="22"/>
  <c r="B134" i="22" s="1"/>
  <c r="N316" i="22"/>
  <c r="N176" i="22" s="1"/>
  <c r="N311" i="22"/>
  <c r="N171" i="22" s="1"/>
  <c r="N306" i="22"/>
  <c r="N166" i="22" s="1"/>
  <c r="N282" i="22"/>
  <c r="N142" i="22" s="1"/>
  <c r="N272" i="22"/>
  <c r="N132" i="22" s="1"/>
  <c r="N299" i="22"/>
  <c r="N159" i="22" s="1"/>
  <c r="N277" i="22"/>
  <c r="N137" i="22" s="1"/>
  <c r="N294" i="22"/>
  <c r="N154" i="22" s="1"/>
  <c r="N289" i="22"/>
  <c r="N149" i="22" s="1"/>
  <c r="B231" i="22"/>
  <c r="B211" i="22"/>
  <c r="B57" i="22" s="1"/>
  <c r="B209" i="22"/>
  <c r="B55" i="22" s="1"/>
  <c r="B319" i="22"/>
  <c r="B179" i="22" s="1"/>
  <c r="B314" i="22"/>
  <c r="B174" i="22" s="1"/>
  <c r="B309" i="22"/>
  <c r="B169" i="22" s="1"/>
  <c r="B292" i="22"/>
  <c r="B152" i="22" s="1"/>
  <c r="B268" i="22"/>
  <c r="B128" i="22" s="1"/>
  <c r="B263" i="22"/>
  <c r="B123" i="22" s="1"/>
  <c r="B258" i="22"/>
  <c r="B118" i="22" s="1"/>
  <c r="B285" i="22"/>
  <c r="B145" i="22" s="1"/>
  <c r="B280" i="22"/>
  <c r="B140" i="22" s="1"/>
  <c r="B302" i="22"/>
  <c r="B162" i="22" s="1"/>
  <c r="B297" i="22"/>
  <c r="B157" i="22" s="1"/>
  <c r="B275" i="22"/>
  <c r="B135" i="22" s="1"/>
  <c r="J319" i="22"/>
  <c r="J179" i="22" s="1"/>
  <c r="J314" i="22"/>
  <c r="J174" i="22" s="1"/>
  <c r="J309" i="22"/>
  <c r="J169" i="22" s="1"/>
  <c r="J302" i="22"/>
  <c r="J162" i="22" s="1"/>
  <c r="J297" i="22"/>
  <c r="J157" i="22" s="1"/>
  <c r="J275" i="22"/>
  <c r="J135" i="22" s="1"/>
  <c r="J285" i="22"/>
  <c r="J145" i="22" s="1"/>
  <c r="J292" i="22"/>
  <c r="J152" i="22" s="1"/>
  <c r="J280" i="22"/>
  <c r="J140" i="22" s="1"/>
  <c r="R319" i="22"/>
  <c r="R179" i="22" s="1"/>
  <c r="R314" i="22"/>
  <c r="R174" i="22" s="1"/>
  <c r="R309" i="22"/>
  <c r="R169" i="22" s="1"/>
  <c r="R285" i="22"/>
  <c r="R145" i="22" s="1"/>
  <c r="R275" i="22"/>
  <c r="R135" i="22" s="1"/>
  <c r="R280" i="22"/>
  <c r="R140" i="22" s="1"/>
  <c r="R302" i="22"/>
  <c r="R162" i="22" s="1"/>
  <c r="R292" i="22"/>
  <c r="R152" i="22" s="1"/>
  <c r="R297" i="22"/>
  <c r="R157" i="22" s="1"/>
  <c r="F318" i="22"/>
  <c r="F178" i="22" s="1"/>
  <c r="F313" i="22"/>
  <c r="F173" i="22" s="1"/>
  <c r="F308" i="22"/>
  <c r="F168" i="22" s="1"/>
  <c r="F300" i="22"/>
  <c r="F160" i="22" s="1"/>
  <c r="F296" i="22"/>
  <c r="F156" i="22" s="1"/>
  <c r="F290" i="22"/>
  <c r="F150" i="22" s="1"/>
  <c r="F274" i="22"/>
  <c r="F134" i="22" s="1"/>
  <c r="F307" i="22"/>
  <c r="F167" i="22" s="1"/>
  <c r="F291" i="22"/>
  <c r="F151" i="22" s="1"/>
  <c r="F283" i="22"/>
  <c r="F143" i="22" s="1"/>
  <c r="F284" i="22"/>
  <c r="F144" i="22" s="1"/>
  <c r="F279" i="22"/>
  <c r="F139" i="22" s="1"/>
  <c r="F278" i="22"/>
  <c r="F138" i="22" s="1"/>
  <c r="F273" i="22"/>
  <c r="F133" i="22" s="1"/>
  <c r="F317" i="22"/>
  <c r="F177" i="22" s="1"/>
  <c r="F312" i="22"/>
  <c r="F172" i="22" s="1"/>
  <c r="F295" i="22"/>
  <c r="F155" i="22" s="1"/>
  <c r="F301" i="22"/>
  <c r="F161" i="22" s="1"/>
  <c r="N318" i="22"/>
  <c r="N178" i="22" s="1"/>
  <c r="N313" i="22"/>
  <c r="N173" i="22" s="1"/>
  <c r="N308" i="22"/>
  <c r="N168" i="22" s="1"/>
  <c r="N312" i="22"/>
  <c r="N172" i="22" s="1"/>
  <c r="N301" i="22"/>
  <c r="N161" i="22" s="1"/>
  <c r="N295" i="22"/>
  <c r="N155" i="22" s="1"/>
  <c r="N279" i="22"/>
  <c r="N139" i="22" s="1"/>
  <c r="N274" i="22"/>
  <c r="N134" i="22" s="1"/>
  <c r="N317" i="22"/>
  <c r="N177" i="22" s="1"/>
  <c r="N300" i="22"/>
  <c r="N160" i="22" s="1"/>
  <c r="N307" i="22"/>
  <c r="N167" i="22" s="1"/>
  <c r="N296" i="22"/>
  <c r="N156" i="22" s="1"/>
  <c r="N291" i="22"/>
  <c r="N151" i="22" s="1"/>
  <c r="N290" i="22"/>
  <c r="N150" i="22" s="1"/>
  <c r="N284" i="22"/>
  <c r="N144" i="22" s="1"/>
  <c r="N283" i="22"/>
  <c r="N143" i="22" s="1"/>
  <c r="N278" i="22"/>
  <c r="N138" i="22" s="1"/>
  <c r="N273" i="22"/>
  <c r="N133" i="22" s="1"/>
  <c r="B282" i="22"/>
  <c r="B142" i="22" s="1"/>
  <c r="B311" i="22"/>
  <c r="B171" i="22" s="1"/>
  <c r="B265" i="22"/>
  <c r="B125" i="22" s="1"/>
  <c r="B306" i="22"/>
  <c r="B166" i="22" s="1"/>
  <c r="B294" i="22"/>
  <c r="B154" i="22" s="1"/>
  <c r="B289" i="22"/>
  <c r="B149" i="22" s="1"/>
  <c r="B277" i="22"/>
  <c r="B137" i="22" s="1"/>
  <c r="B255" i="22"/>
  <c r="B115" i="22" s="1"/>
  <c r="B299" i="22"/>
  <c r="B159" i="22" s="1"/>
  <c r="B316" i="22"/>
  <c r="B176" i="22" s="1"/>
  <c r="B272" i="22"/>
  <c r="B132" i="22" s="1"/>
  <c r="B260" i="22"/>
  <c r="B120" i="22" s="1"/>
  <c r="J306" i="22"/>
  <c r="J166" i="22" s="1"/>
  <c r="J299" i="22"/>
  <c r="J159" i="22" s="1"/>
  <c r="J294" i="22"/>
  <c r="J154" i="22" s="1"/>
  <c r="J277" i="22"/>
  <c r="J137" i="22" s="1"/>
  <c r="J311" i="22"/>
  <c r="J171" i="22" s="1"/>
  <c r="J289" i="22"/>
  <c r="J149" i="22" s="1"/>
  <c r="J272" i="22"/>
  <c r="J132" i="22" s="1"/>
  <c r="J316" i="22"/>
  <c r="J176" i="22" s="1"/>
  <c r="J282" i="22"/>
  <c r="J142" i="22" s="1"/>
  <c r="R316" i="22"/>
  <c r="R176" i="22" s="1"/>
  <c r="R277" i="22"/>
  <c r="R137" i="22" s="1"/>
  <c r="R306" i="22"/>
  <c r="R166" i="22" s="1"/>
  <c r="R299" i="22"/>
  <c r="R159" i="22" s="1"/>
  <c r="R294" i="22"/>
  <c r="R154" i="22" s="1"/>
  <c r="R289" i="22"/>
  <c r="R149" i="22" s="1"/>
  <c r="R282" i="22"/>
  <c r="R142" i="22" s="1"/>
  <c r="R272" i="22"/>
  <c r="R132" i="22" s="1"/>
  <c r="R311" i="22"/>
  <c r="R171" i="22" s="1"/>
  <c r="J317" i="22"/>
  <c r="J177" i="22" s="1"/>
  <c r="J312" i="22"/>
  <c r="J172" i="22" s="1"/>
  <c r="J307" i="22"/>
  <c r="J167" i="22" s="1"/>
  <c r="J278" i="22"/>
  <c r="J138" i="22" s="1"/>
  <c r="J273" i="22"/>
  <c r="J133" i="22" s="1"/>
  <c r="J308" i="22"/>
  <c r="J168" i="22" s="1"/>
  <c r="J291" i="22"/>
  <c r="J151" i="22" s="1"/>
  <c r="J295" i="22"/>
  <c r="J155" i="22" s="1"/>
  <c r="J318" i="22"/>
  <c r="J178" i="22" s="1"/>
  <c r="J296" i="22"/>
  <c r="J156" i="22" s="1"/>
  <c r="J300" i="22"/>
  <c r="J160" i="22" s="1"/>
  <c r="J313" i="22"/>
  <c r="J173" i="22" s="1"/>
  <c r="J301" i="22"/>
  <c r="J161" i="22" s="1"/>
  <c r="J284" i="22"/>
  <c r="J144" i="22" s="1"/>
  <c r="J283" i="22"/>
  <c r="J143" i="22" s="1"/>
  <c r="J279" i="22"/>
  <c r="J139" i="22" s="1"/>
  <c r="J290" i="22"/>
  <c r="J150" i="22" s="1"/>
  <c r="J274" i="22"/>
  <c r="J134" i="22" s="1"/>
  <c r="F316" i="22"/>
  <c r="F176" i="22" s="1"/>
  <c r="F311" i="22"/>
  <c r="F171" i="22" s="1"/>
  <c r="F272" i="22"/>
  <c r="F132" i="22" s="1"/>
  <c r="F306" i="22"/>
  <c r="F166" i="22" s="1"/>
  <c r="F299" i="22"/>
  <c r="F159" i="22" s="1"/>
  <c r="F294" i="22"/>
  <c r="F154" i="22" s="1"/>
  <c r="F277" i="22"/>
  <c r="F137" i="22" s="1"/>
  <c r="F289" i="22"/>
  <c r="F149" i="22" s="1"/>
  <c r="F282" i="22"/>
  <c r="F142" i="22" s="1"/>
  <c r="C319" i="22"/>
  <c r="C179" i="22" s="1"/>
  <c r="C314" i="22"/>
  <c r="C174" i="22" s="1"/>
  <c r="C309" i="22"/>
  <c r="C169" i="22" s="1"/>
  <c r="C302" i="22"/>
  <c r="C162" i="22" s="1"/>
  <c r="C297" i="22"/>
  <c r="C157" i="22" s="1"/>
  <c r="C292" i="22"/>
  <c r="C152" i="22" s="1"/>
  <c r="C285" i="22"/>
  <c r="C145" i="22" s="1"/>
  <c r="C280" i="22"/>
  <c r="C140" i="22" s="1"/>
  <c r="C258" i="22"/>
  <c r="C118" i="22" s="1"/>
  <c r="C268" i="22"/>
  <c r="C128" i="22" s="1"/>
  <c r="C263" i="22"/>
  <c r="C123" i="22" s="1"/>
  <c r="C275" i="22"/>
  <c r="C135" i="22" s="1"/>
  <c r="K280" i="22"/>
  <c r="K140" i="22" s="1"/>
  <c r="S319" i="22"/>
  <c r="S179" i="22" s="1"/>
  <c r="S314" i="22"/>
  <c r="S174" i="22" s="1"/>
  <c r="S309" i="22"/>
  <c r="S169" i="22" s="1"/>
  <c r="S302" i="22"/>
  <c r="S162" i="22" s="1"/>
  <c r="S297" i="22"/>
  <c r="S157" i="22" s="1"/>
  <c r="S292" i="22"/>
  <c r="S152" i="22" s="1"/>
  <c r="S285" i="22"/>
  <c r="S145" i="22" s="1"/>
  <c r="S280" i="22"/>
  <c r="S140" i="22" s="1"/>
  <c r="S275" i="22"/>
  <c r="S135" i="22" s="1"/>
  <c r="G318" i="22"/>
  <c r="G178" i="22" s="1"/>
  <c r="G313" i="22"/>
  <c r="G173" i="22" s="1"/>
  <c r="G308" i="22"/>
  <c r="G168" i="22" s="1"/>
  <c r="G301" i="22"/>
  <c r="G161" i="22" s="1"/>
  <c r="G296" i="22"/>
  <c r="G156" i="22" s="1"/>
  <c r="G291" i="22"/>
  <c r="G151" i="22" s="1"/>
  <c r="G284" i="22"/>
  <c r="G144" i="22" s="1"/>
  <c r="G279" i="22"/>
  <c r="G139" i="22" s="1"/>
  <c r="G317" i="22"/>
  <c r="G177" i="22" s="1"/>
  <c r="G307" i="22"/>
  <c r="G167" i="22" s="1"/>
  <c r="G283" i="22"/>
  <c r="G143" i="22" s="1"/>
  <c r="G312" i="22"/>
  <c r="G172" i="22" s="1"/>
  <c r="G295" i="22"/>
  <c r="G155" i="22" s="1"/>
  <c r="G290" i="22"/>
  <c r="G150" i="22" s="1"/>
  <c r="G274" i="22"/>
  <c r="G134" i="22" s="1"/>
  <c r="G300" i="22"/>
  <c r="G160" i="22" s="1"/>
  <c r="G273" i="22"/>
  <c r="G133" i="22" s="1"/>
  <c r="G278" i="22"/>
  <c r="G138" i="22" s="1"/>
  <c r="O318" i="22"/>
  <c r="O178" i="22" s="1"/>
  <c r="O313" i="22"/>
  <c r="O173" i="22" s="1"/>
  <c r="O308" i="22"/>
  <c r="O168" i="22" s="1"/>
  <c r="O301" i="22"/>
  <c r="O161" i="22" s="1"/>
  <c r="O296" i="22"/>
  <c r="O156" i="22" s="1"/>
  <c r="O291" i="22"/>
  <c r="O151" i="22" s="1"/>
  <c r="O284" i="22"/>
  <c r="O144" i="22" s="1"/>
  <c r="O279" i="22"/>
  <c r="O139" i="22" s="1"/>
  <c r="O317" i="22"/>
  <c r="O177" i="22" s="1"/>
  <c r="O312" i="22"/>
  <c r="O172" i="22" s="1"/>
  <c r="O295" i="22"/>
  <c r="O155" i="22" s="1"/>
  <c r="O274" i="22"/>
  <c r="O134" i="22" s="1"/>
  <c r="O290" i="22"/>
  <c r="O150" i="22" s="1"/>
  <c r="O300" i="22"/>
  <c r="O160" i="22" s="1"/>
  <c r="O273" i="22"/>
  <c r="O133" i="22" s="1"/>
  <c r="O307" i="22"/>
  <c r="O167" i="22" s="1"/>
  <c r="O283" i="22"/>
  <c r="O143" i="22" s="1"/>
  <c r="O278" i="22"/>
  <c r="O138" i="22" s="1"/>
  <c r="C282" i="22"/>
  <c r="C142" i="22" s="1"/>
  <c r="C311" i="22"/>
  <c r="C171" i="22" s="1"/>
  <c r="C265" i="22"/>
  <c r="C125" i="22" s="1"/>
  <c r="C260" i="22"/>
  <c r="C120" i="22" s="1"/>
  <c r="C306" i="22"/>
  <c r="C166" i="22" s="1"/>
  <c r="C294" i="22"/>
  <c r="C154" i="22" s="1"/>
  <c r="C289" i="22"/>
  <c r="C149" i="22" s="1"/>
  <c r="C299" i="22"/>
  <c r="C159" i="22" s="1"/>
  <c r="C316" i="22"/>
  <c r="C176" i="22" s="1"/>
  <c r="C277" i="22"/>
  <c r="C137" i="22" s="1"/>
  <c r="C272" i="22"/>
  <c r="C132" i="22" s="1"/>
  <c r="C255" i="22"/>
  <c r="C115" i="22" s="1"/>
  <c r="K306" i="22"/>
  <c r="K166" i="22" s="1"/>
  <c r="N319" i="22"/>
  <c r="N179" i="22" s="1"/>
  <c r="N309" i="22"/>
  <c r="N169" i="22" s="1"/>
  <c r="N302" i="22"/>
  <c r="N162" i="22" s="1"/>
  <c r="N297" i="22"/>
  <c r="N157" i="22" s="1"/>
  <c r="N314" i="22"/>
  <c r="N174" i="22" s="1"/>
  <c r="N292" i="22"/>
  <c r="N152" i="22" s="1"/>
  <c r="N285" i="22"/>
  <c r="N145" i="22" s="1"/>
  <c r="N280" i="22"/>
  <c r="N140" i="22" s="1"/>
  <c r="N275" i="22"/>
  <c r="N135" i="22" s="1"/>
  <c r="R317" i="22"/>
  <c r="R177" i="22" s="1"/>
  <c r="R312" i="22"/>
  <c r="R172" i="22" s="1"/>
  <c r="R307" i="22"/>
  <c r="R167" i="22" s="1"/>
  <c r="R313" i="22"/>
  <c r="R173" i="22" s="1"/>
  <c r="R301" i="22"/>
  <c r="R161" i="22" s="1"/>
  <c r="R279" i="22"/>
  <c r="R139" i="22" s="1"/>
  <c r="R274" i="22"/>
  <c r="R134" i="22" s="1"/>
  <c r="R273" i="22"/>
  <c r="R133" i="22" s="1"/>
  <c r="R300" i="22"/>
  <c r="R160" i="22" s="1"/>
  <c r="R283" i="22"/>
  <c r="R143" i="22" s="1"/>
  <c r="R318" i="22"/>
  <c r="R178" i="22" s="1"/>
  <c r="R296" i="22"/>
  <c r="R156" i="22" s="1"/>
  <c r="R278" i="22"/>
  <c r="R138" i="22" s="1"/>
  <c r="R295" i="22"/>
  <c r="R155" i="22" s="1"/>
  <c r="R291" i="22"/>
  <c r="R151" i="22" s="1"/>
  <c r="R290" i="22"/>
  <c r="R150" i="22" s="1"/>
  <c r="R284" i="22"/>
  <c r="R144" i="22" s="1"/>
  <c r="R308" i="22"/>
  <c r="R168" i="22" s="1"/>
  <c r="D319" i="22"/>
  <c r="D179" i="22" s="1"/>
  <c r="D314" i="22"/>
  <c r="D174" i="22" s="1"/>
  <c r="D309" i="22"/>
  <c r="D169" i="22" s="1"/>
  <c r="D302" i="22"/>
  <c r="D162" i="22" s="1"/>
  <c r="D297" i="22"/>
  <c r="D157" i="22" s="1"/>
  <c r="D292" i="22"/>
  <c r="D152" i="22" s="1"/>
  <c r="D285" i="22"/>
  <c r="D145" i="22" s="1"/>
  <c r="D280" i="22"/>
  <c r="D140" i="22" s="1"/>
  <c r="D275" i="22"/>
  <c r="D135" i="22" s="1"/>
  <c r="L319" i="22"/>
  <c r="L179" i="22" s="1"/>
  <c r="L314" i="22"/>
  <c r="L174" i="22" s="1"/>
  <c r="L309" i="22"/>
  <c r="L169" i="22" s="1"/>
  <c r="L302" i="22"/>
  <c r="L162" i="22" s="1"/>
  <c r="L297" i="22"/>
  <c r="L157" i="22" s="1"/>
  <c r="L292" i="22"/>
  <c r="L152" i="22" s="1"/>
  <c r="L285" i="22"/>
  <c r="L145" i="22" s="1"/>
  <c r="L280" i="22"/>
  <c r="L140" i="22" s="1"/>
  <c r="L275" i="22"/>
  <c r="L135" i="22" s="1"/>
  <c r="T319" i="22"/>
  <c r="T179" i="22" s="1"/>
  <c r="T314" i="22"/>
  <c r="T174" i="22" s="1"/>
  <c r="T309" i="22"/>
  <c r="T169" i="22" s="1"/>
  <c r="T302" i="22"/>
  <c r="T162" i="22" s="1"/>
  <c r="T297" i="22"/>
  <c r="T157" i="22" s="1"/>
  <c r="T292" i="22"/>
  <c r="T152" i="22" s="1"/>
  <c r="T285" i="22"/>
  <c r="T145" i="22" s="1"/>
  <c r="T280" i="22"/>
  <c r="T140" i="22" s="1"/>
  <c r="T275" i="22"/>
  <c r="T135" i="22" s="1"/>
  <c r="H318" i="22"/>
  <c r="H178" i="22" s="1"/>
  <c r="H313" i="22"/>
  <c r="H173" i="22" s="1"/>
  <c r="H308" i="22"/>
  <c r="H168" i="22" s="1"/>
  <c r="H301" i="22"/>
  <c r="H161" i="22" s="1"/>
  <c r="H296" i="22"/>
  <c r="H156" i="22" s="1"/>
  <c r="H291" i="22"/>
  <c r="H151" i="22" s="1"/>
  <c r="H284" i="22"/>
  <c r="H144" i="22" s="1"/>
  <c r="H279" i="22"/>
  <c r="H139" i="22" s="1"/>
  <c r="H274" i="22"/>
  <c r="H134" i="22" s="1"/>
  <c r="H317" i="22"/>
  <c r="H177" i="22" s="1"/>
  <c r="H307" i="22"/>
  <c r="H167" i="22" s="1"/>
  <c r="H283" i="22"/>
  <c r="H143" i="22" s="1"/>
  <c r="H312" i="22"/>
  <c r="H172" i="22" s="1"/>
  <c r="H278" i="22"/>
  <c r="H138" i="22" s="1"/>
  <c r="H273" i="22"/>
  <c r="H133" i="22" s="1"/>
  <c r="H295" i="22"/>
  <c r="H155" i="22" s="1"/>
  <c r="H290" i="22"/>
  <c r="H150" i="22" s="1"/>
  <c r="H300" i="22"/>
  <c r="H160" i="22" s="1"/>
  <c r="P318" i="22"/>
  <c r="P178" i="22" s="1"/>
  <c r="P313" i="22"/>
  <c r="P173" i="22" s="1"/>
  <c r="P308" i="22"/>
  <c r="P168" i="22" s="1"/>
  <c r="P301" i="22"/>
  <c r="P161" i="22" s="1"/>
  <c r="P296" i="22"/>
  <c r="P156" i="22" s="1"/>
  <c r="P291" i="22"/>
  <c r="P151" i="22" s="1"/>
  <c r="P284" i="22"/>
  <c r="P144" i="22" s="1"/>
  <c r="P279" i="22"/>
  <c r="P139" i="22" s="1"/>
  <c r="P274" i="22"/>
  <c r="P134" i="22" s="1"/>
  <c r="P317" i="22"/>
  <c r="P177" i="22" s="1"/>
  <c r="P290" i="22"/>
  <c r="P150" i="22" s="1"/>
  <c r="P300" i="22"/>
  <c r="P160" i="22" s="1"/>
  <c r="P273" i="22"/>
  <c r="P133" i="22" s="1"/>
  <c r="P312" i="22"/>
  <c r="P172" i="22" s="1"/>
  <c r="P307" i="22"/>
  <c r="P167" i="22" s="1"/>
  <c r="P283" i="22"/>
  <c r="P143" i="22" s="1"/>
  <c r="P278" i="22"/>
  <c r="P138" i="22" s="1"/>
  <c r="P295" i="22"/>
  <c r="P155" i="22" s="1"/>
  <c r="D306" i="22"/>
  <c r="D166" i="22" s="1"/>
  <c r="D299" i="22"/>
  <c r="D159" i="22" s="1"/>
  <c r="D272" i="22"/>
  <c r="D132" i="22" s="1"/>
  <c r="D294" i="22"/>
  <c r="D154" i="22" s="1"/>
  <c r="D289" i="22"/>
  <c r="D149" i="22" s="1"/>
  <c r="D282" i="22"/>
  <c r="D142" i="22" s="1"/>
  <c r="D277" i="22"/>
  <c r="D137" i="22" s="1"/>
  <c r="D316" i="22"/>
  <c r="D176" i="22" s="1"/>
  <c r="D311" i="22"/>
  <c r="D171" i="22" s="1"/>
  <c r="L311" i="22"/>
  <c r="L171" i="22" s="1"/>
  <c r="L289" i="22"/>
  <c r="L149" i="22" s="1"/>
  <c r="L316" i="22"/>
  <c r="L176" i="22" s="1"/>
  <c r="L282" i="22"/>
  <c r="L142" i="22" s="1"/>
  <c r="L272" i="22"/>
  <c r="L132" i="22" s="1"/>
  <c r="L294" i="22"/>
  <c r="L154" i="22" s="1"/>
  <c r="L306" i="22"/>
  <c r="L166" i="22" s="1"/>
  <c r="L299" i="22"/>
  <c r="L159" i="22" s="1"/>
  <c r="L277" i="22"/>
  <c r="L137" i="22" s="1"/>
  <c r="T277" i="22"/>
  <c r="T137" i="22" s="1"/>
  <c r="T294" i="22"/>
  <c r="T154" i="22" s="1"/>
  <c r="T299" i="22"/>
  <c r="T159" i="22" s="1"/>
  <c r="T272" i="22"/>
  <c r="T132" i="22" s="1"/>
  <c r="T316" i="22"/>
  <c r="T176" i="22" s="1"/>
  <c r="T289" i="22"/>
  <c r="T149" i="22" s="1"/>
  <c r="T282" i="22"/>
  <c r="T142" i="22" s="1"/>
  <c r="T311" i="22"/>
  <c r="T171" i="22" s="1"/>
  <c r="T306" i="22"/>
  <c r="T166" i="22" s="1"/>
  <c r="M289" i="22"/>
  <c r="M149" i="22" s="1"/>
  <c r="D92" i="22"/>
  <c r="D96" i="22"/>
  <c r="S316" i="22"/>
  <c r="S176" i="22" s="1"/>
  <c r="S277" i="22"/>
  <c r="S137" i="22" s="1"/>
  <c r="S294" i="22"/>
  <c r="S154" i="22" s="1"/>
  <c r="S289" i="22"/>
  <c r="S149" i="22" s="1"/>
  <c r="S282" i="22"/>
  <c r="S142" i="22" s="1"/>
  <c r="S272" i="22"/>
  <c r="S132" i="22" s="1"/>
  <c r="S311" i="22"/>
  <c r="S171" i="22" s="1"/>
  <c r="S306" i="22"/>
  <c r="S166" i="22" s="1"/>
  <c r="E245" i="22"/>
  <c r="E71" i="22" s="1"/>
  <c r="E241" i="22"/>
  <c r="E70" i="22" s="1"/>
  <c r="M245" i="22"/>
  <c r="M71" i="22" s="1"/>
  <c r="M241" i="22"/>
  <c r="M70" i="22" s="1"/>
  <c r="U245" i="22"/>
  <c r="U71" i="22" s="1"/>
  <c r="U241" i="22"/>
  <c r="U70" i="22" s="1"/>
  <c r="I243" i="22"/>
  <c r="I246" i="22"/>
  <c r="I247" i="22"/>
  <c r="I208" i="22"/>
  <c r="Q243" i="22"/>
  <c r="Q246" i="22"/>
  <c r="Q247" i="22"/>
  <c r="Q208" i="22"/>
  <c r="E244" i="22"/>
  <c r="E249" i="22" s="1"/>
  <c r="E207" i="22"/>
  <c r="M244" i="22"/>
  <c r="M249" i="22" s="1"/>
  <c r="M207" i="22"/>
  <c r="U244" i="22"/>
  <c r="U249" i="22" s="1"/>
  <c r="U207" i="22"/>
  <c r="E319" i="22"/>
  <c r="E179" i="22" s="1"/>
  <c r="E314" i="22"/>
  <c r="E174" i="22" s="1"/>
  <c r="E309" i="22"/>
  <c r="E169" i="22" s="1"/>
  <c r="E302" i="22"/>
  <c r="E162" i="22" s="1"/>
  <c r="E297" i="22"/>
  <c r="E157" i="22" s="1"/>
  <c r="E292" i="22"/>
  <c r="E152" i="22" s="1"/>
  <c r="E285" i="22"/>
  <c r="E145" i="22" s="1"/>
  <c r="E280" i="22"/>
  <c r="E140" i="22" s="1"/>
  <c r="E275" i="22"/>
  <c r="E135" i="22" s="1"/>
  <c r="M319" i="22"/>
  <c r="M179" i="22" s="1"/>
  <c r="M314" i="22"/>
  <c r="M174" i="22" s="1"/>
  <c r="M309" i="22"/>
  <c r="M169" i="22" s="1"/>
  <c r="M302" i="22"/>
  <c r="M162" i="22" s="1"/>
  <c r="M297" i="22"/>
  <c r="M157" i="22" s="1"/>
  <c r="M292" i="22"/>
  <c r="M152" i="22" s="1"/>
  <c r="M285" i="22"/>
  <c r="M145" i="22" s="1"/>
  <c r="M280" i="22"/>
  <c r="M140" i="22" s="1"/>
  <c r="M275" i="22"/>
  <c r="M135" i="22" s="1"/>
  <c r="U319" i="22"/>
  <c r="U179" i="22" s="1"/>
  <c r="U314" i="22"/>
  <c r="U174" i="22" s="1"/>
  <c r="U309" i="22"/>
  <c r="U169" i="22" s="1"/>
  <c r="U302" i="22"/>
  <c r="U162" i="22" s="1"/>
  <c r="U297" i="22"/>
  <c r="U157" i="22" s="1"/>
  <c r="U292" i="22"/>
  <c r="U152" i="22" s="1"/>
  <c r="U285" i="22"/>
  <c r="U145" i="22" s="1"/>
  <c r="U280" i="22"/>
  <c r="U140" i="22" s="1"/>
  <c r="U275" i="22"/>
  <c r="U135" i="22" s="1"/>
  <c r="I318" i="22"/>
  <c r="I178" i="22" s="1"/>
  <c r="I313" i="22"/>
  <c r="I173" i="22" s="1"/>
  <c r="I308" i="22"/>
  <c r="I168" i="22" s="1"/>
  <c r="I301" i="22"/>
  <c r="I161" i="22" s="1"/>
  <c r="I296" i="22"/>
  <c r="I156" i="22" s="1"/>
  <c r="I291" i="22"/>
  <c r="I151" i="22" s="1"/>
  <c r="I284" i="22"/>
  <c r="I144" i="22" s="1"/>
  <c r="I279" i="22"/>
  <c r="I139" i="22" s="1"/>
  <c r="I274" i="22"/>
  <c r="I134" i="22" s="1"/>
  <c r="I317" i="22"/>
  <c r="I177" i="22" s="1"/>
  <c r="I312" i="22"/>
  <c r="I172" i="22" s="1"/>
  <c r="I307" i="22"/>
  <c r="I167" i="22" s="1"/>
  <c r="I300" i="22"/>
  <c r="I160" i="22" s="1"/>
  <c r="I278" i="22"/>
  <c r="I138" i="22" s="1"/>
  <c r="I273" i="22"/>
  <c r="I133" i="22" s="1"/>
  <c r="I295" i="22"/>
  <c r="I155" i="22" s="1"/>
  <c r="I290" i="22"/>
  <c r="I150" i="22" s="1"/>
  <c r="I283" i="22"/>
  <c r="I143" i="22" s="1"/>
  <c r="Q318" i="22"/>
  <c r="Q178" i="22" s="1"/>
  <c r="Q313" i="22"/>
  <c r="Q173" i="22" s="1"/>
  <c r="Q308" i="22"/>
  <c r="Q168" i="22" s="1"/>
  <c r="Q301" i="22"/>
  <c r="Q161" i="22" s="1"/>
  <c r="Q296" i="22"/>
  <c r="Q156" i="22" s="1"/>
  <c r="Q291" i="22"/>
  <c r="Q151" i="22" s="1"/>
  <c r="Q284" i="22"/>
  <c r="Q144" i="22" s="1"/>
  <c r="Q279" i="22"/>
  <c r="Q139" i="22" s="1"/>
  <c r="Q274" i="22"/>
  <c r="Q134" i="22" s="1"/>
  <c r="Q317" i="22"/>
  <c r="Q177" i="22" s="1"/>
  <c r="Q312" i="22"/>
  <c r="Q172" i="22" s="1"/>
  <c r="Q307" i="22"/>
  <c r="Q167" i="22" s="1"/>
  <c r="Q300" i="22"/>
  <c r="Q160" i="22" s="1"/>
  <c r="Q290" i="22"/>
  <c r="Q150" i="22" s="1"/>
  <c r="Q273" i="22"/>
  <c r="Q133" i="22" s="1"/>
  <c r="Q283" i="22"/>
  <c r="Q143" i="22" s="1"/>
  <c r="Q278" i="22"/>
  <c r="Q138" i="22" s="1"/>
  <c r="Q295" i="22"/>
  <c r="Q155" i="22" s="1"/>
  <c r="E316" i="22"/>
  <c r="E176" i="22" s="1"/>
  <c r="E311" i="22"/>
  <c r="E171" i="22" s="1"/>
  <c r="E306" i="22"/>
  <c r="E166" i="22" s="1"/>
  <c r="E299" i="22"/>
  <c r="E159" i="22" s="1"/>
  <c r="E272" i="22"/>
  <c r="E132" i="22" s="1"/>
  <c r="E294" i="22"/>
  <c r="E154" i="22" s="1"/>
  <c r="E289" i="22"/>
  <c r="E149" i="22" s="1"/>
  <c r="E282" i="22"/>
  <c r="E142" i="22" s="1"/>
  <c r="E277" i="22"/>
  <c r="E137" i="22" s="1"/>
  <c r="M316" i="22"/>
  <c r="M176" i="22" s="1"/>
  <c r="M311" i="22"/>
  <c r="M171" i="22" s="1"/>
  <c r="M306" i="22"/>
  <c r="M166" i="22" s="1"/>
  <c r="M299" i="22"/>
  <c r="M159" i="22" s="1"/>
  <c r="M282" i="22"/>
  <c r="M142" i="22" s="1"/>
  <c r="M272" i="22"/>
  <c r="M132" i="22" s="1"/>
  <c r="M277" i="22"/>
  <c r="M137" i="22" s="1"/>
  <c r="M294" i="22"/>
  <c r="M154" i="22" s="1"/>
  <c r="U316" i="22"/>
  <c r="U176" i="22" s="1"/>
  <c r="U311" i="22"/>
  <c r="U171" i="22" s="1"/>
  <c r="U306" i="22"/>
  <c r="U166" i="22" s="1"/>
  <c r="U299" i="22"/>
  <c r="U159" i="22" s="1"/>
  <c r="U294" i="22"/>
  <c r="U154" i="22" s="1"/>
  <c r="U272" i="22"/>
  <c r="U132" i="22" s="1"/>
  <c r="U289" i="22"/>
  <c r="U149" i="22" s="1"/>
  <c r="U282" i="22"/>
  <c r="U142" i="22" s="1"/>
  <c r="U277" i="22"/>
  <c r="U137" i="22" s="1"/>
  <c r="Q207" i="22"/>
  <c r="M208" i="22"/>
  <c r="S299" i="22"/>
  <c r="S159" i="22" s="1"/>
  <c r="J246" i="22"/>
  <c r="J247" i="22"/>
  <c r="N241" i="22"/>
  <c r="N70" i="22" s="1"/>
  <c r="R243" i="22"/>
  <c r="G245" i="22"/>
  <c r="G71" i="22" s="1"/>
  <c r="G241" i="22"/>
  <c r="G70" i="22" s="1"/>
  <c r="O245" i="22"/>
  <c r="O71" i="22" s="1"/>
  <c r="O241" i="22"/>
  <c r="O70" i="22" s="1"/>
  <c r="C247" i="22"/>
  <c r="C246" i="22"/>
  <c r="S247" i="22"/>
  <c r="S246" i="22"/>
  <c r="S243" i="22"/>
  <c r="B246" i="22"/>
  <c r="H245" i="22"/>
  <c r="H71" i="22" s="1"/>
  <c r="H241" i="22"/>
  <c r="H70" i="22" s="1"/>
  <c r="P245" i="22"/>
  <c r="P71" i="22" s="1"/>
  <c r="P241" i="22"/>
  <c r="P70" i="22" s="1"/>
  <c r="D247" i="22"/>
  <c r="D246" i="22"/>
  <c r="D243" i="22"/>
  <c r="L247" i="22"/>
  <c r="L246" i="22"/>
  <c r="L243" i="22"/>
  <c r="T247" i="22"/>
  <c r="T246" i="22"/>
  <c r="T243" i="22"/>
  <c r="B243" i="22"/>
  <c r="K247" i="22"/>
  <c r="I245" i="22"/>
  <c r="I71" i="22" s="1"/>
  <c r="I241" i="22"/>
  <c r="I70" i="22" s="1"/>
  <c r="Q245" i="22"/>
  <c r="Q71" i="22" s="1"/>
  <c r="Q241" i="22"/>
  <c r="Q70" i="22" s="1"/>
  <c r="E247" i="22"/>
  <c r="E246" i="22"/>
  <c r="E243" i="22"/>
  <c r="M246" i="22"/>
  <c r="M247" i="22"/>
  <c r="M243" i="22"/>
  <c r="U247" i="22"/>
  <c r="U243" i="22"/>
  <c r="C243" i="22"/>
  <c r="F244" i="22"/>
  <c r="F249" i="22" s="1"/>
  <c r="F245" i="22"/>
  <c r="F71" i="22" s="1"/>
  <c r="N207" i="22"/>
  <c r="B208" i="22"/>
  <c r="B54" i="22" s="1"/>
  <c r="J208" i="22"/>
  <c r="R208" i="22"/>
  <c r="B210" i="22"/>
  <c r="B56" i="22" s="1"/>
  <c r="N247" i="22"/>
  <c r="N246" i="22"/>
  <c r="F243" i="22"/>
  <c r="G244" i="22"/>
  <c r="G249" i="22" s="1"/>
  <c r="J245" i="22"/>
  <c r="J71" i="22" s="1"/>
  <c r="K246" i="22"/>
  <c r="R247" i="22"/>
  <c r="C208" i="22"/>
  <c r="K208" i="22"/>
  <c r="S208" i="22"/>
  <c r="C210" i="22"/>
  <c r="O247" i="22"/>
  <c r="O243" i="22"/>
  <c r="J243" i="22"/>
  <c r="O246" i="22"/>
  <c r="H207" i="22"/>
  <c r="P207" i="22"/>
  <c r="D208" i="22"/>
  <c r="L208" i="22"/>
  <c r="T208" i="22"/>
  <c r="D245" i="22"/>
  <c r="D71" i="22" s="1"/>
  <c r="D241" i="22"/>
  <c r="D70" i="22" s="1"/>
  <c r="L245" i="22"/>
  <c r="L71" i="22" s="1"/>
  <c r="L241" i="22"/>
  <c r="L70" i="22" s="1"/>
  <c r="T245" i="22"/>
  <c r="T71" i="22" s="1"/>
  <c r="T241" i="22"/>
  <c r="T70" i="22" s="1"/>
  <c r="H243" i="22"/>
  <c r="H246" i="22"/>
  <c r="P246" i="22"/>
  <c r="P247" i="22"/>
  <c r="P243" i="22"/>
  <c r="C61" i="21"/>
  <c r="B62" i="21"/>
  <c r="C198" i="21"/>
  <c r="D90" i="21"/>
  <c r="C204" i="21"/>
  <c r="D96" i="21"/>
  <c r="E36" i="21"/>
  <c r="C199" i="21"/>
  <c r="D91" i="21"/>
  <c r="C202" i="21"/>
  <c r="D94" i="21"/>
  <c r="E60" i="21"/>
  <c r="F60" i="21" s="1"/>
  <c r="G60" i="21" s="1"/>
  <c r="H60" i="21" s="1"/>
  <c r="I60" i="21" s="1"/>
  <c r="J60" i="21" s="1"/>
  <c r="K60" i="21" s="1"/>
  <c r="L60" i="21" s="1"/>
  <c r="M60" i="21" s="1"/>
  <c r="N60" i="21" s="1"/>
  <c r="O60" i="21" s="1"/>
  <c r="P60" i="21" s="1"/>
  <c r="Q60" i="21" s="1"/>
  <c r="R60" i="21" s="1"/>
  <c r="S60" i="21" s="1"/>
  <c r="T60" i="21" s="1"/>
  <c r="U60" i="21" s="1"/>
  <c r="B67" i="21"/>
  <c r="C66" i="21"/>
  <c r="C197" i="21"/>
  <c r="D89" i="21"/>
  <c r="C200" i="21"/>
  <c r="D92" i="21"/>
  <c r="C43" i="21"/>
  <c r="C228" i="21" s="1"/>
  <c r="D81" i="21"/>
  <c r="C46" i="21"/>
  <c r="C210" i="21" s="1"/>
  <c r="C42" i="21"/>
  <c r="C227" i="21" s="1"/>
  <c r="B231" i="21"/>
  <c r="B210" i="21"/>
  <c r="B209" i="21"/>
  <c r="B211" i="21"/>
  <c r="B317" i="21"/>
  <c r="B177" i="21" s="1"/>
  <c r="B312" i="21"/>
  <c r="B172" i="21" s="1"/>
  <c r="B307" i="21"/>
  <c r="B167" i="21" s="1"/>
  <c r="B313" i="21"/>
  <c r="B173" i="21" s="1"/>
  <c r="B291" i="21"/>
  <c r="B151" i="21" s="1"/>
  <c r="B318" i="21"/>
  <c r="B178" i="21" s="1"/>
  <c r="B290" i="21"/>
  <c r="B150" i="21" s="1"/>
  <c r="B278" i="21"/>
  <c r="B138" i="21" s="1"/>
  <c r="B267" i="21"/>
  <c r="B127" i="21" s="1"/>
  <c r="B300" i="21"/>
  <c r="B160" i="21" s="1"/>
  <c r="B266" i="21"/>
  <c r="B126" i="21" s="1"/>
  <c r="B284" i="21"/>
  <c r="B144" i="21" s="1"/>
  <c r="B274" i="21"/>
  <c r="B134" i="21" s="1"/>
  <c r="B296" i="21"/>
  <c r="B156" i="21" s="1"/>
  <c r="B273" i="21"/>
  <c r="B133" i="21" s="1"/>
  <c r="B295" i="21"/>
  <c r="B155" i="21" s="1"/>
  <c r="B283" i="21"/>
  <c r="B143" i="21" s="1"/>
  <c r="B308" i="21"/>
  <c r="B168" i="21" s="1"/>
  <c r="B279" i="21"/>
  <c r="B139" i="21" s="1"/>
  <c r="B301" i="21"/>
  <c r="B161" i="21" s="1"/>
  <c r="B256" i="21"/>
  <c r="B116" i="21" s="1"/>
  <c r="B262" i="21"/>
  <c r="B122" i="21" s="1"/>
  <c r="B257" i="21"/>
  <c r="B117" i="21" s="1"/>
  <c r="B261" i="21"/>
  <c r="B121" i="21" s="1"/>
  <c r="C50" i="21"/>
  <c r="C317" i="21"/>
  <c r="C177" i="21" s="1"/>
  <c r="C312" i="21"/>
  <c r="C172" i="21" s="1"/>
  <c r="C307" i="21"/>
  <c r="C167" i="21" s="1"/>
  <c r="C300" i="21"/>
  <c r="C160" i="21" s="1"/>
  <c r="C295" i="21"/>
  <c r="C155" i="21" s="1"/>
  <c r="C290" i="21"/>
  <c r="C150" i="21" s="1"/>
  <c r="C283" i="21"/>
  <c r="C143" i="21" s="1"/>
  <c r="C278" i="21"/>
  <c r="C138" i="21" s="1"/>
  <c r="C318" i="21"/>
  <c r="C178" i="21" s="1"/>
  <c r="C313" i="21"/>
  <c r="C173" i="21" s="1"/>
  <c r="C266" i="21"/>
  <c r="C126" i="21" s="1"/>
  <c r="C284" i="21"/>
  <c r="C144" i="21" s="1"/>
  <c r="C274" i="21"/>
  <c r="C134" i="21" s="1"/>
  <c r="C296" i="21"/>
  <c r="C156" i="21" s="1"/>
  <c r="C273" i="21"/>
  <c r="C133" i="21" s="1"/>
  <c r="C308" i="21"/>
  <c r="C168" i="21" s="1"/>
  <c r="C279" i="21"/>
  <c r="C139" i="21" s="1"/>
  <c r="C301" i="21"/>
  <c r="C161" i="21" s="1"/>
  <c r="C291" i="21"/>
  <c r="C151" i="21" s="1"/>
  <c r="C256" i="21"/>
  <c r="C116" i="21" s="1"/>
  <c r="C267" i="21"/>
  <c r="C127" i="21" s="1"/>
  <c r="C262" i="21"/>
  <c r="C122" i="21" s="1"/>
  <c r="C257" i="21"/>
  <c r="C117" i="21" s="1"/>
  <c r="C261" i="21"/>
  <c r="C121" i="21" s="1"/>
  <c r="D95" i="21"/>
  <c r="C319" i="21"/>
  <c r="C179" i="21" s="1"/>
  <c r="C314" i="21"/>
  <c r="C174" i="21" s="1"/>
  <c r="C309" i="21"/>
  <c r="C169" i="21" s="1"/>
  <c r="C302" i="21"/>
  <c r="C162" i="21" s="1"/>
  <c r="C297" i="21"/>
  <c r="C157" i="21" s="1"/>
  <c r="C292" i="21"/>
  <c r="C152" i="21" s="1"/>
  <c r="C285" i="21"/>
  <c r="C145" i="21" s="1"/>
  <c r="C280" i="21"/>
  <c r="C140" i="21" s="1"/>
  <c r="C275" i="21"/>
  <c r="C135" i="21" s="1"/>
  <c r="C258" i="21"/>
  <c r="C118" i="21" s="1"/>
  <c r="C263" i="21"/>
  <c r="C123" i="21" s="1"/>
  <c r="C268" i="21"/>
  <c r="C128" i="21" s="1"/>
  <c r="C316" i="21"/>
  <c r="C176" i="21" s="1"/>
  <c r="C289" i="21"/>
  <c r="C149" i="21" s="1"/>
  <c r="C294" i="21"/>
  <c r="C154" i="21" s="1"/>
  <c r="C260" i="21"/>
  <c r="C120" i="21" s="1"/>
  <c r="C311" i="21"/>
  <c r="C171" i="21" s="1"/>
  <c r="C306" i="21"/>
  <c r="C166" i="21" s="1"/>
  <c r="C265" i="21"/>
  <c r="C125" i="21" s="1"/>
  <c r="C277" i="21"/>
  <c r="C137" i="21" s="1"/>
  <c r="C299" i="21"/>
  <c r="C159" i="21" s="1"/>
  <c r="C272" i="21"/>
  <c r="C132" i="21" s="1"/>
  <c r="C282" i="21"/>
  <c r="C142" i="21" s="1"/>
  <c r="C255" i="21"/>
  <c r="C115" i="21" s="1"/>
  <c r="B245" i="21"/>
  <c r="B71" i="21" s="1"/>
  <c r="B241" i="21"/>
  <c r="B70" i="21" s="1"/>
  <c r="J245" i="21"/>
  <c r="J71" i="21" s="1"/>
  <c r="J241" i="21"/>
  <c r="J70" i="21" s="1"/>
  <c r="R245" i="21"/>
  <c r="R71" i="21" s="1"/>
  <c r="R241" i="21"/>
  <c r="R70" i="21" s="1"/>
  <c r="F246" i="21"/>
  <c r="F247" i="21"/>
  <c r="F243" i="21"/>
  <c r="N246" i="21"/>
  <c r="N247" i="21"/>
  <c r="N243" i="21"/>
  <c r="B244" i="21"/>
  <c r="B249" i="21" s="1"/>
  <c r="B207" i="21"/>
  <c r="B208" i="21"/>
  <c r="B54" i="21" s="1"/>
  <c r="J244" i="21"/>
  <c r="R244" i="21"/>
  <c r="B319" i="21"/>
  <c r="B179" i="21" s="1"/>
  <c r="B314" i="21"/>
  <c r="B174" i="21" s="1"/>
  <c r="B309" i="21"/>
  <c r="B169" i="21" s="1"/>
  <c r="B302" i="21"/>
  <c r="B162" i="21" s="1"/>
  <c r="B297" i="21"/>
  <c r="B157" i="21" s="1"/>
  <c r="B275" i="21"/>
  <c r="B135" i="21" s="1"/>
  <c r="B292" i="21"/>
  <c r="B152" i="21" s="1"/>
  <c r="B280" i="21"/>
  <c r="B140" i="21" s="1"/>
  <c r="B258" i="21"/>
  <c r="B118" i="21" s="1"/>
  <c r="B263" i="21"/>
  <c r="B123" i="21" s="1"/>
  <c r="B285" i="21"/>
  <c r="B145" i="21" s="1"/>
  <c r="B268" i="21"/>
  <c r="B128" i="21" s="1"/>
  <c r="B306" i="21"/>
  <c r="B166" i="21" s="1"/>
  <c r="H247" i="21"/>
  <c r="H243" i="21"/>
  <c r="P247" i="21"/>
  <c r="L244" i="21"/>
  <c r="L245" i="21"/>
  <c r="L71" i="21" s="1"/>
  <c r="U245" i="21"/>
  <c r="U71" i="21" s="1"/>
  <c r="U241" i="21"/>
  <c r="U70" i="21" s="1"/>
  <c r="I243" i="21"/>
  <c r="I246" i="21"/>
  <c r="Q243" i="21"/>
  <c r="Q247" i="21"/>
  <c r="U244" i="21"/>
  <c r="B243" i="21"/>
  <c r="B247" i="21"/>
  <c r="J243" i="21"/>
  <c r="J246" i="21"/>
  <c r="R243" i="21"/>
  <c r="R247" i="21"/>
  <c r="P241" i="21"/>
  <c r="P70" i="21" s="1"/>
  <c r="C243" i="21"/>
  <c r="C208" i="21"/>
  <c r="C247" i="21"/>
  <c r="C207" i="21"/>
  <c r="K243" i="21"/>
  <c r="K247" i="21"/>
  <c r="K246" i="21"/>
  <c r="S243" i="21"/>
  <c r="S247" i="21"/>
  <c r="S246" i="21"/>
  <c r="G244" i="21"/>
  <c r="O244" i="21"/>
  <c r="D241" i="21"/>
  <c r="D70" i="21" s="1"/>
  <c r="T241" i="21"/>
  <c r="T70" i="21" s="1"/>
  <c r="B246" i="21"/>
  <c r="I247" i="21"/>
  <c r="L247" i="21"/>
  <c r="L246" i="21"/>
  <c r="T246" i="21"/>
  <c r="T247" i="21"/>
  <c r="T243" i="21"/>
  <c r="E241" i="21"/>
  <c r="E70" i="21" s="1"/>
  <c r="P243" i="21"/>
  <c r="C246" i="21"/>
  <c r="J247" i="21"/>
  <c r="I245" i="21"/>
  <c r="I71" i="21" s="1"/>
  <c r="I241" i="21"/>
  <c r="I70" i="21" s="1"/>
  <c r="Q245" i="21"/>
  <c r="Q71" i="21" s="1"/>
  <c r="Q241" i="21"/>
  <c r="Q70" i="21" s="1"/>
  <c r="E246" i="21"/>
  <c r="E247" i="21"/>
  <c r="M247" i="21"/>
  <c r="M246" i="21"/>
  <c r="U247" i="21"/>
  <c r="U243" i="21"/>
  <c r="U246" i="21"/>
  <c r="F241" i="21"/>
  <c r="F70" i="21" s="1"/>
  <c r="D243" i="21"/>
  <c r="D246" i="21"/>
  <c r="C241" i="21"/>
  <c r="C70" i="21" s="1"/>
  <c r="K241" i="21"/>
  <c r="K70" i="21" s="1"/>
  <c r="S241" i="21"/>
  <c r="S70" i="21" s="1"/>
  <c r="D36" i="20"/>
  <c r="C50" i="20"/>
  <c r="B231" i="20"/>
  <c r="B211" i="20"/>
  <c r="B57" i="20" s="1"/>
  <c r="B209" i="20"/>
  <c r="B55" i="20" s="1"/>
  <c r="B210" i="20"/>
  <c r="B56" i="20" s="1"/>
  <c r="C211" i="20"/>
  <c r="C66" i="20"/>
  <c r="B67" i="20"/>
  <c r="C199" i="20"/>
  <c r="D91" i="20"/>
  <c r="B60" i="20"/>
  <c r="C60" i="20" s="1"/>
  <c r="D60" i="20" s="1"/>
  <c r="E60" i="20" s="1"/>
  <c r="F60" i="20" s="1"/>
  <c r="G60" i="20" s="1"/>
  <c r="H60" i="20" s="1"/>
  <c r="I60" i="20" s="1"/>
  <c r="J60" i="20" s="1"/>
  <c r="K60" i="20" s="1"/>
  <c r="L60" i="20" s="1"/>
  <c r="M60" i="20" s="1"/>
  <c r="N60" i="20" s="1"/>
  <c r="O60" i="20" s="1"/>
  <c r="P60" i="20" s="1"/>
  <c r="Q60" i="20" s="1"/>
  <c r="R60" i="20" s="1"/>
  <c r="S60" i="20" s="1"/>
  <c r="T60" i="20" s="1"/>
  <c r="U60" i="20" s="1"/>
  <c r="B61" i="20"/>
  <c r="E319" i="20"/>
  <c r="E179" i="20" s="1"/>
  <c r="E314" i="20"/>
  <c r="E174" i="20" s="1"/>
  <c r="E309" i="20"/>
  <c r="E169" i="20" s="1"/>
  <c r="E302" i="20"/>
  <c r="E162" i="20" s="1"/>
  <c r="E297" i="20"/>
  <c r="E157" i="20" s="1"/>
  <c r="E292" i="20"/>
  <c r="E152" i="20" s="1"/>
  <c r="E285" i="20"/>
  <c r="E145" i="20" s="1"/>
  <c r="E280" i="20"/>
  <c r="E140" i="20" s="1"/>
  <c r="E275" i="20"/>
  <c r="E135" i="20" s="1"/>
  <c r="M319" i="20"/>
  <c r="M179" i="20" s="1"/>
  <c r="M314" i="20"/>
  <c r="M174" i="20" s="1"/>
  <c r="M309" i="20"/>
  <c r="M169" i="20" s="1"/>
  <c r="M302" i="20"/>
  <c r="M162" i="20" s="1"/>
  <c r="M297" i="20"/>
  <c r="M157" i="20" s="1"/>
  <c r="M292" i="20"/>
  <c r="M152" i="20" s="1"/>
  <c r="M285" i="20"/>
  <c r="M145" i="20" s="1"/>
  <c r="M280" i="20"/>
  <c r="M140" i="20" s="1"/>
  <c r="M275" i="20"/>
  <c r="M135" i="20" s="1"/>
  <c r="B317" i="20"/>
  <c r="B177" i="20" s="1"/>
  <c r="B312" i="20"/>
  <c r="B172" i="20" s="1"/>
  <c r="B307" i="20"/>
  <c r="B167" i="20" s="1"/>
  <c r="B296" i="20"/>
  <c r="B156" i="20" s="1"/>
  <c r="B284" i="20"/>
  <c r="B144" i="20" s="1"/>
  <c r="B273" i="20"/>
  <c r="B133" i="20" s="1"/>
  <c r="B266" i="20"/>
  <c r="B126" i="20" s="1"/>
  <c r="B261" i="20"/>
  <c r="B121" i="20" s="1"/>
  <c r="B256" i="20"/>
  <c r="B116" i="20" s="1"/>
  <c r="B300" i="20"/>
  <c r="B160" i="20" s="1"/>
  <c r="B283" i="20"/>
  <c r="B143" i="20" s="1"/>
  <c r="B291" i="20"/>
  <c r="B151" i="20" s="1"/>
  <c r="B295" i="20"/>
  <c r="B155" i="20" s="1"/>
  <c r="B318" i="20"/>
  <c r="B178" i="20" s="1"/>
  <c r="B308" i="20"/>
  <c r="B168" i="20" s="1"/>
  <c r="B274" i="20"/>
  <c r="B134" i="20" s="1"/>
  <c r="B290" i="20"/>
  <c r="B150" i="20" s="1"/>
  <c r="B313" i="20"/>
  <c r="B173" i="20" s="1"/>
  <c r="B301" i="20"/>
  <c r="B161" i="20" s="1"/>
  <c r="B279" i="20"/>
  <c r="B139" i="20" s="1"/>
  <c r="B267" i="20"/>
  <c r="B127" i="20" s="1"/>
  <c r="B262" i="20"/>
  <c r="B122" i="20" s="1"/>
  <c r="B278" i="20"/>
  <c r="B138" i="20" s="1"/>
  <c r="B257" i="20"/>
  <c r="B117" i="20" s="1"/>
  <c r="J317" i="20"/>
  <c r="J177" i="20" s="1"/>
  <c r="J312" i="20"/>
  <c r="J172" i="20" s="1"/>
  <c r="J307" i="20"/>
  <c r="J167" i="20" s="1"/>
  <c r="J290" i="20"/>
  <c r="J150" i="20" s="1"/>
  <c r="J278" i="20"/>
  <c r="J138" i="20" s="1"/>
  <c r="J273" i="20"/>
  <c r="J133" i="20" s="1"/>
  <c r="J308" i="20"/>
  <c r="J168" i="20" s="1"/>
  <c r="J301" i="20"/>
  <c r="J161" i="20" s="1"/>
  <c r="J284" i="20"/>
  <c r="J144" i="20" s="1"/>
  <c r="J283" i="20"/>
  <c r="J143" i="20" s="1"/>
  <c r="J318" i="20"/>
  <c r="J178" i="20" s="1"/>
  <c r="J296" i="20"/>
  <c r="J156" i="20" s="1"/>
  <c r="J300" i="20"/>
  <c r="J160" i="20" s="1"/>
  <c r="J313" i="20"/>
  <c r="J173" i="20" s="1"/>
  <c r="J291" i="20"/>
  <c r="J151" i="20" s="1"/>
  <c r="J274" i="20"/>
  <c r="J134" i="20" s="1"/>
  <c r="J295" i="20"/>
  <c r="J155" i="20" s="1"/>
  <c r="J279" i="20"/>
  <c r="J139" i="20" s="1"/>
  <c r="S317" i="20"/>
  <c r="S177" i="20" s="1"/>
  <c r="S312" i="20"/>
  <c r="S172" i="20" s="1"/>
  <c r="S307" i="20"/>
  <c r="S167" i="20" s="1"/>
  <c r="S300" i="20"/>
  <c r="S160" i="20" s="1"/>
  <c r="S295" i="20"/>
  <c r="S155" i="20" s="1"/>
  <c r="S290" i="20"/>
  <c r="S150" i="20" s="1"/>
  <c r="S318" i="20"/>
  <c r="S178" i="20" s="1"/>
  <c r="S313" i="20"/>
  <c r="S173" i="20" s="1"/>
  <c r="S308" i="20"/>
  <c r="S168" i="20" s="1"/>
  <c r="S278" i="20"/>
  <c r="S138" i="20" s="1"/>
  <c r="S284" i="20"/>
  <c r="S144" i="20" s="1"/>
  <c r="S283" i="20"/>
  <c r="S143" i="20" s="1"/>
  <c r="S301" i="20"/>
  <c r="S161" i="20" s="1"/>
  <c r="S296" i="20"/>
  <c r="S156" i="20" s="1"/>
  <c r="S274" i="20"/>
  <c r="S134" i="20" s="1"/>
  <c r="S291" i="20"/>
  <c r="S151" i="20" s="1"/>
  <c r="S279" i="20"/>
  <c r="S139" i="20" s="1"/>
  <c r="S273" i="20"/>
  <c r="S133" i="20" s="1"/>
  <c r="G316" i="20"/>
  <c r="G176" i="20" s="1"/>
  <c r="G311" i="20"/>
  <c r="G171" i="20" s="1"/>
  <c r="G306" i="20"/>
  <c r="G166" i="20" s="1"/>
  <c r="G299" i="20"/>
  <c r="G159" i="20" s="1"/>
  <c r="G294" i="20"/>
  <c r="G154" i="20" s="1"/>
  <c r="G289" i="20"/>
  <c r="G149" i="20" s="1"/>
  <c r="G277" i="20"/>
  <c r="G137" i="20" s="1"/>
  <c r="G282" i="20"/>
  <c r="G142" i="20" s="1"/>
  <c r="G272" i="20"/>
  <c r="G132" i="20" s="1"/>
  <c r="O316" i="20"/>
  <c r="O176" i="20" s="1"/>
  <c r="O311" i="20"/>
  <c r="O171" i="20" s="1"/>
  <c r="O306" i="20"/>
  <c r="O166" i="20" s="1"/>
  <c r="O299" i="20"/>
  <c r="O159" i="20" s="1"/>
  <c r="O294" i="20"/>
  <c r="O154" i="20" s="1"/>
  <c r="O289" i="20"/>
  <c r="O149" i="20" s="1"/>
  <c r="O277" i="20"/>
  <c r="O137" i="20" s="1"/>
  <c r="O272" i="20"/>
  <c r="O132" i="20" s="1"/>
  <c r="O282" i="20"/>
  <c r="O142" i="20" s="1"/>
  <c r="F319" i="20"/>
  <c r="F179" i="20" s="1"/>
  <c r="F297" i="20"/>
  <c r="F157" i="20" s="1"/>
  <c r="F280" i="20"/>
  <c r="F140" i="20" s="1"/>
  <c r="F314" i="20"/>
  <c r="F174" i="20" s="1"/>
  <c r="F292" i="20"/>
  <c r="F152" i="20" s="1"/>
  <c r="F285" i="20"/>
  <c r="F145" i="20" s="1"/>
  <c r="F309" i="20"/>
  <c r="F169" i="20" s="1"/>
  <c r="F275" i="20"/>
  <c r="F135" i="20" s="1"/>
  <c r="F302" i="20"/>
  <c r="F162" i="20" s="1"/>
  <c r="N319" i="20"/>
  <c r="N179" i="20" s="1"/>
  <c r="N275" i="20"/>
  <c r="N135" i="20" s="1"/>
  <c r="N314" i="20"/>
  <c r="N174" i="20" s="1"/>
  <c r="N302" i="20"/>
  <c r="N162" i="20" s="1"/>
  <c r="N280" i="20"/>
  <c r="N140" i="20" s="1"/>
  <c r="N309" i="20"/>
  <c r="N169" i="20" s="1"/>
  <c r="N297" i="20"/>
  <c r="N157" i="20" s="1"/>
  <c r="N285" i="20"/>
  <c r="N145" i="20" s="1"/>
  <c r="N292" i="20"/>
  <c r="N152" i="20" s="1"/>
  <c r="C317" i="20"/>
  <c r="C177" i="20" s="1"/>
  <c r="C312" i="20"/>
  <c r="C172" i="20" s="1"/>
  <c r="C307" i="20"/>
  <c r="C167" i="20" s="1"/>
  <c r="C300" i="20"/>
  <c r="C160" i="20" s="1"/>
  <c r="C295" i="20"/>
  <c r="C155" i="20" s="1"/>
  <c r="C290" i="20"/>
  <c r="C150" i="20" s="1"/>
  <c r="C318" i="20"/>
  <c r="C178" i="20" s="1"/>
  <c r="C313" i="20"/>
  <c r="C173" i="20" s="1"/>
  <c r="C283" i="20"/>
  <c r="C143" i="20" s="1"/>
  <c r="C291" i="20"/>
  <c r="C151" i="20" s="1"/>
  <c r="C308" i="20"/>
  <c r="C168" i="20" s="1"/>
  <c r="C274" i="20"/>
  <c r="C134" i="20" s="1"/>
  <c r="C301" i="20"/>
  <c r="C161" i="20" s="1"/>
  <c r="C279" i="20"/>
  <c r="C139" i="20" s="1"/>
  <c r="C278" i="20"/>
  <c r="C138" i="20" s="1"/>
  <c r="C273" i="20"/>
  <c r="C133" i="20" s="1"/>
  <c r="C262" i="20"/>
  <c r="C122" i="20" s="1"/>
  <c r="C256" i="20"/>
  <c r="C116" i="20" s="1"/>
  <c r="C284" i="20"/>
  <c r="C144" i="20" s="1"/>
  <c r="C296" i="20"/>
  <c r="C156" i="20" s="1"/>
  <c r="C267" i="20"/>
  <c r="C127" i="20" s="1"/>
  <c r="C257" i="20"/>
  <c r="C117" i="20" s="1"/>
  <c r="C266" i="20"/>
  <c r="C126" i="20" s="1"/>
  <c r="C261" i="20"/>
  <c r="C121" i="20" s="1"/>
  <c r="K318" i="20"/>
  <c r="K178" i="20" s="1"/>
  <c r="K274" i="20"/>
  <c r="K134" i="20" s="1"/>
  <c r="T317" i="20"/>
  <c r="T177" i="20" s="1"/>
  <c r="T312" i="20"/>
  <c r="T172" i="20" s="1"/>
  <c r="T307" i="20"/>
  <c r="T167" i="20" s="1"/>
  <c r="T300" i="20"/>
  <c r="T160" i="20" s="1"/>
  <c r="T295" i="20"/>
  <c r="T155" i="20" s="1"/>
  <c r="T290" i="20"/>
  <c r="T150" i="20" s="1"/>
  <c r="T318" i="20"/>
  <c r="T178" i="20" s="1"/>
  <c r="T313" i="20"/>
  <c r="T173" i="20" s="1"/>
  <c r="T284" i="20"/>
  <c r="T144" i="20" s="1"/>
  <c r="T283" i="20"/>
  <c r="T143" i="20" s="1"/>
  <c r="T301" i="20"/>
  <c r="T161" i="20" s="1"/>
  <c r="T296" i="20"/>
  <c r="T156" i="20" s="1"/>
  <c r="T274" i="20"/>
  <c r="T134" i="20" s="1"/>
  <c r="T308" i="20"/>
  <c r="T168" i="20" s="1"/>
  <c r="T291" i="20"/>
  <c r="T151" i="20" s="1"/>
  <c r="T279" i="20"/>
  <c r="T139" i="20" s="1"/>
  <c r="T273" i="20"/>
  <c r="T133" i="20" s="1"/>
  <c r="T278" i="20"/>
  <c r="T138" i="20" s="1"/>
  <c r="H316" i="20"/>
  <c r="H176" i="20" s="1"/>
  <c r="H311" i="20"/>
  <c r="H171" i="20" s="1"/>
  <c r="H306" i="20"/>
  <c r="H166" i="20" s="1"/>
  <c r="H299" i="20"/>
  <c r="H159" i="20" s="1"/>
  <c r="H294" i="20"/>
  <c r="H154" i="20" s="1"/>
  <c r="H277" i="20"/>
  <c r="H137" i="20" s="1"/>
  <c r="H282" i="20"/>
  <c r="H142" i="20" s="1"/>
  <c r="H272" i="20"/>
  <c r="H132" i="20" s="1"/>
  <c r="H289" i="20"/>
  <c r="H149" i="20" s="1"/>
  <c r="P316" i="20"/>
  <c r="P176" i="20" s="1"/>
  <c r="P311" i="20"/>
  <c r="P171" i="20" s="1"/>
  <c r="P306" i="20"/>
  <c r="P166" i="20" s="1"/>
  <c r="P299" i="20"/>
  <c r="P159" i="20" s="1"/>
  <c r="P294" i="20"/>
  <c r="P154" i="20" s="1"/>
  <c r="P289" i="20"/>
  <c r="P149" i="20" s="1"/>
  <c r="P277" i="20"/>
  <c r="P137" i="20" s="1"/>
  <c r="P282" i="20"/>
  <c r="P142" i="20" s="1"/>
  <c r="P272" i="20"/>
  <c r="P132" i="20" s="1"/>
  <c r="G319" i="20"/>
  <c r="G179" i="20" s="1"/>
  <c r="G314" i="20"/>
  <c r="G174" i="20" s="1"/>
  <c r="G309" i="20"/>
  <c r="G169" i="20" s="1"/>
  <c r="G297" i="20"/>
  <c r="G157" i="20" s="1"/>
  <c r="G280" i="20"/>
  <c r="G140" i="20" s="1"/>
  <c r="G292" i="20"/>
  <c r="G152" i="20" s="1"/>
  <c r="G285" i="20"/>
  <c r="G145" i="20" s="1"/>
  <c r="G302" i="20"/>
  <c r="G162" i="20" s="1"/>
  <c r="G275" i="20"/>
  <c r="G135" i="20" s="1"/>
  <c r="O319" i="20"/>
  <c r="O179" i="20" s="1"/>
  <c r="O314" i="20"/>
  <c r="O174" i="20" s="1"/>
  <c r="O309" i="20"/>
  <c r="O169" i="20" s="1"/>
  <c r="O302" i="20"/>
  <c r="O162" i="20" s="1"/>
  <c r="O280" i="20"/>
  <c r="O140" i="20" s="1"/>
  <c r="O297" i="20"/>
  <c r="O157" i="20" s="1"/>
  <c r="O285" i="20"/>
  <c r="O145" i="20" s="1"/>
  <c r="O292" i="20"/>
  <c r="O152" i="20" s="1"/>
  <c r="O275" i="20"/>
  <c r="O135" i="20" s="1"/>
  <c r="D317" i="20"/>
  <c r="D177" i="20" s="1"/>
  <c r="D312" i="20"/>
  <c r="D172" i="20" s="1"/>
  <c r="D307" i="20"/>
  <c r="D167" i="20" s="1"/>
  <c r="D300" i="20"/>
  <c r="D160" i="20" s="1"/>
  <c r="D295" i="20"/>
  <c r="D155" i="20" s="1"/>
  <c r="D290" i="20"/>
  <c r="D150" i="20" s="1"/>
  <c r="D318" i="20"/>
  <c r="D178" i="20" s="1"/>
  <c r="D313" i="20"/>
  <c r="D173" i="20" s="1"/>
  <c r="D291" i="20"/>
  <c r="D151" i="20" s="1"/>
  <c r="D308" i="20"/>
  <c r="D168" i="20" s="1"/>
  <c r="D274" i="20"/>
  <c r="D134" i="20" s="1"/>
  <c r="D301" i="20"/>
  <c r="D161" i="20" s="1"/>
  <c r="D279" i="20"/>
  <c r="D139" i="20" s="1"/>
  <c r="D278" i="20"/>
  <c r="D138" i="20" s="1"/>
  <c r="D296" i="20"/>
  <c r="D156" i="20" s="1"/>
  <c r="D284" i="20"/>
  <c r="D144" i="20" s="1"/>
  <c r="D273" i="20"/>
  <c r="D133" i="20" s="1"/>
  <c r="D283" i="20"/>
  <c r="D143" i="20" s="1"/>
  <c r="L317" i="20"/>
  <c r="L177" i="20" s="1"/>
  <c r="L312" i="20"/>
  <c r="L172" i="20" s="1"/>
  <c r="L307" i="20"/>
  <c r="L167" i="20" s="1"/>
  <c r="L300" i="20"/>
  <c r="L160" i="20" s="1"/>
  <c r="L295" i="20"/>
  <c r="L155" i="20" s="1"/>
  <c r="L290" i="20"/>
  <c r="L150" i="20" s="1"/>
  <c r="L318" i="20"/>
  <c r="L178" i="20" s="1"/>
  <c r="L313" i="20"/>
  <c r="L173" i="20" s="1"/>
  <c r="L308" i="20"/>
  <c r="L168" i="20" s="1"/>
  <c r="L283" i="20"/>
  <c r="L143" i="20" s="1"/>
  <c r="L296" i="20"/>
  <c r="L156" i="20" s="1"/>
  <c r="L291" i="20"/>
  <c r="L151" i="20" s="1"/>
  <c r="L274" i="20"/>
  <c r="L134" i="20" s="1"/>
  <c r="L279" i="20"/>
  <c r="L139" i="20" s="1"/>
  <c r="L278" i="20"/>
  <c r="L138" i="20" s="1"/>
  <c r="L273" i="20"/>
  <c r="L133" i="20" s="1"/>
  <c r="L284" i="20"/>
  <c r="L144" i="20" s="1"/>
  <c r="L301" i="20"/>
  <c r="L161" i="20" s="1"/>
  <c r="U317" i="20"/>
  <c r="U177" i="20" s="1"/>
  <c r="U312" i="20"/>
  <c r="U172" i="20" s="1"/>
  <c r="U307" i="20"/>
  <c r="U167" i="20" s="1"/>
  <c r="U300" i="20"/>
  <c r="U160" i="20" s="1"/>
  <c r="U295" i="20"/>
  <c r="U155" i="20" s="1"/>
  <c r="U290" i="20"/>
  <c r="U150" i="20" s="1"/>
  <c r="U283" i="20"/>
  <c r="U143" i="20" s="1"/>
  <c r="U278" i="20"/>
  <c r="U138" i="20" s="1"/>
  <c r="U318" i="20"/>
  <c r="U178" i="20" s="1"/>
  <c r="U313" i="20"/>
  <c r="U173" i="20" s="1"/>
  <c r="U308" i="20"/>
  <c r="U168" i="20" s="1"/>
  <c r="U301" i="20"/>
  <c r="U161" i="20" s="1"/>
  <c r="U296" i="20"/>
  <c r="U156" i="20" s="1"/>
  <c r="U274" i="20"/>
  <c r="U134" i="20" s="1"/>
  <c r="U291" i="20"/>
  <c r="U151" i="20" s="1"/>
  <c r="U279" i="20"/>
  <c r="U139" i="20" s="1"/>
  <c r="U273" i="20"/>
  <c r="U133" i="20" s="1"/>
  <c r="U284" i="20"/>
  <c r="U144" i="20" s="1"/>
  <c r="I316" i="20"/>
  <c r="I176" i="20" s="1"/>
  <c r="I311" i="20"/>
  <c r="I171" i="20" s="1"/>
  <c r="I306" i="20"/>
  <c r="I166" i="20" s="1"/>
  <c r="I299" i="20"/>
  <c r="I159" i="20" s="1"/>
  <c r="I294" i="20"/>
  <c r="I154" i="20" s="1"/>
  <c r="I289" i="20"/>
  <c r="I149" i="20" s="1"/>
  <c r="I282" i="20"/>
  <c r="I142" i="20" s="1"/>
  <c r="I277" i="20"/>
  <c r="I137" i="20" s="1"/>
  <c r="I272" i="20"/>
  <c r="I132" i="20" s="1"/>
  <c r="Q316" i="20"/>
  <c r="Q176" i="20" s="1"/>
  <c r="Q311" i="20"/>
  <c r="Q171" i="20" s="1"/>
  <c r="Q306" i="20"/>
  <c r="Q166" i="20" s="1"/>
  <c r="Q299" i="20"/>
  <c r="Q159" i="20" s="1"/>
  <c r="Q294" i="20"/>
  <c r="Q154" i="20" s="1"/>
  <c r="Q289" i="20"/>
  <c r="Q149" i="20" s="1"/>
  <c r="Q282" i="20"/>
  <c r="Q142" i="20" s="1"/>
  <c r="Q277" i="20"/>
  <c r="Q137" i="20" s="1"/>
  <c r="Q272" i="20"/>
  <c r="Q132" i="20" s="1"/>
  <c r="U74" i="20"/>
  <c r="U72" i="20"/>
  <c r="H319" i="20"/>
  <c r="H179" i="20" s="1"/>
  <c r="H314" i="20"/>
  <c r="H174" i="20" s="1"/>
  <c r="H309" i="20"/>
  <c r="H169" i="20" s="1"/>
  <c r="H292" i="20"/>
  <c r="H152" i="20" s="1"/>
  <c r="H285" i="20"/>
  <c r="H145" i="20" s="1"/>
  <c r="H302" i="20"/>
  <c r="H162" i="20" s="1"/>
  <c r="H275" i="20"/>
  <c r="H135" i="20" s="1"/>
  <c r="H280" i="20"/>
  <c r="H140" i="20" s="1"/>
  <c r="H297" i="20"/>
  <c r="H157" i="20" s="1"/>
  <c r="P319" i="20"/>
  <c r="P179" i="20" s="1"/>
  <c r="P314" i="20"/>
  <c r="P174" i="20" s="1"/>
  <c r="P309" i="20"/>
  <c r="P169" i="20" s="1"/>
  <c r="P302" i="20"/>
  <c r="P162" i="20" s="1"/>
  <c r="P280" i="20"/>
  <c r="P140" i="20" s="1"/>
  <c r="P297" i="20"/>
  <c r="P157" i="20" s="1"/>
  <c r="P285" i="20"/>
  <c r="P145" i="20" s="1"/>
  <c r="P292" i="20"/>
  <c r="P152" i="20" s="1"/>
  <c r="P275" i="20"/>
  <c r="P135" i="20" s="1"/>
  <c r="E317" i="20"/>
  <c r="E177" i="20" s="1"/>
  <c r="E312" i="20"/>
  <c r="E172" i="20" s="1"/>
  <c r="E307" i="20"/>
  <c r="E167" i="20" s="1"/>
  <c r="E300" i="20"/>
  <c r="E160" i="20" s="1"/>
  <c r="E295" i="20"/>
  <c r="E155" i="20" s="1"/>
  <c r="E290" i="20"/>
  <c r="E150" i="20" s="1"/>
  <c r="E283" i="20"/>
  <c r="E143" i="20" s="1"/>
  <c r="E278" i="20"/>
  <c r="E138" i="20" s="1"/>
  <c r="E318" i="20"/>
  <c r="E178" i="20" s="1"/>
  <c r="E313" i="20"/>
  <c r="E173" i="20" s="1"/>
  <c r="E308" i="20"/>
  <c r="E168" i="20" s="1"/>
  <c r="E274" i="20"/>
  <c r="E134" i="20" s="1"/>
  <c r="E301" i="20"/>
  <c r="E161" i="20" s="1"/>
  <c r="E279" i="20"/>
  <c r="E139" i="20" s="1"/>
  <c r="E296" i="20"/>
  <c r="E156" i="20" s="1"/>
  <c r="E284" i="20"/>
  <c r="E144" i="20" s="1"/>
  <c r="E273" i="20"/>
  <c r="E133" i="20" s="1"/>
  <c r="E291" i="20"/>
  <c r="E151" i="20" s="1"/>
  <c r="M317" i="20"/>
  <c r="M177" i="20" s="1"/>
  <c r="M312" i="20"/>
  <c r="M172" i="20" s="1"/>
  <c r="M307" i="20"/>
  <c r="M167" i="20" s="1"/>
  <c r="M300" i="20"/>
  <c r="M160" i="20" s="1"/>
  <c r="M295" i="20"/>
  <c r="M155" i="20" s="1"/>
  <c r="M290" i="20"/>
  <c r="M150" i="20" s="1"/>
  <c r="M283" i="20"/>
  <c r="M143" i="20" s="1"/>
  <c r="M278" i="20"/>
  <c r="M138" i="20" s="1"/>
  <c r="M318" i="20"/>
  <c r="M178" i="20" s="1"/>
  <c r="M313" i="20"/>
  <c r="M173" i="20" s="1"/>
  <c r="M308" i="20"/>
  <c r="M168" i="20" s="1"/>
  <c r="M296" i="20"/>
  <c r="M156" i="20" s="1"/>
  <c r="M291" i="20"/>
  <c r="M151" i="20" s="1"/>
  <c r="M274" i="20"/>
  <c r="M134" i="20" s="1"/>
  <c r="M279" i="20"/>
  <c r="M139" i="20" s="1"/>
  <c r="M273" i="20"/>
  <c r="M133" i="20" s="1"/>
  <c r="M301" i="20"/>
  <c r="M161" i="20" s="1"/>
  <c r="M284" i="20"/>
  <c r="M144" i="20" s="1"/>
  <c r="B260" i="20"/>
  <c r="B120" i="20" s="1"/>
  <c r="S316" i="20"/>
  <c r="S176" i="20" s="1"/>
  <c r="S311" i="20"/>
  <c r="S171" i="20" s="1"/>
  <c r="S289" i="20"/>
  <c r="S149" i="20" s="1"/>
  <c r="S277" i="20"/>
  <c r="S137" i="20" s="1"/>
  <c r="S272" i="20"/>
  <c r="S132" i="20" s="1"/>
  <c r="S306" i="20"/>
  <c r="S166" i="20" s="1"/>
  <c r="S299" i="20"/>
  <c r="S159" i="20" s="1"/>
  <c r="S282" i="20"/>
  <c r="S142" i="20" s="1"/>
  <c r="S294" i="20"/>
  <c r="S154" i="20" s="1"/>
  <c r="D94" i="20"/>
  <c r="D95" i="20"/>
  <c r="I319" i="20"/>
  <c r="I179" i="20" s="1"/>
  <c r="I314" i="20"/>
  <c r="I174" i="20" s="1"/>
  <c r="I309" i="20"/>
  <c r="I169" i="20" s="1"/>
  <c r="I292" i="20"/>
  <c r="I152" i="20" s="1"/>
  <c r="I285" i="20"/>
  <c r="I145" i="20" s="1"/>
  <c r="I302" i="20"/>
  <c r="I162" i="20" s="1"/>
  <c r="I275" i="20"/>
  <c r="I135" i="20" s="1"/>
  <c r="I297" i="20"/>
  <c r="I157" i="20" s="1"/>
  <c r="I280" i="20"/>
  <c r="I140" i="20" s="1"/>
  <c r="Q319" i="20"/>
  <c r="Q179" i="20" s="1"/>
  <c r="Q314" i="20"/>
  <c r="Q174" i="20" s="1"/>
  <c r="Q309" i="20"/>
  <c r="Q169" i="20" s="1"/>
  <c r="Q297" i="20"/>
  <c r="Q157" i="20" s="1"/>
  <c r="Q285" i="20"/>
  <c r="Q145" i="20" s="1"/>
  <c r="Q292" i="20"/>
  <c r="Q152" i="20" s="1"/>
  <c r="Q275" i="20"/>
  <c r="Q135" i="20" s="1"/>
  <c r="Q280" i="20"/>
  <c r="Q140" i="20" s="1"/>
  <c r="Q302" i="20"/>
  <c r="Q162" i="20" s="1"/>
  <c r="O318" i="20"/>
  <c r="O178" i="20" s="1"/>
  <c r="O313" i="20"/>
  <c r="O173" i="20" s="1"/>
  <c r="O308" i="20"/>
  <c r="O168" i="20" s="1"/>
  <c r="O301" i="20"/>
  <c r="O161" i="20" s="1"/>
  <c r="O296" i="20"/>
  <c r="O156" i="20" s="1"/>
  <c r="O291" i="20"/>
  <c r="O151" i="20" s="1"/>
  <c r="O317" i="20"/>
  <c r="O177" i="20" s="1"/>
  <c r="O312" i="20"/>
  <c r="O172" i="20" s="1"/>
  <c r="O274" i="20"/>
  <c r="O134" i="20" s="1"/>
  <c r="O300" i="20"/>
  <c r="O160" i="20" s="1"/>
  <c r="O279" i="20"/>
  <c r="O139" i="20" s="1"/>
  <c r="O273" i="20"/>
  <c r="O133" i="20" s="1"/>
  <c r="O295" i="20"/>
  <c r="O155" i="20" s="1"/>
  <c r="O284" i="20"/>
  <c r="O144" i="20" s="1"/>
  <c r="O278" i="20"/>
  <c r="O138" i="20" s="1"/>
  <c r="O307" i="20"/>
  <c r="O167" i="20" s="1"/>
  <c r="O290" i="20"/>
  <c r="O150" i="20" s="1"/>
  <c r="O283" i="20"/>
  <c r="O143" i="20" s="1"/>
  <c r="C316" i="20"/>
  <c r="C176" i="20" s="1"/>
  <c r="C311" i="20"/>
  <c r="C171" i="20" s="1"/>
  <c r="C294" i="20"/>
  <c r="C154" i="20" s="1"/>
  <c r="C277" i="20"/>
  <c r="C137" i="20" s="1"/>
  <c r="C282" i="20"/>
  <c r="C142" i="20" s="1"/>
  <c r="C272" i="20"/>
  <c r="C132" i="20" s="1"/>
  <c r="C306" i="20"/>
  <c r="C166" i="20" s="1"/>
  <c r="C289" i="20"/>
  <c r="C149" i="20" s="1"/>
  <c r="C299" i="20"/>
  <c r="C159" i="20" s="1"/>
  <c r="C265" i="20"/>
  <c r="C125" i="20" s="1"/>
  <c r="C260" i="20"/>
  <c r="C120" i="20" s="1"/>
  <c r="C255" i="20"/>
  <c r="C115" i="20" s="1"/>
  <c r="K316" i="20"/>
  <c r="K176" i="20" s="1"/>
  <c r="K311" i="20"/>
  <c r="K171" i="20" s="1"/>
  <c r="K299" i="20"/>
  <c r="K159" i="20" s="1"/>
  <c r="K277" i="20"/>
  <c r="K137" i="20" s="1"/>
  <c r="K294" i="20"/>
  <c r="K154" i="20" s="1"/>
  <c r="K282" i="20"/>
  <c r="K142" i="20" s="1"/>
  <c r="K272" i="20"/>
  <c r="K132" i="20" s="1"/>
  <c r="K289" i="20"/>
  <c r="K149" i="20" s="1"/>
  <c r="K306" i="20"/>
  <c r="K166" i="20" s="1"/>
  <c r="T316" i="20"/>
  <c r="T176" i="20" s="1"/>
  <c r="T311" i="20"/>
  <c r="T171" i="20" s="1"/>
  <c r="T277" i="20"/>
  <c r="T137" i="20" s="1"/>
  <c r="T272" i="20"/>
  <c r="T132" i="20" s="1"/>
  <c r="T306" i="20"/>
  <c r="T166" i="20" s="1"/>
  <c r="T299" i="20"/>
  <c r="T159" i="20" s="1"/>
  <c r="T282" i="20"/>
  <c r="T142" i="20" s="1"/>
  <c r="T294" i="20"/>
  <c r="T154" i="20" s="1"/>
  <c r="T289" i="20"/>
  <c r="T149" i="20" s="1"/>
  <c r="S319" i="20"/>
  <c r="S179" i="20" s="1"/>
  <c r="S314" i="20"/>
  <c r="S174" i="20" s="1"/>
  <c r="S309" i="20"/>
  <c r="S169" i="20" s="1"/>
  <c r="S302" i="20"/>
  <c r="S162" i="20" s="1"/>
  <c r="S297" i="20"/>
  <c r="S157" i="20" s="1"/>
  <c r="S292" i="20"/>
  <c r="S152" i="20" s="1"/>
  <c r="S275" i="20"/>
  <c r="S135" i="20" s="1"/>
  <c r="S280" i="20"/>
  <c r="S140" i="20" s="1"/>
  <c r="S285" i="20"/>
  <c r="S145" i="20" s="1"/>
  <c r="G318" i="20"/>
  <c r="G178" i="20" s="1"/>
  <c r="G313" i="20"/>
  <c r="G173" i="20" s="1"/>
  <c r="G308" i="20"/>
  <c r="G168" i="20" s="1"/>
  <c r="G301" i="20"/>
  <c r="G161" i="20" s="1"/>
  <c r="G296" i="20"/>
  <c r="G156" i="20" s="1"/>
  <c r="G291" i="20"/>
  <c r="G151" i="20" s="1"/>
  <c r="G317" i="20"/>
  <c r="G177" i="20" s="1"/>
  <c r="G312" i="20"/>
  <c r="G172" i="20" s="1"/>
  <c r="G307" i="20"/>
  <c r="G167" i="20" s="1"/>
  <c r="G295" i="20"/>
  <c r="G155" i="20" s="1"/>
  <c r="G279" i="20"/>
  <c r="G139" i="20" s="1"/>
  <c r="G290" i="20"/>
  <c r="G150" i="20" s="1"/>
  <c r="G284" i="20"/>
  <c r="G144" i="20" s="1"/>
  <c r="G278" i="20"/>
  <c r="G138" i="20" s="1"/>
  <c r="G273" i="20"/>
  <c r="G133" i="20" s="1"/>
  <c r="G283" i="20"/>
  <c r="G143" i="20" s="1"/>
  <c r="G300" i="20"/>
  <c r="G160" i="20" s="1"/>
  <c r="G274" i="20"/>
  <c r="G134" i="20" s="1"/>
  <c r="P318" i="20"/>
  <c r="P178" i="20" s="1"/>
  <c r="P313" i="20"/>
  <c r="P173" i="20" s="1"/>
  <c r="P308" i="20"/>
  <c r="P168" i="20" s="1"/>
  <c r="P301" i="20"/>
  <c r="P161" i="20" s="1"/>
  <c r="P296" i="20"/>
  <c r="P156" i="20" s="1"/>
  <c r="P291" i="20"/>
  <c r="P151" i="20" s="1"/>
  <c r="P317" i="20"/>
  <c r="P177" i="20" s="1"/>
  <c r="P312" i="20"/>
  <c r="P172" i="20" s="1"/>
  <c r="P300" i="20"/>
  <c r="P160" i="20" s="1"/>
  <c r="P279" i="20"/>
  <c r="P139" i="20" s="1"/>
  <c r="P273" i="20"/>
  <c r="P133" i="20" s="1"/>
  <c r="P295" i="20"/>
  <c r="P155" i="20" s="1"/>
  <c r="P284" i="20"/>
  <c r="P144" i="20" s="1"/>
  <c r="P278" i="20"/>
  <c r="P138" i="20" s="1"/>
  <c r="P307" i="20"/>
  <c r="P167" i="20" s="1"/>
  <c r="P290" i="20"/>
  <c r="P150" i="20" s="1"/>
  <c r="P283" i="20"/>
  <c r="P143" i="20" s="1"/>
  <c r="P274" i="20"/>
  <c r="P134" i="20" s="1"/>
  <c r="D316" i="20"/>
  <c r="D176" i="20" s="1"/>
  <c r="D311" i="20"/>
  <c r="D171" i="20" s="1"/>
  <c r="D282" i="20"/>
  <c r="D142" i="20" s="1"/>
  <c r="D272" i="20"/>
  <c r="D132" i="20" s="1"/>
  <c r="D306" i="20"/>
  <c r="D166" i="20" s="1"/>
  <c r="D289" i="20"/>
  <c r="D149" i="20" s="1"/>
  <c r="D299" i="20"/>
  <c r="D159" i="20" s="1"/>
  <c r="D294" i="20"/>
  <c r="D154" i="20" s="1"/>
  <c r="D277" i="20"/>
  <c r="D137" i="20" s="1"/>
  <c r="L316" i="20"/>
  <c r="L176" i="20" s="1"/>
  <c r="L311" i="20"/>
  <c r="L171" i="20" s="1"/>
  <c r="L299" i="20"/>
  <c r="L159" i="20" s="1"/>
  <c r="L277" i="20"/>
  <c r="L137" i="20" s="1"/>
  <c r="L294" i="20"/>
  <c r="L154" i="20" s="1"/>
  <c r="L282" i="20"/>
  <c r="L142" i="20" s="1"/>
  <c r="L272" i="20"/>
  <c r="L132" i="20" s="1"/>
  <c r="L289" i="20"/>
  <c r="L149" i="20" s="1"/>
  <c r="L306" i="20"/>
  <c r="L166" i="20" s="1"/>
  <c r="U316" i="20"/>
  <c r="U176" i="20" s="1"/>
  <c r="U311" i="20"/>
  <c r="U171" i="20" s="1"/>
  <c r="U306" i="20"/>
  <c r="U166" i="20" s="1"/>
  <c r="U277" i="20"/>
  <c r="U137" i="20" s="1"/>
  <c r="U272" i="20"/>
  <c r="U132" i="20" s="1"/>
  <c r="U299" i="20"/>
  <c r="U159" i="20" s="1"/>
  <c r="U282" i="20"/>
  <c r="U142" i="20" s="1"/>
  <c r="U294" i="20"/>
  <c r="U154" i="20" s="1"/>
  <c r="U289" i="20"/>
  <c r="U149" i="20" s="1"/>
  <c r="F96" i="20"/>
  <c r="C319" i="20"/>
  <c r="C179" i="20" s="1"/>
  <c r="C314" i="20"/>
  <c r="C174" i="20" s="1"/>
  <c r="C309" i="20"/>
  <c r="C169" i="20" s="1"/>
  <c r="C302" i="20"/>
  <c r="C162" i="20" s="1"/>
  <c r="C297" i="20"/>
  <c r="C157" i="20" s="1"/>
  <c r="C292" i="20"/>
  <c r="C152" i="20" s="1"/>
  <c r="C275" i="20"/>
  <c r="C135" i="20" s="1"/>
  <c r="C280" i="20"/>
  <c r="C140" i="20" s="1"/>
  <c r="C285" i="20"/>
  <c r="C145" i="20" s="1"/>
  <c r="C258" i="20"/>
  <c r="C118" i="20" s="1"/>
  <c r="C268" i="20"/>
  <c r="C128" i="20" s="1"/>
  <c r="C263" i="20"/>
  <c r="C123" i="20" s="1"/>
  <c r="K319" i="20"/>
  <c r="K179" i="20" s="1"/>
  <c r="K314" i="20"/>
  <c r="K174" i="20" s="1"/>
  <c r="K309" i="20"/>
  <c r="K169" i="20" s="1"/>
  <c r="K302" i="20"/>
  <c r="K162" i="20" s="1"/>
  <c r="K297" i="20"/>
  <c r="K157" i="20" s="1"/>
  <c r="K292" i="20"/>
  <c r="K152" i="20" s="1"/>
  <c r="K275" i="20"/>
  <c r="K135" i="20" s="1"/>
  <c r="K280" i="20"/>
  <c r="K140" i="20" s="1"/>
  <c r="K285" i="20"/>
  <c r="K145" i="20" s="1"/>
  <c r="T319" i="20"/>
  <c r="T179" i="20" s="1"/>
  <c r="T314" i="20"/>
  <c r="T174" i="20" s="1"/>
  <c r="T309" i="20"/>
  <c r="T169" i="20" s="1"/>
  <c r="T302" i="20"/>
  <c r="T162" i="20" s="1"/>
  <c r="T297" i="20"/>
  <c r="T157" i="20" s="1"/>
  <c r="T292" i="20"/>
  <c r="T152" i="20" s="1"/>
  <c r="T275" i="20"/>
  <c r="T135" i="20" s="1"/>
  <c r="T280" i="20"/>
  <c r="T140" i="20" s="1"/>
  <c r="T285" i="20"/>
  <c r="T145" i="20" s="1"/>
  <c r="H318" i="20"/>
  <c r="H178" i="20" s="1"/>
  <c r="H313" i="20"/>
  <c r="H173" i="20" s="1"/>
  <c r="H308" i="20"/>
  <c r="H168" i="20" s="1"/>
  <c r="H301" i="20"/>
  <c r="H161" i="20" s="1"/>
  <c r="H296" i="20"/>
  <c r="H156" i="20" s="1"/>
  <c r="H291" i="20"/>
  <c r="H151" i="20" s="1"/>
  <c r="H317" i="20"/>
  <c r="H177" i="20" s="1"/>
  <c r="H312" i="20"/>
  <c r="H172" i="20" s="1"/>
  <c r="H307" i="20"/>
  <c r="H167" i="20" s="1"/>
  <c r="H295" i="20"/>
  <c r="H155" i="20" s="1"/>
  <c r="H279" i="20"/>
  <c r="H139" i="20" s="1"/>
  <c r="H290" i="20"/>
  <c r="H150" i="20" s="1"/>
  <c r="H284" i="20"/>
  <c r="H144" i="20" s="1"/>
  <c r="H278" i="20"/>
  <c r="H138" i="20" s="1"/>
  <c r="H273" i="20"/>
  <c r="H133" i="20" s="1"/>
  <c r="H283" i="20"/>
  <c r="H143" i="20" s="1"/>
  <c r="H300" i="20"/>
  <c r="H160" i="20" s="1"/>
  <c r="H274" i="20"/>
  <c r="H134" i="20" s="1"/>
  <c r="Q318" i="20"/>
  <c r="Q178" i="20" s="1"/>
  <c r="Q313" i="20"/>
  <c r="Q173" i="20" s="1"/>
  <c r="Q308" i="20"/>
  <c r="Q168" i="20" s="1"/>
  <c r="Q301" i="20"/>
  <c r="Q161" i="20" s="1"/>
  <c r="Q296" i="20"/>
  <c r="Q156" i="20" s="1"/>
  <c r="Q291" i="20"/>
  <c r="Q151" i="20" s="1"/>
  <c r="Q284" i="20"/>
  <c r="Q144" i="20" s="1"/>
  <c r="Q279" i="20"/>
  <c r="Q139" i="20" s="1"/>
  <c r="Q274" i="20"/>
  <c r="Q134" i="20" s="1"/>
  <c r="Q317" i="20"/>
  <c r="Q177" i="20" s="1"/>
  <c r="Q312" i="20"/>
  <c r="Q172" i="20" s="1"/>
  <c r="Q307" i="20"/>
  <c r="Q167" i="20" s="1"/>
  <c r="Q300" i="20"/>
  <c r="Q160" i="20" s="1"/>
  <c r="Q273" i="20"/>
  <c r="Q133" i="20" s="1"/>
  <c r="Q295" i="20"/>
  <c r="Q155" i="20" s="1"/>
  <c r="Q278" i="20"/>
  <c r="Q138" i="20" s="1"/>
  <c r="Q290" i="20"/>
  <c r="Q150" i="20" s="1"/>
  <c r="Q283" i="20"/>
  <c r="Q143" i="20" s="1"/>
  <c r="E316" i="20"/>
  <c r="E176" i="20" s="1"/>
  <c r="E311" i="20"/>
  <c r="E171" i="20" s="1"/>
  <c r="E282" i="20"/>
  <c r="E142" i="20" s="1"/>
  <c r="E272" i="20"/>
  <c r="E132" i="20" s="1"/>
  <c r="E306" i="20"/>
  <c r="E166" i="20" s="1"/>
  <c r="E289" i="20"/>
  <c r="E149" i="20" s="1"/>
  <c r="E299" i="20"/>
  <c r="E159" i="20" s="1"/>
  <c r="E294" i="20"/>
  <c r="E154" i="20" s="1"/>
  <c r="E277" i="20"/>
  <c r="E137" i="20" s="1"/>
  <c r="M316" i="20"/>
  <c r="M176" i="20" s="1"/>
  <c r="M311" i="20"/>
  <c r="M171" i="20" s="1"/>
  <c r="M306" i="20"/>
  <c r="M166" i="20" s="1"/>
  <c r="M294" i="20"/>
  <c r="M154" i="20" s="1"/>
  <c r="M282" i="20"/>
  <c r="M142" i="20" s="1"/>
  <c r="M272" i="20"/>
  <c r="M132" i="20" s="1"/>
  <c r="M289" i="20"/>
  <c r="M149" i="20" s="1"/>
  <c r="M277" i="20"/>
  <c r="M137" i="20" s="1"/>
  <c r="M299" i="20"/>
  <c r="M159" i="20" s="1"/>
  <c r="C43" i="20"/>
  <c r="C228" i="20" s="1"/>
  <c r="D89" i="20"/>
  <c r="D90" i="20"/>
  <c r="D92" i="20"/>
  <c r="B241" i="20"/>
  <c r="B70" i="20" s="1"/>
  <c r="B245" i="20"/>
  <c r="B71" i="20" s="1"/>
  <c r="J241" i="20"/>
  <c r="J70" i="20" s="1"/>
  <c r="J245" i="20"/>
  <c r="J71" i="20" s="1"/>
  <c r="R241" i="20"/>
  <c r="R70" i="20" s="1"/>
  <c r="R245" i="20"/>
  <c r="R71" i="20" s="1"/>
  <c r="F247" i="20"/>
  <c r="F243" i="20"/>
  <c r="F208" i="20"/>
  <c r="F246" i="20"/>
  <c r="F207" i="20"/>
  <c r="N247" i="20"/>
  <c r="N243" i="20"/>
  <c r="N208" i="20"/>
  <c r="N246" i="20"/>
  <c r="N207" i="20"/>
  <c r="B244" i="20"/>
  <c r="B249" i="20" s="1"/>
  <c r="B207" i="20"/>
  <c r="B53" i="20" s="1"/>
  <c r="B208" i="20"/>
  <c r="B54" i="20" s="1"/>
  <c r="J244" i="20"/>
  <c r="J249" i="20" s="1"/>
  <c r="J207" i="20"/>
  <c r="J208" i="20"/>
  <c r="R244" i="20"/>
  <c r="R249" i="20" s="1"/>
  <c r="R207" i="20"/>
  <c r="R208" i="20"/>
  <c r="E74" i="20"/>
  <c r="E72" i="20"/>
  <c r="D319" i="20"/>
  <c r="D179" i="20" s="1"/>
  <c r="D314" i="20"/>
  <c r="D174" i="20" s="1"/>
  <c r="D309" i="20"/>
  <c r="D169" i="20" s="1"/>
  <c r="D302" i="20"/>
  <c r="D162" i="20" s="1"/>
  <c r="D297" i="20"/>
  <c r="D157" i="20" s="1"/>
  <c r="D292" i="20"/>
  <c r="D152" i="20" s="1"/>
  <c r="D275" i="20"/>
  <c r="D135" i="20" s="1"/>
  <c r="D280" i="20"/>
  <c r="D140" i="20" s="1"/>
  <c r="D285" i="20"/>
  <c r="D145" i="20" s="1"/>
  <c r="L319" i="20"/>
  <c r="L179" i="20" s="1"/>
  <c r="L314" i="20"/>
  <c r="L174" i="20" s="1"/>
  <c r="L309" i="20"/>
  <c r="L169" i="20" s="1"/>
  <c r="L302" i="20"/>
  <c r="L162" i="20" s="1"/>
  <c r="L297" i="20"/>
  <c r="L157" i="20" s="1"/>
  <c r="L292" i="20"/>
  <c r="L152" i="20" s="1"/>
  <c r="L275" i="20"/>
  <c r="L135" i="20" s="1"/>
  <c r="L280" i="20"/>
  <c r="L140" i="20" s="1"/>
  <c r="L285" i="20"/>
  <c r="L145" i="20" s="1"/>
  <c r="U319" i="20"/>
  <c r="U179" i="20" s="1"/>
  <c r="U314" i="20"/>
  <c r="U174" i="20" s="1"/>
  <c r="U309" i="20"/>
  <c r="U169" i="20" s="1"/>
  <c r="U302" i="20"/>
  <c r="U162" i="20" s="1"/>
  <c r="U297" i="20"/>
  <c r="U157" i="20" s="1"/>
  <c r="U292" i="20"/>
  <c r="U152" i="20" s="1"/>
  <c r="U285" i="20"/>
  <c r="U145" i="20" s="1"/>
  <c r="U280" i="20"/>
  <c r="U140" i="20" s="1"/>
  <c r="U275" i="20"/>
  <c r="U135" i="20" s="1"/>
  <c r="I318" i="20"/>
  <c r="I178" i="20" s="1"/>
  <c r="I313" i="20"/>
  <c r="I173" i="20" s="1"/>
  <c r="I308" i="20"/>
  <c r="I168" i="20" s="1"/>
  <c r="I301" i="20"/>
  <c r="I161" i="20" s="1"/>
  <c r="I296" i="20"/>
  <c r="I156" i="20" s="1"/>
  <c r="I291" i="20"/>
  <c r="I151" i="20" s="1"/>
  <c r="I284" i="20"/>
  <c r="I144" i="20" s="1"/>
  <c r="I279" i="20"/>
  <c r="I139" i="20" s="1"/>
  <c r="I274" i="20"/>
  <c r="I134" i="20" s="1"/>
  <c r="I317" i="20"/>
  <c r="I177" i="20" s="1"/>
  <c r="I312" i="20"/>
  <c r="I172" i="20" s="1"/>
  <c r="I307" i="20"/>
  <c r="I167" i="20" s="1"/>
  <c r="I290" i="20"/>
  <c r="I150" i="20" s="1"/>
  <c r="I278" i="20"/>
  <c r="I138" i="20" s="1"/>
  <c r="I273" i="20"/>
  <c r="I133" i="20" s="1"/>
  <c r="I283" i="20"/>
  <c r="I143" i="20" s="1"/>
  <c r="I300" i="20"/>
  <c r="I160" i="20" s="1"/>
  <c r="I295" i="20"/>
  <c r="I155" i="20" s="1"/>
  <c r="R317" i="20"/>
  <c r="R177" i="20" s="1"/>
  <c r="R312" i="20"/>
  <c r="R172" i="20" s="1"/>
  <c r="R307" i="20"/>
  <c r="R167" i="20" s="1"/>
  <c r="R291" i="20"/>
  <c r="R151" i="20" s="1"/>
  <c r="R279" i="20"/>
  <c r="R139" i="20" s="1"/>
  <c r="R273" i="20"/>
  <c r="R133" i="20" s="1"/>
  <c r="R295" i="20"/>
  <c r="R155" i="20" s="1"/>
  <c r="R278" i="20"/>
  <c r="R138" i="20" s="1"/>
  <c r="R318" i="20"/>
  <c r="R178" i="20" s="1"/>
  <c r="R284" i="20"/>
  <c r="R144" i="20" s="1"/>
  <c r="R290" i="20"/>
  <c r="R150" i="20" s="1"/>
  <c r="R283" i="20"/>
  <c r="R143" i="20" s="1"/>
  <c r="R313" i="20"/>
  <c r="R173" i="20" s="1"/>
  <c r="R301" i="20"/>
  <c r="R161" i="20" s="1"/>
  <c r="R296" i="20"/>
  <c r="R156" i="20" s="1"/>
  <c r="R274" i="20"/>
  <c r="R134" i="20" s="1"/>
  <c r="R300" i="20"/>
  <c r="R160" i="20" s="1"/>
  <c r="R308" i="20"/>
  <c r="R168" i="20" s="1"/>
  <c r="F316" i="20"/>
  <c r="F176" i="20" s="1"/>
  <c r="F311" i="20"/>
  <c r="F171" i="20" s="1"/>
  <c r="F272" i="20"/>
  <c r="F132" i="20" s="1"/>
  <c r="F306" i="20"/>
  <c r="F166" i="20" s="1"/>
  <c r="F289" i="20"/>
  <c r="F149" i="20" s="1"/>
  <c r="F299" i="20"/>
  <c r="F159" i="20" s="1"/>
  <c r="F294" i="20"/>
  <c r="F154" i="20" s="1"/>
  <c r="F277" i="20"/>
  <c r="F137" i="20" s="1"/>
  <c r="F282" i="20"/>
  <c r="F142" i="20" s="1"/>
  <c r="N316" i="20"/>
  <c r="N176" i="20" s="1"/>
  <c r="N311" i="20"/>
  <c r="N171" i="20" s="1"/>
  <c r="N306" i="20"/>
  <c r="N166" i="20" s="1"/>
  <c r="N294" i="20"/>
  <c r="N154" i="20" s="1"/>
  <c r="N282" i="20"/>
  <c r="N142" i="20" s="1"/>
  <c r="N272" i="20"/>
  <c r="N132" i="20" s="1"/>
  <c r="N289" i="20"/>
  <c r="N149" i="20" s="1"/>
  <c r="N299" i="20"/>
  <c r="N159" i="20" s="1"/>
  <c r="N277" i="20"/>
  <c r="N137" i="20" s="1"/>
  <c r="R319" i="20"/>
  <c r="R179" i="20" s="1"/>
  <c r="R314" i="20"/>
  <c r="R174" i="20" s="1"/>
  <c r="R309" i="20"/>
  <c r="R169" i="20" s="1"/>
  <c r="R297" i="20"/>
  <c r="R157" i="20" s="1"/>
  <c r="R285" i="20"/>
  <c r="R145" i="20" s="1"/>
  <c r="R292" i="20"/>
  <c r="R152" i="20" s="1"/>
  <c r="R275" i="20"/>
  <c r="R135" i="20" s="1"/>
  <c r="R302" i="20"/>
  <c r="R162" i="20" s="1"/>
  <c r="R280" i="20"/>
  <c r="R140" i="20" s="1"/>
  <c r="O243" i="20"/>
  <c r="P243" i="20"/>
  <c r="C245" i="20"/>
  <c r="C71" i="20" s="1"/>
  <c r="S245" i="20"/>
  <c r="S71" i="20" s="1"/>
  <c r="G247" i="20"/>
  <c r="B255" i="20"/>
  <c r="B115" i="20" s="1"/>
  <c r="E241" i="20"/>
  <c r="E70" i="20" s="1"/>
  <c r="E245" i="20"/>
  <c r="E71" i="20" s="1"/>
  <c r="Q243" i="20"/>
  <c r="D245" i="20"/>
  <c r="D71" i="20" s="1"/>
  <c r="T245" i="20"/>
  <c r="T71" i="20" s="1"/>
  <c r="P246" i="20"/>
  <c r="H247" i="20"/>
  <c r="C207" i="20"/>
  <c r="C208" i="20"/>
  <c r="O208" i="20"/>
  <c r="G243" i="20"/>
  <c r="M244" i="20"/>
  <c r="M249" i="20" s="1"/>
  <c r="U245" i="20"/>
  <c r="U71" i="20" s="1"/>
  <c r="Q246" i="20"/>
  <c r="I247" i="20"/>
  <c r="O241" i="20"/>
  <c r="O70" i="20" s="1"/>
  <c r="O245" i="20"/>
  <c r="O71" i="20" s="1"/>
  <c r="C247" i="20"/>
  <c r="K243" i="20"/>
  <c r="K247" i="20"/>
  <c r="S243" i="20"/>
  <c r="O207" i="20"/>
  <c r="H241" i="20"/>
  <c r="H70" i="20" s="1"/>
  <c r="H243" i="20"/>
  <c r="C246" i="20"/>
  <c r="S246" i="20"/>
  <c r="G208" i="20"/>
  <c r="D247" i="20"/>
  <c r="D246" i="20"/>
  <c r="L247" i="20"/>
  <c r="T247" i="20"/>
  <c r="T243" i="20"/>
  <c r="O244" i="20"/>
  <c r="O249" i="20" s="1"/>
  <c r="T246" i="20"/>
  <c r="O247" i="20"/>
  <c r="B319" i="20"/>
  <c r="B179" i="20" s="1"/>
  <c r="B314" i="20"/>
  <c r="B174" i="20" s="1"/>
  <c r="B309" i="20"/>
  <c r="B169" i="20" s="1"/>
  <c r="B302" i="20"/>
  <c r="B162" i="20" s="1"/>
  <c r="B268" i="20"/>
  <c r="B128" i="20" s="1"/>
  <c r="B263" i="20"/>
  <c r="B123" i="20" s="1"/>
  <c r="B258" i="20"/>
  <c r="B118" i="20" s="1"/>
  <c r="B297" i="20"/>
  <c r="B157" i="20" s="1"/>
  <c r="B275" i="20"/>
  <c r="B135" i="20" s="1"/>
  <c r="B292" i="20"/>
  <c r="B152" i="20" s="1"/>
  <c r="B280" i="20"/>
  <c r="B140" i="20" s="1"/>
  <c r="B285" i="20"/>
  <c r="B145" i="20" s="1"/>
  <c r="J319" i="20"/>
  <c r="J179" i="20" s="1"/>
  <c r="J314" i="20"/>
  <c r="J174" i="20" s="1"/>
  <c r="J309" i="20"/>
  <c r="J169" i="20" s="1"/>
  <c r="J302" i="20"/>
  <c r="J162" i="20" s="1"/>
  <c r="J275" i="20"/>
  <c r="J135" i="20" s="1"/>
  <c r="J297" i="20"/>
  <c r="J157" i="20" s="1"/>
  <c r="J280" i="20"/>
  <c r="J140" i="20" s="1"/>
  <c r="J285" i="20"/>
  <c r="J145" i="20" s="1"/>
  <c r="J292" i="20"/>
  <c r="J152" i="20" s="1"/>
  <c r="F318" i="20"/>
  <c r="F178" i="20" s="1"/>
  <c r="F313" i="20"/>
  <c r="F173" i="20" s="1"/>
  <c r="F308" i="20"/>
  <c r="F168" i="20" s="1"/>
  <c r="F312" i="20"/>
  <c r="F172" i="20" s="1"/>
  <c r="F300" i="20"/>
  <c r="F160" i="20" s="1"/>
  <c r="F274" i="20"/>
  <c r="F134" i="20" s="1"/>
  <c r="F307" i="20"/>
  <c r="F167" i="20" s="1"/>
  <c r="F301" i="20"/>
  <c r="F161" i="20" s="1"/>
  <c r="F295" i="20"/>
  <c r="F155" i="20" s="1"/>
  <c r="F279" i="20"/>
  <c r="F139" i="20" s="1"/>
  <c r="F296" i="20"/>
  <c r="F156" i="20" s="1"/>
  <c r="F290" i="20"/>
  <c r="F150" i="20" s="1"/>
  <c r="F284" i="20"/>
  <c r="F144" i="20" s="1"/>
  <c r="F278" i="20"/>
  <c r="F138" i="20" s="1"/>
  <c r="F273" i="20"/>
  <c r="F133" i="20" s="1"/>
  <c r="F317" i="20"/>
  <c r="F177" i="20" s="1"/>
  <c r="F291" i="20"/>
  <c r="F151" i="20" s="1"/>
  <c r="F283" i="20"/>
  <c r="F143" i="20" s="1"/>
  <c r="N85" i="20"/>
  <c r="B316" i="20"/>
  <c r="B176" i="20" s="1"/>
  <c r="B294" i="20"/>
  <c r="B154" i="20" s="1"/>
  <c r="B277" i="20"/>
  <c r="B137" i="20" s="1"/>
  <c r="B311" i="20"/>
  <c r="B171" i="20" s="1"/>
  <c r="B282" i="20"/>
  <c r="B142" i="20" s="1"/>
  <c r="B306" i="20"/>
  <c r="B166" i="20" s="1"/>
  <c r="B289" i="20"/>
  <c r="B149" i="20" s="1"/>
  <c r="B265" i="20"/>
  <c r="B125" i="20" s="1"/>
  <c r="B299" i="20"/>
  <c r="B159" i="20" s="1"/>
  <c r="B272" i="20"/>
  <c r="B132" i="20" s="1"/>
  <c r="J316" i="20"/>
  <c r="J176" i="20" s="1"/>
  <c r="J306" i="20"/>
  <c r="J166" i="20" s="1"/>
  <c r="J311" i="20"/>
  <c r="J171" i="20" s="1"/>
  <c r="J299" i="20"/>
  <c r="J159" i="20" s="1"/>
  <c r="J277" i="20"/>
  <c r="J137" i="20" s="1"/>
  <c r="J294" i="20"/>
  <c r="J154" i="20" s="1"/>
  <c r="J282" i="20"/>
  <c r="J142" i="20" s="1"/>
  <c r="J272" i="20"/>
  <c r="J132" i="20" s="1"/>
  <c r="J289" i="20"/>
  <c r="J149" i="20" s="1"/>
  <c r="R86" i="20"/>
  <c r="G207" i="20"/>
  <c r="Q207" i="20"/>
  <c r="H208" i="20"/>
  <c r="M247" i="20"/>
  <c r="M246" i="20"/>
  <c r="U247" i="20"/>
  <c r="L243" i="20"/>
  <c r="D244" i="20"/>
  <c r="D249" i="20" s="1"/>
  <c r="L245" i="20"/>
  <c r="L71" i="20" s="1"/>
  <c r="H246" i="20"/>
  <c r="U246" i="20"/>
  <c r="F241" i="20"/>
  <c r="F70" i="20" s="1"/>
  <c r="N241" i="20"/>
  <c r="N70" i="20" s="1"/>
  <c r="D67" i="19"/>
  <c r="E66" i="19"/>
  <c r="C199" i="19"/>
  <c r="D91" i="19"/>
  <c r="D202" i="19"/>
  <c r="E94" i="19"/>
  <c r="F231" i="19"/>
  <c r="F209" i="19"/>
  <c r="F211" i="19"/>
  <c r="C61" i="19"/>
  <c r="B62" i="19"/>
  <c r="C198" i="19"/>
  <c r="D90" i="19"/>
  <c r="C203" i="19"/>
  <c r="D95" i="19"/>
  <c r="C319" i="19"/>
  <c r="C179" i="19" s="1"/>
  <c r="C314" i="19"/>
  <c r="C174" i="19" s="1"/>
  <c r="C309" i="19"/>
  <c r="C169" i="19" s="1"/>
  <c r="C302" i="19"/>
  <c r="C162" i="19" s="1"/>
  <c r="C297" i="19"/>
  <c r="C157" i="19" s="1"/>
  <c r="C292" i="19"/>
  <c r="C152" i="19" s="1"/>
  <c r="C285" i="19"/>
  <c r="C145" i="19" s="1"/>
  <c r="C280" i="19"/>
  <c r="C140" i="19" s="1"/>
  <c r="C275" i="19"/>
  <c r="C135" i="19" s="1"/>
  <c r="C258" i="19"/>
  <c r="C118" i="19" s="1"/>
  <c r="C263" i="19"/>
  <c r="C123" i="19" s="1"/>
  <c r="C268" i="19"/>
  <c r="C128" i="19" s="1"/>
  <c r="K319" i="19"/>
  <c r="K179" i="19" s="1"/>
  <c r="K314" i="19"/>
  <c r="K174" i="19" s="1"/>
  <c r="K309" i="19"/>
  <c r="K169" i="19" s="1"/>
  <c r="K302" i="19"/>
  <c r="K162" i="19" s="1"/>
  <c r="K297" i="19"/>
  <c r="K157" i="19" s="1"/>
  <c r="K292" i="19"/>
  <c r="K152" i="19" s="1"/>
  <c r="K285" i="19"/>
  <c r="K145" i="19" s="1"/>
  <c r="K280" i="19"/>
  <c r="K140" i="19" s="1"/>
  <c r="K275" i="19"/>
  <c r="K135" i="19" s="1"/>
  <c r="S319" i="19"/>
  <c r="S179" i="19" s="1"/>
  <c r="S314" i="19"/>
  <c r="S174" i="19" s="1"/>
  <c r="S309" i="19"/>
  <c r="S169" i="19" s="1"/>
  <c r="S302" i="19"/>
  <c r="S162" i="19" s="1"/>
  <c r="S297" i="19"/>
  <c r="S157" i="19" s="1"/>
  <c r="S292" i="19"/>
  <c r="S152" i="19" s="1"/>
  <c r="S285" i="19"/>
  <c r="S145" i="19" s="1"/>
  <c r="S280" i="19"/>
  <c r="S140" i="19" s="1"/>
  <c r="S275" i="19"/>
  <c r="S135" i="19" s="1"/>
  <c r="G318" i="19"/>
  <c r="G178" i="19" s="1"/>
  <c r="G313" i="19"/>
  <c r="G173" i="19" s="1"/>
  <c r="G308" i="19"/>
  <c r="G168" i="19" s="1"/>
  <c r="G301" i="19"/>
  <c r="G161" i="19" s="1"/>
  <c r="G296" i="19"/>
  <c r="G156" i="19" s="1"/>
  <c r="G291" i="19"/>
  <c r="G151" i="19" s="1"/>
  <c r="G284" i="19"/>
  <c r="G144" i="19" s="1"/>
  <c r="G279" i="19"/>
  <c r="G139" i="19" s="1"/>
  <c r="G274" i="19"/>
  <c r="G134" i="19" s="1"/>
  <c r="G312" i="19"/>
  <c r="G172" i="19" s="1"/>
  <c r="G290" i="19"/>
  <c r="G150" i="19" s="1"/>
  <c r="G317" i="19"/>
  <c r="G177" i="19" s="1"/>
  <c r="G283" i="19"/>
  <c r="G143" i="19" s="1"/>
  <c r="G307" i="19"/>
  <c r="G167" i="19" s="1"/>
  <c r="G278" i="19"/>
  <c r="G138" i="19" s="1"/>
  <c r="G300" i="19"/>
  <c r="G160" i="19" s="1"/>
  <c r="G295" i="19"/>
  <c r="G155" i="19" s="1"/>
  <c r="G273" i="19"/>
  <c r="G133" i="19" s="1"/>
  <c r="O318" i="19"/>
  <c r="O178" i="19" s="1"/>
  <c r="O313" i="19"/>
  <c r="O173" i="19" s="1"/>
  <c r="O308" i="19"/>
  <c r="O168" i="19" s="1"/>
  <c r="O301" i="19"/>
  <c r="O161" i="19" s="1"/>
  <c r="O296" i="19"/>
  <c r="O156" i="19" s="1"/>
  <c r="O291" i="19"/>
  <c r="O151" i="19" s="1"/>
  <c r="O284" i="19"/>
  <c r="O144" i="19" s="1"/>
  <c r="O279" i="19"/>
  <c r="O139" i="19" s="1"/>
  <c r="O274" i="19"/>
  <c r="O134" i="19" s="1"/>
  <c r="O317" i="19"/>
  <c r="O177" i="19" s="1"/>
  <c r="O300" i="19"/>
  <c r="O160" i="19" s="1"/>
  <c r="O278" i="19"/>
  <c r="O138" i="19" s="1"/>
  <c r="O290" i="19"/>
  <c r="O150" i="19" s="1"/>
  <c r="O283" i="19"/>
  <c r="O143" i="19" s="1"/>
  <c r="O273" i="19"/>
  <c r="O133" i="19" s="1"/>
  <c r="O295" i="19"/>
  <c r="O155" i="19" s="1"/>
  <c r="O312" i="19"/>
  <c r="O172" i="19" s="1"/>
  <c r="O307" i="19"/>
  <c r="O167" i="19" s="1"/>
  <c r="C289" i="19"/>
  <c r="C149" i="19" s="1"/>
  <c r="C272" i="19"/>
  <c r="C132" i="19" s="1"/>
  <c r="C255" i="19"/>
  <c r="C115" i="19" s="1"/>
  <c r="C316" i="19"/>
  <c r="C176" i="19" s="1"/>
  <c r="C260" i="19"/>
  <c r="C120" i="19" s="1"/>
  <c r="C311" i="19"/>
  <c r="C171" i="19" s="1"/>
  <c r="C282" i="19"/>
  <c r="C142" i="19" s="1"/>
  <c r="C265" i="19"/>
  <c r="C125" i="19" s="1"/>
  <c r="C299" i="19"/>
  <c r="C159" i="19" s="1"/>
  <c r="C294" i="19"/>
  <c r="C154" i="19" s="1"/>
  <c r="C277" i="19"/>
  <c r="C137" i="19" s="1"/>
  <c r="C306" i="19"/>
  <c r="C166" i="19" s="1"/>
  <c r="K316" i="19"/>
  <c r="K176" i="19" s="1"/>
  <c r="K294" i="19"/>
  <c r="K154" i="19" s="1"/>
  <c r="K289" i="19"/>
  <c r="K149" i="19" s="1"/>
  <c r="K282" i="19"/>
  <c r="K142" i="19" s="1"/>
  <c r="K311" i="19"/>
  <c r="K171" i="19" s="1"/>
  <c r="K272" i="19"/>
  <c r="K132" i="19" s="1"/>
  <c r="K277" i="19"/>
  <c r="K137" i="19" s="1"/>
  <c r="K306" i="19"/>
  <c r="K166" i="19" s="1"/>
  <c r="K299" i="19"/>
  <c r="K159" i="19" s="1"/>
  <c r="S282" i="19"/>
  <c r="S142" i="19" s="1"/>
  <c r="S316" i="19"/>
  <c r="S176" i="19" s="1"/>
  <c r="S299" i="19"/>
  <c r="S159" i="19" s="1"/>
  <c r="S306" i="19"/>
  <c r="S166" i="19" s="1"/>
  <c r="S272" i="19"/>
  <c r="S132" i="19" s="1"/>
  <c r="S277" i="19"/>
  <c r="S137" i="19" s="1"/>
  <c r="S289" i="19"/>
  <c r="S149" i="19" s="1"/>
  <c r="S311" i="19"/>
  <c r="S171" i="19" s="1"/>
  <c r="S294" i="19"/>
  <c r="S154" i="19" s="1"/>
  <c r="D319" i="19"/>
  <c r="D179" i="19" s="1"/>
  <c r="D314" i="19"/>
  <c r="D174" i="19" s="1"/>
  <c r="D309" i="19"/>
  <c r="D169" i="19" s="1"/>
  <c r="D302" i="19"/>
  <c r="D162" i="19" s="1"/>
  <c r="D297" i="19"/>
  <c r="D157" i="19" s="1"/>
  <c r="D292" i="19"/>
  <c r="D152" i="19" s="1"/>
  <c r="D285" i="19"/>
  <c r="D145" i="19" s="1"/>
  <c r="D280" i="19"/>
  <c r="D140" i="19" s="1"/>
  <c r="D275" i="19"/>
  <c r="D135" i="19" s="1"/>
  <c r="D258" i="19"/>
  <c r="D118" i="19" s="1"/>
  <c r="D263" i="19"/>
  <c r="D123" i="19" s="1"/>
  <c r="D268" i="19"/>
  <c r="D128" i="19" s="1"/>
  <c r="L319" i="19"/>
  <c r="L179" i="19" s="1"/>
  <c r="L314" i="19"/>
  <c r="L174" i="19" s="1"/>
  <c r="L309" i="19"/>
  <c r="L169" i="19" s="1"/>
  <c r="L302" i="19"/>
  <c r="L162" i="19" s="1"/>
  <c r="L297" i="19"/>
  <c r="L157" i="19" s="1"/>
  <c r="L292" i="19"/>
  <c r="L152" i="19" s="1"/>
  <c r="L285" i="19"/>
  <c r="L145" i="19" s="1"/>
  <c r="L280" i="19"/>
  <c r="L140" i="19" s="1"/>
  <c r="L275" i="19"/>
  <c r="L135" i="19" s="1"/>
  <c r="T319" i="19"/>
  <c r="T179" i="19" s="1"/>
  <c r="T314" i="19"/>
  <c r="T174" i="19" s="1"/>
  <c r="T309" i="19"/>
  <c r="T169" i="19" s="1"/>
  <c r="T302" i="19"/>
  <c r="T162" i="19" s="1"/>
  <c r="T297" i="19"/>
  <c r="T157" i="19" s="1"/>
  <c r="T292" i="19"/>
  <c r="T152" i="19" s="1"/>
  <c r="T285" i="19"/>
  <c r="T145" i="19" s="1"/>
  <c r="T280" i="19"/>
  <c r="T140" i="19" s="1"/>
  <c r="T275" i="19"/>
  <c r="T135" i="19" s="1"/>
  <c r="H318" i="19"/>
  <c r="H178" i="19" s="1"/>
  <c r="H313" i="19"/>
  <c r="H173" i="19" s="1"/>
  <c r="H308" i="19"/>
  <c r="H168" i="19" s="1"/>
  <c r="H301" i="19"/>
  <c r="H161" i="19" s="1"/>
  <c r="H296" i="19"/>
  <c r="H156" i="19" s="1"/>
  <c r="H291" i="19"/>
  <c r="H151" i="19" s="1"/>
  <c r="H284" i="19"/>
  <c r="H144" i="19" s="1"/>
  <c r="H279" i="19"/>
  <c r="H139" i="19" s="1"/>
  <c r="H312" i="19"/>
  <c r="H172" i="19" s="1"/>
  <c r="H290" i="19"/>
  <c r="H150" i="19" s="1"/>
  <c r="H317" i="19"/>
  <c r="H177" i="19" s="1"/>
  <c r="H307" i="19"/>
  <c r="H167" i="19" s="1"/>
  <c r="H283" i="19"/>
  <c r="H143" i="19" s="1"/>
  <c r="H278" i="19"/>
  <c r="H138" i="19" s="1"/>
  <c r="H300" i="19"/>
  <c r="H160" i="19" s="1"/>
  <c r="H295" i="19"/>
  <c r="H155" i="19" s="1"/>
  <c r="H273" i="19"/>
  <c r="H133" i="19" s="1"/>
  <c r="H274" i="19"/>
  <c r="H134" i="19" s="1"/>
  <c r="P301" i="19"/>
  <c r="P161" i="19" s="1"/>
  <c r="P290" i="19"/>
  <c r="P150" i="19" s="1"/>
  <c r="D311" i="19"/>
  <c r="D171" i="19" s="1"/>
  <c r="D306" i="19"/>
  <c r="D166" i="19" s="1"/>
  <c r="D282" i="19"/>
  <c r="D142" i="19" s="1"/>
  <c r="D316" i="19"/>
  <c r="D176" i="19" s="1"/>
  <c r="D299" i="19"/>
  <c r="D159" i="19" s="1"/>
  <c r="D260" i="19"/>
  <c r="D120" i="19" s="1"/>
  <c r="D265" i="19"/>
  <c r="D125" i="19" s="1"/>
  <c r="D294" i="19"/>
  <c r="D154" i="19" s="1"/>
  <c r="D289" i="19"/>
  <c r="D149" i="19" s="1"/>
  <c r="D277" i="19"/>
  <c r="D137" i="19" s="1"/>
  <c r="D255" i="19"/>
  <c r="D115" i="19" s="1"/>
  <c r="D272" i="19"/>
  <c r="D132" i="19" s="1"/>
  <c r="L316" i="19"/>
  <c r="L176" i="19" s="1"/>
  <c r="L294" i="19"/>
  <c r="L154" i="19" s="1"/>
  <c r="L282" i="19"/>
  <c r="L142" i="19" s="1"/>
  <c r="L311" i="19"/>
  <c r="L171" i="19" s="1"/>
  <c r="L289" i="19"/>
  <c r="L149" i="19" s="1"/>
  <c r="L272" i="19"/>
  <c r="L132" i="19" s="1"/>
  <c r="L277" i="19"/>
  <c r="L137" i="19" s="1"/>
  <c r="L306" i="19"/>
  <c r="L166" i="19" s="1"/>
  <c r="L299" i="19"/>
  <c r="L159" i="19" s="1"/>
  <c r="T306" i="19"/>
  <c r="T166" i="19" s="1"/>
  <c r="T299" i="19"/>
  <c r="T159" i="19" s="1"/>
  <c r="T277" i="19"/>
  <c r="T137" i="19" s="1"/>
  <c r="T311" i="19"/>
  <c r="T171" i="19" s="1"/>
  <c r="T294" i="19"/>
  <c r="T154" i="19" s="1"/>
  <c r="T272" i="19"/>
  <c r="T132" i="19" s="1"/>
  <c r="T289" i="19"/>
  <c r="T149" i="19" s="1"/>
  <c r="T282" i="19"/>
  <c r="T142" i="19" s="1"/>
  <c r="T316" i="19"/>
  <c r="T176" i="19" s="1"/>
  <c r="B231" i="19"/>
  <c r="B211" i="19"/>
  <c r="B57" i="19" s="1"/>
  <c r="B209" i="19"/>
  <c r="B55" i="19" s="1"/>
  <c r="B210" i="19"/>
  <c r="B56" i="19" s="1"/>
  <c r="E319" i="19"/>
  <c r="E179" i="19" s="1"/>
  <c r="E314" i="19"/>
  <c r="E174" i="19" s="1"/>
  <c r="E309" i="19"/>
  <c r="E169" i="19" s="1"/>
  <c r="E302" i="19"/>
  <c r="E162" i="19" s="1"/>
  <c r="E297" i="19"/>
  <c r="E157" i="19" s="1"/>
  <c r="E292" i="19"/>
  <c r="E152" i="19" s="1"/>
  <c r="E285" i="19"/>
  <c r="E145" i="19" s="1"/>
  <c r="E280" i="19"/>
  <c r="E140" i="19" s="1"/>
  <c r="E275" i="19"/>
  <c r="E135" i="19" s="1"/>
  <c r="M319" i="19"/>
  <c r="M179" i="19" s="1"/>
  <c r="M314" i="19"/>
  <c r="M174" i="19" s="1"/>
  <c r="M309" i="19"/>
  <c r="M169" i="19" s="1"/>
  <c r="M302" i="19"/>
  <c r="M162" i="19" s="1"/>
  <c r="M297" i="19"/>
  <c r="M157" i="19" s="1"/>
  <c r="M292" i="19"/>
  <c r="M152" i="19" s="1"/>
  <c r="M285" i="19"/>
  <c r="M145" i="19" s="1"/>
  <c r="M280" i="19"/>
  <c r="M140" i="19" s="1"/>
  <c r="M275" i="19"/>
  <c r="M135" i="19" s="1"/>
  <c r="U319" i="19"/>
  <c r="U179" i="19" s="1"/>
  <c r="U314" i="19"/>
  <c r="U174" i="19" s="1"/>
  <c r="U309" i="19"/>
  <c r="U169" i="19" s="1"/>
  <c r="U302" i="19"/>
  <c r="U162" i="19" s="1"/>
  <c r="U297" i="19"/>
  <c r="U157" i="19" s="1"/>
  <c r="U292" i="19"/>
  <c r="U152" i="19" s="1"/>
  <c r="U285" i="19"/>
  <c r="U145" i="19" s="1"/>
  <c r="U280" i="19"/>
  <c r="U140" i="19" s="1"/>
  <c r="U275" i="19"/>
  <c r="U135" i="19" s="1"/>
  <c r="I318" i="19"/>
  <c r="I178" i="19" s="1"/>
  <c r="I313" i="19"/>
  <c r="I173" i="19" s="1"/>
  <c r="I308" i="19"/>
  <c r="I168" i="19" s="1"/>
  <c r="I301" i="19"/>
  <c r="I161" i="19" s="1"/>
  <c r="I296" i="19"/>
  <c r="I156" i="19" s="1"/>
  <c r="I291" i="19"/>
  <c r="I151" i="19" s="1"/>
  <c r="I284" i="19"/>
  <c r="I144" i="19" s="1"/>
  <c r="I279" i="19"/>
  <c r="I139" i="19" s="1"/>
  <c r="I274" i="19"/>
  <c r="I134" i="19" s="1"/>
  <c r="I317" i="19"/>
  <c r="I177" i="19" s="1"/>
  <c r="I312" i="19"/>
  <c r="I172" i="19" s="1"/>
  <c r="I307" i="19"/>
  <c r="I167" i="19" s="1"/>
  <c r="I283" i="19"/>
  <c r="I143" i="19" s="1"/>
  <c r="I300" i="19"/>
  <c r="I160" i="19" s="1"/>
  <c r="I278" i="19"/>
  <c r="I138" i="19" s="1"/>
  <c r="I295" i="19"/>
  <c r="I155" i="19" s="1"/>
  <c r="I290" i="19"/>
  <c r="I150" i="19" s="1"/>
  <c r="I273" i="19"/>
  <c r="I133" i="19" s="1"/>
  <c r="Q318" i="19"/>
  <c r="Q178" i="19" s="1"/>
  <c r="Q313" i="19"/>
  <c r="Q173" i="19" s="1"/>
  <c r="Q308" i="19"/>
  <c r="Q168" i="19" s="1"/>
  <c r="Q301" i="19"/>
  <c r="Q161" i="19" s="1"/>
  <c r="Q296" i="19"/>
  <c r="Q156" i="19" s="1"/>
  <c r="Q291" i="19"/>
  <c r="Q151" i="19" s="1"/>
  <c r="Q284" i="19"/>
  <c r="Q144" i="19" s="1"/>
  <c r="Q279" i="19"/>
  <c r="Q139" i="19" s="1"/>
  <c r="Q274" i="19"/>
  <c r="Q134" i="19" s="1"/>
  <c r="Q317" i="19"/>
  <c r="Q177" i="19" s="1"/>
  <c r="Q312" i="19"/>
  <c r="Q172" i="19" s="1"/>
  <c r="Q307" i="19"/>
  <c r="Q167" i="19" s="1"/>
  <c r="Q295" i="19"/>
  <c r="Q155" i="19" s="1"/>
  <c r="Q300" i="19"/>
  <c r="Q160" i="19" s="1"/>
  <c r="Q283" i="19"/>
  <c r="Q143" i="19" s="1"/>
  <c r="Q278" i="19"/>
  <c r="Q138" i="19" s="1"/>
  <c r="Q273" i="19"/>
  <c r="Q133" i="19" s="1"/>
  <c r="Q290" i="19"/>
  <c r="Q150" i="19" s="1"/>
  <c r="E316" i="19"/>
  <c r="E176" i="19" s="1"/>
  <c r="E311" i="19"/>
  <c r="E171" i="19" s="1"/>
  <c r="E306" i="19"/>
  <c r="E166" i="19" s="1"/>
  <c r="E282" i="19"/>
  <c r="E142" i="19" s="1"/>
  <c r="E294" i="19"/>
  <c r="E154" i="19" s="1"/>
  <c r="E289" i="19"/>
  <c r="E149" i="19" s="1"/>
  <c r="E277" i="19"/>
  <c r="E137" i="19" s="1"/>
  <c r="E299" i="19"/>
  <c r="E159" i="19" s="1"/>
  <c r="E272" i="19"/>
  <c r="E132" i="19" s="1"/>
  <c r="M316" i="19"/>
  <c r="M176" i="19" s="1"/>
  <c r="M311" i="19"/>
  <c r="M171" i="19" s="1"/>
  <c r="M306" i="19"/>
  <c r="M166" i="19" s="1"/>
  <c r="M289" i="19"/>
  <c r="M149" i="19" s="1"/>
  <c r="M282" i="19"/>
  <c r="M142" i="19" s="1"/>
  <c r="M272" i="19"/>
  <c r="M132" i="19" s="1"/>
  <c r="M277" i="19"/>
  <c r="M137" i="19" s="1"/>
  <c r="M299" i="19"/>
  <c r="M159" i="19" s="1"/>
  <c r="M294" i="19"/>
  <c r="M154" i="19" s="1"/>
  <c r="U316" i="19"/>
  <c r="U176" i="19" s="1"/>
  <c r="U311" i="19"/>
  <c r="U171" i="19" s="1"/>
  <c r="U306" i="19"/>
  <c r="U166" i="19" s="1"/>
  <c r="U299" i="19"/>
  <c r="U159" i="19" s="1"/>
  <c r="U277" i="19"/>
  <c r="U137" i="19" s="1"/>
  <c r="U272" i="19"/>
  <c r="U132" i="19" s="1"/>
  <c r="U289" i="19"/>
  <c r="U149" i="19" s="1"/>
  <c r="U282" i="19"/>
  <c r="U142" i="19" s="1"/>
  <c r="U294" i="19"/>
  <c r="U154" i="19" s="1"/>
  <c r="C231" i="19"/>
  <c r="C211" i="19"/>
  <c r="C209" i="19"/>
  <c r="C210" i="19"/>
  <c r="C50" i="19"/>
  <c r="F309" i="19"/>
  <c r="F169" i="19" s="1"/>
  <c r="F292" i="19"/>
  <c r="F152" i="19" s="1"/>
  <c r="F314" i="19"/>
  <c r="F174" i="19" s="1"/>
  <c r="F285" i="19"/>
  <c r="F145" i="19" s="1"/>
  <c r="F319" i="19"/>
  <c r="F179" i="19" s="1"/>
  <c r="F280" i="19"/>
  <c r="F140" i="19" s="1"/>
  <c r="F302" i="19"/>
  <c r="F162" i="19" s="1"/>
  <c r="F297" i="19"/>
  <c r="F157" i="19" s="1"/>
  <c r="F275" i="19"/>
  <c r="F135" i="19" s="1"/>
  <c r="N314" i="19"/>
  <c r="N174" i="19" s="1"/>
  <c r="N302" i="19"/>
  <c r="N162" i="19" s="1"/>
  <c r="N280" i="19"/>
  <c r="N140" i="19" s="1"/>
  <c r="N319" i="19"/>
  <c r="N179" i="19" s="1"/>
  <c r="N292" i="19"/>
  <c r="N152" i="19" s="1"/>
  <c r="N285" i="19"/>
  <c r="N145" i="19" s="1"/>
  <c r="N297" i="19"/>
  <c r="N157" i="19" s="1"/>
  <c r="N275" i="19"/>
  <c r="N135" i="19" s="1"/>
  <c r="N309" i="19"/>
  <c r="N169" i="19" s="1"/>
  <c r="B317" i="19"/>
  <c r="B177" i="19" s="1"/>
  <c r="B312" i="19"/>
  <c r="B172" i="19" s="1"/>
  <c r="B307" i="19"/>
  <c r="B167" i="19" s="1"/>
  <c r="B291" i="19"/>
  <c r="B151" i="19" s="1"/>
  <c r="B295" i="19"/>
  <c r="B155" i="19" s="1"/>
  <c r="B290" i="19"/>
  <c r="B150" i="19" s="1"/>
  <c r="B262" i="19"/>
  <c r="B122" i="19" s="1"/>
  <c r="B273" i="19"/>
  <c r="B133" i="19" s="1"/>
  <c r="B261" i="19"/>
  <c r="B121" i="19" s="1"/>
  <c r="B313" i="19"/>
  <c r="B173" i="19" s="1"/>
  <c r="B267" i="19"/>
  <c r="B127" i="19" s="1"/>
  <c r="B274" i="19"/>
  <c r="B134" i="19" s="1"/>
  <c r="B266" i="19"/>
  <c r="B126" i="19" s="1"/>
  <c r="B318" i="19"/>
  <c r="B178" i="19" s="1"/>
  <c r="B283" i="19"/>
  <c r="B143" i="19" s="1"/>
  <c r="B279" i="19"/>
  <c r="B139" i="19" s="1"/>
  <c r="B308" i="19"/>
  <c r="B168" i="19" s="1"/>
  <c r="B284" i="19"/>
  <c r="B144" i="19" s="1"/>
  <c r="B278" i="19"/>
  <c r="B138" i="19" s="1"/>
  <c r="B257" i="19"/>
  <c r="B117" i="19" s="1"/>
  <c r="B300" i="19"/>
  <c r="B160" i="19" s="1"/>
  <c r="B296" i="19"/>
  <c r="B156" i="19" s="1"/>
  <c r="B301" i="19"/>
  <c r="B161" i="19" s="1"/>
  <c r="B256" i="19"/>
  <c r="B116" i="19" s="1"/>
  <c r="J317" i="19"/>
  <c r="J177" i="19" s="1"/>
  <c r="J312" i="19"/>
  <c r="J172" i="19" s="1"/>
  <c r="J307" i="19"/>
  <c r="J167" i="19" s="1"/>
  <c r="J283" i="19"/>
  <c r="J143" i="19" s="1"/>
  <c r="J313" i="19"/>
  <c r="J173" i="19" s="1"/>
  <c r="J296" i="19"/>
  <c r="J156" i="19" s="1"/>
  <c r="J274" i="19"/>
  <c r="J134" i="19" s="1"/>
  <c r="J318" i="19"/>
  <c r="J178" i="19" s="1"/>
  <c r="J291" i="19"/>
  <c r="J151" i="19" s="1"/>
  <c r="J278" i="19"/>
  <c r="J138" i="19" s="1"/>
  <c r="J295" i="19"/>
  <c r="J155" i="19" s="1"/>
  <c r="J290" i="19"/>
  <c r="J150" i="19" s="1"/>
  <c r="J284" i="19"/>
  <c r="J144" i="19" s="1"/>
  <c r="J279" i="19"/>
  <c r="J139" i="19" s="1"/>
  <c r="J300" i="19"/>
  <c r="J160" i="19" s="1"/>
  <c r="J273" i="19"/>
  <c r="J133" i="19" s="1"/>
  <c r="J308" i="19"/>
  <c r="J168" i="19" s="1"/>
  <c r="J301" i="19"/>
  <c r="J161" i="19" s="1"/>
  <c r="R317" i="19"/>
  <c r="R177" i="19" s="1"/>
  <c r="R312" i="19"/>
  <c r="R172" i="19" s="1"/>
  <c r="R307" i="19"/>
  <c r="R167" i="19" s="1"/>
  <c r="R318" i="19"/>
  <c r="R178" i="19" s="1"/>
  <c r="R284" i="19"/>
  <c r="R144" i="19" s="1"/>
  <c r="R290" i="19"/>
  <c r="R150" i="19" s="1"/>
  <c r="R283" i="19"/>
  <c r="R143" i="19" s="1"/>
  <c r="R313" i="19"/>
  <c r="R173" i="19" s="1"/>
  <c r="R300" i="19"/>
  <c r="R160" i="19" s="1"/>
  <c r="R296" i="19"/>
  <c r="R156" i="19" s="1"/>
  <c r="R295" i="19"/>
  <c r="R155" i="19" s="1"/>
  <c r="R291" i="19"/>
  <c r="R151" i="19" s="1"/>
  <c r="R308" i="19"/>
  <c r="R168" i="19" s="1"/>
  <c r="R301" i="19"/>
  <c r="R161" i="19" s="1"/>
  <c r="R274" i="19"/>
  <c r="R134" i="19" s="1"/>
  <c r="R278" i="19"/>
  <c r="R138" i="19" s="1"/>
  <c r="R273" i="19"/>
  <c r="R133" i="19" s="1"/>
  <c r="R279" i="19"/>
  <c r="R139" i="19" s="1"/>
  <c r="F316" i="19"/>
  <c r="F176" i="19" s="1"/>
  <c r="F311" i="19"/>
  <c r="F171" i="19" s="1"/>
  <c r="F299" i="19"/>
  <c r="F159" i="19" s="1"/>
  <c r="F277" i="19"/>
  <c r="F137" i="19" s="1"/>
  <c r="F294" i="19"/>
  <c r="F154" i="19" s="1"/>
  <c r="F289" i="19"/>
  <c r="F149" i="19" s="1"/>
  <c r="F282" i="19"/>
  <c r="F142" i="19" s="1"/>
  <c r="F272" i="19"/>
  <c r="F132" i="19" s="1"/>
  <c r="F306" i="19"/>
  <c r="F166" i="19" s="1"/>
  <c r="N316" i="19"/>
  <c r="N176" i="19" s="1"/>
  <c r="N311" i="19"/>
  <c r="N171" i="19" s="1"/>
  <c r="N306" i="19"/>
  <c r="N166" i="19" s="1"/>
  <c r="N289" i="19"/>
  <c r="N149" i="19" s="1"/>
  <c r="N277" i="19"/>
  <c r="N137" i="19" s="1"/>
  <c r="N299" i="19"/>
  <c r="N159" i="19" s="1"/>
  <c r="N294" i="19"/>
  <c r="N154" i="19" s="1"/>
  <c r="N282" i="19"/>
  <c r="N142" i="19" s="1"/>
  <c r="N272" i="19"/>
  <c r="N132" i="19" s="1"/>
  <c r="D92" i="19"/>
  <c r="C202" i="19"/>
  <c r="D211" i="19"/>
  <c r="D209" i="19"/>
  <c r="D231" i="19"/>
  <c r="D210" i="19"/>
  <c r="G309" i="19"/>
  <c r="G169" i="19" s="1"/>
  <c r="G292" i="19"/>
  <c r="G152" i="19" s="1"/>
  <c r="G314" i="19"/>
  <c r="G174" i="19" s="1"/>
  <c r="G319" i="19"/>
  <c r="G179" i="19" s="1"/>
  <c r="G280" i="19"/>
  <c r="G140" i="19" s="1"/>
  <c r="G285" i="19"/>
  <c r="G145" i="19" s="1"/>
  <c r="G302" i="19"/>
  <c r="G162" i="19" s="1"/>
  <c r="G297" i="19"/>
  <c r="G157" i="19" s="1"/>
  <c r="G275" i="19"/>
  <c r="G135" i="19" s="1"/>
  <c r="O319" i="19"/>
  <c r="O179" i="19" s="1"/>
  <c r="O297" i="19"/>
  <c r="O157" i="19" s="1"/>
  <c r="O275" i="19"/>
  <c r="O135" i="19" s="1"/>
  <c r="O292" i="19"/>
  <c r="O152" i="19" s="1"/>
  <c r="O285" i="19"/>
  <c r="O145" i="19" s="1"/>
  <c r="O280" i="19"/>
  <c r="O140" i="19" s="1"/>
  <c r="O302" i="19"/>
  <c r="O162" i="19" s="1"/>
  <c r="O314" i="19"/>
  <c r="O174" i="19" s="1"/>
  <c r="O309" i="19"/>
  <c r="O169" i="19" s="1"/>
  <c r="C317" i="19"/>
  <c r="C177" i="19" s="1"/>
  <c r="C312" i="19"/>
  <c r="C172" i="19" s="1"/>
  <c r="C307" i="19"/>
  <c r="C167" i="19" s="1"/>
  <c r="C300" i="19"/>
  <c r="C160" i="19" s="1"/>
  <c r="C295" i="19"/>
  <c r="C155" i="19" s="1"/>
  <c r="C290" i="19"/>
  <c r="C150" i="19" s="1"/>
  <c r="C283" i="19"/>
  <c r="C143" i="19" s="1"/>
  <c r="C278" i="19"/>
  <c r="C138" i="19" s="1"/>
  <c r="C308" i="19"/>
  <c r="C168" i="19" s="1"/>
  <c r="C284" i="19"/>
  <c r="C144" i="19" s="1"/>
  <c r="C313" i="19"/>
  <c r="C173" i="19" s="1"/>
  <c r="C301" i="19"/>
  <c r="C161" i="19" s="1"/>
  <c r="C279" i="19"/>
  <c r="C139" i="19" s="1"/>
  <c r="C273" i="19"/>
  <c r="C133" i="19" s="1"/>
  <c r="C261" i="19"/>
  <c r="C121" i="19" s="1"/>
  <c r="C267" i="19"/>
  <c r="C127" i="19" s="1"/>
  <c r="C274" i="19"/>
  <c r="C134" i="19" s="1"/>
  <c r="C266" i="19"/>
  <c r="C126" i="19" s="1"/>
  <c r="C318" i="19"/>
  <c r="C178" i="19" s="1"/>
  <c r="C257" i="19"/>
  <c r="C117" i="19" s="1"/>
  <c r="C296" i="19"/>
  <c r="C156" i="19" s="1"/>
  <c r="C291" i="19"/>
  <c r="C151" i="19" s="1"/>
  <c r="C256" i="19"/>
  <c r="C116" i="19" s="1"/>
  <c r="C262" i="19"/>
  <c r="C122" i="19" s="1"/>
  <c r="K317" i="19"/>
  <c r="K177" i="19" s="1"/>
  <c r="K312" i="19"/>
  <c r="K172" i="19" s="1"/>
  <c r="K307" i="19"/>
  <c r="K167" i="19" s="1"/>
  <c r="K300" i="19"/>
  <c r="K160" i="19" s="1"/>
  <c r="K295" i="19"/>
  <c r="K155" i="19" s="1"/>
  <c r="K290" i="19"/>
  <c r="K150" i="19" s="1"/>
  <c r="K283" i="19"/>
  <c r="K143" i="19" s="1"/>
  <c r="K278" i="19"/>
  <c r="K138" i="19" s="1"/>
  <c r="K313" i="19"/>
  <c r="K173" i="19" s="1"/>
  <c r="K296" i="19"/>
  <c r="K156" i="19" s="1"/>
  <c r="K274" i="19"/>
  <c r="K134" i="19" s="1"/>
  <c r="K318" i="19"/>
  <c r="K178" i="19" s="1"/>
  <c r="K284" i="19"/>
  <c r="K144" i="19" s="1"/>
  <c r="K279" i="19"/>
  <c r="K139" i="19" s="1"/>
  <c r="K291" i="19"/>
  <c r="K151" i="19" s="1"/>
  <c r="K273" i="19"/>
  <c r="K133" i="19" s="1"/>
  <c r="K308" i="19"/>
  <c r="K168" i="19" s="1"/>
  <c r="K301" i="19"/>
  <c r="K161" i="19" s="1"/>
  <c r="S317" i="19"/>
  <c r="S177" i="19" s="1"/>
  <c r="S312" i="19"/>
  <c r="S172" i="19" s="1"/>
  <c r="S307" i="19"/>
  <c r="S167" i="19" s="1"/>
  <c r="S300" i="19"/>
  <c r="S160" i="19" s="1"/>
  <c r="S295" i="19"/>
  <c r="S155" i="19" s="1"/>
  <c r="S290" i="19"/>
  <c r="S150" i="19" s="1"/>
  <c r="S283" i="19"/>
  <c r="S143" i="19" s="1"/>
  <c r="S278" i="19"/>
  <c r="S138" i="19" s="1"/>
  <c r="S301" i="19"/>
  <c r="S161" i="19" s="1"/>
  <c r="S279" i="19"/>
  <c r="S139" i="19" s="1"/>
  <c r="S308" i="19"/>
  <c r="S168" i="19" s="1"/>
  <c r="S296" i="19"/>
  <c r="S156" i="19" s="1"/>
  <c r="S274" i="19"/>
  <c r="S134" i="19" s="1"/>
  <c r="S318" i="19"/>
  <c r="S178" i="19" s="1"/>
  <c r="S273" i="19"/>
  <c r="S133" i="19" s="1"/>
  <c r="S313" i="19"/>
  <c r="S173" i="19" s="1"/>
  <c r="S284" i="19"/>
  <c r="S144" i="19" s="1"/>
  <c r="S291" i="19"/>
  <c r="S151" i="19" s="1"/>
  <c r="G316" i="19"/>
  <c r="G176" i="19" s="1"/>
  <c r="G311" i="19"/>
  <c r="G171" i="19" s="1"/>
  <c r="G306" i="19"/>
  <c r="G166" i="19" s="1"/>
  <c r="G299" i="19"/>
  <c r="G159" i="19" s="1"/>
  <c r="G294" i="19"/>
  <c r="G154" i="19" s="1"/>
  <c r="G289" i="19"/>
  <c r="G149" i="19" s="1"/>
  <c r="G282" i="19"/>
  <c r="G142" i="19" s="1"/>
  <c r="G277" i="19"/>
  <c r="G137" i="19" s="1"/>
  <c r="G272" i="19"/>
  <c r="G132" i="19" s="1"/>
  <c r="O316" i="19"/>
  <c r="O176" i="19" s="1"/>
  <c r="O311" i="19"/>
  <c r="O171" i="19" s="1"/>
  <c r="O306" i="19"/>
  <c r="O166" i="19" s="1"/>
  <c r="O299" i="19"/>
  <c r="O159" i="19" s="1"/>
  <c r="O294" i="19"/>
  <c r="O154" i="19" s="1"/>
  <c r="O289" i="19"/>
  <c r="O149" i="19" s="1"/>
  <c r="O282" i="19"/>
  <c r="O142" i="19" s="1"/>
  <c r="O277" i="19"/>
  <c r="O137" i="19" s="1"/>
  <c r="O272" i="19"/>
  <c r="O132" i="19" s="1"/>
  <c r="C197" i="19"/>
  <c r="D89" i="19"/>
  <c r="E42" i="19"/>
  <c r="E227" i="19" s="1"/>
  <c r="E46" i="19"/>
  <c r="E231" i="19" s="1"/>
  <c r="G81" i="19"/>
  <c r="D96" i="19"/>
  <c r="I245" i="19"/>
  <c r="I71" i="19" s="1"/>
  <c r="I241" i="19"/>
  <c r="I70" i="19" s="1"/>
  <c r="Q245" i="19"/>
  <c r="Q71" i="19" s="1"/>
  <c r="Q241" i="19"/>
  <c r="Q70" i="19" s="1"/>
  <c r="E247" i="19"/>
  <c r="E243" i="19"/>
  <c r="E246" i="19"/>
  <c r="E210" i="19"/>
  <c r="E208" i="19"/>
  <c r="M247" i="19"/>
  <c r="M243" i="19"/>
  <c r="M246" i="19"/>
  <c r="M208" i="19"/>
  <c r="U243" i="19"/>
  <c r="U247" i="19"/>
  <c r="U246" i="19"/>
  <c r="U208" i="19"/>
  <c r="I244" i="19"/>
  <c r="I249" i="19" s="1"/>
  <c r="I207" i="19"/>
  <c r="Q244" i="19"/>
  <c r="Q249" i="19" s="1"/>
  <c r="Q207" i="19"/>
  <c r="E211" i="19"/>
  <c r="M207" i="19"/>
  <c r="I208" i="19"/>
  <c r="H314" i="19"/>
  <c r="H174" i="19" s="1"/>
  <c r="H285" i="19"/>
  <c r="H145" i="19" s="1"/>
  <c r="H319" i="19"/>
  <c r="H179" i="19" s="1"/>
  <c r="H302" i="19"/>
  <c r="H162" i="19" s="1"/>
  <c r="H280" i="19"/>
  <c r="H140" i="19" s="1"/>
  <c r="H297" i="19"/>
  <c r="H157" i="19" s="1"/>
  <c r="H292" i="19"/>
  <c r="H152" i="19" s="1"/>
  <c r="H275" i="19"/>
  <c r="H135" i="19" s="1"/>
  <c r="H309" i="19"/>
  <c r="H169" i="19" s="1"/>
  <c r="P275" i="19"/>
  <c r="P135" i="19" s="1"/>
  <c r="D317" i="19"/>
  <c r="D177" i="19" s="1"/>
  <c r="D312" i="19"/>
  <c r="D172" i="19" s="1"/>
  <c r="D307" i="19"/>
  <c r="D167" i="19" s="1"/>
  <c r="D300" i="19"/>
  <c r="D160" i="19" s="1"/>
  <c r="D295" i="19"/>
  <c r="D155" i="19" s="1"/>
  <c r="D290" i="19"/>
  <c r="D150" i="19" s="1"/>
  <c r="D283" i="19"/>
  <c r="D143" i="19" s="1"/>
  <c r="D278" i="19"/>
  <c r="D138" i="19" s="1"/>
  <c r="D308" i="19"/>
  <c r="D168" i="19" s="1"/>
  <c r="D284" i="19"/>
  <c r="D144" i="19" s="1"/>
  <c r="D273" i="19"/>
  <c r="D133" i="19" s="1"/>
  <c r="D313" i="19"/>
  <c r="D173" i="19" s="1"/>
  <c r="D318" i="19"/>
  <c r="D178" i="19" s="1"/>
  <c r="D267" i="19"/>
  <c r="D127" i="19" s="1"/>
  <c r="D274" i="19"/>
  <c r="D134" i="19" s="1"/>
  <c r="D266" i="19"/>
  <c r="D126" i="19" s="1"/>
  <c r="D279" i="19"/>
  <c r="D139" i="19" s="1"/>
  <c r="D257" i="19"/>
  <c r="D117" i="19" s="1"/>
  <c r="D296" i="19"/>
  <c r="D156" i="19" s="1"/>
  <c r="D291" i="19"/>
  <c r="D151" i="19" s="1"/>
  <c r="D256" i="19"/>
  <c r="D116" i="19" s="1"/>
  <c r="D301" i="19"/>
  <c r="D161" i="19" s="1"/>
  <c r="D262" i="19"/>
  <c r="D122" i="19" s="1"/>
  <c r="D261" i="19"/>
  <c r="D121" i="19" s="1"/>
  <c r="L317" i="19"/>
  <c r="L177" i="19" s="1"/>
  <c r="L312" i="19"/>
  <c r="L172" i="19" s="1"/>
  <c r="L307" i="19"/>
  <c r="L167" i="19" s="1"/>
  <c r="L300" i="19"/>
  <c r="L160" i="19" s="1"/>
  <c r="L295" i="19"/>
  <c r="L155" i="19" s="1"/>
  <c r="L290" i="19"/>
  <c r="L150" i="19" s="1"/>
  <c r="L283" i="19"/>
  <c r="L143" i="19" s="1"/>
  <c r="L278" i="19"/>
  <c r="L138" i="19" s="1"/>
  <c r="L318" i="19"/>
  <c r="L178" i="19" s="1"/>
  <c r="L291" i="19"/>
  <c r="L151" i="19" s="1"/>
  <c r="L273" i="19"/>
  <c r="L133" i="19" s="1"/>
  <c r="L284" i="19"/>
  <c r="L144" i="19" s="1"/>
  <c r="L279" i="19"/>
  <c r="L139" i="19" s="1"/>
  <c r="L313" i="19"/>
  <c r="L173" i="19" s="1"/>
  <c r="L308" i="19"/>
  <c r="L168" i="19" s="1"/>
  <c r="L301" i="19"/>
  <c r="L161" i="19" s="1"/>
  <c r="L296" i="19"/>
  <c r="L156" i="19" s="1"/>
  <c r="L274" i="19"/>
  <c r="L134" i="19" s="1"/>
  <c r="T317" i="19"/>
  <c r="T177" i="19" s="1"/>
  <c r="T312" i="19"/>
  <c r="T172" i="19" s="1"/>
  <c r="T307" i="19"/>
  <c r="T167" i="19" s="1"/>
  <c r="T300" i="19"/>
  <c r="T160" i="19" s="1"/>
  <c r="T295" i="19"/>
  <c r="T155" i="19" s="1"/>
  <c r="T290" i="19"/>
  <c r="T150" i="19" s="1"/>
  <c r="T283" i="19"/>
  <c r="T143" i="19" s="1"/>
  <c r="T278" i="19"/>
  <c r="T138" i="19" s="1"/>
  <c r="T301" i="19"/>
  <c r="T161" i="19" s="1"/>
  <c r="T279" i="19"/>
  <c r="T139" i="19" s="1"/>
  <c r="T273" i="19"/>
  <c r="T133" i="19" s="1"/>
  <c r="T308" i="19"/>
  <c r="T168" i="19" s="1"/>
  <c r="T274" i="19"/>
  <c r="T134" i="19" s="1"/>
  <c r="T318" i="19"/>
  <c r="T178" i="19" s="1"/>
  <c r="T313" i="19"/>
  <c r="T173" i="19" s="1"/>
  <c r="T291" i="19"/>
  <c r="T151" i="19" s="1"/>
  <c r="T284" i="19"/>
  <c r="T144" i="19" s="1"/>
  <c r="T296" i="19"/>
  <c r="T156" i="19" s="1"/>
  <c r="H316" i="19"/>
  <c r="H176" i="19" s="1"/>
  <c r="H311" i="19"/>
  <c r="H171" i="19" s="1"/>
  <c r="H306" i="19"/>
  <c r="H166" i="19" s="1"/>
  <c r="H299" i="19"/>
  <c r="H159" i="19" s="1"/>
  <c r="H294" i="19"/>
  <c r="H154" i="19" s="1"/>
  <c r="H289" i="19"/>
  <c r="H149" i="19" s="1"/>
  <c r="H282" i="19"/>
  <c r="H142" i="19" s="1"/>
  <c r="H277" i="19"/>
  <c r="H137" i="19" s="1"/>
  <c r="H272" i="19"/>
  <c r="H132" i="19" s="1"/>
  <c r="P294" i="19"/>
  <c r="P154" i="19" s="1"/>
  <c r="I319" i="19"/>
  <c r="I179" i="19" s="1"/>
  <c r="I314" i="19"/>
  <c r="I174" i="19" s="1"/>
  <c r="I309" i="19"/>
  <c r="I169" i="19" s="1"/>
  <c r="I285" i="19"/>
  <c r="I145" i="19" s="1"/>
  <c r="I280" i="19"/>
  <c r="I140" i="19" s="1"/>
  <c r="I297" i="19"/>
  <c r="I157" i="19" s="1"/>
  <c r="I292" i="19"/>
  <c r="I152" i="19" s="1"/>
  <c r="I302" i="19"/>
  <c r="I162" i="19" s="1"/>
  <c r="I275" i="19"/>
  <c r="I135" i="19" s="1"/>
  <c r="Q319" i="19"/>
  <c r="Q179" i="19" s="1"/>
  <c r="Q314" i="19"/>
  <c r="Q174" i="19" s="1"/>
  <c r="Q309" i="19"/>
  <c r="Q169" i="19" s="1"/>
  <c r="Q292" i="19"/>
  <c r="Q152" i="19" s="1"/>
  <c r="Q285" i="19"/>
  <c r="Q145" i="19" s="1"/>
  <c r="Q302" i="19"/>
  <c r="Q162" i="19" s="1"/>
  <c r="Q297" i="19"/>
  <c r="Q157" i="19" s="1"/>
  <c r="Q275" i="19"/>
  <c r="Q135" i="19" s="1"/>
  <c r="Q280" i="19"/>
  <c r="Q140" i="19" s="1"/>
  <c r="E317" i="19"/>
  <c r="E177" i="19" s="1"/>
  <c r="E312" i="19"/>
  <c r="E172" i="19" s="1"/>
  <c r="E307" i="19"/>
  <c r="E167" i="19" s="1"/>
  <c r="E300" i="19"/>
  <c r="E160" i="19" s="1"/>
  <c r="E295" i="19"/>
  <c r="E155" i="19" s="1"/>
  <c r="E290" i="19"/>
  <c r="E150" i="19" s="1"/>
  <c r="E283" i="19"/>
  <c r="E143" i="19" s="1"/>
  <c r="E278" i="19"/>
  <c r="E138" i="19" s="1"/>
  <c r="E318" i="19"/>
  <c r="E178" i="19" s="1"/>
  <c r="E313" i="19"/>
  <c r="E173" i="19" s="1"/>
  <c r="E308" i="19"/>
  <c r="E168" i="19" s="1"/>
  <c r="E273" i="19"/>
  <c r="E133" i="19" s="1"/>
  <c r="E266" i="19"/>
  <c r="E126" i="19" s="1"/>
  <c r="E261" i="19"/>
  <c r="E121" i="19" s="1"/>
  <c r="E256" i="19"/>
  <c r="E116" i="19" s="1"/>
  <c r="E301" i="19"/>
  <c r="E161" i="19" s="1"/>
  <c r="E279" i="19"/>
  <c r="E139" i="19" s="1"/>
  <c r="E296" i="19"/>
  <c r="E156" i="19" s="1"/>
  <c r="E274" i="19"/>
  <c r="E134" i="19" s="1"/>
  <c r="E257" i="19"/>
  <c r="E117" i="19" s="1"/>
  <c r="E291" i="19"/>
  <c r="E151" i="19" s="1"/>
  <c r="E284" i="19"/>
  <c r="E144" i="19" s="1"/>
  <c r="E262" i="19"/>
  <c r="E122" i="19" s="1"/>
  <c r="E267" i="19"/>
  <c r="E127" i="19" s="1"/>
  <c r="M317" i="19"/>
  <c r="M177" i="19" s="1"/>
  <c r="M312" i="19"/>
  <c r="M172" i="19" s="1"/>
  <c r="M307" i="19"/>
  <c r="M167" i="19" s="1"/>
  <c r="M300" i="19"/>
  <c r="M160" i="19" s="1"/>
  <c r="M295" i="19"/>
  <c r="M155" i="19" s="1"/>
  <c r="M290" i="19"/>
  <c r="M150" i="19" s="1"/>
  <c r="M283" i="19"/>
  <c r="M143" i="19" s="1"/>
  <c r="M278" i="19"/>
  <c r="M138" i="19" s="1"/>
  <c r="M318" i="19"/>
  <c r="M178" i="19" s="1"/>
  <c r="M313" i="19"/>
  <c r="M173" i="19" s="1"/>
  <c r="M308" i="19"/>
  <c r="M168" i="19" s="1"/>
  <c r="M291" i="19"/>
  <c r="M151" i="19" s="1"/>
  <c r="M273" i="19"/>
  <c r="M133" i="19" s="1"/>
  <c r="M284" i="19"/>
  <c r="M144" i="19" s="1"/>
  <c r="M301" i="19"/>
  <c r="M161" i="19" s="1"/>
  <c r="M296" i="19"/>
  <c r="M156" i="19" s="1"/>
  <c r="M274" i="19"/>
  <c r="M134" i="19" s="1"/>
  <c r="M279" i="19"/>
  <c r="M139" i="19" s="1"/>
  <c r="U317" i="19"/>
  <c r="U177" i="19" s="1"/>
  <c r="U312" i="19"/>
  <c r="U172" i="19" s="1"/>
  <c r="U307" i="19"/>
  <c r="U167" i="19" s="1"/>
  <c r="U300" i="19"/>
  <c r="U160" i="19" s="1"/>
  <c r="U295" i="19"/>
  <c r="U155" i="19" s="1"/>
  <c r="U290" i="19"/>
  <c r="U150" i="19" s="1"/>
  <c r="U283" i="19"/>
  <c r="U143" i="19" s="1"/>
  <c r="U278" i="19"/>
  <c r="U138" i="19" s="1"/>
  <c r="U318" i="19"/>
  <c r="U178" i="19" s="1"/>
  <c r="U313" i="19"/>
  <c r="U173" i="19" s="1"/>
  <c r="U308" i="19"/>
  <c r="U168" i="19" s="1"/>
  <c r="U273" i="19"/>
  <c r="U133" i="19" s="1"/>
  <c r="U296" i="19"/>
  <c r="U156" i="19" s="1"/>
  <c r="U274" i="19"/>
  <c r="U134" i="19" s="1"/>
  <c r="U291" i="19"/>
  <c r="U151" i="19" s="1"/>
  <c r="U301" i="19"/>
  <c r="U161" i="19" s="1"/>
  <c r="U284" i="19"/>
  <c r="U144" i="19" s="1"/>
  <c r="U279" i="19"/>
  <c r="U139" i="19" s="1"/>
  <c r="I316" i="19"/>
  <c r="I176" i="19" s="1"/>
  <c r="I311" i="19"/>
  <c r="I171" i="19" s="1"/>
  <c r="I306" i="19"/>
  <c r="I166" i="19" s="1"/>
  <c r="I299" i="19"/>
  <c r="I159" i="19" s="1"/>
  <c r="I294" i="19"/>
  <c r="I154" i="19" s="1"/>
  <c r="I289" i="19"/>
  <c r="I149" i="19" s="1"/>
  <c r="I282" i="19"/>
  <c r="I142" i="19" s="1"/>
  <c r="I277" i="19"/>
  <c r="I137" i="19" s="1"/>
  <c r="I272" i="19"/>
  <c r="I132" i="19" s="1"/>
  <c r="Q316" i="19"/>
  <c r="Q176" i="19" s="1"/>
  <c r="Q311" i="19"/>
  <c r="Q171" i="19" s="1"/>
  <c r="Q306" i="19"/>
  <c r="Q166" i="19" s="1"/>
  <c r="Q299" i="19"/>
  <c r="Q159" i="19" s="1"/>
  <c r="Q294" i="19"/>
  <c r="Q154" i="19" s="1"/>
  <c r="Q289" i="19"/>
  <c r="Q149" i="19" s="1"/>
  <c r="Q282" i="19"/>
  <c r="Q142" i="19" s="1"/>
  <c r="Q277" i="19"/>
  <c r="Q137" i="19" s="1"/>
  <c r="Q272" i="19"/>
  <c r="Q132" i="19" s="1"/>
  <c r="B319" i="19"/>
  <c r="B179" i="19" s="1"/>
  <c r="B314" i="19"/>
  <c r="B174" i="19" s="1"/>
  <c r="B309" i="19"/>
  <c r="B169" i="19" s="1"/>
  <c r="B297" i="19"/>
  <c r="B157" i="19" s="1"/>
  <c r="B275" i="19"/>
  <c r="B135" i="19" s="1"/>
  <c r="B268" i="19"/>
  <c r="B128" i="19" s="1"/>
  <c r="B285" i="19"/>
  <c r="B145" i="19" s="1"/>
  <c r="B280" i="19"/>
  <c r="B140" i="19" s="1"/>
  <c r="B258" i="19"/>
  <c r="B118" i="19" s="1"/>
  <c r="B292" i="19"/>
  <c r="B152" i="19" s="1"/>
  <c r="B263" i="19"/>
  <c r="B123" i="19" s="1"/>
  <c r="B302" i="19"/>
  <c r="B162" i="19" s="1"/>
  <c r="J319" i="19"/>
  <c r="J179" i="19" s="1"/>
  <c r="J314" i="19"/>
  <c r="J174" i="19" s="1"/>
  <c r="J309" i="19"/>
  <c r="J169" i="19" s="1"/>
  <c r="J302" i="19"/>
  <c r="J162" i="19" s="1"/>
  <c r="J280" i="19"/>
  <c r="J140" i="19" s="1"/>
  <c r="J297" i="19"/>
  <c r="J157" i="19" s="1"/>
  <c r="J292" i="19"/>
  <c r="J152" i="19" s="1"/>
  <c r="J285" i="19"/>
  <c r="J145" i="19" s="1"/>
  <c r="J275" i="19"/>
  <c r="J135" i="19" s="1"/>
  <c r="R319" i="19"/>
  <c r="R179" i="19" s="1"/>
  <c r="R314" i="19"/>
  <c r="R174" i="19" s="1"/>
  <c r="R309" i="19"/>
  <c r="R169" i="19" s="1"/>
  <c r="R292" i="19"/>
  <c r="R152" i="19" s="1"/>
  <c r="R302" i="19"/>
  <c r="R162" i="19" s="1"/>
  <c r="R297" i="19"/>
  <c r="R157" i="19" s="1"/>
  <c r="R275" i="19"/>
  <c r="R135" i="19" s="1"/>
  <c r="R280" i="19"/>
  <c r="R140" i="19" s="1"/>
  <c r="R285" i="19"/>
  <c r="R145" i="19" s="1"/>
  <c r="F318" i="19"/>
  <c r="F178" i="19" s="1"/>
  <c r="F313" i="19"/>
  <c r="F173" i="19" s="1"/>
  <c r="F308" i="19"/>
  <c r="F168" i="19" s="1"/>
  <c r="F307" i="19"/>
  <c r="F167" i="19" s="1"/>
  <c r="F301" i="19"/>
  <c r="F161" i="19" s="1"/>
  <c r="F295" i="19"/>
  <c r="F155" i="19" s="1"/>
  <c r="F279" i="19"/>
  <c r="F139" i="19" s="1"/>
  <c r="F257" i="19"/>
  <c r="F117" i="19" s="1"/>
  <c r="F291" i="19"/>
  <c r="F151" i="19" s="1"/>
  <c r="F284" i="19"/>
  <c r="F144" i="19" s="1"/>
  <c r="F283" i="19"/>
  <c r="F143" i="19" s="1"/>
  <c r="F296" i="19"/>
  <c r="F156" i="19" s="1"/>
  <c r="F290" i="19"/>
  <c r="F150" i="19" s="1"/>
  <c r="F278" i="19"/>
  <c r="F138" i="19" s="1"/>
  <c r="F256" i="19"/>
  <c r="F116" i="19" s="1"/>
  <c r="F317" i="19"/>
  <c r="F177" i="19" s="1"/>
  <c r="F312" i="19"/>
  <c r="F172" i="19" s="1"/>
  <c r="F300" i="19"/>
  <c r="F160" i="19" s="1"/>
  <c r="F274" i="19"/>
  <c r="F134" i="19" s="1"/>
  <c r="F273" i="19"/>
  <c r="F133" i="19" s="1"/>
  <c r="N318" i="19"/>
  <c r="N178" i="19" s="1"/>
  <c r="N313" i="19"/>
  <c r="N173" i="19" s="1"/>
  <c r="N308" i="19"/>
  <c r="N168" i="19" s="1"/>
  <c r="N317" i="19"/>
  <c r="N177" i="19" s="1"/>
  <c r="N300" i="19"/>
  <c r="N160" i="19" s="1"/>
  <c r="N284" i="19"/>
  <c r="N144" i="19" s="1"/>
  <c r="N278" i="19"/>
  <c r="N138" i="19" s="1"/>
  <c r="N301" i="19"/>
  <c r="N161" i="19" s="1"/>
  <c r="N295" i="19"/>
  <c r="N155" i="19" s="1"/>
  <c r="N279" i="19"/>
  <c r="N139" i="19" s="1"/>
  <c r="N296" i="19"/>
  <c r="N156" i="19" s="1"/>
  <c r="N291" i="19"/>
  <c r="N151" i="19" s="1"/>
  <c r="N290" i="19"/>
  <c r="N150" i="19" s="1"/>
  <c r="N283" i="19"/>
  <c r="N143" i="19" s="1"/>
  <c r="N273" i="19"/>
  <c r="N133" i="19" s="1"/>
  <c r="N274" i="19"/>
  <c r="N134" i="19" s="1"/>
  <c r="N312" i="19"/>
  <c r="N172" i="19" s="1"/>
  <c r="N307" i="19"/>
  <c r="N167" i="19" s="1"/>
  <c r="B289" i="19"/>
  <c r="B149" i="19" s="1"/>
  <c r="B311" i="19"/>
  <c r="B171" i="19" s="1"/>
  <c r="B306" i="19"/>
  <c r="B166" i="19" s="1"/>
  <c r="B282" i="19"/>
  <c r="B142" i="19" s="1"/>
  <c r="B272" i="19"/>
  <c r="B132" i="19" s="1"/>
  <c r="B255" i="19"/>
  <c r="B115" i="19" s="1"/>
  <c r="B316" i="19"/>
  <c r="B176" i="19" s="1"/>
  <c r="B260" i="19"/>
  <c r="B120" i="19" s="1"/>
  <c r="B265" i="19"/>
  <c r="B125" i="19" s="1"/>
  <c r="B299" i="19"/>
  <c r="B159" i="19" s="1"/>
  <c r="B277" i="19"/>
  <c r="B137" i="19" s="1"/>
  <c r="B294" i="19"/>
  <c r="B154" i="19" s="1"/>
  <c r="J311" i="19"/>
  <c r="J171" i="19" s="1"/>
  <c r="J299" i="19"/>
  <c r="J159" i="19" s="1"/>
  <c r="J277" i="19"/>
  <c r="J137" i="19" s="1"/>
  <c r="J316" i="19"/>
  <c r="J176" i="19" s="1"/>
  <c r="J289" i="19"/>
  <c r="J149" i="19" s="1"/>
  <c r="J282" i="19"/>
  <c r="J142" i="19" s="1"/>
  <c r="J294" i="19"/>
  <c r="J154" i="19" s="1"/>
  <c r="J272" i="19"/>
  <c r="J132" i="19" s="1"/>
  <c r="J306" i="19"/>
  <c r="J166" i="19" s="1"/>
  <c r="R299" i="19"/>
  <c r="R159" i="19" s="1"/>
  <c r="F247" i="19"/>
  <c r="F243" i="19"/>
  <c r="N247" i="19"/>
  <c r="N243" i="19"/>
  <c r="F246" i="19"/>
  <c r="C245" i="19"/>
  <c r="C71" i="19" s="1"/>
  <c r="C241" i="19"/>
  <c r="C70" i="19" s="1"/>
  <c r="K245" i="19"/>
  <c r="K71" i="19" s="1"/>
  <c r="K241" i="19"/>
  <c r="K70" i="19" s="1"/>
  <c r="S245" i="19"/>
  <c r="S71" i="19" s="1"/>
  <c r="S241" i="19"/>
  <c r="S70" i="19" s="1"/>
  <c r="G247" i="19"/>
  <c r="G243" i="19"/>
  <c r="G246" i="19"/>
  <c r="O247" i="19"/>
  <c r="O243" i="19"/>
  <c r="O246" i="19"/>
  <c r="R241" i="19"/>
  <c r="R70" i="19" s="1"/>
  <c r="D245" i="19"/>
  <c r="D71" i="19" s="1"/>
  <c r="D241" i="19"/>
  <c r="D70" i="19" s="1"/>
  <c r="L245" i="19"/>
  <c r="L71" i="19" s="1"/>
  <c r="L241" i="19"/>
  <c r="L70" i="19" s="1"/>
  <c r="T245" i="19"/>
  <c r="T71" i="19" s="1"/>
  <c r="T241" i="19"/>
  <c r="T70" i="19" s="1"/>
  <c r="B245" i="19"/>
  <c r="B71" i="19" s="1"/>
  <c r="N246" i="19"/>
  <c r="E245" i="19"/>
  <c r="E71" i="19" s="1"/>
  <c r="E241" i="19"/>
  <c r="E70" i="19" s="1"/>
  <c r="M245" i="19"/>
  <c r="M71" i="19" s="1"/>
  <c r="M241" i="19"/>
  <c r="M70" i="19" s="1"/>
  <c r="U245" i="19"/>
  <c r="U71" i="19" s="1"/>
  <c r="U241" i="19"/>
  <c r="U70" i="19" s="1"/>
  <c r="I246" i="19"/>
  <c r="I247" i="19"/>
  <c r="I243" i="19"/>
  <c r="Q247" i="19"/>
  <c r="Q246" i="19"/>
  <c r="Q243" i="19"/>
  <c r="P243" i="19"/>
  <c r="B207" i="19"/>
  <c r="B53" i="19" s="1"/>
  <c r="J207" i="19"/>
  <c r="R207" i="19"/>
  <c r="F208" i="19"/>
  <c r="N208" i="19"/>
  <c r="F210" i="19"/>
  <c r="F245" i="19"/>
  <c r="F71" i="19" s="1"/>
  <c r="F241" i="19"/>
  <c r="F70" i="19" s="1"/>
  <c r="N245" i="19"/>
  <c r="N71" i="19" s="1"/>
  <c r="N241" i="19"/>
  <c r="N70" i="19" s="1"/>
  <c r="R246" i="19"/>
  <c r="R247" i="19"/>
  <c r="R243" i="19"/>
  <c r="J245" i="19"/>
  <c r="J71" i="19" s="1"/>
  <c r="B247" i="19"/>
  <c r="C207" i="19"/>
  <c r="K207" i="19"/>
  <c r="S207" i="19"/>
  <c r="G208" i="19"/>
  <c r="O208" i="19"/>
  <c r="G245" i="19"/>
  <c r="G71" i="19" s="1"/>
  <c r="G241" i="19"/>
  <c r="G70" i="19" s="1"/>
  <c r="O245" i="19"/>
  <c r="O71" i="19" s="1"/>
  <c r="O241" i="19"/>
  <c r="O70" i="19" s="1"/>
  <c r="C246" i="19"/>
  <c r="C247" i="19"/>
  <c r="C243" i="19"/>
  <c r="K246" i="19"/>
  <c r="K247" i="19"/>
  <c r="K243" i="19"/>
  <c r="S246" i="19"/>
  <c r="S243" i="19"/>
  <c r="D244" i="19"/>
  <c r="D249" i="19" s="1"/>
  <c r="H247" i="19"/>
  <c r="H208" i="19"/>
  <c r="P208" i="19"/>
  <c r="D247" i="19"/>
  <c r="D243" i="19"/>
  <c r="L247" i="19"/>
  <c r="L243" i="19"/>
  <c r="T243" i="19"/>
  <c r="T247" i="19"/>
  <c r="J247" i="19"/>
  <c r="C54" i="18"/>
  <c r="F50" i="18"/>
  <c r="E51" i="18"/>
  <c r="B67" i="18"/>
  <c r="C66" i="18"/>
  <c r="C317" i="18"/>
  <c r="C177" i="18" s="1"/>
  <c r="C312" i="18"/>
  <c r="C172" i="18" s="1"/>
  <c r="C307" i="18"/>
  <c r="C167" i="18" s="1"/>
  <c r="C300" i="18"/>
  <c r="C160" i="18" s="1"/>
  <c r="C295" i="18"/>
  <c r="C155" i="18" s="1"/>
  <c r="C318" i="18"/>
  <c r="C178" i="18" s="1"/>
  <c r="C313" i="18"/>
  <c r="C173" i="18" s="1"/>
  <c r="C301" i="18"/>
  <c r="C161" i="18" s="1"/>
  <c r="C284" i="18"/>
  <c r="C144" i="18" s="1"/>
  <c r="C273" i="18"/>
  <c r="C133" i="18" s="1"/>
  <c r="C283" i="18"/>
  <c r="C143" i="18" s="1"/>
  <c r="C296" i="18"/>
  <c r="C156" i="18" s="1"/>
  <c r="C291" i="18"/>
  <c r="C151" i="18" s="1"/>
  <c r="C308" i="18"/>
  <c r="C168" i="18" s="1"/>
  <c r="C279" i="18"/>
  <c r="C139" i="18" s="1"/>
  <c r="C290" i="18"/>
  <c r="C150" i="18" s="1"/>
  <c r="C278" i="18"/>
  <c r="C138" i="18" s="1"/>
  <c r="C274" i="18"/>
  <c r="C134" i="18" s="1"/>
  <c r="F275" i="18"/>
  <c r="F135" i="18" s="1"/>
  <c r="F319" i="18"/>
  <c r="F179" i="18" s="1"/>
  <c r="F302" i="18"/>
  <c r="F162" i="18" s="1"/>
  <c r="F280" i="18"/>
  <c r="F140" i="18" s="1"/>
  <c r="F285" i="18"/>
  <c r="F145" i="18" s="1"/>
  <c r="F309" i="18"/>
  <c r="F169" i="18" s="1"/>
  <c r="F314" i="18"/>
  <c r="F174" i="18" s="1"/>
  <c r="F297" i="18"/>
  <c r="F157" i="18" s="1"/>
  <c r="F292" i="18"/>
  <c r="F152" i="18" s="1"/>
  <c r="O319" i="18"/>
  <c r="O179" i="18" s="1"/>
  <c r="O314" i="18"/>
  <c r="O174" i="18" s="1"/>
  <c r="O309" i="18"/>
  <c r="O169" i="18" s="1"/>
  <c r="O292" i="18"/>
  <c r="O152" i="18" s="1"/>
  <c r="O275" i="18"/>
  <c r="O135" i="18" s="1"/>
  <c r="O280" i="18"/>
  <c r="O140" i="18" s="1"/>
  <c r="O302" i="18"/>
  <c r="O162" i="18" s="1"/>
  <c r="O297" i="18"/>
  <c r="O157" i="18" s="1"/>
  <c r="O285" i="18"/>
  <c r="O145" i="18" s="1"/>
  <c r="D317" i="18"/>
  <c r="D177" i="18" s="1"/>
  <c r="D312" i="18"/>
  <c r="D172" i="18" s="1"/>
  <c r="D307" i="18"/>
  <c r="D167" i="18" s="1"/>
  <c r="D300" i="18"/>
  <c r="D160" i="18" s="1"/>
  <c r="D295" i="18"/>
  <c r="D155" i="18" s="1"/>
  <c r="D318" i="18"/>
  <c r="D178" i="18" s="1"/>
  <c r="D313" i="18"/>
  <c r="D173" i="18" s="1"/>
  <c r="D283" i="18"/>
  <c r="D143" i="18" s="1"/>
  <c r="D296" i="18"/>
  <c r="D156" i="18" s="1"/>
  <c r="D291" i="18"/>
  <c r="D151" i="18" s="1"/>
  <c r="D290" i="18"/>
  <c r="D150" i="18" s="1"/>
  <c r="D279" i="18"/>
  <c r="D139" i="18" s="1"/>
  <c r="D273" i="18"/>
  <c r="D133" i="18" s="1"/>
  <c r="D278" i="18"/>
  <c r="D138" i="18" s="1"/>
  <c r="D274" i="18"/>
  <c r="D134" i="18" s="1"/>
  <c r="D284" i="18"/>
  <c r="D144" i="18" s="1"/>
  <c r="D308" i="18"/>
  <c r="D168" i="18" s="1"/>
  <c r="D301" i="18"/>
  <c r="D161" i="18" s="1"/>
  <c r="L317" i="18"/>
  <c r="L177" i="18" s="1"/>
  <c r="L312" i="18"/>
  <c r="L172" i="18" s="1"/>
  <c r="L307" i="18"/>
  <c r="L167" i="18" s="1"/>
  <c r="L300" i="18"/>
  <c r="L160" i="18" s="1"/>
  <c r="L295" i="18"/>
  <c r="L155" i="18" s="1"/>
  <c r="L318" i="18"/>
  <c r="L178" i="18" s="1"/>
  <c r="L313" i="18"/>
  <c r="L173" i="18" s="1"/>
  <c r="L308" i="18"/>
  <c r="L168" i="18" s="1"/>
  <c r="L284" i="18"/>
  <c r="L144" i="18" s="1"/>
  <c r="L283" i="18"/>
  <c r="L143" i="18" s="1"/>
  <c r="L301" i="18"/>
  <c r="L161" i="18" s="1"/>
  <c r="L291" i="18"/>
  <c r="L151" i="18" s="1"/>
  <c r="L296" i="18"/>
  <c r="L156" i="18" s="1"/>
  <c r="L279" i="18"/>
  <c r="L139" i="18" s="1"/>
  <c r="L273" i="18"/>
  <c r="L133" i="18" s="1"/>
  <c r="L290" i="18"/>
  <c r="L150" i="18" s="1"/>
  <c r="L278" i="18"/>
  <c r="L138" i="18" s="1"/>
  <c r="L274" i="18"/>
  <c r="L134" i="18" s="1"/>
  <c r="U317" i="18"/>
  <c r="U177" i="18" s="1"/>
  <c r="U312" i="18"/>
  <c r="U172" i="18" s="1"/>
  <c r="U307" i="18"/>
  <c r="U167" i="18" s="1"/>
  <c r="U300" i="18"/>
  <c r="U160" i="18" s="1"/>
  <c r="U295" i="18"/>
  <c r="U155" i="18" s="1"/>
  <c r="U290" i="18"/>
  <c r="U150" i="18" s="1"/>
  <c r="U283" i="18"/>
  <c r="U143" i="18" s="1"/>
  <c r="U278" i="18"/>
  <c r="U138" i="18" s="1"/>
  <c r="U318" i="18"/>
  <c r="U178" i="18" s="1"/>
  <c r="U313" i="18"/>
  <c r="U173" i="18" s="1"/>
  <c r="U308" i="18"/>
  <c r="U168" i="18" s="1"/>
  <c r="U284" i="18"/>
  <c r="U144" i="18" s="1"/>
  <c r="U291" i="18"/>
  <c r="U151" i="18" s="1"/>
  <c r="U274" i="18"/>
  <c r="U134" i="18" s="1"/>
  <c r="U273" i="18"/>
  <c r="U133" i="18" s="1"/>
  <c r="U296" i="18"/>
  <c r="U156" i="18" s="1"/>
  <c r="U301" i="18"/>
  <c r="U161" i="18" s="1"/>
  <c r="U279" i="18"/>
  <c r="U139" i="18" s="1"/>
  <c r="I294" i="18"/>
  <c r="I154" i="18" s="1"/>
  <c r="R282" i="18"/>
  <c r="R142" i="18" s="1"/>
  <c r="E319" i="18"/>
  <c r="E179" i="18" s="1"/>
  <c r="E314" i="18"/>
  <c r="E174" i="18" s="1"/>
  <c r="E309" i="18"/>
  <c r="E169" i="18" s="1"/>
  <c r="E302" i="18"/>
  <c r="E162" i="18" s="1"/>
  <c r="E297" i="18"/>
  <c r="E157" i="18" s="1"/>
  <c r="E292" i="18"/>
  <c r="E152" i="18" s="1"/>
  <c r="E285" i="18"/>
  <c r="E145" i="18" s="1"/>
  <c r="E280" i="18"/>
  <c r="E140" i="18" s="1"/>
  <c r="E275" i="18"/>
  <c r="E135" i="18" s="1"/>
  <c r="I72" i="18"/>
  <c r="I74" i="18"/>
  <c r="I73" i="18"/>
  <c r="K317" i="18"/>
  <c r="K177" i="18" s="1"/>
  <c r="K312" i="18"/>
  <c r="K172" i="18" s="1"/>
  <c r="K307" i="18"/>
  <c r="K167" i="18" s="1"/>
  <c r="K300" i="18"/>
  <c r="K160" i="18" s="1"/>
  <c r="K295" i="18"/>
  <c r="K155" i="18" s="1"/>
  <c r="K318" i="18"/>
  <c r="K178" i="18" s="1"/>
  <c r="K313" i="18"/>
  <c r="K173" i="18" s="1"/>
  <c r="K278" i="18"/>
  <c r="K138" i="18" s="1"/>
  <c r="K273" i="18"/>
  <c r="K133" i="18" s="1"/>
  <c r="K308" i="18"/>
  <c r="K168" i="18" s="1"/>
  <c r="K284" i="18"/>
  <c r="K144" i="18" s="1"/>
  <c r="K283" i="18"/>
  <c r="K143" i="18" s="1"/>
  <c r="K274" i="18"/>
  <c r="K134" i="18" s="1"/>
  <c r="K301" i="18"/>
  <c r="K161" i="18" s="1"/>
  <c r="K296" i="18"/>
  <c r="K156" i="18" s="1"/>
  <c r="K291" i="18"/>
  <c r="K151" i="18" s="1"/>
  <c r="K279" i="18"/>
  <c r="K139" i="18" s="1"/>
  <c r="K290" i="18"/>
  <c r="K150" i="18" s="1"/>
  <c r="D51" i="18"/>
  <c r="N319" i="18"/>
  <c r="N179" i="18" s="1"/>
  <c r="N292" i="18"/>
  <c r="N152" i="18" s="1"/>
  <c r="N275" i="18"/>
  <c r="N135" i="18" s="1"/>
  <c r="N314" i="18"/>
  <c r="N174" i="18" s="1"/>
  <c r="N309" i="18"/>
  <c r="N169" i="18" s="1"/>
  <c r="N302" i="18"/>
  <c r="N162" i="18" s="1"/>
  <c r="N297" i="18"/>
  <c r="N157" i="18" s="1"/>
  <c r="N285" i="18"/>
  <c r="N145" i="18" s="1"/>
  <c r="N280" i="18"/>
  <c r="N140" i="18" s="1"/>
  <c r="C61" i="18"/>
  <c r="D89" i="18"/>
  <c r="C197" i="18"/>
  <c r="C200" i="18"/>
  <c r="D92" i="18"/>
  <c r="D203" i="18"/>
  <c r="E95" i="18"/>
  <c r="Q316" i="18"/>
  <c r="Q176" i="18" s="1"/>
  <c r="Q311" i="18"/>
  <c r="Q171" i="18" s="1"/>
  <c r="Q306" i="18"/>
  <c r="Q166" i="18" s="1"/>
  <c r="Q299" i="18"/>
  <c r="Q159" i="18" s="1"/>
  <c r="Q294" i="18"/>
  <c r="Q154" i="18" s="1"/>
  <c r="Q289" i="18"/>
  <c r="Q149" i="18" s="1"/>
  <c r="Q282" i="18"/>
  <c r="Q142" i="18" s="1"/>
  <c r="Q277" i="18"/>
  <c r="Q137" i="18" s="1"/>
  <c r="Q272" i="18"/>
  <c r="Q132" i="18" s="1"/>
  <c r="H316" i="18"/>
  <c r="H176" i="18" s="1"/>
  <c r="H311" i="18"/>
  <c r="H171" i="18" s="1"/>
  <c r="H306" i="18"/>
  <c r="H166" i="18" s="1"/>
  <c r="H299" i="18"/>
  <c r="H159" i="18" s="1"/>
  <c r="H294" i="18"/>
  <c r="H154" i="18" s="1"/>
  <c r="H289" i="18"/>
  <c r="H149" i="18" s="1"/>
  <c r="H282" i="18"/>
  <c r="H142" i="18" s="1"/>
  <c r="H277" i="18"/>
  <c r="H137" i="18" s="1"/>
  <c r="H272" i="18"/>
  <c r="H132" i="18" s="1"/>
  <c r="T295" i="18"/>
  <c r="T155" i="18" s="1"/>
  <c r="T296" i="18"/>
  <c r="T156" i="18" s="1"/>
  <c r="D199" i="18"/>
  <c r="E91" i="18"/>
  <c r="B209" i="18"/>
  <c r="B55" i="18" s="1"/>
  <c r="G319" i="18"/>
  <c r="G179" i="18" s="1"/>
  <c r="G314" i="18"/>
  <c r="G174" i="18" s="1"/>
  <c r="G309" i="18"/>
  <c r="G169" i="18" s="1"/>
  <c r="G302" i="18"/>
  <c r="G162" i="18" s="1"/>
  <c r="G280" i="18"/>
  <c r="G140" i="18" s="1"/>
  <c r="G275" i="18"/>
  <c r="G135" i="18" s="1"/>
  <c r="G297" i="18"/>
  <c r="G157" i="18" s="1"/>
  <c r="G292" i="18"/>
  <c r="G152" i="18" s="1"/>
  <c r="G285" i="18"/>
  <c r="G145" i="18" s="1"/>
  <c r="P319" i="18"/>
  <c r="P179" i="18" s="1"/>
  <c r="P314" i="18"/>
  <c r="P174" i="18" s="1"/>
  <c r="P309" i="18"/>
  <c r="P169" i="18" s="1"/>
  <c r="P280" i="18"/>
  <c r="P140" i="18" s="1"/>
  <c r="P302" i="18"/>
  <c r="P162" i="18" s="1"/>
  <c r="P297" i="18"/>
  <c r="P157" i="18" s="1"/>
  <c r="P292" i="18"/>
  <c r="P152" i="18" s="1"/>
  <c r="P285" i="18"/>
  <c r="P145" i="18" s="1"/>
  <c r="P275" i="18"/>
  <c r="P135" i="18" s="1"/>
  <c r="E317" i="18"/>
  <c r="E177" i="18" s="1"/>
  <c r="E312" i="18"/>
  <c r="E172" i="18" s="1"/>
  <c r="E307" i="18"/>
  <c r="E167" i="18" s="1"/>
  <c r="E300" i="18"/>
  <c r="E160" i="18" s="1"/>
  <c r="E295" i="18"/>
  <c r="E155" i="18" s="1"/>
  <c r="E290" i="18"/>
  <c r="E150" i="18" s="1"/>
  <c r="E283" i="18"/>
  <c r="E143" i="18" s="1"/>
  <c r="E278" i="18"/>
  <c r="E138" i="18" s="1"/>
  <c r="E318" i="18"/>
  <c r="E178" i="18" s="1"/>
  <c r="E313" i="18"/>
  <c r="E173" i="18" s="1"/>
  <c r="E296" i="18"/>
  <c r="E156" i="18" s="1"/>
  <c r="E291" i="18"/>
  <c r="E151" i="18" s="1"/>
  <c r="E274" i="18"/>
  <c r="E134" i="18" s="1"/>
  <c r="E273" i="18"/>
  <c r="E133" i="18" s="1"/>
  <c r="E284" i="18"/>
  <c r="E144" i="18" s="1"/>
  <c r="E308" i="18"/>
  <c r="E168" i="18" s="1"/>
  <c r="E301" i="18"/>
  <c r="E161" i="18" s="1"/>
  <c r="E279" i="18"/>
  <c r="E139" i="18" s="1"/>
  <c r="M317" i="18"/>
  <c r="M177" i="18" s="1"/>
  <c r="M312" i="18"/>
  <c r="M172" i="18" s="1"/>
  <c r="M307" i="18"/>
  <c r="M167" i="18" s="1"/>
  <c r="M300" i="18"/>
  <c r="M160" i="18" s="1"/>
  <c r="M295" i="18"/>
  <c r="M155" i="18" s="1"/>
  <c r="M290" i="18"/>
  <c r="M150" i="18" s="1"/>
  <c r="M283" i="18"/>
  <c r="M143" i="18" s="1"/>
  <c r="M278" i="18"/>
  <c r="M138" i="18" s="1"/>
  <c r="M318" i="18"/>
  <c r="M178" i="18" s="1"/>
  <c r="M313" i="18"/>
  <c r="M173" i="18" s="1"/>
  <c r="M301" i="18"/>
  <c r="M161" i="18" s="1"/>
  <c r="M291" i="18"/>
  <c r="M151" i="18" s="1"/>
  <c r="M284" i="18"/>
  <c r="M144" i="18" s="1"/>
  <c r="M296" i="18"/>
  <c r="M156" i="18" s="1"/>
  <c r="M279" i="18"/>
  <c r="M139" i="18" s="1"/>
  <c r="M273" i="18"/>
  <c r="M133" i="18" s="1"/>
  <c r="M308" i="18"/>
  <c r="M168" i="18" s="1"/>
  <c r="M274" i="18"/>
  <c r="M134" i="18" s="1"/>
  <c r="B306" i="18"/>
  <c r="B166" i="18" s="1"/>
  <c r="B316" i="18"/>
  <c r="B176" i="18" s="1"/>
  <c r="B299" i="18"/>
  <c r="B159" i="18" s="1"/>
  <c r="B277" i="18"/>
  <c r="B137" i="18" s="1"/>
  <c r="B311" i="18"/>
  <c r="B171" i="18" s="1"/>
  <c r="B289" i="18"/>
  <c r="B149" i="18" s="1"/>
  <c r="B265" i="18"/>
  <c r="B125" i="18" s="1"/>
  <c r="B260" i="18"/>
  <c r="B120" i="18" s="1"/>
  <c r="B282" i="18"/>
  <c r="B142" i="18" s="1"/>
  <c r="B294" i="18"/>
  <c r="B154" i="18" s="1"/>
  <c r="B272" i="18"/>
  <c r="B132" i="18" s="1"/>
  <c r="B255" i="18"/>
  <c r="B115" i="18" s="1"/>
  <c r="J316" i="18"/>
  <c r="J176" i="18" s="1"/>
  <c r="J311" i="18"/>
  <c r="J171" i="18" s="1"/>
  <c r="J272" i="18"/>
  <c r="J132" i="18" s="1"/>
  <c r="J277" i="18"/>
  <c r="J137" i="18" s="1"/>
  <c r="J306" i="18"/>
  <c r="J166" i="18" s="1"/>
  <c r="J299" i="18"/>
  <c r="J159" i="18" s="1"/>
  <c r="J294" i="18"/>
  <c r="J154" i="18" s="1"/>
  <c r="J289" i="18"/>
  <c r="J149" i="18" s="1"/>
  <c r="J282" i="18"/>
  <c r="J142" i="18" s="1"/>
  <c r="T316" i="18"/>
  <c r="T176" i="18" s="1"/>
  <c r="T311" i="18"/>
  <c r="T171" i="18" s="1"/>
  <c r="T294" i="18"/>
  <c r="T154" i="18" s="1"/>
  <c r="T277" i="18"/>
  <c r="T137" i="18" s="1"/>
  <c r="T306" i="18"/>
  <c r="T166" i="18" s="1"/>
  <c r="T299" i="18"/>
  <c r="T159" i="18" s="1"/>
  <c r="T282" i="18"/>
  <c r="T142" i="18" s="1"/>
  <c r="T272" i="18"/>
  <c r="T132" i="18" s="1"/>
  <c r="T289" i="18"/>
  <c r="T149" i="18" s="1"/>
  <c r="D96" i="18"/>
  <c r="H319" i="18"/>
  <c r="H179" i="18" s="1"/>
  <c r="H314" i="18"/>
  <c r="H174" i="18" s="1"/>
  <c r="H309" i="18"/>
  <c r="H169" i="18" s="1"/>
  <c r="H302" i="18"/>
  <c r="H162" i="18" s="1"/>
  <c r="H280" i="18"/>
  <c r="H140" i="18" s="1"/>
  <c r="H297" i="18"/>
  <c r="H157" i="18" s="1"/>
  <c r="H285" i="18"/>
  <c r="H145" i="18" s="1"/>
  <c r="H292" i="18"/>
  <c r="H152" i="18" s="1"/>
  <c r="H275" i="18"/>
  <c r="H135" i="18" s="1"/>
  <c r="Q319" i="18"/>
  <c r="Q179" i="18" s="1"/>
  <c r="Q314" i="18"/>
  <c r="Q174" i="18" s="1"/>
  <c r="Q309" i="18"/>
  <c r="Q169" i="18" s="1"/>
  <c r="Q280" i="18"/>
  <c r="Q140" i="18" s="1"/>
  <c r="Q302" i="18"/>
  <c r="Q162" i="18" s="1"/>
  <c r="Q285" i="18"/>
  <c r="Q145" i="18" s="1"/>
  <c r="Q297" i="18"/>
  <c r="Q157" i="18" s="1"/>
  <c r="Q292" i="18"/>
  <c r="Q152" i="18" s="1"/>
  <c r="Q275" i="18"/>
  <c r="Q135" i="18" s="1"/>
  <c r="F318" i="18"/>
  <c r="F178" i="18" s="1"/>
  <c r="F313" i="18"/>
  <c r="F173" i="18" s="1"/>
  <c r="F312" i="18"/>
  <c r="F172" i="18" s="1"/>
  <c r="F307" i="18"/>
  <c r="F167" i="18" s="1"/>
  <c r="F290" i="18"/>
  <c r="F150" i="18" s="1"/>
  <c r="F274" i="18"/>
  <c r="F134" i="18" s="1"/>
  <c r="F291" i="18"/>
  <c r="F151" i="18" s="1"/>
  <c r="F317" i="18"/>
  <c r="F177" i="18" s="1"/>
  <c r="F278" i="18"/>
  <c r="F138" i="18" s="1"/>
  <c r="F284" i="18"/>
  <c r="F144" i="18" s="1"/>
  <c r="F308" i="18"/>
  <c r="F168" i="18" s="1"/>
  <c r="F301" i="18"/>
  <c r="F161" i="18" s="1"/>
  <c r="F300" i="18"/>
  <c r="F160" i="18" s="1"/>
  <c r="F296" i="18"/>
  <c r="F156" i="18" s="1"/>
  <c r="F295" i="18"/>
  <c r="F155" i="18" s="1"/>
  <c r="F279" i="18"/>
  <c r="F139" i="18" s="1"/>
  <c r="F283" i="18"/>
  <c r="F143" i="18" s="1"/>
  <c r="F273" i="18"/>
  <c r="F133" i="18" s="1"/>
  <c r="N318" i="18"/>
  <c r="N178" i="18" s="1"/>
  <c r="N313" i="18"/>
  <c r="N173" i="18" s="1"/>
  <c r="N308" i="18"/>
  <c r="N168" i="18" s="1"/>
  <c r="N301" i="18"/>
  <c r="N161" i="18" s="1"/>
  <c r="N295" i="18"/>
  <c r="N155" i="18" s="1"/>
  <c r="N291" i="18"/>
  <c r="N151" i="18" s="1"/>
  <c r="N283" i="18"/>
  <c r="N143" i="18" s="1"/>
  <c r="N296" i="18"/>
  <c r="N156" i="18" s="1"/>
  <c r="N290" i="18"/>
  <c r="N150" i="18" s="1"/>
  <c r="N274" i="18"/>
  <c r="N134" i="18" s="1"/>
  <c r="N317" i="18"/>
  <c r="N177" i="18" s="1"/>
  <c r="N279" i="18"/>
  <c r="N139" i="18" s="1"/>
  <c r="N273" i="18"/>
  <c r="N133" i="18" s="1"/>
  <c r="N307" i="18"/>
  <c r="N167" i="18" s="1"/>
  <c r="N300" i="18"/>
  <c r="N160" i="18" s="1"/>
  <c r="N278" i="18"/>
  <c r="N138" i="18" s="1"/>
  <c r="N312" i="18"/>
  <c r="N172" i="18" s="1"/>
  <c r="N284" i="18"/>
  <c r="N144" i="18" s="1"/>
  <c r="L316" i="18"/>
  <c r="L176" i="18" s="1"/>
  <c r="L311" i="18"/>
  <c r="L171" i="18" s="1"/>
  <c r="L306" i="18"/>
  <c r="L166" i="18" s="1"/>
  <c r="L277" i="18"/>
  <c r="L137" i="18" s="1"/>
  <c r="L299" i="18"/>
  <c r="L159" i="18" s="1"/>
  <c r="L294" i="18"/>
  <c r="L154" i="18" s="1"/>
  <c r="L289" i="18"/>
  <c r="L149" i="18" s="1"/>
  <c r="L282" i="18"/>
  <c r="L142" i="18" s="1"/>
  <c r="L272" i="18"/>
  <c r="L132" i="18" s="1"/>
  <c r="U316" i="18"/>
  <c r="U176" i="18" s="1"/>
  <c r="U311" i="18"/>
  <c r="U171" i="18" s="1"/>
  <c r="U277" i="18"/>
  <c r="U137" i="18" s="1"/>
  <c r="U272" i="18"/>
  <c r="U132" i="18" s="1"/>
  <c r="U282" i="18"/>
  <c r="U142" i="18" s="1"/>
  <c r="U289" i="18"/>
  <c r="U149" i="18" s="1"/>
  <c r="U306" i="18"/>
  <c r="U166" i="18" s="1"/>
  <c r="U294" i="18"/>
  <c r="U154" i="18" s="1"/>
  <c r="U299" i="18"/>
  <c r="U159" i="18" s="1"/>
  <c r="K319" i="18"/>
  <c r="K179" i="18" s="1"/>
  <c r="K314" i="18"/>
  <c r="K174" i="18" s="1"/>
  <c r="K309" i="18"/>
  <c r="K169" i="18" s="1"/>
  <c r="K302" i="18"/>
  <c r="K162" i="18" s="1"/>
  <c r="K297" i="18"/>
  <c r="K157" i="18" s="1"/>
  <c r="K292" i="18"/>
  <c r="K152" i="18" s="1"/>
  <c r="K280" i="18"/>
  <c r="K140" i="18" s="1"/>
  <c r="K275" i="18"/>
  <c r="K135" i="18" s="1"/>
  <c r="K285" i="18"/>
  <c r="K145" i="18" s="1"/>
  <c r="S319" i="18"/>
  <c r="S179" i="18" s="1"/>
  <c r="S314" i="18"/>
  <c r="S174" i="18" s="1"/>
  <c r="S309" i="18"/>
  <c r="S169" i="18" s="1"/>
  <c r="S302" i="18"/>
  <c r="S162" i="18" s="1"/>
  <c r="S297" i="18"/>
  <c r="S157" i="18" s="1"/>
  <c r="S292" i="18"/>
  <c r="S152" i="18" s="1"/>
  <c r="S285" i="18"/>
  <c r="S145" i="18" s="1"/>
  <c r="S275" i="18"/>
  <c r="S135" i="18" s="1"/>
  <c r="S280" i="18"/>
  <c r="S140" i="18" s="1"/>
  <c r="F74" i="18"/>
  <c r="F72" i="18"/>
  <c r="C81" i="18"/>
  <c r="I319" i="18"/>
  <c r="I179" i="18" s="1"/>
  <c r="I314" i="18"/>
  <c r="I174" i="18" s="1"/>
  <c r="I309" i="18"/>
  <c r="I169" i="18" s="1"/>
  <c r="I297" i="18"/>
  <c r="I157" i="18" s="1"/>
  <c r="I285" i="18"/>
  <c r="I145" i="18" s="1"/>
  <c r="I292" i="18"/>
  <c r="I152" i="18" s="1"/>
  <c r="I280" i="18"/>
  <c r="I140" i="18" s="1"/>
  <c r="I302" i="18"/>
  <c r="I162" i="18" s="1"/>
  <c r="I275" i="18"/>
  <c r="I135" i="18" s="1"/>
  <c r="R285" i="18"/>
  <c r="R145" i="18" s="1"/>
  <c r="P318" i="18"/>
  <c r="P178" i="18" s="1"/>
  <c r="P313" i="18"/>
  <c r="P173" i="18" s="1"/>
  <c r="P308" i="18"/>
  <c r="P168" i="18" s="1"/>
  <c r="P301" i="18"/>
  <c r="P161" i="18" s="1"/>
  <c r="P296" i="18"/>
  <c r="P156" i="18" s="1"/>
  <c r="P317" i="18"/>
  <c r="P177" i="18" s="1"/>
  <c r="P312" i="18"/>
  <c r="P172" i="18" s="1"/>
  <c r="P290" i="18"/>
  <c r="P150" i="18" s="1"/>
  <c r="P274" i="18"/>
  <c r="P134" i="18" s="1"/>
  <c r="P307" i="18"/>
  <c r="P167" i="18" s="1"/>
  <c r="P279" i="18"/>
  <c r="P139" i="18" s="1"/>
  <c r="P273" i="18"/>
  <c r="P133" i="18" s="1"/>
  <c r="P300" i="18"/>
  <c r="P160" i="18" s="1"/>
  <c r="P295" i="18"/>
  <c r="P155" i="18" s="1"/>
  <c r="P283" i="18"/>
  <c r="P143" i="18" s="1"/>
  <c r="P291" i="18"/>
  <c r="P151" i="18" s="1"/>
  <c r="P278" i="18"/>
  <c r="P138" i="18" s="1"/>
  <c r="P284" i="18"/>
  <c r="P144" i="18" s="1"/>
  <c r="D316" i="18"/>
  <c r="D176" i="18" s="1"/>
  <c r="D311" i="18"/>
  <c r="D171" i="18" s="1"/>
  <c r="D299" i="18"/>
  <c r="D159" i="18" s="1"/>
  <c r="D277" i="18"/>
  <c r="D137" i="18" s="1"/>
  <c r="D294" i="18"/>
  <c r="D154" i="18" s="1"/>
  <c r="D282" i="18"/>
  <c r="D142" i="18" s="1"/>
  <c r="D272" i="18"/>
  <c r="D132" i="18" s="1"/>
  <c r="D289" i="18"/>
  <c r="D149" i="18" s="1"/>
  <c r="D306" i="18"/>
  <c r="D166" i="18" s="1"/>
  <c r="M316" i="18"/>
  <c r="M176" i="18" s="1"/>
  <c r="M311" i="18"/>
  <c r="M171" i="18" s="1"/>
  <c r="M306" i="18"/>
  <c r="M166" i="18" s="1"/>
  <c r="M277" i="18"/>
  <c r="M137" i="18" s="1"/>
  <c r="M299" i="18"/>
  <c r="M159" i="18" s="1"/>
  <c r="M282" i="18"/>
  <c r="M142" i="18" s="1"/>
  <c r="M272" i="18"/>
  <c r="M132" i="18" s="1"/>
  <c r="M294" i="18"/>
  <c r="M154" i="18" s="1"/>
  <c r="M289" i="18"/>
  <c r="M149" i="18" s="1"/>
  <c r="B319" i="18"/>
  <c r="B179" i="18" s="1"/>
  <c r="B314" i="18"/>
  <c r="B174" i="18" s="1"/>
  <c r="B309" i="18"/>
  <c r="B169" i="18" s="1"/>
  <c r="B292" i="18"/>
  <c r="B152" i="18" s="1"/>
  <c r="B268" i="18"/>
  <c r="B128" i="18" s="1"/>
  <c r="B263" i="18"/>
  <c r="B123" i="18" s="1"/>
  <c r="B258" i="18"/>
  <c r="B118" i="18" s="1"/>
  <c r="B275" i="18"/>
  <c r="B135" i="18" s="1"/>
  <c r="B285" i="18"/>
  <c r="B145" i="18" s="1"/>
  <c r="B302" i="18"/>
  <c r="B162" i="18" s="1"/>
  <c r="B297" i="18"/>
  <c r="B157" i="18" s="1"/>
  <c r="B280" i="18"/>
  <c r="B140" i="18" s="1"/>
  <c r="J319" i="18"/>
  <c r="J179" i="18" s="1"/>
  <c r="J314" i="18"/>
  <c r="J174" i="18" s="1"/>
  <c r="J309" i="18"/>
  <c r="J169" i="18" s="1"/>
  <c r="J297" i="18"/>
  <c r="J157" i="18" s="1"/>
  <c r="J285" i="18"/>
  <c r="J145" i="18" s="1"/>
  <c r="J292" i="18"/>
  <c r="J152" i="18" s="1"/>
  <c r="J280" i="18"/>
  <c r="J140" i="18" s="1"/>
  <c r="J302" i="18"/>
  <c r="J162" i="18" s="1"/>
  <c r="J275" i="18"/>
  <c r="J135" i="18" s="1"/>
  <c r="T319" i="18"/>
  <c r="T179" i="18" s="1"/>
  <c r="T314" i="18"/>
  <c r="T174" i="18" s="1"/>
  <c r="T309" i="18"/>
  <c r="T169" i="18" s="1"/>
  <c r="T302" i="18"/>
  <c r="T162" i="18" s="1"/>
  <c r="T297" i="18"/>
  <c r="T157" i="18" s="1"/>
  <c r="T292" i="18"/>
  <c r="T152" i="18" s="1"/>
  <c r="T285" i="18"/>
  <c r="T145" i="18" s="1"/>
  <c r="T280" i="18"/>
  <c r="T140" i="18" s="1"/>
  <c r="T275" i="18"/>
  <c r="T135" i="18" s="1"/>
  <c r="H318" i="18"/>
  <c r="H178" i="18" s="1"/>
  <c r="H313" i="18"/>
  <c r="H173" i="18" s="1"/>
  <c r="H308" i="18"/>
  <c r="H168" i="18" s="1"/>
  <c r="H301" i="18"/>
  <c r="H161" i="18" s="1"/>
  <c r="H296" i="18"/>
  <c r="H156" i="18" s="1"/>
  <c r="H317" i="18"/>
  <c r="H177" i="18" s="1"/>
  <c r="H312" i="18"/>
  <c r="H172" i="18" s="1"/>
  <c r="H300" i="18"/>
  <c r="H160" i="18" s="1"/>
  <c r="H279" i="18"/>
  <c r="H139" i="18" s="1"/>
  <c r="H278" i="18"/>
  <c r="H138" i="18" s="1"/>
  <c r="H284" i="18"/>
  <c r="H144" i="18" s="1"/>
  <c r="H290" i="18"/>
  <c r="H150" i="18" s="1"/>
  <c r="H274" i="18"/>
  <c r="H134" i="18" s="1"/>
  <c r="H295" i="18"/>
  <c r="H155" i="18" s="1"/>
  <c r="H283" i="18"/>
  <c r="H143" i="18" s="1"/>
  <c r="H273" i="18"/>
  <c r="H133" i="18" s="1"/>
  <c r="H307" i="18"/>
  <c r="H167" i="18" s="1"/>
  <c r="H291" i="18"/>
  <c r="H151" i="18" s="1"/>
  <c r="Q318" i="18"/>
  <c r="Q178" i="18" s="1"/>
  <c r="Q313" i="18"/>
  <c r="Q173" i="18" s="1"/>
  <c r="Q308" i="18"/>
  <c r="Q168" i="18" s="1"/>
  <c r="Q301" i="18"/>
  <c r="Q161" i="18" s="1"/>
  <c r="Q296" i="18"/>
  <c r="Q156" i="18" s="1"/>
  <c r="Q291" i="18"/>
  <c r="Q151" i="18" s="1"/>
  <c r="Q284" i="18"/>
  <c r="Q144" i="18" s="1"/>
  <c r="Q279" i="18"/>
  <c r="Q139" i="18" s="1"/>
  <c r="Q274" i="18"/>
  <c r="Q134" i="18" s="1"/>
  <c r="Q317" i="18"/>
  <c r="Q177" i="18" s="1"/>
  <c r="Q312" i="18"/>
  <c r="Q172" i="18" s="1"/>
  <c r="Q307" i="18"/>
  <c r="Q167" i="18" s="1"/>
  <c r="Q273" i="18"/>
  <c r="Q133" i="18" s="1"/>
  <c r="Q300" i="18"/>
  <c r="Q160" i="18" s="1"/>
  <c r="Q295" i="18"/>
  <c r="Q155" i="18" s="1"/>
  <c r="Q283" i="18"/>
  <c r="Q143" i="18" s="1"/>
  <c r="Q278" i="18"/>
  <c r="Q138" i="18" s="1"/>
  <c r="Q290" i="18"/>
  <c r="Q150" i="18" s="1"/>
  <c r="E316" i="18"/>
  <c r="E176" i="18" s="1"/>
  <c r="E311" i="18"/>
  <c r="E171" i="18" s="1"/>
  <c r="E294" i="18"/>
  <c r="E154" i="18" s="1"/>
  <c r="E282" i="18"/>
  <c r="E142" i="18" s="1"/>
  <c r="E272" i="18"/>
  <c r="E132" i="18" s="1"/>
  <c r="E289" i="18"/>
  <c r="E149" i="18" s="1"/>
  <c r="E306" i="18"/>
  <c r="E166" i="18" s="1"/>
  <c r="E299" i="18"/>
  <c r="E159" i="18" s="1"/>
  <c r="E277" i="18"/>
  <c r="E137" i="18" s="1"/>
  <c r="N316" i="18"/>
  <c r="N176" i="18" s="1"/>
  <c r="N311" i="18"/>
  <c r="N171" i="18" s="1"/>
  <c r="N299" i="18"/>
  <c r="N159" i="18" s="1"/>
  <c r="N282" i="18"/>
  <c r="N142" i="18" s="1"/>
  <c r="N272" i="18"/>
  <c r="N132" i="18" s="1"/>
  <c r="N294" i="18"/>
  <c r="N154" i="18" s="1"/>
  <c r="N289" i="18"/>
  <c r="N149" i="18" s="1"/>
  <c r="N277" i="18"/>
  <c r="N137" i="18" s="1"/>
  <c r="N306" i="18"/>
  <c r="N166" i="18" s="1"/>
  <c r="L319" i="18"/>
  <c r="L179" i="18" s="1"/>
  <c r="L314" i="18"/>
  <c r="L174" i="18" s="1"/>
  <c r="L309" i="18"/>
  <c r="L169" i="18" s="1"/>
  <c r="L302" i="18"/>
  <c r="L162" i="18" s="1"/>
  <c r="L297" i="18"/>
  <c r="L157" i="18" s="1"/>
  <c r="L292" i="18"/>
  <c r="L152" i="18" s="1"/>
  <c r="L275" i="18"/>
  <c r="L135" i="18" s="1"/>
  <c r="L280" i="18"/>
  <c r="L140" i="18" s="1"/>
  <c r="L285" i="18"/>
  <c r="L145" i="18" s="1"/>
  <c r="U319" i="18"/>
  <c r="U179" i="18" s="1"/>
  <c r="U314" i="18"/>
  <c r="U174" i="18" s="1"/>
  <c r="U309" i="18"/>
  <c r="U169" i="18" s="1"/>
  <c r="U302" i="18"/>
  <c r="U162" i="18" s="1"/>
  <c r="U297" i="18"/>
  <c r="U157" i="18" s="1"/>
  <c r="U292" i="18"/>
  <c r="U152" i="18" s="1"/>
  <c r="U285" i="18"/>
  <c r="U145" i="18" s="1"/>
  <c r="U280" i="18"/>
  <c r="U140" i="18" s="1"/>
  <c r="U275" i="18"/>
  <c r="U135" i="18" s="1"/>
  <c r="I318" i="18"/>
  <c r="I178" i="18" s="1"/>
  <c r="I313" i="18"/>
  <c r="I173" i="18" s="1"/>
  <c r="I308" i="18"/>
  <c r="I168" i="18" s="1"/>
  <c r="I301" i="18"/>
  <c r="I161" i="18" s="1"/>
  <c r="I296" i="18"/>
  <c r="I156" i="18" s="1"/>
  <c r="I291" i="18"/>
  <c r="I151" i="18" s="1"/>
  <c r="I284" i="18"/>
  <c r="I144" i="18" s="1"/>
  <c r="I279" i="18"/>
  <c r="I139" i="18" s="1"/>
  <c r="I274" i="18"/>
  <c r="I134" i="18" s="1"/>
  <c r="I317" i="18"/>
  <c r="I177" i="18" s="1"/>
  <c r="I312" i="18"/>
  <c r="I172" i="18" s="1"/>
  <c r="I300" i="18"/>
  <c r="I160" i="18" s="1"/>
  <c r="I295" i="18"/>
  <c r="I155" i="18" s="1"/>
  <c r="I278" i="18"/>
  <c r="I138" i="18" s="1"/>
  <c r="I273" i="18"/>
  <c r="I133" i="18" s="1"/>
  <c r="I290" i="18"/>
  <c r="I150" i="18" s="1"/>
  <c r="I283" i="18"/>
  <c r="I143" i="18" s="1"/>
  <c r="I307" i="18"/>
  <c r="I167" i="18" s="1"/>
  <c r="F316" i="18"/>
  <c r="F176" i="18" s="1"/>
  <c r="F311" i="18"/>
  <c r="F171" i="18" s="1"/>
  <c r="F294" i="18"/>
  <c r="F154" i="18" s="1"/>
  <c r="F282" i="18"/>
  <c r="F142" i="18" s="1"/>
  <c r="F272" i="18"/>
  <c r="F132" i="18" s="1"/>
  <c r="F289" i="18"/>
  <c r="F149" i="18" s="1"/>
  <c r="F306" i="18"/>
  <c r="F166" i="18" s="1"/>
  <c r="F299" i="18"/>
  <c r="F159" i="18" s="1"/>
  <c r="F277" i="18"/>
  <c r="F137" i="18" s="1"/>
  <c r="O316" i="18"/>
  <c r="O176" i="18" s="1"/>
  <c r="O311" i="18"/>
  <c r="O171" i="18" s="1"/>
  <c r="O306" i="18"/>
  <c r="O166" i="18" s="1"/>
  <c r="O299" i="18"/>
  <c r="O159" i="18" s="1"/>
  <c r="O294" i="18"/>
  <c r="O154" i="18" s="1"/>
  <c r="O282" i="18"/>
  <c r="O142" i="18" s="1"/>
  <c r="O272" i="18"/>
  <c r="O132" i="18" s="1"/>
  <c r="O289" i="18"/>
  <c r="O149" i="18" s="1"/>
  <c r="O277" i="18"/>
  <c r="O137" i="18" s="1"/>
  <c r="B53" i="18"/>
  <c r="D319" i="18"/>
  <c r="D179" i="18" s="1"/>
  <c r="D314" i="18"/>
  <c r="D174" i="18" s="1"/>
  <c r="D309" i="18"/>
  <c r="D169" i="18" s="1"/>
  <c r="D302" i="18"/>
  <c r="D162" i="18" s="1"/>
  <c r="D297" i="18"/>
  <c r="D157" i="18" s="1"/>
  <c r="D275" i="18"/>
  <c r="D135" i="18" s="1"/>
  <c r="D285" i="18"/>
  <c r="D145" i="18" s="1"/>
  <c r="D280" i="18"/>
  <c r="D140" i="18" s="1"/>
  <c r="D292" i="18"/>
  <c r="D152" i="18" s="1"/>
  <c r="M319" i="18"/>
  <c r="M179" i="18" s="1"/>
  <c r="M314" i="18"/>
  <c r="M174" i="18" s="1"/>
  <c r="M309" i="18"/>
  <c r="M169" i="18" s="1"/>
  <c r="M302" i="18"/>
  <c r="M162" i="18" s="1"/>
  <c r="M297" i="18"/>
  <c r="M157" i="18" s="1"/>
  <c r="M292" i="18"/>
  <c r="M152" i="18" s="1"/>
  <c r="M285" i="18"/>
  <c r="M145" i="18" s="1"/>
  <c r="M280" i="18"/>
  <c r="M140" i="18" s="1"/>
  <c r="M275" i="18"/>
  <c r="M135" i="18" s="1"/>
  <c r="B317" i="18"/>
  <c r="B177" i="18" s="1"/>
  <c r="B312" i="18"/>
  <c r="B172" i="18" s="1"/>
  <c r="B278" i="18"/>
  <c r="B138" i="18" s="1"/>
  <c r="B301" i="18"/>
  <c r="B161" i="18" s="1"/>
  <c r="B284" i="18"/>
  <c r="B144" i="18" s="1"/>
  <c r="B273" i="18"/>
  <c r="B133" i="18" s="1"/>
  <c r="B266" i="18"/>
  <c r="B126" i="18" s="1"/>
  <c r="B261" i="18"/>
  <c r="B121" i="18" s="1"/>
  <c r="B256" i="18"/>
  <c r="B116" i="18" s="1"/>
  <c r="B307" i="18"/>
  <c r="B167" i="18" s="1"/>
  <c r="B283" i="18"/>
  <c r="B143" i="18" s="1"/>
  <c r="B318" i="18"/>
  <c r="B178" i="18" s="1"/>
  <c r="B308" i="18"/>
  <c r="B168" i="18" s="1"/>
  <c r="B291" i="18"/>
  <c r="B151" i="18" s="1"/>
  <c r="B262" i="18"/>
  <c r="B122" i="18" s="1"/>
  <c r="B279" i="18"/>
  <c r="B139" i="18" s="1"/>
  <c r="B290" i="18"/>
  <c r="B150" i="18" s="1"/>
  <c r="B274" i="18"/>
  <c r="B134" i="18" s="1"/>
  <c r="B313" i="18"/>
  <c r="B173" i="18" s="1"/>
  <c r="B300" i="18"/>
  <c r="B160" i="18" s="1"/>
  <c r="B296" i="18"/>
  <c r="B156" i="18" s="1"/>
  <c r="B295" i="18"/>
  <c r="B155" i="18" s="1"/>
  <c r="B257" i="18"/>
  <c r="B117" i="18" s="1"/>
  <c r="B267" i="18"/>
  <c r="B127" i="18" s="1"/>
  <c r="J317" i="18"/>
  <c r="J177" i="18" s="1"/>
  <c r="J312" i="18"/>
  <c r="J172" i="18" s="1"/>
  <c r="J279" i="18"/>
  <c r="J139" i="18" s="1"/>
  <c r="J295" i="18"/>
  <c r="J155" i="18" s="1"/>
  <c r="J278" i="18"/>
  <c r="J138" i="18" s="1"/>
  <c r="J273" i="18"/>
  <c r="J133" i="18" s="1"/>
  <c r="J308" i="18"/>
  <c r="J168" i="18" s="1"/>
  <c r="J284" i="18"/>
  <c r="J144" i="18" s="1"/>
  <c r="J318" i="18"/>
  <c r="J178" i="18" s="1"/>
  <c r="J290" i="18"/>
  <c r="J150" i="18" s="1"/>
  <c r="J274" i="18"/>
  <c r="J134" i="18" s="1"/>
  <c r="J283" i="18"/>
  <c r="J143" i="18" s="1"/>
  <c r="J307" i="18"/>
  <c r="J167" i="18" s="1"/>
  <c r="J301" i="18"/>
  <c r="J161" i="18" s="1"/>
  <c r="J300" i="18"/>
  <c r="J160" i="18" s="1"/>
  <c r="J296" i="18"/>
  <c r="J156" i="18" s="1"/>
  <c r="J313" i="18"/>
  <c r="J173" i="18" s="1"/>
  <c r="J291" i="18"/>
  <c r="J151" i="18" s="1"/>
  <c r="S300" i="18"/>
  <c r="S160" i="18" s="1"/>
  <c r="S278" i="18"/>
  <c r="S138" i="18" s="1"/>
  <c r="G316" i="18"/>
  <c r="G176" i="18" s="1"/>
  <c r="G311" i="18"/>
  <c r="G171" i="18" s="1"/>
  <c r="G306" i="18"/>
  <c r="G166" i="18" s="1"/>
  <c r="G299" i="18"/>
  <c r="G159" i="18" s="1"/>
  <c r="G294" i="18"/>
  <c r="G154" i="18" s="1"/>
  <c r="G272" i="18"/>
  <c r="G132" i="18" s="1"/>
  <c r="G289" i="18"/>
  <c r="G149" i="18" s="1"/>
  <c r="G282" i="18"/>
  <c r="G142" i="18" s="1"/>
  <c r="G277" i="18"/>
  <c r="G137" i="18" s="1"/>
  <c r="P311" i="18"/>
  <c r="P171" i="18" s="1"/>
  <c r="D90" i="18"/>
  <c r="D94" i="18"/>
  <c r="F245" i="18"/>
  <c r="F71" i="18" s="1"/>
  <c r="F241" i="18"/>
  <c r="F70" i="18" s="1"/>
  <c r="N241" i="18"/>
  <c r="N70" i="18" s="1"/>
  <c r="N245" i="18"/>
  <c r="N71" i="18" s="1"/>
  <c r="B243" i="18"/>
  <c r="B246" i="18"/>
  <c r="B210" i="18"/>
  <c r="B56" i="18" s="1"/>
  <c r="B247" i="18"/>
  <c r="J247" i="18"/>
  <c r="J243" i="18"/>
  <c r="J208" i="18"/>
  <c r="J246" i="18"/>
  <c r="R208" i="18"/>
  <c r="R247" i="18"/>
  <c r="R243" i="18"/>
  <c r="F207" i="18"/>
  <c r="N207" i="18"/>
  <c r="B208" i="18"/>
  <c r="B54" i="18" s="1"/>
  <c r="C319" i="18"/>
  <c r="C179" i="18" s="1"/>
  <c r="C314" i="18"/>
  <c r="C174" i="18" s="1"/>
  <c r="C309" i="18"/>
  <c r="C169" i="18" s="1"/>
  <c r="C302" i="18"/>
  <c r="C162" i="18" s="1"/>
  <c r="C297" i="18"/>
  <c r="C157" i="18" s="1"/>
  <c r="C292" i="18"/>
  <c r="C152" i="18" s="1"/>
  <c r="C275" i="18"/>
  <c r="C135" i="18" s="1"/>
  <c r="C285" i="18"/>
  <c r="C145" i="18" s="1"/>
  <c r="C280" i="18"/>
  <c r="C140" i="18" s="1"/>
  <c r="G318" i="18"/>
  <c r="G178" i="18" s="1"/>
  <c r="G313" i="18"/>
  <c r="G173" i="18" s="1"/>
  <c r="G308" i="18"/>
  <c r="G168" i="18" s="1"/>
  <c r="G301" i="18"/>
  <c r="G161" i="18" s="1"/>
  <c r="G296" i="18"/>
  <c r="G156" i="18" s="1"/>
  <c r="G317" i="18"/>
  <c r="G177" i="18" s="1"/>
  <c r="G312" i="18"/>
  <c r="G172" i="18" s="1"/>
  <c r="G307" i="18"/>
  <c r="G167" i="18" s="1"/>
  <c r="G290" i="18"/>
  <c r="G150" i="18" s="1"/>
  <c r="G274" i="18"/>
  <c r="G134" i="18" s="1"/>
  <c r="G300" i="18"/>
  <c r="G160" i="18" s="1"/>
  <c r="G279" i="18"/>
  <c r="G139" i="18" s="1"/>
  <c r="G278" i="18"/>
  <c r="G138" i="18" s="1"/>
  <c r="G284" i="18"/>
  <c r="G144" i="18" s="1"/>
  <c r="G295" i="18"/>
  <c r="G155" i="18" s="1"/>
  <c r="G283" i="18"/>
  <c r="G143" i="18" s="1"/>
  <c r="G273" i="18"/>
  <c r="G133" i="18" s="1"/>
  <c r="G291" i="18"/>
  <c r="G151" i="18" s="1"/>
  <c r="O85" i="18"/>
  <c r="C316" i="18"/>
  <c r="C176" i="18" s="1"/>
  <c r="C311" i="18"/>
  <c r="C171" i="18" s="1"/>
  <c r="C299" i="18"/>
  <c r="C159" i="18" s="1"/>
  <c r="C277" i="18"/>
  <c r="C137" i="18" s="1"/>
  <c r="C306" i="18"/>
  <c r="C166" i="18" s="1"/>
  <c r="C282" i="18"/>
  <c r="C142" i="18" s="1"/>
  <c r="C294" i="18"/>
  <c r="C154" i="18" s="1"/>
  <c r="C272" i="18"/>
  <c r="C132" i="18" s="1"/>
  <c r="C289" i="18"/>
  <c r="C149" i="18" s="1"/>
  <c r="K86" i="18"/>
  <c r="S86" i="18"/>
  <c r="B211" i="18"/>
  <c r="B57" i="18" s="1"/>
  <c r="G245" i="18"/>
  <c r="G71" i="18" s="1"/>
  <c r="G241" i="18"/>
  <c r="G70" i="18" s="1"/>
  <c r="O245" i="18"/>
  <c r="O71" i="18" s="1"/>
  <c r="O241" i="18"/>
  <c r="O70" i="18" s="1"/>
  <c r="S241" i="18"/>
  <c r="S70" i="18" s="1"/>
  <c r="D243" i="18"/>
  <c r="C245" i="18"/>
  <c r="C71" i="18" s="1"/>
  <c r="H245" i="18"/>
  <c r="H71" i="18" s="1"/>
  <c r="H241" i="18"/>
  <c r="H70" i="18" s="1"/>
  <c r="P245" i="18"/>
  <c r="P71" i="18" s="1"/>
  <c r="P241" i="18"/>
  <c r="P70" i="18" s="1"/>
  <c r="T241" i="18"/>
  <c r="T70" i="18" s="1"/>
  <c r="S243" i="18"/>
  <c r="C247" i="18"/>
  <c r="N247" i="18"/>
  <c r="J241" i="18"/>
  <c r="J70" i="18" s="1"/>
  <c r="F243" i="18"/>
  <c r="T243" i="18"/>
  <c r="D247" i="18"/>
  <c r="K241" i="18"/>
  <c r="K70" i="18" s="1"/>
  <c r="S247" i="18"/>
  <c r="G247" i="18"/>
  <c r="G243" i="18"/>
  <c r="O247" i="18"/>
  <c r="O243" i="18"/>
  <c r="L241" i="18"/>
  <c r="L70" i="18" s="1"/>
  <c r="K243" i="18"/>
  <c r="O246" i="18"/>
  <c r="F247" i="18"/>
  <c r="T247" i="18"/>
  <c r="H247" i="18"/>
  <c r="H243" i="18"/>
  <c r="P247" i="18"/>
  <c r="P243" i="18"/>
  <c r="L243" i="18"/>
  <c r="P246" i="18"/>
  <c r="I247" i="18"/>
  <c r="I243" i="18"/>
  <c r="Q247" i="18"/>
  <c r="Q243" i="18"/>
  <c r="Q246" i="18"/>
  <c r="K247" i="18"/>
  <c r="I241" i="18"/>
  <c r="I70" i="18" s="1"/>
  <c r="Q241" i="18"/>
  <c r="Q70" i="18" s="1"/>
  <c r="C46" i="25"/>
  <c r="I74" i="25"/>
  <c r="I72" i="25"/>
  <c r="I73" i="25"/>
  <c r="Q74" i="25"/>
  <c r="Q73" i="25"/>
  <c r="Q72" i="25"/>
  <c r="H74" i="25"/>
  <c r="H73" i="25"/>
  <c r="H72" i="25"/>
  <c r="P74" i="25"/>
  <c r="P73" i="25"/>
  <c r="P72" i="25"/>
  <c r="G74" i="25"/>
  <c r="G73" i="25"/>
  <c r="G72" i="25"/>
  <c r="O245" i="25"/>
  <c r="O71" i="25" s="1"/>
  <c r="T247" i="25"/>
  <c r="D39" i="25"/>
  <c r="D224" i="25" s="1"/>
  <c r="L39" i="25"/>
  <c r="L224" i="25" s="1"/>
  <c r="T39" i="25"/>
  <c r="T224" i="25" s="1"/>
  <c r="D41" i="25"/>
  <c r="D226" i="25" s="1"/>
  <c r="L41" i="25"/>
  <c r="L226" i="25" s="1"/>
  <c r="T41" i="25"/>
  <c r="T226" i="25" s="1"/>
  <c r="G221" i="25"/>
  <c r="C247" i="25"/>
  <c r="D44" i="25"/>
  <c r="D229" i="25" s="1"/>
  <c r="L44" i="25"/>
  <c r="L229" i="25" s="1"/>
  <c r="T44" i="25"/>
  <c r="T229" i="25" s="1"/>
  <c r="H45" i="25"/>
  <c r="H230" i="25" s="1"/>
  <c r="P45" i="25"/>
  <c r="P230" i="25" s="1"/>
  <c r="D85" i="25"/>
  <c r="D308" i="25" s="1"/>
  <c r="D168" i="25" s="1"/>
  <c r="H86" i="25"/>
  <c r="H221" i="25"/>
  <c r="H242" i="25"/>
  <c r="K243" i="25"/>
  <c r="O244" i="25"/>
  <c r="O249" i="25" s="1"/>
  <c r="C246" i="25"/>
  <c r="D247" i="25"/>
  <c r="M85" i="25"/>
  <c r="U85" i="25"/>
  <c r="L243" i="25"/>
  <c r="C42" i="25"/>
  <c r="C227" i="25" s="1"/>
  <c r="F72" i="25"/>
  <c r="F73" i="25"/>
  <c r="J84" i="25"/>
  <c r="F85" i="25"/>
  <c r="N85" i="25"/>
  <c r="B86" i="25"/>
  <c r="J86" i="25"/>
  <c r="K207" i="25"/>
  <c r="S208" i="25"/>
  <c r="P221" i="25"/>
  <c r="J246" i="25"/>
  <c r="K247" i="25"/>
  <c r="B43" i="25"/>
  <c r="B228" i="25" s="1"/>
  <c r="G85" i="25"/>
  <c r="O85" i="25"/>
  <c r="C86" i="25"/>
  <c r="C316" i="25" s="1"/>
  <c r="C176" i="25" s="1"/>
  <c r="K86" i="25"/>
  <c r="K282" i="25" s="1"/>
  <c r="K142" i="25" s="1"/>
  <c r="S86" i="25"/>
  <c r="S299" i="25" s="1"/>
  <c r="S159" i="25" s="1"/>
  <c r="M207" i="25"/>
  <c r="E208" i="25"/>
  <c r="Q221" i="25"/>
  <c r="S243" i="25"/>
  <c r="K246" i="25"/>
  <c r="L247" i="25"/>
  <c r="E40" i="25"/>
  <c r="E225" i="25" s="1"/>
  <c r="M40" i="25"/>
  <c r="M225" i="25" s="1"/>
  <c r="U40" i="25"/>
  <c r="U225" i="25" s="1"/>
  <c r="C43" i="25"/>
  <c r="C228" i="25" s="1"/>
  <c r="H44" i="25"/>
  <c r="H229" i="25" s="1"/>
  <c r="P44" i="25"/>
  <c r="P229" i="25" s="1"/>
  <c r="D45" i="25"/>
  <c r="D230" i="25" s="1"/>
  <c r="L45" i="25"/>
  <c r="L230" i="25" s="1"/>
  <c r="T45" i="25"/>
  <c r="T230" i="25" s="1"/>
  <c r="P85" i="25"/>
  <c r="P274" i="25" s="1"/>
  <c r="P134" i="25" s="1"/>
  <c r="D86" i="25"/>
  <c r="D316" i="25" s="1"/>
  <c r="D176" i="25" s="1"/>
  <c r="F208" i="25"/>
  <c r="S221" i="25"/>
  <c r="T243" i="25"/>
  <c r="G245" i="25"/>
  <c r="G71" i="25" s="1"/>
  <c r="M246" i="25"/>
  <c r="M247" i="25"/>
  <c r="B51" i="25"/>
  <c r="B54" i="25" s="1"/>
  <c r="C50" i="25"/>
  <c r="D67" i="25"/>
  <c r="E66" i="25"/>
  <c r="C211" i="25"/>
  <c r="C210" i="25"/>
  <c r="C231" i="25"/>
  <c r="C209" i="25"/>
  <c r="C198" i="25"/>
  <c r="D90" i="25"/>
  <c r="C319" i="25"/>
  <c r="C179" i="25" s="1"/>
  <c r="C314" i="25"/>
  <c r="C174" i="25" s="1"/>
  <c r="C309" i="25"/>
  <c r="C169" i="25" s="1"/>
  <c r="C292" i="25"/>
  <c r="C152" i="25" s="1"/>
  <c r="C268" i="25"/>
  <c r="C128" i="25" s="1"/>
  <c r="C297" i="25"/>
  <c r="C157" i="25" s="1"/>
  <c r="C302" i="25"/>
  <c r="C162" i="25" s="1"/>
  <c r="C275" i="25"/>
  <c r="C135" i="25" s="1"/>
  <c r="C280" i="25"/>
  <c r="C140" i="25" s="1"/>
  <c r="C285" i="25"/>
  <c r="C145" i="25" s="1"/>
  <c r="K319" i="25"/>
  <c r="K179" i="25" s="1"/>
  <c r="K314" i="25"/>
  <c r="K174" i="25" s="1"/>
  <c r="K309" i="25"/>
  <c r="K169" i="25" s="1"/>
  <c r="K285" i="25"/>
  <c r="K145" i="25" s="1"/>
  <c r="K292" i="25"/>
  <c r="K152" i="25" s="1"/>
  <c r="K297" i="25"/>
  <c r="K157" i="25" s="1"/>
  <c r="K302" i="25"/>
  <c r="K162" i="25" s="1"/>
  <c r="K280" i="25"/>
  <c r="K140" i="25" s="1"/>
  <c r="K275" i="25"/>
  <c r="K135" i="25" s="1"/>
  <c r="S319" i="25"/>
  <c r="S179" i="25" s="1"/>
  <c r="S314" i="25"/>
  <c r="S174" i="25" s="1"/>
  <c r="S309" i="25"/>
  <c r="S169" i="25" s="1"/>
  <c r="S285" i="25"/>
  <c r="S145" i="25" s="1"/>
  <c r="S292" i="25"/>
  <c r="S152" i="25" s="1"/>
  <c r="S297" i="25"/>
  <c r="S157" i="25" s="1"/>
  <c r="S275" i="25"/>
  <c r="S135" i="25" s="1"/>
  <c r="S302" i="25"/>
  <c r="S162" i="25" s="1"/>
  <c r="S280" i="25"/>
  <c r="S140" i="25" s="1"/>
  <c r="G295" i="25"/>
  <c r="G155" i="25" s="1"/>
  <c r="G312" i="25"/>
  <c r="G172" i="25" s="1"/>
  <c r="O318" i="25"/>
  <c r="O178" i="25" s="1"/>
  <c r="O313" i="25"/>
  <c r="O173" i="25" s="1"/>
  <c r="O308" i="25"/>
  <c r="O168" i="25" s="1"/>
  <c r="O317" i="25"/>
  <c r="O177" i="25" s="1"/>
  <c r="O307" i="25"/>
  <c r="O167" i="25" s="1"/>
  <c r="O291" i="25"/>
  <c r="O151" i="25" s="1"/>
  <c r="O283" i="25"/>
  <c r="O143" i="25" s="1"/>
  <c r="O312" i="25"/>
  <c r="O172" i="25" s="1"/>
  <c r="O296" i="25"/>
  <c r="O156" i="25" s="1"/>
  <c r="O290" i="25"/>
  <c r="O150" i="25" s="1"/>
  <c r="O274" i="25"/>
  <c r="O134" i="25" s="1"/>
  <c r="O301" i="25"/>
  <c r="O161" i="25" s="1"/>
  <c r="O295" i="25"/>
  <c r="O155" i="25" s="1"/>
  <c r="O300" i="25"/>
  <c r="O160" i="25" s="1"/>
  <c r="O284" i="25"/>
  <c r="O144" i="25" s="1"/>
  <c r="O279" i="25"/>
  <c r="O139" i="25" s="1"/>
  <c r="O273" i="25"/>
  <c r="O133" i="25" s="1"/>
  <c r="O278" i="25"/>
  <c r="O138" i="25" s="1"/>
  <c r="C277" i="25"/>
  <c r="C137" i="25" s="1"/>
  <c r="C272" i="25"/>
  <c r="C132" i="25" s="1"/>
  <c r="K311" i="25"/>
  <c r="K171" i="25" s="1"/>
  <c r="S311" i="25"/>
  <c r="S171" i="25" s="1"/>
  <c r="D91" i="25"/>
  <c r="D96" i="25"/>
  <c r="C203" i="25"/>
  <c r="D95" i="25"/>
  <c r="C197" i="25"/>
  <c r="D89" i="25"/>
  <c r="C202" i="25"/>
  <c r="D94" i="25"/>
  <c r="B61" i="25"/>
  <c r="B60" i="25"/>
  <c r="C60" i="25" s="1"/>
  <c r="D60" i="25" s="1"/>
  <c r="E60" i="25" s="1"/>
  <c r="F60" i="25" s="1"/>
  <c r="G60" i="25" s="1"/>
  <c r="H60" i="25" s="1"/>
  <c r="I60" i="25" s="1"/>
  <c r="J60" i="25" s="1"/>
  <c r="K60" i="25" s="1"/>
  <c r="L60" i="25" s="1"/>
  <c r="M60" i="25" s="1"/>
  <c r="N60" i="25" s="1"/>
  <c r="O60" i="25" s="1"/>
  <c r="P60" i="25" s="1"/>
  <c r="Q60" i="25" s="1"/>
  <c r="R60" i="25" s="1"/>
  <c r="S60" i="25" s="1"/>
  <c r="T60" i="25" s="1"/>
  <c r="U60" i="25" s="1"/>
  <c r="D46" i="25"/>
  <c r="D42" i="25"/>
  <c r="D227" i="25" s="1"/>
  <c r="C200" i="25"/>
  <c r="D92" i="25"/>
  <c r="B231" i="25"/>
  <c r="B209" i="25"/>
  <c r="E81" i="25"/>
  <c r="D319" i="25"/>
  <c r="D179" i="25" s="1"/>
  <c r="D314" i="25"/>
  <c r="D174" i="25" s="1"/>
  <c r="D309" i="25"/>
  <c r="D169" i="25" s="1"/>
  <c r="D292" i="25"/>
  <c r="D152" i="25" s="1"/>
  <c r="D297" i="25"/>
  <c r="D157" i="25" s="1"/>
  <c r="D275" i="25"/>
  <c r="D135" i="25" s="1"/>
  <c r="D302" i="25"/>
  <c r="D162" i="25" s="1"/>
  <c r="D285" i="25"/>
  <c r="D145" i="25" s="1"/>
  <c r="D280" i="25"/>
  <c r="D140" i="25" s="1"/>
  <c r="L319" i="25"/>
  <c r="L179" i="25" s="1"/>
  <c r="L314" i="25"/>
  <c r="L174" i="25" s="1"/>
  <c r="L309" i="25"/>
  <c r="L169" i="25" s="1"/>
  <c r="L292" i="25"/>
  <c r="L152" i="25" s="1"/>
  <c r="L297" i="25"/>
  <c r="L157" i="25" s="1"/>
  <c r="L302" i="25"/>
  <c r="L162" i="25" s="1"/>
  <c r="L280" i="25"/>
  <c r="L140" i="25" s="1"/>
  <c r="L275" i="25"/>
  <c r="L135" i="25" s="1"/>
  <c r="L285" i="25"/>
  <c r="L145" i="25" s="1"/>
  <c r="T319" i="25"/>
  <c r="T179" i="25" s="1"/>
  <c r="T314" i="25"/>
  <c r="T174" i="25" s="1"/>
  <c r="T309" i="25"/>
  <c r="T169" i="25" s="1"/>
  <c r="T285" i="25"/>
  <c r="T145" i="25" s="1"/>
  <c r="T292" i="25"/>
  <c r="T152" i="25" s="1"/>
  <c r="T297" i="25"/>
  <c r="T157" i="25" s="1"/>
  <c r="T302" i="25"/>
  <c r="T162" i="25" s="1"/>
  <c r="T275" i="25"/>
  <c r="T135" i="25" s="1"/>
  <c r="T280" i="25"/>
  <c r="T140" i="25" s="1"/>
  <c r="H318" i="25"/>
  <c r="H178" i="25" s="1"/>
  <c r="H313" i="25"/>
  <c r="H173" i="25" s="1"/>
  <c r="H296" i="25"/>
  <c r="H156" i="25" s="1"/>
  <c r="H290" i="25"/>
  <c r="H150" i="25" s="1"/>
  <c r="H274" i="25"/>
  <c r="H134" i="25" s="1"/>
  <c r="H301" i="25"/>
  <c r="H161" i="25" s="1"/>
  <c r="H295" i="25"/>
  <c r="H155" i="25" s="1"/>
  <c r="H279" i="25"/>
  <c r="H139" i="25" s="1"/>
  <c r="H317" i="25"/>
  <c r="H177" i="25" s="1"/>
  <c r="H308" i="25"/>
  <c r="H168" i="25" s="1"/>
  <c r="H300" i="25"/>
  <c r="H160" i="25" s="1"/>
  <c r="H284" i="25"/>
  <c r="H144" i="25" s="1"/>
  <c r="H312" i="25"/>
  <c r="H172" i="25" s="1"/>
  <c r="H307" i="25"/>
  <c r="H167" i="25" s="1"/>
  <c r="H291" i="25"/>
  <c r="H151" i="25" s="1"/>
  <c r="H283" i="25"/>
  <c r="H143" i="25" s="1"/>
  <c r="H278" i="25"/>
  <c r="H138" i="25" s="1"/>
  <c r="H273" i="25"/>
  <c r="H133" i="25" s="1"/>
  <c r="P290" i="25"/>
  <c r="P150" i="25" s="1"/>
  <c r="P279" i="25"/>
  <c r="P139" i="25" s="1"/>
  <c r="D299" i="25"/>
  <c r="D159" i="25" s="1"/>
  <c r="D277" i="25"/>
  <c r="D137" i="25" s="1"/>
  <c r="D289" i="25"/>
  <c r="D149" i="25" s="1"/>
  <c r="D265" i="25"/>
  <c r="D125" i="25" s="1"/>
  <c r="D282" i="25"/>
  <c r="D142" i="25" s="1"/>
  <c r="D294" i="25"/>
  <c r="D154" i="25" s="1"/>
  <c r="L311" i="25"/>
  <c r="L171" i="25" s="1"/>
  <c r="L294" i="25"/>
  <c r="L154" i="25" s="1"/>
  <c r="L299" i="25"/>
  <c r="L159" i="25" s="1"/>
  <c r="L277" i="25"/>
  <c r="L137" i="25" s="1"/>
  <c r="L306" i="25"/>
  <c r="L166" i="25" s="1"/>
  <c r="L316" i="25"/>
  <c r="L176" i="25" s="1"/>
  <c r="L289" i="25"/>
  <c r="L149" i="25" s="1"/>
  <c r="L272" i="25"/>
  <c r="L132" i="25" s="1"/>
  <c r="L282" i="25"/>
  <c r="L142" i="25" s="1"/>
  <c r="T316" i="25"/>
  <c r="T176" i="25" s="1"/>
  <c r="T294" i="25"/>
  <c r="T154" i="25" s="1"/>
  <c r="T311" i="25"/>
  <c r="T171" i="25" s="1"/>
  <c r="T299" i="25"/>
  <c r="T159" i="25" s="1"/>
  <c r="T306" i="25"/>
  <c r="T166" i="25" s="1"/>
  <c r="T289" i="25"/>
  <c r="T149" i="25" s="1"/>
  <c r="T272" i="25"/>
  <c r="T132" i="25" s="1"/>
  <c r="T282" i="25"/>
  <c r="T142" i="25" s="1"/>
  <c r="T277" i="25"/>
  <c r="T137" i="25" s="1"/>
  <c r="F309" i="25"/>
  <c r="F169" i="25" s="1"/>
  <c r="F297" i="25"/>
  <c r="F157" i="25" s="1"/>
  <c r="F275" i="25"/>
  <c r="F135" i="25" s="1"/>
  <c r="F302" i="25"/>
  <c r="F162" i="25" s="1"/>
  <c r="F319" i="25"/>
  <c r="F179" i="25" s="1"/>
  <c r="F285" i="25"/>
  <c r="F145" i="25" s="1"/>
  <c r="F280" i="25"/>
  <c r="F140" i="25" s="1"/>
  <c r="F314" i="25"/>
  <c r="F174" i="25" s="1"/>
  <c r="F292" i="25"/>
  <c r="F152" i="25" s="1"/>
  <c r="N319" i="25"/>
  <c r="N179" i="25" s="1"/>
  <c r="N292" i="25"/>
  <c r="N152" i="25" s="1"/>
  <c r="N314" i="25"/>
  <c r="N174" i="25" s="1"/>
  <c r="N297" i="25"/>
  <c r="N157" i="25" s="1"/>
  <c r="N275" i="25"/>
  <c r="N135" i="25" s="1"/>
  <c r="N309" i="25"/>
  <c r="N169" i="25" s="1"/>
  <c r="N302" i="25"/>
  <c r="N162" i="25" s="1"/>
  <c r="N285" i="25"/>
  <c r="N145" i="25" s="1"/>
  <c r="N280" i="25"/>
  <c r="N140" i="25" s="1"/>
  <c r="B301" i="25"/>
  <c r="B161" i="25" s="1"/>
  <c r="B279" i="25"/>
  <c r="B139" i="25" s="1"/>
  <c r="B312" i="25"/>
  <c r="B172" i="25" s="1"/>
  <c r="B300" i="25"/>
  <c r="B160" i="25" s="1"/>
  <c r="B278" i="25"/>
  <c r="B138" i="25" s="1"/>
  <c r="B308" i="25"/>
  <c r="B168" i="25" s="1"/>
  <c r="B284" i="25"/>
  <c r="B144" i="25" s="1"/>
  <c r="B273" i="25"/>
  <c r="B133" i="25" s="1"/>
  <c r="B266" i="25"/>
  <c r="B126" i="25" s="1"/>
  <c r="B307" i="25"/>
  <c r="B167" i="25" s="1"/>
  <c r="B283" i="25"/>
  <c r="B143" i="25" s="1"/>
  <c r="B318" i="25"/>
  <c r="B178" i="25" s="1"/>
  <c r="B291" i="25"/>
  <c r="B151" i="25" s="1"/>
  <c r="B290" i="25"/>
  <c r="B150" i="25" s="1"/>
  <c r="B313" i="25"/>
  <c r="B173" i="25" s="1"/>
  <c r="B296" i="25"/>
  <c r="B156" i="25" s="1"/>
  <c r="B256" i="25"/>
  <c r="B116" i="25" s="1"/>
  <c r="B267" i="25"/>
  <c r="B127" i="25" s="1"/>
  <c r="B262" i="25"/>
  <c r="B122" i="25" s="1"/>
  <c r="B295" i="25"/>
  <c r="B155" i="25" s="1"/>
  <c r="B261" i="25"/>
  <c r="B121" i="25" s="1"/>
  <c r="B317" i="25"/>
  <c r="B177" i="25" s="1"/>
  <c r="B257" i="25"/>
  <c r="B117" i="25" s="1"/>
  <c r="B274" i="25"/>
  <c r="B134" i="25" s="1"/>
  <c r="J295" i="25"/>
  <c r="J155" i="25" s="1"/>
  <c r="J313" i="25"/>
  <c r="J173" i="25" s="1"/>
  <c r="J301" i="25"/>
  <c r="J161" i="25" s="1"/>
  <c r="J279" i="25"/>
  <c r="J139" i="25" s="1"/>
  <c r="J317" i="25"/>
  <c r="J177" i="25" s="1"/>
  <c r="J300" i="25"/>
  <c r="J160" i="25" s="1"/>
  <c r="J278" i="25"/>
  <c r="J138" i="25" s="1"/>
  <c r="J273" i="25"/>
  <c r="J133" i="25" s="1"/>
  <c r="J308" i="25"/>
  <c r="J168" i="25" s="1"/>
  <c r="J284" i="25"/>
  <c r="J144" i="25" s="1"/>
  <c r="J312" i="25"/>
  <c r="J172" i="25" s="1"/>
  <c r="J307" i="25"/>
  <c r="J167" i="25" s="1"/>
  <c r="J283" i="25"/>
  <c r="J143" i="25" s="1"/>
  <c r="J291" i="25"/>
  <c r="J151" i="25" s="1"/>
  <c r="J290" i="25"/>
  <c r="J150" i="25" s="1"/>
  <c r="J318" i="25"/>
  <c r="J178" i="25" s="1"/>
  <c r="J274" i="25"/>
  <c r="J134" i="25" s="1"/>
  <c r="J296" i="25"/>
  <c r="J156" i="25" s="1"/>
  <c r="R296" i="25"/>
  <c r="R156" i="25" s="1"/>
  <c r="R274" i="25"/>
  <c r="R134" i="25" s="1"/>
  <c r="R295" i="25"/>
  <c r="R155" i="25" s="1"/>
  <c r="R318" i="25"/>
  <c r="R178" i="25" s="1"/>
  <c r="R301" i="25"/>
  <c r="R161" i="25" s="1"/>
  <c r="R279" i="25"/>
  <c r="R139" i="25" s="1"/>
  <c r="R273" i="25"/>
  <c r="R133" i="25" s="1"/>
  <c r="R300" i="25"/>
  <c r="R160" i="25" s="1"/>
  <c r="R313" i="25"/>
  <c r="R173" i="25" s="1"/>
  <c r="R284" i="25"/>
  <c r="R144" i="25" s="1"/>
  <c r="R317" i="25"/>
  <c r="R177" i="25" s="1"/>
  <c r="R307" i="25"/>
  <c r="R167" i="25" s="1"/>
  <c r="R283" i="25"/>
  <c r="R143" i="25" s="1"/>
  <c r="R308" i="25"/>
  <c r="R168" i="25" s="1"/>
  <c r="R291" i="25"/>
  <c r="R151" i="25" s="1"/>
  <c r="R312" i="25"/>
  <c r="R172" i="25" s="1"/>
  <c r="R290" i="25"/>
  <c r="R150" i="25" s="1"/>
  <c r="R278" i="25"/>
  <c r="R138" i="25" s="1"/>
  <c r="F316" i="25"/>
  <c r="F176" i="25" s="1"/>
  <c r="F306" i="25"/>
  <c r="F166" i="25" s="1"/>
  <c r="F282" i="25"/>
  <c r="F142" i="25" s="1"/>
  <c r="F272" i="25"/>
  <c r="F132" i="25" s="1"/>
  <c r="F311" i="25"/>
  <c r="F171" i="25" s="1"/>
  <c r="F289" i="25"/>
  <c r="F149" i="25" s="1"/>
  <c r="F294" i="25"/>
  <c r="F154" i="25" s="1"/>
  <c r="F299" i="25"/>
  <c r="F159" i="25" s="1"/>
  <c r="F277" i="25"/>
  <c r="F137" i="25" s="1"/>
  <c r="N299" i="25"/>
  <c r="N159" i="25" s="1"/>
  <c r="N277" i="25"/>
  <c r="N137" i="25" s="1"/>
  <c r="N306" i="25"/>
  <c r="N166" i="25" s="1"/>
  <c r="N282" i="25"/>
  <c r="N142" i="25" s="1"/>
  <c r="N272" i="25"/>
  <c r="N132" i="25" s="1"/>
  <c r="N316" i="25"/>
  <c r="N176" i="25" s="1"/>
  <c r="N289" i="25"/>
  <c r="N149" i="25" s="1"/>
  <c r="N311" i="25"/>
  <c r="N171" i="25" s="1"/>
  <c r="N294" i="25"/>
  <c r="N154" i="25" s="1"/>
  <c r="D93" i="25"/>
  <c r="G280" i="25"/>
  <c r="G140" i="25" s="1"/>
  <c r="O319" i="25"/>
  <c r="O179" i="25" s="1"/>
  <c r="O314" i="25"/>
  <c r="O174" i="25" s="1"/>
  <c r="O297" i="25"/>
  <c r="O157" i="25" s="1"/>
  <c r="O275" i="25"/>
  <c r="O135" i="25" s="1"/>
  <c r="O309" i="25"/>
  <c r="O169" i="25" s="1"/>
  <c r="O302" i="25"/>
  <c r="O162" i="25" s="1"/>
  <c r="O285" i="25"/>
  <c r="O145" i="25" s="1"/>
  <c r="O280" i="25"/>
  <c r="O140" i="25" s="1"/>
  <c r="O292" i="25"/>
  <c r="O152" i="25" s="1"/>
  <c r="C317" i="25"/>
  <c r="C177" i="25" s="1"/>
  <c r="C312" i="25"/>
  <c r="C172" i="25" s="1"/>
  <c r="C300" i="25"/>
  <c r="C160" i="25" s="1"/>
  <c r="C278" i="25"/>
  <c r="C138" i="25" s="1"/>
  <c r="C308" i="25"/>
  <c r="C168" i="25" s="1"/>
  <c r="C284" i="25"/>
  <c r="C144" i="25" s="1"/>
  <c r="C273" i="25"/>
  <c r="C133" i="25" s="1"/>
  <c r="C307" i="25"/>
  <c r="C167" i="25" s="1"/>
  <c r="C283" i="25"/>
  <c r="C143" i="25" s="1"/>
  <c r="C318" i="25"/>
  <c r="C178" i="25" s="1"/>
  <c r="C291" i="25"/>
  <c r="C151" i="25" s="1"/>
  <c r="C290" i="25"/>
  <c r="C150" i="25" s="1"/>
  <c r="C313" i="25"/>
  <c r="C173" i="25" s="1"/>
  <c r="C296" i="25"/>
  <c r="C156" i="25" s="1"/>
  <c r="C295" i="25"/>
  <c r="C155" i="25" s="1"/>
  <c r="C261" i="25"/>
  <c r="C121" i="25" s="1"/>
  <c r="C279" i="25"/>
  <c r="C139" i="25" s="1"/>
  <c r="C274" i="25"/>
  <c r="C134" i="25" s="1"/>
  <c r="C301" i="25"/>
  <c r="C161" i="25" s="1"/>
  <c r="K317" i="25"/>
  <c r="K177" i="25" s="1"/>
  <c r="K312" i="25"/>
  <c r="K172" i="25" s="1"/>
  <c r="K313" i="25"/>
  <c r="K173" i="25" s="1"/>
  <c r="K301" i="25"/>
  <c r="K161" i="25" s="1"/>
  <c r="K279" i="25"/>
  <c r="K139" i="25" s="1"/>
  <c r="K300" i="25"/>
  <c r="K160" i="25" s="1"/>
  <c r="K278" i="25"/>
  <c r="K138" i="25" s="1"/>
  <c r="K273" i="25"/>
  <c r="K133" i="25" s="1"/>
  <c r="K308" i="25"/>
  <c r="K168" i="25" s="1"/>
  <c r="K284" i="25"/>
  <c r="K144" i="25" s="1"/>
  <c r="K307" i="25"/>
  <c r="K167" i="25" s="1"/>
  <c r="K283" i="25"/>
  <c r="K143" i="25" s="1"/>
  <c r="K291" i="25"/>
  <c r="K151" i="25" s="1"/>
  <c r="K290" i="25"/>
  <c r="K150" i="25" s="1"/>
  <c r="K318" i="25"/>
  <c r="K178" i="25" s="1"/>
  <c r="K296" i="25"/>
  <c r="K156" i="25" s="1"/>
  <c r="K295" i="25"/>
  <c r="K155" i="25" s="1"/>
  <c r="K274" i="25"/>
  <c r="K134" i="25" s="1"/>
  <c r="S317" i="25"/>
  <c r="S177" i="25" s="1"/>
  <c r="S312" i="25"/>
  <c r="S172" i="25" s="1"/>
  <c r="S295" i="25"/>
  <c r="S155" i="25" s="1"/>
  <c r="S318" i="25"/>
  <c r="S178" i="25" s="1"/>
  <c r="S301" i="25"/>
  <c r="S161" i="25" s="1"/>
  <c r="S279" i="25"/>
  <c r="S139" i="25" s="1"/>
  <c r="S273" i="25"/>
  <c r="S133" i="25" s="1"/>
  <c r="S300" i="25"/>
  <c r="S160" i="25" s="1"/>
  <c r="S278" i="25"/>
  <c r="S138" i="25" s="1"/>
  <c r="S313" i="25"/>
  <c r="S173" i="25" s="1"/>
  <c r="S284" i="25"/>
  <c r="S144" i="25" s="1"/>
  <c r="S307" i="25"/>
  <c r="S167" i="25" s="1"/>
  <c r="S283" i="25"/>
  <c r="S143" i="25" s="1"/>
  <c r="S308" i="25"/>
  <c r="S168" i="25" s="1"/>
  <c r="S291" i="25"/>
  <c r="S151" i="25" s="1"/>
  <c r="S290" i="25"/>
  <c r="S150" i="25" s="1"/>
  <c r="S296" i="25"/>
  <c r="S156" i="25" s="1"/>
  <c r="S274" i="25"/>
  <c r="S134" i="25" s="1"/>
  <c r="G294" i="25"/>
  <c r="G154" i="25" s="1"/>
  <c r="O316" i="25"/>
  <c r="O176" i="25" s="1"/>
  <c r="O311" i="25"/>
  <c r="O171" i="25" s="1"/>
  <c r="O306" i="25"/>
  <c r="O166" i="25" s="1"/>
  <c r="O282" i="25"/>
  <c r="O142" i="25" s="1"/>
  <c r="O272" i="25"/>
  <c r="O132" i="25" s="1"/>
  <c r="O289" i="25"/>
  <c r="O149" i="25" s="1"/>
  <c r="O294" i="25"/>
  <c r="O154" i="25" s="1"/>
  <c r="O299" i="25"/>
  <c r="O159" i="25" s="1"/>
  <c r="O277" i="25"/>
  <c r="O137" i="25" s="1"/>
  <c r="H302" i="25"/>
  <c r="H162" i="25" s="1"/>
  <c r="H280" i="25"/>
  <c r="H140" i="25" s="1"/>
  <c r="H319" i="25"/>
  <c r="H179" i="25" s="1"/>
  <c r="H285" i="25"/>
  <c r="H145" i="25" s="1"/>
  <c r="H314" i="25"/>
  <c r="H174" i="25" s="1"/>
  <c r="H292" i="25"/>
  <c r="H152" i="25" s="1"/>
  <c r="H275" i="25"/>
  <c r="H135" i="25" s="1"/>
  <c r="H309" i="25"/>
  <c r="H169" i="25" s="1"/>
  <c r="H297" i="25"/>
  <c r="H157" i="25" s="1"/>
  <c r="P319" i="25"/>
  <c r="P179" i="25" s="1"/>
  <c r="P314" i="25"/>
  <c r="P174" i="25" s="1"/>
  <c r="P297" i="25"/>
  <c r="P157" i="25" s="1"/>
  <c r="P275" i="25"/>
  <c r="P135" i="25" s="1"/>
  <c r="P309" i="25"/>
  <c r="P169" i="25" s="1"/>
  <c r="P302" i="25"/>
  <c r="P162" i="25" s="1"/>
  <c r="P280" i="25"/>
  <c r="P140" i="25" s="1"/>
  <c r="P285" i="25"/>
  <c r="P145" i="25" s="1"/>
  <c r="P292" i="25"/>
  <c r="P152" i="25" s="1"/>
  <c r="D317" i="25"/>
  <c r="D177" i="25" s="1"/>
  <c r="D312" i="25"/>
  <c r="D172" i="25" s="1"/>
  <c r="D307" i="25"/>
  <c r="D167" i="25" s="1"/>
  <c r="D283" i="25"/>
  <c r="D143" i="25" s="1"/>
  <c r="D295" i="25"/>
  <c r="D155" i="25" s="1"/>
  <c r="D301" i="25"/>
  <c r="D161" i="25" s="1"/>
  <c r="D300" i="25"/>
  <c r="D160" i="25" s="1"/>
  <c r="L317" i="25"/>
  <c r="L177" i="25" s="1"/>
  <c r="L312" i="25"/>
  <c r="L172" i="25" s="1"/>
  <c r="L300" i="25"/>
  <c r="L160" i="25" s="1"/>
  <c r="L278" i="25"/>
  <c r="L138" i="25" s="1"/>
  <c r="L273" i="25"/>
  <c r="L133" i="25" s="1"/>
  <c r="L308" i="25"/>
  <c r="L168" i="25" s="1"/>
  <c r="L284" i="25"/>
  <c r="L144" i="25" s="1"/>
  <c r="L307" i="25"/>
  <c r="L167" i="25" s="1"/>
  <c r="L283" i="25"/>
  <c r="L143" i="25" s="1"/>
  <c r="L291" i="25"/>
  <c r="L151" i="25" s="1"/>
  <c r="L290" i="25"/>
  <c r="L150" i="25" s="1"/>
  <c r="L318" i="25"/>
  <c r="L178" i="25" s="1"/>
  <c r="L296" i="25"/>
  <c r="L156" i="25" s="1"/>
  <c r="L295" i="25"/>
  <c r="L155" i="25" s="1"/>
  <c r="L274" i="25"/>
  <c r="L134" i="25" s="1"/>
  <c r="L301" i="25"/>
  <c r="L161" i="25" s="1"/>
  <c r="L279" i="25"/>
  <c r="L139" i="25" s="1"/>
  <c r="L313" i="25"/>
  <c r="L173" i="25" s="1"/>
  <c r="T317" i="25"/>
  <c r="T177" i="25" s="1"/>
  <c r="T312" i="25"/>
  <c r="T172" i="25" s="1"/>
  <c r="T318" i="25"/>
  <c r="T178" i="25" s="1"/>
  <c r="T301" i="25"/>
  <c r="T161" i="25" s="1"/>
  <c r="T279" i="25"/>
  <c r="T139" i="25" s="1"/>
  <c r="T273" i="25"/>
  <c r="T133" i="25" s="1"/>
  <c r="T300" i="25"/>
  <c r="T160" i="25" s="1"/>
  <c r="T278" i="25"/>
  <c r="T138" i="25" s="1"/>
  <c r="T313" i="25"/>
  <c r="T173" i="25" s="1"/>
  <c r="T284" i="25"/>
  <c r="T144" i="25" s="1"/>
  <c r="T307" i="25"/>
  <c r="T167" i="25" s="1"/>
  <c r="T283" i="25"/>
  <c r="T143" i="25" s="1"/>
  <c r="T308" i="25"/>
  <c r="T168" i="25" s="1"/>
  <c r="T291" i="25"/>
  <c r="T151" i="25" s="1"/>
  <c r="T290" i="25"/>
  <c r="T150" i="25" s="1"/>
  <c r="T296" i="25"/>
  <c r="T156" i="25" s="1"/>
  <c r="T295" i="25"/>
  <c r="T155" i="25" s="1"/>
  <c r="T274" i="25"/>
  <c r="T134" i="25" s="1"/>
  <c r="H316" i="25"/>
  <c r="H176" i="25" s="1"/>
  <c r="H311" i="25"/>
  <c r="H171" i="25" s="1"/>
  <c r="H272" i="25"/>
  <c r="H132" i="25" s="1"/>
  <c r="H289" i="25"/>
  <c r="H149" i="25" s="1"/>
  <c r="H294" i="25"/>
  <c r="H154" i="25" s="1"/>
  <c r="H299" i="25"/>
  <c r="H159" i="25" s="1"/>
  <c r="H306" i="25"/>
  <c r="H166" i="25" s="1"/>
  <c r="H282" i="25"/>
  <c r="H142" i="25" s="1"/>
  <c r="H277" i="25"/>
  <c r="H137" i="25" s="1"/>
  <c r="P316" i="25"/>
  <c r="P176" i="25" s="1"/>
  <c r="P311" i="25"/>
  <c r="P171" i="25" s="1"/>
  <c r="P306" i="25"/>
  <c r="P166" i="25" s="1"/>
  <c r="P282" i="25"/>
  <c r="P142" i="25" s="1"/>
  <c r="P272" i="25"/>
  <c r="P132" i="25" s="1"/>
  <c r="P289" i="25"/>
  <c r="P149" i="25" s="1"/>
  <c r="P294" i="25"/>
  <c r="P154" i="25" s="1"/>
  <c r="P299" i="25"/>
  <c r="P159" i="25" s="1"/>
  <c r="P277" i="25"/>
  <c r="P137" i="25" s="1"/>
  <c r="I302" i="25"/>
  <c r="I162" i="25" s="1"/>
  <c r="I280" i="25"/>
  <c r="I140" i="25" s="1"/>
  <c r="I319" i="25"/>
  <c r="I179" i="25" s="1"/>
  <c r="I285" i="25"/>
  <c r="I145" i="25" s="1"/>
  <c r="I314" i="25"/>
  <c r="I174" i="25" s="1"/>
  <c r="I292" i="25"/>
  <c r="I152" i="25" s="1"/>
  <c r="I309" i="25"/>
  <c r="I169" i="25" s="1"/>
  <c r="I297" i="25"/>
  <c r="I157" i="25" s="1"/>
  <c r="I275" i="25"/>
  <c r="I135" i="25" s="1"/>
  <c r="Q319" i="25"/>
  <c r="Q179" i="25" s="1"/>
  <c r="Q309" i="25"/>
  <c r="Q169" i="25" s="1"/>
  <c r="Q302" i="25"/>
  <c r="Q162" i="25" s="1"/>
  <c r="Q280" i="25"/>
  <c r="Q140" i="25" s="1"/>
  <c r="Q285" i="25"/>
  <c r="Q145" i="25" s="1"/>
  <c r="Q292" i="25"/>
  <c r="Q152" i="25" s="1"/>
  <c r="Q297" i="25"/>
  <c r="Q157" i="25" s="1"/>
  <c r="Q275" i="25"/>
  <c r="Q135" i="25" s="1"/>
  <c r="Q314" i="25"/>
  <c r="Q174" i="25" s="1"/>
  <c r="E283" i="25"/>
  <c r="E143" i="25" s="1"/>
  <c r="E279" i="25"/>
  <c r="E139" i="25" s="1"/>
  <c r="M290" i="25"/>
  <c r="M150" i="25" s="1"/>
  <c r="U317" i="25"/>
  <c r="U177" i="25" s="1"/>
  <c r="U312" i="25"/>
  <c r="U172" i="25" s="1"/>
  <c r="U307" i="25"/>
  <c r="U167" i="25" s="1"/>
  <c r="U300" i="25"/>
  <c r="U160" i="25" s="1"/>
  <c r="U295" i="25"/>
  <c r="U155" i="25" s="1"/>
  <c r="U290" i="25"/>
  <c r="U150" i="25" s="1"/>
  <c r="U283" i="25"/>
  <c r="U143" i="25" s="1"/>
  <c r="U278" i="25"/>
  <c r="U138" i="25" s="1"/>
  <c r="U313" i="25"/>
  <c r="U173" i="25" s="1"/>
  <c r="U284" i="25"/>
  <c r="U144" i="25" s="1"/>
  <c r="U308" i="25"/>
  <c r="U168" i="25" s="1"/>
  <c r="U291" i="25"/>
  <c r="U151" i="25" s="1"/>
  <c r="U296" i="25"/>
  <c r="U156" i="25" s="1"/>
  <c r="U318" i="25"/>
  <c r="U178" i="25" s="1"/>
  <c r="U273" i="25"/>
  <c r="U133" i="25" s="1"/>
  <c r="U279" i="25"/>
  <c r="U139" i="25" s="1"/>
  <c r="U274" i="25"/>
  <c r="U134" i="25" s="1"/>
  <c r="U301" i="25"/>
  <c r="U161" i="25" s="1"/>
  <c r="I316" i="25"/>
  <c r="I176" i="25" s="1"/>
  <c r="I311" i="25"/>
  <c r="I171" i="25" s="1"/>
  <c r="I306" i="25"/>
  <c r="I166" i="25" s="1"/>
  <c r="I299" i="25"/>
  <c r="I159" i="25" s="1"/>
  <c r="I294" i="25"/>
  <c r="I154" i="25" s="1"/>
  <c r="I289" i="25"/>
  <c r="I149" i="25" s="1"/>
  <c r="I282" i="25"/>
  <c r="I142" i="25" s="1"/>
  <c r="I277" i="25"/>
  <c r="I137" i="25" s="1"/>
  <c r="I272" i="25"/>
  <c r="I132" i="25" s="1"/>
  <c r="Q316" i="25"/>
  <c r="Q176" i="25" s="1"/>
  <c r="Q311" i="25"/>
  <c r="Q171" i="25" s="1"/>
  <c r="Q306" i="25"/>
  <c r="Q166" i="25" s="1"/>
  <c r="Q299" i="25"/>
  <c r="Q159" i="25" s="1"/>
  <c r="Q294" i="25"/>
  <c r="Q154" i="25" s="1"/>
  <c r="Q289" i="25"/>
  <c r="Q149" i="25" s="1"/>
  <c r="Q282" i="25"/>
  <c r="Q142" i="25" s="1"/>
  <c r="Q277" i="25"/>
  <c r="Q137" i="25" s="1"/>
  <c r="Q272" i="25"/>
  <c r="Q132" i="25" s="1"/>
  <c r="B314" i="25"/>
  <c r="B174" i="25" s="1"/>
  <c r="B285" i="25"/>
  <c r="B145" i="25" s="1"/>
  <c r="B309" i="25"/>
  <c r="B169" i="25" s="1"/>
  <c r="B292" i="25"/>
  <c r="B152" i="25" s="1"/>
  <c r="B268" i="25"/>
  <c r="B128" i="25" s="1"/>
  <c r="B297" i="25"/>
  <c r="B157" i="25" s="1"/>
  <c r="B319" i="25"/>
  <c r="B179" i="25" s="1"/>
  <c r="B302" i="25"/>
  <c r="B162" i="25" s="1"/>
  <c r="B280" i="25"/>
  <c r="B140" i="25" s="1"/>
  <c r="B275" i="25"/>
  <c r="B135" i="25" s="1"/>
  <c r="B263" i="25"/>
  <c r="B123" i="25" s="1"/>
  <c r="B258" i="25"/>
  <c r="B118" i="25" s="1"/>
  <c r="J319" i="25"/>
  <c r="J179" i="25" s="1"/>
  <c r="J285" i="25"/>
  <c r="J145" i="25" s="1"/>
  <c r="J314" i="25"/>
  <c r="J174" i="25" s="1"/>
  <c r="J292" i="25"/>
  <c r="J152" i="25" s="1"/>
  <c r="J309" i="25"/>
  <c r="J169" i="25" s="1"/>
  <c r="J297" i="25"/>
  <c r="J157" i="25" s="1"/>
  <c r="J302" i="25"/>
  <c r="J162" i="25" s="1"/>
  <c r="J280" i="25"/>
  <c r="J140" i="25" s="1"/>
  <c r="J275" i="25"/>
  <c r="J135" i="25" s="1"/>
  <c r="R319" i="25"/>
  <c r="R179" i="25" s="1"/>
  <c r="R309" i="25"/>
  <c r="R169" i="25" s="1"/>
  <c r="R302" i="25"/>
  <c r="R162" i="25" s="1"/>
  <c r="R280" i="25"/>
  <c r="R140" i="25" s="1"/>
  <c r="R285" i="25"/>
  <c r="R145" i="25" s="1"/>
  <c r="R292" i="25"/>
  <c r="R152" i="25" s="1"/>
  <c r="R314" i="25"/>
  <c r="R174" i="25" s="1"/>
  <c r="R297" i="25"/>
  <c r="R157" i="25" s="1"/>
  <c r="R275" i="25"/>
  <c r="R135" i="25" s="1"/>
  <c r="F318" i="25"/>
  <c r="F178" i="25" s="1"/>
  <c r="F312" i="25"/>
  <c r="F172" i="25" s="1"/>
  <c r="F307" i="25"/>
  <c r="F167" i="25" s="1"/>
  <c r="F291" i="25"/>
  <c r="F151" i="25" s="1"/>
  <c r="F283" i="25"/>
  <c r="F143" i="25" s="1"/>
  <c r="F313" i="25"/>
  <c r="F173" i="25" s="1"/>
  <c r="F296" i="25"/>
  <c r="F156" i="25" s="1"/>
  <c r="F290" i="25"/>
  <c r="F150" i="25" s="1"/>
  <c r="F274" i="25"/>
  <c r="F134" i="25" s="1"/>
  <c r="F301" i="25"/>
  <c r="F161" i="25" s="1"/>
  <c r="F295" i="25"/>
  <c r="F155" i="25" s="1"/>
  <c r="F317" i="25"/>
  <c r="F177" i="25" s="1"/>
  <c r="F308" i="25"/>
  <c r="F168" i="25" s="1"/>
  <c r="F300" i="25"/>
  <c r="F160" i="25" s="1"/>
  <c r="F284" i="25"/>
  <c r="F144" i="25" s="1"/>
  <c r="F279" i="25"/>
  <c r="F139" i="25" s="1"/>
  <c r="F273" i="25"/>
  <c r="F133" i="25" s="1"/>
  <c r="F278" i="25"/>
  <c r="F138" i="25" s="1"/>
  <c r="N317" i="25"/>
  <c r="N177" i="25" s="1"/>
  <c r="N307" i="25"/>
  <c r="N167" i="25" s="1"/>
  <c r="N291" i="25"/>
  <c r="N151" i="25" s="1"/>
  <c r="N283" i="25"/>
  <c r="N143" i="25" s="1"/>
  <c r="N318" i="25"/>
  <c r="N178" i="25" s="1"/>
  <c r="N312" i="25"/>
  <c r="N172" i="25" s="1"/>
  <c r="N296" i="25"/>
  <c r="N156" i="25" s="1"/>
  <c r="N290" i="25"/>
  <c r="N150" i="25" s="1"/>
  <c r="N313" i="25"/>
  <c r="N173" i="25" s="1"/>
  <c r="N301" i="25"/>
  <c r="N161" i="25" s="1"/>
  <c r="N295" i="25"/>
  <c r="N155" i="25" s="1"/>
  <c r="N300" i="25"/>
  <c r="N160" i="25" s="1"/>
  <c r="N284" i="25"/>
  <c r="N144" i="25" s="1"/>
  <c r="N278" i="25"/>
  <c r="N138" i="25" s="1"/>
  <c r="N279" i="25"/>
  <c r="N139" i="25" s="1"/>
  <c r="N273" i="25"/>
  <c r="N133" i="25" s="1"/>
  <c r="N308" i="25"/>
  <c r="N168" i="25" s="1"/>
  <c r="N274" i="25"/>
  <c r="N134" i="25" s="1"/>
  <c r="B294" i="25"/>
  <c r="B154" i="25" s="1"/>
  <c r="B299" i="25"/>
  <c r="B159" i="25" s="1"/>
  <c r="B316" i="25"/>
  <c r="B176" i="25" s="1"/>
  <c r="B306" i="25"/>
  <c r="B166" i="25" s="1"/>
  <c r="B277" i="25"/>
  <c r="B137" i="25" s="1"/>
  <c r="B272" i="25"/>
  <c r="B132" i="25" s="1"/>
  <c r="B265" i="25"/>
  <c r="B125" i="25" s="1"/>
  <c r="B255" i="25"/>
  <c r="B115" i="25" s="1"/>
  <c r="B311" i="25"/>
  <c r="B171" i="25" s="1"/>
  <c r="B260" i="25"/>
  <c r="B120" i="25" s="1"/>
  <c r="B289" i="25"/>
  <c r="B149" i="25" s="1"/>
  <c r="B282" i="25"/>
  <c r="B142" i="25" s="1"/>
  <c r="J316" i="25"/>
  <c r="J176" i="25" s="1"/>
  <c r="J289" i="25"/>
  <c r="J149" i="25" s="1"/>
  <c r="J311" i="25"/>
  <c r="J171" i="25" s="1"/>
  <c r="J294" i="25"/>
  <c r="J154" i="25" s="1"/>
  <c r="J299" i="25"/>
  <c r="J159" i="25" s="1"/>
  <c r="J306" i="25"/>
  <c r="J166" i="25" s="1"/>
  <c r="J282" i="25"/>
  <c r="J142" i="25" s="1"/>
  <c r="J272" i="25"/>
  <c r="J132" i="25" s="1"/>
  <c r="J277" i="25"/>
  <c r="J137" i="25" s="1"/>
  <c r="R289" i="25"/>
  <c r="R149" i="25" s="1"/>
  <c r="R316" i="25"/>
  <c r="R176" i="25" s="1"/>
  <c r="R294" i="25"/>
  <c r="R154" i="25" s="1"/>
  <c r="R311" i="25"/>
  <c r="R171" i="25" s="1"/>
  <c r="R299" i="25"/>
  <c r="R159" i="25" s="1"/>
  <c r="R277" i="25"/>
  <c r="R137" i="25" s="1"/>
  <c r="R306" i="25"/>
  <c r="R166" i="25" s="1"/>
  <c r="R282" i="25"/>
  <c r="R142" i="25" s="1"/>
  <c r="R272" i="25"/>
  <c r="R132" i="25" s="1"/>
  <c r="D241" i="25"/>
  <c r="D70" i="25" s="1"/>
  <c r="D245" i="25"/>
  <c r="D71" i="25" s="1"/>
  <c r="L245" i="25"/>
  <c r="L71" i="25" s="1"/>
  <c r="L241" i="25"/>
  <c r="L70" i="25" s="1"/>
  <c r="T245" i="25"/>
  <c r="T71" i="25" s="1"/>
  <c r="T241" i="25"/>
  <c r="T70" i="25" s="1"/>
  <c r="H247" i="25"/>
  <c r="H243" i="25"/>
  <c r="H246" i="25"/>
  <c r="H208" i="25"/>
  <c r="P247" i="25"/>
  <c r="P243" i="25"/>
  <c r="P208" i="25"/>
  <c r="P246" i="25"/>
  <c r="D244" i="25"/>
  <c r="D249" i="25" s="1"/>
  <c r="D207" i="25"/>
  <c r="L244" i="25"/>
  <c r="L249" i="25" s="1"/>
  <c r="L207" i="25"/>
  <c r="L208" i="25"/>
  <c r="T244" i="25"/>
  <c r="T249" i="25" s="1"/>
  <c r="T207" i="25"/>
  <c r="T208" i="25"/>
  <c r="E319" i="25"/>
  <c r="E179" i="25" s="1"/>
  <c r="E275" i="25"/>
  <c r="E135" i="25" s="1"/>
  <c r="M297" i="25"/>
  <c r="M157" i="25" s="1"/>
  <c r="U319" i="25"/>
  <c r="U179" i="25" s="1"/>
  <c r="U314" i="25"/>
  <c r="U174" i="25" s="1"/>
  <c r="U309" i="25"/>
  <c r="U169" i="25" s="1"/>
  <c r="U302" i="25"/>
  <c r="U162" i="25" s="1"/>
  <c r="U297" i="25"/>
  <c r="U157" i="25" s="1"/>
  <c r="U292" i="25"/>
  <c r="U152" i="25" s="1"/>
  <c r="U285" i="25"/>
  <c r="U145" i="25" s="1"/>
  <c r="U280" i="25"/>
  <c r="U140" i="25" s="1"/>
  <c r="U275" i="25"/>
  <c r="U135" i="25" s="1"/>
  <c r="I318" i="25"/>
  <c r="I178" i="25" s="1"/>
  <c r="I313" i="25"/>
  <c r="I173" i="25" s="1"/>
  <c r="I308" i="25"/>
  <c r="I168" i="25" s="1"/>
  <c r="I301" i="25"/>
  <c r="I161" i="25" s="1"/>
  <c r="I296" i="25"/>
  <c r="I156" i="25" s="1"/>
  <c r="I291" i="25"/>
  <c r="I151" i="25" s="1"/>
  <c r="I284" i="25"/>
  <c r="I144" i="25" s="1"/>
  <c r="I279" i="25"/>
  <c r="I139" i="25" s="1"/>
  <c r="I274" i="25"/>
  <c r="I134" i="25" s="1"/>
  <c r="I295" i="25"/>
  <c r="I155" i="25" s="1"/>
  <c r="I317" i="25"/>
  <c r="I177" i="25" s="1"/>
  <c r="I300" i="25"/>
  <c r="I160" i="25" s="1"/>
  <c r="I312" i="25"/>
  <c r="I172" i="25" s="1"/>
  <c r="I307" i="25"/>
  <c r="I167" i="25" s="1"/>
  <c r="I278" i="25"/>
  <c r="I138" i="25" s="1"/>
  <c r="I290" i="25"/>
  <c r="I150" i="25" s="1"/>
  <c r="I283" i="25"/>
  <c r="I143" i="25" s="1"/>
  <c r="I273" i="25"/>
  <c r="I133" i="25" s="1"/>
  <c r="Q318" i="25"/>
  <c r="Q178" i="25" s="1"/>
  <c r="Q313" i="25"/>
  <c r="Q173" i="25" s="1"/>
  <c r="Q308" i="25"/>
  <c r="Q168" i="25" s="1"/>
  <c r="Q301" i="25"/>
  <c r="Q161" i="25" s="1"/>
  <c r="Q296" i="25"/>
  <c r="Q156" i="25" s="1"/>
  <c r="Q291" i="25"/>
  <c r="Q151" i="25" s="1"/>
  <c r="Q284" i="25"/>
  <c r="Q144" i="25" s="1"/>
  <c r="Q279" i="25"/>
  <c r="Q139" i="25" s="1"/>
  <c r="Q274" i="25"/>
  <c r="Q134" i="25" s="1"/>
  <c r="Q312" i="25"/>
  <c r="Q172" i="25" s="1"/>
  <c r="Q290" i="25"/>
  <c r="Q150" i="25" s="1"/>
  <c r="Q295" i="25"/>
  <c r="Q155" i="25" s="1"/>
  <c r="Q300" i="25"/>
  <c r="Q160" i="25" s="1"/>
  <c r="Q317" i="25"/>
  <c r="Q177" i="25" s="1"/>
  <c r="Q307" i="25"/>
  <c r="Q167" i="25" s="1"/>
  <c r="Q283" i="25"/>
  <c r="Q143" i="25" s="1"/>
  <c r="Q273" i="25"/>
  <c r="Q133" i="25" s="1"/>
  <c r="Q278" i="25"/>
  <c r="Q138" i="25" s="1"/>
  <c r="E277" i="25"/>
  <c r="E137" i="25" s="1"/>
  <c r="M289" i="25"/>
  <c r="M149" i="25" s="1"/>
  <c r="U316" i="25"/>
  <c r="U176" i="25" s="1"/>
  <c r="U294" i="25"/>
  <c r="U154" i="25" s="1"/>
  <c r="U311" i="25"/>
  <c r="U171" i="25" s="1"/>
  <c r="U299" i="25"/>
  <c r="U159" i="25" s="1"/>
  <c r="U277" i="25"/>
  <c r="U137" i="25" s="1"/>
  <c r="U306" i="25"/>
  <c r="U166" i="25" s="1"/>
  <c r="U282" i="25"/>
  <c r="U142" i="25" s="1"/>
  <c r="U289" i="25"/>
  <c r="U149" i="25" s="1"/>
  <c r="U272" i="25"/>
  <c r="U132" i="25" s="1"/>
  <c r="I246" i="25"/>
  <c r="Q247" i="25"/>
  <c r="Q246" i="25"/>
  <c r="N245" i="25"/>
  <c r="N71" i="25" s="1"/>
  <c r="J247" i="25"/>
  <c r="F241" i="25"/>
  <c r="F70" i="25" s="1"/>
  <c r="F245" i="25"/>
  <c r="F71" i="25" s="1"/>
  <c r="I243" i="25"/>
  <c r="E244" i="25"/>
  <c r="E249" i="25" s="1"/>
  <c r="I207" i="25"/>
  <c r="R207" i="25"/>
  <c r="Q208" i="25"/>
  <c r="B211" i="25"/>
  <c r="B241" i="25"/>
  <c r="B70" i="25" s="1"/>
  <c r="J207" i="25"/>
  <c r="I208" i="25"/>
  <c r="R208" i="25"/>
  <c r="U245" i="25"/>
  <c r="U71" i="25" s="1"/>
  <c r="B207" i="25"/>
  <c r="U207" i="25"/>
  <c r="J208" i="25"/>
  <c r="B210" i="25"/>
  <c r="E245" i="25"/>
  <c r="E71" i="25" s="1"/>
  <c r="B246" i="25"/>
  <c r="B247" i="25"/>
  <c r="R247" i="25"/>
  <c r="R241" i="25"/>
  <c r="R70" i="25" s="1"/>
  <c r="R245" i="25"/>
  <c r="R71" i="25" s="1"/>
  <c r="F247" i="25"/>
  <c r="F246" i="25"/>
  <c r="N243" i="25"/>
  <c r="N247" i="25"/>
  <c r="N246" i="25"/>
  <c r="Q243" i="25"/>
  <c r="N207" i="25"/>
  <c r="U208" i="25"/>
  <c r="G247" i="25"/>
  <c r="G246" i="25"/>
  <c r="O247" i="25"/>
  <c r="O246" i="25"/>
  <c r="J241" i="25"/>
  <c r="J70" i="25" s="1"/>
  <c r="R243" i="25"/>
  <c r="I245" i="25"/>
  <c r="I71" i="25" s="1"/>
  <c r="E247" i="25"/>
  <c r="H241" i="25"/>
  <c r="H70" i="25" s="1"/>
  <c r="P241" i="25"/>
  <c r="P70" i="25" s="1"/>
  <c r="D7" i="25"/>
  <c r="U211" i="16"/>
  <c r="U57" i="16" s="1"/>
  <c r="U231" i="16"/>
  <c r="U210" i="16"/>
  <c r="U292" i="16"/>
  <c r="U302" i="16"/>
  <c r="U314" i="16"/>
  <c r="U294" i="16"/>
  <c r="U306" i="16"/>
  <c r="U316" i="16"/>
  <c r="U225" i="16"/>
  <c r="U283" i="16"/>
  <c r="U295" i="16"/>
  <c r="U307" i="16"/>
  <c r="U317" i="16"/>
  <c r="U284" i="16"/>
  <c r="U296" i="16"/>
  <c r="U308" i="16"/>
  <c r="U318" i="16"/>
  <c r="U285" i="16"/>
  <c r="U297" i="16"/>
  <c r="U309" i="16"/>
  <c r="C50" i="16"/>
  <c r="D50" i="16" s="1"/>
  <c r="B57" i="16"/>
  <c r="D93" i="16"/>
  <c r="F7" i="24"/>
  <c r="D7" i="23"/>
  <c r="E7" i="22"/>
  <c r="D7" i="21"/>
  <c r="D224" i="21" s="1"/>
  <c r="D7" i="20"/>
  <c r="D7" i="19"/>
  <c r="F7" i="18"/>
  <c r="B67" i="16"/>
  <c r="C66" i="16"/>
  <c r="D24" i="16"/>
  <c r="E36" i="16"/>
  <c r="E50" i="16"/>
  <c r="B55" i="16"/>
  <c r="B54" i="16"/>
  <c r="E93" i="16"/>
  <c r="D201" i="16"/>
  <c r="C204" i="16"/>
  <c r="D96" i="16"/>
  <c r="C51" i="16"/>
  <c r="C57" i="16" s="1"/>
  <c r="C199" i="16"/>
  <c r="D91" i="16"/>
  <c r="C203" i="16"/>
  <c r="D95" i="16"/>
  <c r="B26" i="16"/>
  <c r="C24" i="16"/>
  <c r="C26" i="16"/>
  <c r="L24" i="16"/>
  <c r="M36" i="16"/>
  <c r="B56" i="16"/>
  <c r="C197" i="16"/>
  <c r="D89" i="16"/>
  <c r="C202" i="16"/>
  <c r="D94" i="16"/>
  <c r="B24" i="16"/>
  <c r="C200" i="16"/>
  <c r="D92" i="16"/>
  <c r="C198" i="16"/>
  <c r="D90" i="16"/>
  <c r="K24" i="16"/>
  <c r="D26" i="16"/>
  <c r="B53" i="16"/>
  <c r="C86" i="16"/>
  <c r="C8" i="16"/>
  <c r="C85" i="16"/>
  <c r="D7" i="16"/>
  <c r="C84" i="16"/>
  <c r="B61" i="16"/>
  <c r="B179" i="16"/>
  <c r="B174" i="16"/>
  <c r="B162" i="16"/>
  <c r="B152" i="16"/>
  <c r="B128" i="16"/>
  <c r="B123" i="16"/>
  <c r="B157" i="16"/>
  <c r="B140" i="16"/>
  <c r="B118" i="16"/>
  <c r="B169" i="16"/>
  <c r="B145" i="16"/>
  <c r="B135" i="16"/>
  <c r="B177" i="16"/>
  <c r="B172" i="16"/>
  <c r="B156" i="16"/>
  <c r="B144" i="16"/>
  <c r="B133" i="16"/>
  <c r="B126" i="16"/>
  <c r="B160" i="16"/>
  <c r="B143" i="16"/>
  <c r="B178" i="16"/>
  <c r="B168" i="16"/>
  <c r="B139" i="16"/>
  <c r="B127" i="16"/>
  <c r="B167" i="16"/>
  <c r="B155" i="16"/>
  <c r="B150" i="16"/>
  <c r="B134" i="16"/>
  <c r="B138" i="16"/>
  <c r="B122" i="16"/>
  <c r="B173" i="16"/>
  <c r="B161" i="16"/>
  <c r="B151" i="16"/>
  <c r="B121" i="16"/>
  <c r="B117" i="16"/>
  <c r="B116" i="16"/>
  <c r="B176" i="16"/>
  <c r="B154" i="16"/>
  <c r="B137" i="16"/>
  <c r="B171" i="16"/>
  <c r="B120" i="16"/>
  <c r="B115" i="16"/>
  <c r="B159" i="16"/>
  <c r="B149" i="16"/>
  <c r="B132" i="16"/>
  <c r="B166" i="16"/>
  <c r="B142" i="16"/>
  <c r="B125" i="16"/>
  <c r="O245" i="16"/>
  <c r="O71" i="16" s="1"/>
  <c r="O241" i="16"/>
  <c r="O70" i="16" s="1"/>
  <c r="C247" i="16"/>
  <c r="C56" i="16"/>
  <c r="C208" i="16"/>
  <c r="C54" i="16" s="1"/>
  <c r="C243" i="16"/>
  <c r="C246" i="16"/>
  <c r="K246" i="16"/>
  <c r="K247" i="16"/>
  <c r="S247" i="16"/>
  <c r="S243" i="16"/>
  <c r="S246" i="16"/>
  <c r="G244" i="16"/>
  <c r="O244" i="16"/>
  <c r="C207" i="16"/>
  <c r="C53" i="16" s="1"/>
  <c r="C55" i="16"/>
  <c r="C249" i="16"/>
  <c r="P245" i="16"/>
  <c r="P71" i="16" s="1"/>
  <c r="P241" i="16"/>
  <c r="P70" i="16" s="1"/>
  <c r="C241" i="16"/>
  <c r="C70" i="16" s="1"/>
  <c r="L243" i="16"/>
  <c r="K245" i="16"/>
  <c r="K71" i="16" s="1"/>
  <c r="G247" i="16"/>
  <c r="U247" i="16"/>
  <c r="I245" i="16"/>
  <c r="I71" i="16" s="1"/>
  <c r="I241" i="16"/>
  <c r="I70" i="16" s="1"/>
  <c r="Q245" i="16"/>
  <c r="Q71" i="16" s="1"/>
  <c r="Q241" i="16"/>
  <c r="Q70" i="16" s="1"/>
  <c r="M243" i="16"/>
  <c r="G246" i="16"/>
  <c r="L247" i="16"/>
  <c r="S241" i="16"/>
  <c r="S70" i="16" s="1"/>
  <c r="D243" i="16"/>
  <c r="O243" i="16"/>
  <c r="M247" i="16"/>
  <c r="H247" i="16"/>
  <c r="H243" i="16"/>
  <c r="P247" i="16"/>
  <c r="P243" i="16"/>
  <c r="D249" i="16"/>
  <c r="T241" i="16"/>
  <c r="T70" i="16" s="1"/>
  <c r="E243" i="16"/>
  <c r="I247" i="16"/>
  <c r="I243" i="16"/>
  <c r="Q247" i="16"/>
  <c r="Q243" i="16"/>
  <c r="H241" i="16"/>
  <c r="H70" i="16" s="1"/>
  <c r="T243" i="16"/>
  <c r="D247" i="16"/>
  <c r="B247" i="16"/>
  <c r="B243" i="16"/>
  <c r="J247" i="16"/>
  <c r="J243" i="16"/>
  <c r="R247" i="16"/>
  <c r="R243" i="16"/>
  <c r="U243" i="16"/>
  <c r="E247" i="16"/>
  <c r="B241" i="16"/>
  <c r="B70" i="16" s="1"/>
  <c r="J241" i="16"/>
  <c r="J70" i="16" s="1"/>
  <c r="R241" i="16"/>
  <c r="R70" i="16" s="1"/>
  <c r="D255" i="20" l="1"/>
  <c r="D115" i="20" s="1"/>
  <c r="D261" i="20"/>
  <c r="D121" i="20" s="1"/>
  <c r="D258" i="20"/>
  <c r="D118" i="20" s="1"/>
  <c r="D260" i="20"/>
  <c r="D120" i="20" s="1"/>
  <c r="D266" i="20"/>
  <c r="D126" i="20" s="1"/>
  <c r="D263" i="20"/>
  <c r="D123" i="20" s="1"/>
  <c r="D265" i="20"/>
  <c r="D125" i="20" s="1"/>
  <c r="D257" i="20"/>
  <c r="D117" i="20" s="1"/>
  <c r="D268" i="20"/>
  <c r="D128" i="20" s="1"/>
  <c r="D256" i="20"/>
  <c r="D116" i="20" s="1"/>
  <c r="D262" i="20"/>
  <c r="D122" i="20" s="1"/>
  <c r="D267" i="20"/>
  <c r="D127" i="20" s="1"/>
  <c r="I61" i="27"/>
  <c r="D51" i="27"/>
  <c r="E50" i="27"/>
  <c r="E202" i="27"/>
  <c r="F94" i="27"/>
  <c r="E201" i="27"/>
  <c r="F93" i="27"/>
  <c r="G207" i="27"/>
  <c r="G86" i="27"/>
  <c r="G84" i="27"/>
  <c r="G85" i="27"/>
  <c r="H7" i="27"/>
  <c r="G226" i="27"/>
  <c r="G224" i="27"/>
  <c r="G225" i="27"/>
  <c r="G229" i="27"/>
  <c r="G249" i="27"/>
  <c r="G230" i="27"/>
  <c r="G208" i="27"/>
  <c r="C54" i="27"/>
  <c r="E200" i="27"/>
  <c r="F92" i="27"/>
  <c r="C56" i="27"/>
  <c r="E199" i="27"/>
  <c r="F91" i="27"/>
  <c r="F319" i="27"/>
  <c r="F179" i="27" s="1"/>
  <c r="F285" i="27"/>
  <c r="F145" i="27" s="1"/>
  <c r="F280" i="27"/>
  <c r="F140" i="27" s="1"/>
  <c r="F314" i="27"/>
  <c r="F174" i="27" s="1"/>
  <c r="F292" i="27"/>
  <c r="F152" i="27" s="1"/>
  <c r="F268" i="27"/>
  <c r="F128" i="27" s="1"/>
  <c r="F263" i="27"/>
  <c r="F123" i="27" s="1"/>
  <c r="F258" i="27"/>
  <c r="F118" i="27" s="1"/>
  <c r="F275" i="27"/>
  <c r="F135" i="27" s="1"/>
  <c r="F309" i="27"/>
  <c r="F169" i="27" s="1"/>
  <c r="F297" i="27"/>
  <c r="F157" i="27" s="1"/>
  <c r="F302" i="27"/>
  <c r="F162" i="27" s="1"/>
  <c r="G227" i="27"/>
  <c r="E198" i="27"/>
  <c r="F90" i="27"/>
  <c r="F316" i="27"/>
  <c r="F176" i="27" s="1"/>
  <c r="F311" i="27"/>
  <c r="F171" i="27" s="1"/>
  <c r="F306" i="27"/>
  <c r="F166" i="27" s="1"/>
  <c r="F299" i="27"/>
  <c r="F159" i="27" s="1"/>
  <c r="F294" i="27"/>
  <c r="F154" i="27" s="1"/>
  <c r="F289" i="27"/>
  <c r="F149" i="27" s="1"/>
  <c r="F282" i="27"/>
  <c r="F142" i="27" s="1"/>
  <c r="F277" i="27"/>
  <c r="F137" i="27" s="1"/>
  <c r="F265" i="27"/>
  <c r="F125" i="27" s="1"/>
  <c r="F260" i="27"/>
  <c r="F120" i="27" s="1"/>
  <c r="F255" i="27"/>
  <c r="F115" i="27" s="1"/>
  <c r="F272" i="27"/>
  <c r="F132" i="27" s="1"/>
  <c r="C55" i="27"/>
  <c r="J81" i="27"/>
  <c r="I43" i="27"/>
  <c r="I46" i="27"/>
  <c r="I42" i="27"/>
  <c r="E203" i="27"/>
  <c r="F95" i="27"/>
  <c r="E197" i="27"/>
  <c r="F89" i="27"/>
  <c r="E204" i="27"/>
  <c r="F96" i="27"/>
  <c r="F318" i="27"/>
  <c r="F178" i="27" s="1"/>
  <c r="F313" i="27"/>
  <c r="F173" i="27" s="1"/>
  <c r="F308" i="27"/>
  <c r="F168" i="27" s="1"/>
  <c r="F301" i="27"/>
  <c r="F161" i="27" s="1"/>
  <c r="F296" i="27"/>
  <c r="F156" i="27" s="1"/>
  <c r="F291" i="27"/>
  <c r="F151" i="27" s="1"/>
  <c r="F284" i="27"/>
  <c r="F144" i="27" s="1"/>
  <c r="F312" i="27"/>
  <c r="F172" i="27" s="1"/>
  <c r="F283" i="27"/>
  <c r="F143" i="27" s="1"/>
  <c r="F307" i="27"/>
  <c r="F167" i="27" s="1"/>
  <c r="F290" i="27"/>
  <c r="F150" i="27" s="1"/>
  <c r="F278" i="27"/>
  <c r="F138" i="27" s="1"/>
  <c r="F273" i="27"/>
  <c r="F133" i="27" s="1"/>
  <c r="F266" i="27"/>
  <c r="F126" i="27" s="1"/>
  <c r="F261" i="27"/>
  <c r="F121" i="27" s="1"/>
  <c r="F256" i="27"/>
  <c r="F116" i="27" s="1"/>
  <c r="F295" i="27"/>
  <c r="F155" i="27" s="1"/>
  <c r="F279" i="27"/>
  <c r="F139" i="27" s="1"/>
  <c r="F317" i="27"/>
  <c r="F177" i="27" s="1"/>
  <c r="F300" i="27"/>
  <c r="F160" i="27" s="1"/>
  <c r="F274" i="27"/>
  <c r="F134" i="27" s="1"/>
  <c r="F257" i="27"/>
  <c r="F117" i="27" s="1"/>
  <c r="F267" i="27"/>
  <c r="F127" i="27" s="1"/>
  <c r="F262" i="27"/>
  <c r="F122" i="27" s="1"/>
  <c r="E67" i="27"/>
  <c r="F66" i="27"/>
  <c r="G231" i="27"/>
  <c r="C57" i="27"/>
  <c r="H231" i="27"/>
  <c r="H211" i="27"/>
  <c r="H209" i="27"/>
  <c r="H210" i="27"/>
  <c r="E36" i="27"/>
  <c r="E62" i="27" s="1"/>
  <c r="D24" i="27"/>
  <c r="D26" i="27"/>
  <c r="C211" i="26"/>
  <c r="C57" i="26" s="1"/>
  <c r="C210" i="26"/>
  <c r="C56" i="26" s="1"/>
  <c r="C209" i="26"/>
  <c r="C231" i="26"/>
  <c r="D46" i="26"/>
  <c r="D42" i="26"/>
  <c r="D227" i="26" s="1"/>
  <c r="E81" i="26"/>
  <c r="D43" i="26"/>
  <c r="D228" i="26" s="1"/>
  <c r="C55" i="26"/>
  <c r="C53" i="26"/>
  <c r="C54" i="26"/>
  <c r="E203" i="26"/>
  <c r="F95" i="26"/>
  <c r="D67" i="26"/>
  <c r="E66" i="26"/>
  <c r="E204" i="26"/>
  <c r="F96" i="26"/>
  <c r="E197" i="26"/>
  <c r="F89" i="26"/>
  <c r="E200" i="26"/>
  <c r="F92" i="26"/>
  <c r="E202" i="26"/>
  <c r="F94" i="26"/>
  <c r="E207" i="26"/>
  <c r="E208" i="26"/>
  <c r="E86" i="26"/>
  <c r="E84" i="26"/>
  <c r="E85" i="26"/>
  <c r="F7" i="26"/>
  <c r="E230" i="26"/>
  <c r="E249" i="26"/>
  <c r="E225" i="26"/>
  <c r="E226" i="26"/>
  <c r="E224" i="26"/>
  <c r="E229" i="26"/>
  <c r="E198" i="26"/>
  <c r="F90" i="26"/>
  <c r="E26" i="26"/>
  <c r="E24" i="26"/>
  <c r="F36" i="26"/>
  <c r="D62" i="26"/>
  <c r="E61" i="26"/>
  <c r="E201" i="26"/>
  <c r="F93" i="26"/>
  <c r="D319" i="26"/>
  <c r="D179" i="26" s="1"/>
  <c r="D314" i="26"/>
  <c r="D174" i="26" s="1"/>
  <c r="D309" i="26"/>
  <c r="D169" i="26" s="1"/>
  <c r="D302" i="26"/>
  <c r="D162" i="26" s="1"/>
  <c r="D297" i="26"/>
  <c r="D157" i="26" s="1"/>
  <c r="D292" i="26"/>
  <c r="D152" i="26" s="1"/>
  <c r="D285" i="26"/>
  <c r="D145" i="26" s="1"/>
  <c r="D280" i="26"/>
  <c r="D140" i="26" s="1"/>
  <c r="D275" i="26"/>
  <c r="D135" i="26" s="1"/>
  <c r="D258" i="26"/>
  <c r="D118" i="26" s="1"/>
  <c r="E199" i="26"/>
  <c r="F91" i="26"/>
  <c r="E50" i="26"/>
  <c r="D51" i="26"/>
  <c r="D316" i="26"/>
  <c r="D176" i="26" s="1"/>
  <c r="D311" i="26"/>
  <c r="D171" i="26" s="1"/>
  <c r="D306" i="26"/>
  <c r="D166" i="26" s="1"/>
  <c r="D299" i="26"/>
  <c r="D159" i="26" s="1"/>
  <c r="D294" i="26"/>
  <c r="D154" i="26" s="1"/>
  <c r="D289" i="26"/>
  <c r="D149" i="26" s="1"/>
  <c r="D282" i="26"/>
  <c r="D142" i="26" s="1"/>
  <c r="D277" i="26"/>
  <c r="D137" i="26" s="1"/>
  <c r="D272" i="26"/>
  <c r="D132" i="26" s="1"/>
  <c r="D317" i="26"/>
  <c r="D177" i="26" s="1"/>
  <c r="D312" i="26"/>
  <c r="D172" i="26" s="1"/>
  <c r="D307" i="26"/>
  <c r="D167" i="26" s="1"/>
  <c r="D300" i="26"/>
  <c r="D160" i="26" s="1"/>
  <c r="D295" i="26"/>
  <c r="D155" i="26" s="1"/>
  <c r="D290" i="26"/>
  <c r="D150" i="26" s="1"/>
  <c r="D283" i="26"/>
  <c r="D143" i="26" s="1"/>
  <c r="D278" i="26"/>
  <c r="D138" i="26" s="1"/>
  <c r="D318" i="26"/>
  <c r="D178" i="26" s="1"/>
  <c r="D313" i="26"/>
  <c r="D173" i="26" s="1"/>
  <c r="D308" i="26"/>
  <c r="D168" i="26" s="1"/>
  <c r="D301" i="26"/>
  <c r="D161" i="26" s="1"/>
  <c r="D296" i="26"/>
  <c r="D156" i="26" s="1"/>
  <c r="D291" i="26"/>
  <c r="D151" i="26" s="1"/>
  <c r="D284" i="26"/>
  <c r="D144" i="26" s="1"/>
  <c r="D279" i="26"/>
  <c r="D139" i="26" s="1"/>
  <c r="D274" i="26"/>
  <c r="D134" i="26" s="1"/>
  <c r="D273" i="26"/>
  <c r="D133" i="26" s="1"/>
  <c r="D267" i="26"/>
  <c r="D127" i="26" s="1"/>
  <c r="D266" i="26"/>
  <c r="D126" i="26" s="1"/>
  <c r="D225" i="23"/>
  <c r="D229" i="23"/>
  <c r="D224" i="23"/>
  <c r="D84" i="23"/>
  <c r="D86" i="23"/>
  <c r="D228" i="23"/>
  <c r="D230" i="23"/>
  <c r="D85" i="23"/>
  <c r="D208" i="23"/>
  <c r="D231" i="23"/>
  <c r="C74" i="23"/>
  <c r="C73" i="23"/>
  <c r="C72" i="23"/>
  <c r="D207" i="23"/>
  <c r="D249" i="23"/>
  <c r="D227" i="23"/>
  <c r="D36" i="23"/>
  <c r="C24" i="23"/>
  <c r="C26" i="23"/>
  <c r="D226" i="23"/>
  <c r="D229" i="21"/>
  <c r="D207" i="21"/>
  <c r="D86" i="21"/>
  <c r="D85" i="21"/>
  <c r="D208" i="21"/>
  <c r="D84" i="21"/>
  <c r="D226" i="21"/>
  <c r="D225" i="21"/>
  <c r="D249" i="21"/>
  <c r="D230" i="21"/>
  <c r="E24" i="21"/>
  <c r="E26" i="21"/>
  <c r="D301" i="23"/>
  <c r="D161" i="23" s="1"/>
  <c r="D295" i="23"/>
  <c r="D155" i="23" s="1"/>
  <c r="B56" i="23"/>
  <c r="B57" i="23"/>
  <c r="B53" i="23"/>
  <c r="B54" i="23"/>
  <c r="K272" i="22"/>
  <c r="K132" i="22" s="1"/>
  <c r="K285" i="22"/>
  <c r="K145" i="22" s="1"/>
  <c r="K274" i="22"/>
  <c r="K134" i="22" s="1"/>
  <c r="K283" i="22"/>
  <c r="K143" i="22" s="1"/>
  <c r="K294" i="22"/>
  <c r="K154" i="22" s="1"/>
  <c r="K292" i="22"/>
  <c r="K152" i="22" s="1"/>
  <c r="K296" i="22"/>
  <c r="K156" i="22" s="1"/>
  <c r="K290" i="22"/>
  <c r="K150" i="22" s="1"/>
  <c r="K277" i="22"/>
  <c r="K137" i="22" s="1"/>
  <c r="K297" i="22"/>
  <c r="K157" i="22" s="1"/>
  <c r="K284" i="22"/>
  <c r="K144" i="22" s="1"/>
  <c r="K295" i="22"/>
  <c r="K155" i="22" s="1"/>
  <c r="K289" i="22"/>
  <c r="K149" i="22" s="1"/>
  <c r="K302" i="22"/>
  <c r="K162" i="22" s="1"/>
  <c r="K313" i="22"/>
  <c r="K173" i="22" s="1"/>
  <c r="K300" i="22"/>
  <c r="K160" i="22" s="1"/>
  <c r="K282" i="22"/>
  <c r="K142" i="22" s="1"/>
  <c r="K311" i="22"/>
  <c r="K171" i="22" s="1"/>
  <c r="K309" i="22"/>
  <c r="K169" i="22" s="1"/>
  <c r="K291" i="22"/>
  <c r="K151" i="22" s="1"/>
  <c r="K307" i="22"/>
  <c r="K167" i="22" s="1"/>
  <c r="K299" i="22"/>
  <c r="K159" i="22" s="1"/>
  <c r="K314" i="22"/>
  <c r="K174" i="22" s="1"/>
  <c r="K273" i="22"/>
  <c r="K133" i="22" s="1"/>
  <c r="K308" i="22"/>
  <c r="K168" i="22" s="1"/>
  <c r="K312" i="22"/>
  <c r="K172" i="22" s="1"/>
  <c r="K316" i="22"/>
  <c r="K176" i="22" s="1"/>
  <c r="K275" i="22"/>
  <c r="K135" i="22" s="1"/>
  <c r="K319" i="22"/>
  <c r="K179" i="22" s="1"/>
  <c r="K279" i="22"/>
  <c r="K139" i="22" s="1"/>
  <c r="K318" i="22"/>
  <c r="K178" i="22" s="1"/>
  <c r="B53" i="21"/>
  <c r="B57" i="21"/>
  <c r="B55" i="21"/>
  <c r="B56" i="21"/>
  <c r="B265" i="21"/>
  <c r="B125" i="21" s="1"/>
  <c r="K291" i="20"/>
  <c r="K151" i="20" s="1"/>
  <c r="K290" i="20"/>
  <c r="K150" i="20" s="1"/>
  <c r="K296" i="20"/>
  <c r="K156" i="20" s="1"/>
  <c r="K295" i="20"/>
  <c r="K155" i="20" s="1"/>
  <c r="K283" i="20"/>
  <c r="K143" i="20" s="1"/>
  <c r="K300" i="20"/>
  <c r="K160" i="20" s="1"/>
  <c r="K284" i="20"/>
  <c r="K144" i="20" s="1"/>
  <c r="K307" i="20"/>
  <c r="K167" i="20" s="1"/>
  <c r="K273" i="20"/>
  <c r="K133" i="20" s="1"/>
  <c r="K301" i="20"/>
  <c r="K161" i="20" s="1"/>
  <c r="K312" i="20"/>
  <c r="K172" i="20" s="1"/>
  <c r="K278" i="20"/>
  <c r="K138" i="20" s="1"/>
  <c r="K308" i="20"/>
  <c r="K168" i="20" s="1"/>
  <c r="K317" i="20"/>
  <c r="K177" i="20" s="1"/>
  <c r="K279" i="20"/>
  <c r="K139" i="20" s="1"/>
  <c r="R306" i="19"/>
  <c r="R166" i="19" s="1"/>
  <c r="P299" i="19"/>
  <c r="P159" i="19" s="1"/>
  <c r="P297" i="19"/>
  <c r="P157" i="19" s="1"/>
  <c r="P307" i="19"/>
  <c r="P167" i="19" s="1"/>
  <c r="P308" i="19"/>
  <c r="P168" i="19" s="1"/>
  <c r="R277" i="19"/>
  <c r="R137" i="19" s="1"/>
  <c r="R282" i="19"/>
  <c r="R142" i="19" s="1"/>
  <c r="P306" i="19"/>
  <c r="P166" i="19" s="1"/>
  <c r="P280" i="19"/>
  <c r="P140" i="19" s="1"/>
  <c r="P319" i="19"/>
  <c r="P179" i="19" s="1"/>
  <c r="P278" i="19"/>
  <c r="P138" i="19" s="1"/>
  <c r="P295" i="19"/>
  <c r="P155" i="19" s="1"/>
  <c r="P313" i="19"/>
  <c r="P173" i="19" s="1"/>
  <c r="R272" i="19"/>
  <c r="R132" i="19" s="1"/>
  <c r="P311" i="19"/>
  <c r="P171" i="19" s="1"/>
  <c r="P285" i="19"/>
  <c r="P145" i="19" s="1"/>
  <c r="P273" i="19"/>
  <c r="P133" i="19" s="1"/>
  <c r="P274" i="19"/>
  <c r="P134" i="19" s="1"/>
  <c r="P318" i="19"/>
  <c r="P178" i="19" s="1"/>
  <c r="R316" i="19"/>
  <c r="R176" i="19" s="1"/>
  <c r="P272" i="19"/>
  <c r="P132" i="19" s="1"/>
  <c r="P316" i="19"/>
  <c r="P176" i="19" s="1"/>
  <c r="P309" i="19"/>
  <c r="P169" i="19" s="1"/>
  <c r="P283" i="19"/>
  <c r="P143" i="19" s="1"/>
  <c r="P279" i="19"/>
  <c r="P139" i="19" s="1"/>
  <c r="R289" i="19"/>
  <c r="R149" i="19" s="1"/>
  <c r="P277" i="19"/>
  <c r="P137" i="19" s="1"/>
  <c r="P314" i="19"/>
  <c r="P174" i="19" s="1"/>
  <c r="P317" i="19"/>
  <c r="P177" i="19" s="1"/>
  <c r="P284" i="19"/>
  <c r="P144" i="19" s="1"/>
  <c r="R294" i="19"/>
  <c r="R154" i="19" s="1"/>
  <c r="P282" i="19"/>
  <c r="P142" i="19" s="1"/>
  <c r="P302" i="19"/>
  <c r="P162" i="19" s="1"/>
  <c r="E258" i="19"/>
  <c r="E118" i="19" s="1"/>
  <c r="P312" i="19"/>
  <c r="P172" i="19" s="1"/>
  <c r="P291" i="19"/>
  <c r="P151" i="19" s="1"/>
  <c r="P289" i="19"/>
  <c r="P149" i="19" s="1"/>
  <c r="P292" i="19"/>
  <c r="P152" i="19" s="1"/>
  <c r="P300" i="19"/>
  <c r="P160" i="19" s="1"/>
  <c r="P296" i="19"/>
  <c r="P156" i="19" s="1"/>
  <c r="S273" i="18"/>
  <c r="S133" i="18" s="1"/>
  <c r="S307" i="18"/>
  <c r="S167" i="18" s="1"/>
  <c r="I299" i="18"/>
  <c r="I159" i="18" s="1"/>
  <c r="S283" i="18"/>
  <c r="S143" i="18" s="1"/>
  <c r="S279" i="18"/>
  <c r="S139" i="18" s="1"/>
  <c r="S312" i="18"/>
  <c r="S172" i="18" s="1"/>
  <c r="I306" i="18"/>
  <c r="I166" i="18" s="1"/>
  <c r="S274" i="18"/>
  <c r="S134" i="18" s="1"/>
  <c r="S296" i="18"/>
  <c r="S156" i="18" s="1"/>
  <c r="S317" i="18"/>
  <c r="S177" i="18" s="1"/>
  <c r="R274" i="18"/>
  <c r="R134" i="18" s="1"/>
  <c r="I311" i="18"/>
  <c r="I171" i="18" s="1"/>
  <c r="S290" i="18"/>
  <c r="S150" i="18" s="1"/>
  <c r="S308" i="18"/>
  <c r="S168" i="18" s="1"/>
  <c r="I272" i="18"/>
  <c r="I132" i="18" s="1"/>
  <c r="I316" i="18"/>
  <c r="I176" i="18" s="1"/>
  <c r="S301" i="18"/>
  <c r="S161" i="18" s="1"/>
  <c r="S313" i="18"/>
  <c r="S173" i="18" s="1"/>
  <c r="I277" i="18"/>
  <c r="I137" i="18" s="1"/>
  <c r="S291" i="18"/>
  <c r="S151" i="18" s="1"/>
  <c r="S318" i="18"/>
  <c r="S178" i="18" s="1"/>
  <c r="I282" i="18"/>
  <c r="I142" i="18" s="1"/>
  <c r="S284" i="18"/>
  <c r="S144" i="18" s="1"/>
  <c r="B53" i="25"/>
  <c r="M316" i="25"/>
  <c r="M176" i="25" s="1"/>
  <c r="M302" i="25"/>
  <c r="M162" i="25" s="1"/>
  <c r="M274" i="25"/>
  <c r="M134" i="25" s="1"/>
  <c r="M295" i="25"/>
  <c r="M155" i="25" s="1"/>
  <c r="P283" i="25"/>
  <c r="P143" i="25" s="1"/>
  <c r="P296" i="25"/>
  <c r="P156" i="25" s="1"/>
  <c r="S294" i="25"/>
  <c r="S154" i="25" s="1"/>
  <c r="M282" i="25"/>
  <c r="M142" i="25" s="1"/>
  <c r="M309" i="25"/>
  <c r="M169" i="25" s="1"/>
  <c r="M301" i="25"/>
  <c r="M161" i="25" s="1"/>
  <c r="M300" i="25"/>
  <c r="M160" i="25" s="1"/>
  <c r="P317" i="25"/>
  <c r="P177" i="25" s="1"/>
  <c r="P312" i="25"/>
  <c r="P172" i="25" s="1"/>
  <c r="S316" i="25"/>
  <c r="S176" i="25" s="1"/>
  <c r="M306" i="25"/>
  <c r="M166" i="25" s="1"/>
  <c r="M314" i="25"/>
  <c r="M174" i="25" s="1"/>
  <c r="M313" i="25"/>
  <c r="M173" i="25" s="1"/>
  <c r="P284" i="25"/>
  <c r="P144" i="25" s="1"/>
  <c r="P308" i="25"/>
  <c r="P168" i="25" s="1"/>
  <c r="S289" i="25"/>
  <c r="S149" i="25" s="1"/>
  <c r="M277" i="25"/>
  <c r="M137" i="25" s="1"/>
  <c r="M275" i="25"/>
  <c r="M135" i="25" s="1"/>
  <c r="M319" i="25"/>
  <c r="M179" i="25" s="1"/>
  <c r="M296" i="25"/>
  <c r="M156" i="25" s="1"/>
  <c r="P291" i="25"/>
  <c r="P151" i="25" s="1"/>
  <c r="P300" i="25"/>
  <c r="P160" i="25" s="1"/>
  <c r="P313" i="25"/>
  <c r="P173" i="25" s="1"/>
  <c r="B55" i="25"/>
  <c r="S277" i="25"/>
  <c r="S137" i="25" s="1"/>
  <c r="M294" i="25"/>
  <c r="M154" i="25" s="1"/>
  <c r="M299" i="25"/>
  <c r="M159" i="25" s="1"/>
  <c r="M280" i="25"/>
  <c r="M140" i="25" s="1"/>
  <c r="M318" i="25"/>
  <c r="M178" i="25" s="1"/>
  <c r="D267" i="25"/>
  <c r="D127" i="25" s="1"/>
  <c r="P307" i="25"/>
  <c r="P167" i="25" s="1"/>
  <c r="P295" i="25"/>
  <c r="P155" i="25" s="1"/>
  <c r="P318" i="25"/>
  <c r="P178" i="25" s="1"/>
  <c r="S272" i="25"/>
  <c r="S132" i="25" s="1"/>
  <c r="B56" i="25"/>
  <c r="M311" i="25"/>
  <c r="M171" i="25" s="1"/>
  <c r="M285" i="25"/>
  <c r="M145" i="25" s="1"/>
  <c r="M278" i="25"/>
  <c r="M138" i="25" s="1"/>
  <c r="P278" i="25"/>
  <c r="P138" i="25" s="1"/>
  <c r="P301" i="25"/>
  <c r="P161" i="25" s="1"/>
  <c r="S282" i="25"/>
  <c r="S142" i="25" s="1"/>
  <c r="B57" i="25"/>
  <c r="M272" i="25"/>
  <c r="M132" i="25" s="1"/>
  <c r="M292" i="25"/>
  <c r="M152" i="25" s="1"/>
  <c r="M283" i="25"/>
  <c r="M143" i="25" s="1"/>
  <c r="D255" i="25"/>
  <c r="D115" i="25" s="1"/>
  <c r="P273" i="25"/>
  <c r="P133" i="25" s="1"/>
  <c r="S306" i="25"/>
  <c r="S166" i="25" s="1"/>
  <c r="G289" i="25"/>
  <c r="G149" i="25" s="1"/>
  <c r="C262" i="25"/>
  <c r="C122" i="25" s="1"/>
  <c r="G302" i="25"/>
  <c r="G162" i="25" s="1"/>
  <c r="C282" i="25"/>
  <c r="C142" i="25" s="1"/>
  <c r="C299" i="25"/>
  <c r="C159" i="25" s="1"/>
  <c r="G273" i="25"/>
  <c r="G133" i="25" s="1"/>
  <c r="G301" i="25"/>
  <c r="G161" i="25" s="1"/>
  <c r="G272" i="25"/>
  <c r="G132" i="25" s="1"/>
  <c r="C267" i="25"/>
  <c r="C127" i="25" s="1"/>
  <c r="G275" i="25"/>
  <c r="G135" i="25" s="1"/>
  <c r="C15" i="25"/>
  <c r="C260" i="25"/>
  <c r="C120" i="25" s="1"/>
  <c r="C294" i="25"/>
  <c r="C154" i="25" s="1"/>
  <c r="G291" i="25"/>
  <c r="G151" i="25" s="1"/>
  <c r="G274" i="25"/>
  <c r="G134" i="25" s="1"/>
  <c r="G282" i="25"/>
  <c r="G142" i="25" s="1"/>
  <c r="C257" i="25"/>
  <c r="C117" i="25" s="1"/>
  <c r="C266" i="25"/>
  <c r="C126" i="25" s="1"/>
  <c r="G297" i="25"/>
  <c r="G157" i="25" s="1"/>
  <c r="C265" i="25"/>
  <c r="C125" i="25" s="1"/>
  <c r="G307" i="25"/>
  <c r="G167" i="25" s="1"/>
  <c r="G290" i="25"/>
  <c r="G150" i="25" s="1"/>
  <c r="C263" i="25"/>
  <c r="C123" i="25" s="1"/>
  <c r="M317" i="25"/>
  <c r="M177" i="25" s="1"/>
  <c r="G306" i="25"/>
  <c r="G166" i="25" s="1"/>
  <c r="C256" i="25"/>
  <c r="C116" i="25" s="1"/>
  <c r="G292" i="25"/>
  <c r="G152" i="25" s="1"/>
  <c r="G309" i="25"/>
  <c r="G169" i="25" s="1"/>
  <c r="C289" i="25"/>
  <c r="C149" i="25" s="1"/>
  <c r="G284" i="25"/>
  <c r="G144" i="25" s="1"/>
  <c r="G296" i="25"/>
  <c r="G156" i="25" s="1"/>
  <c r="C258" i="25"/>
  <c r="C118" i="25" s="1"/>
  <c r="G311" i="25"/>
  <c r="G171" i="25" s="1"/>
  <c r="G314" i="25"/>
  <c r="G174" i="25" s="1"/>
  <c r="C311" i="25"/>
  <c r="C171" i="25" s="1"/>
  <c r="G279" i="25"/>
  <c r="G139" i="25" s="1"/>
  <c r="G300" i="25"/>
  <c r="G160" i="25" s="1"/>
  <c r="G313" i="25"/>
  <c r="G173" i="25" s="1"/>
  <c r="G277" i="25"/>
  <c r="G137" i="25" s="1"/>
  <c r="G316" i="25"/>
  <c r="G176" i="25" s="1"/>
  <c r="G285" i="25"/>
  <c r="G145" i="25" s="1"/>
  <c r="C306" i="25"/>
  <c r="C166" i="25" s="1"/>
  <c r="G283" i="25"/>
  <c r="G143" i="25" s="1"/>
  <c r="G308" i="25"/>
  <c r="G168" i="25" s="1"/>
  <c r="G318" i="25"/>
  <c r="G178" i="25" s="1"/>
  <c r="G299" i="25"/>
  <c r="G159" i="25" s="1"/>
  <c r="G319" i="25"/>
  <c r="G179" i="25" s="1"/>
  <c r="G278" i="25"/>
  <c r="G138" i="25" s="1"/>
  <c r="G317" i="25"/>
  <c r="G177" i="25" s="1"/>
  <c r="R284" i="18"/>
  <c r="R144" i="18" s="1"/>
  <c r="R318" i="18"/>
  <c r="R178" i="18" s="1"/>
  <c r="R302" i="18"/>
  <c r="R162" i="18" s="1"/>
  <c r="T301" i="18"/>
  <c r="T161" i="18" s="1"/>
  <c r="T300" i="18"/>
  <c r="T160" i="18" s="1"/>
  <c r="R306" i="18"/>
  <c r="R166" i="18" s="1"/>
  <c r="R290" i="18"/>
  <c r="R150" i="18" s="1"/>
  <c r="R273" i="18"/>
  <c r="R133" i="18" s="1"/>
  <c r="R309" i="18"/>
  <c r="R169" i="18" s="1"/>
  <c r="T283" i="18"/>
  <c r="T143" i="18" s="1"/>
  <c r="T307" i="18"/>
  <c r="T167" i="18" s="1"/>
  <c r="R316" i="18"/>
  <c r="R176" i="18" s="1"/>
  <c r="R313" i="18"/>
  <c r="R173" i="18" s="1"/>
  <c r="R279" i="18"/>
  <c r="R139" i="18" s="1"/>
  <c r="R314" i="18"/>
  <c r="R174" i="18" s="1"/>
  <c r="T273" i="18"/>
  <c r="T133" i="18" s="1"/>
  <c r="T284" i="18"/>
  <c r="T144" i="18" s="1"/>
  <c r="T312" i="18"/>
  <c r="T172" i="18" s="1"/>
  <c r="R294" i="18"/>
  <c r="R154" i="18" s="1"/>
  <c r="R308" i="18"/>
  <c r="R168" i="18" s="1"/>
  <c r="R296" i="18"/>
  <c r="R156" i="18" s="1"/>
  <c r="R297" i="18"/>
  <c r="R157" i="18" s="1"/>
  <c r="R319" i="18"/>
  <c r="R179" i="18" s="1"/>
  <c r="T291" i="18"/>
  <c r="T151" i="18" s="1"/>
  <c r="T278" i="18"/>
  <c r="T138" i="18" s="1"/>
  <c r="T317" i="18"/>
  <c r="T177" i="18" s="1"/>
  <c r="R311" i="18"/>
  <c r="R171" i="18" s="1"/>
  <c r="R301" i="18"/>
  <c r="R161" i="18" s="1"/>
  <c r="R307" i="18"/>
  <c r="R167" i="18" s="1"/>
  <c r="R292" i="18"/>
  <c r="R152" i="18" s="1"/>
  <c r="T274" i="18"/>
  <c r="T134" i="18" s="1"/>
  <c r="T308" i="18"/>
  <c r="T168" i="18" s="1"/>
  <c r="R289" i="18"/>
  <c r="R149" i="18" s="1"/>
  <c r="R283" i="18"/>
  <c r="R143" i="18" s="1"/>
  <c r="R291" i="18"/>
  <c r="R151" i="18" s="1"/>
  <c r="R312" i="18"/>
  <c r="R172" i="18" s="1"/>
  <c r="R280" i="18"/>
  <c r="R140" i="18" s="1"/>
  <c r="T290" i="18"/>
  <c r="T150" i="18" s="1"/>
  <c r="T313" i="18"/>
  <c r="T173" i="18" s="1"/>
  <c r="R277" i="18"/>
  <c r="R137" i="18" s="1"/>
  <c r="R299" i="18"/>
  <c r="R159" i="18" s="1"/>
  <c r="R295" i="18"/>
  <c r="R155" i="18" s="1"/>
  <c r="R278" i="18"/>
  <c r="R138" i="18" s="1"/>
  <c r="R317" i="18"/>
  <c r="R177" i="18" s="1"/>
  <c r="R275" i="18"/>
  <c r="R135" i="18" s="1"/>
  <c r="T279" i="18"/>
  <c r="T139" i="18" s="1"/>
  <c r="R272" i="18"/>
  <c r="R132" i="18" s="1"/>
  <c r="E272" i="25"/>
  <c r="E132" i="25" s="1"/>
  <c r="E299" i="25"/>
  <c r="E159" i="25" s="1"/>
  <c r="E280" i="25"/>
  <c r="E140" i="25" s="1"/>
  <c r="E284" i="25"/>
  <c r="E144" i="25" s="1"/>
  <c r="E290" i="25"/>
  <c r="E150" i="25" s="1"/>
  <c r="E294" i="25"/>
  <c r="E154" i="25" s="1"/>
  <c r="E285" i="25"/>
  <c r="E145" i="25" s="1"/>
  <c r="E301" i="25"/>
  <c r="E161" i="25" s="1"/>
  <c r="E295" i="25"/>
  <c r="E155" i="25" s="1"/>
  <c r="E289" i="25"/>
  <c r="E149" i="25" s="1"/>
  <c r="E292" i="25"/>
  <c r="E152" i="25" s="1"/>
  <c r="E296" i="25"/>
  <c r="E156" i="25" s="1"/>
  <c r="E300" i="25"/>
  <c r="E160" i="25" s="1"/>
  <c r="K289" i="25"/>
  <c r="K149" i="25" s="1"/>
  <c r="E311" i="25"/>
  <c r="E171" i="25" s="1"/>
  <c r="E297" i="25"/>
  <c r="E157" i="25" s="1"/>
  <c r="E313" i="25"/>
  <c r="E173" i="25" s="1"/>
  <c r="E307" i="25"/>
  <c r="E167" i="25" s="1"/>
  <c r="K316" i="25"/>
  <c r="K176" i="25" s="1"/>
  <c r="E302" i="25"/>
  <c r="E162" i="25" s="1"/>
  <c r="E308" i="25"/>
  <c r="E168" i="25" s="1"/>
  <c r="E291" i="25"/>
  <c r="E151" i="25" s="1"/>
  <c r="E312" i="25"/>
  <c r="E172" i="25" s="1"/>
  <c r="K306" i="25"/>
  <c r="K166" i="25" s="1"/>
  <c r="E306" i="25"/>
  <c r="E166" i="25" s="1"/>
  <c r="E274" i="25"/>
  <c r="E134" i="25" s="1"/>
  <c r="E318" i="25"/>
  <c r="E178" i="25" s="1"/>
  <c r="E317" i="25"/>
  <c r="E177" i="25" s="1"/>
  <c r="K299" i="25"/>
  <c r="K159" i="25" s="1"/>
  <c r="E282" i="25"/>
  <c r="E142" i="25" s="1"/>
  <c r="E309" i="25"/>
  <c r="E169" i="25" s="1"/>
  <c r="E316" i="25"/>
  <c r="E176" i="25" s="1"/>
  <c r="E314" i="25"/>
  <c r="E174" i="25" s="1"/>
  <c r="E273" i="25"/>
  <c r="E133" i="25" s="1"/>
  <c r="E278" i="25"/>
  <c r="E138" i="25" s="1"/>
  <c r="K294" i="25"/>
  <c r="K154" i="25" s="1"/>
  <c r="S295" i="24"/>
  <c r="S155" i="24" s="1"/>
  <c r="S278" i="24"/>
  <c r="S138" i="24" s="1"/>
  <c r="B262" i="24"/>
  <c r="B122" i="24" s="1"/>
  <c r="B295" i="24"/>
  <c r="B155" i="24" s="1"/>
  <c r="B307" i="24"/>
  <c r="B167" i="24" s="1"/>
  <c r="E316" i="24"/>
  <c r="E176" i="24" s="1"/>
  <c r="S296" i="24"/>
  <c r="S156" i="24" s="1"/>
  <c r="S300" i="24"/>
  <c r="S160" i="24" s="1"/>
  <c r="B279" i="24"/>
  <c r="B139" i="24" s="1"/>
  <c r="B312" i="24"/>
  <c r="B172" i="24" s="1"/>
  <c r="B256" i="24"/>
  <c r="B116" i="24" s="1"/>
  <c r="E294" i="24"/>
  <c r="E154" i="24" s="1"/>
  <c r="S274" i="24"/>
  <c r="S134" i="24" s="1"/>
  <c r="S318" i="24"/>
  <c r="S178" i="24" s="1"/>
  <c r="S312" i="24"/>
  <c r="S172" i="24" s="1"/>
  <c r="B257" i="24"/>
  <c r="B117" i="24" s="1"/>
  <c r="B296" i="24"/>
  <c r="B156" i="24" s="1"/>
  <c r="B261" i="24"/>
  <c r="B121" i="24" s="1"/>
  <c r="E289" i="24"/>
  <c r="E149" i="24" s="1"/>
  <c r="D81" i="24"/>
  <c r="C42" i="24"/>
  <c r="C46" i="24"/>
  <c r="C43" i="24"/>
  <c r="C228" i="24" s="1"/>
  <c r="S301" i="24"/>
  <c r="S161" i="24" s="1"/>
  <c r="S291" i="24"/>
  <c r="S151" i="24" s="1"/>
  <c r="S317" i="24"/>
  <c r="S177" i="24" s="1"/>
  <c r="B300" i="24"/>
  <c r="B160" i="24" s="1"/>
  <c r="B290" i="24"/>
  <c r="B150" i="24" s="1"/>
  <c r="B266" i="24"/>
  <c r="B126" i="24" s="1"/>
  <c r="E311" i="24"/>
  <c r="E171" i="24" s="1"/>
  <c r="S313" i="24"/>
  <c r="S173" i="24" s="1"/>
  <c r="S283" i="24"/>
  <c r="S143" i="24" s="1"/>
  <c r="B267" i="24"/>
  <c r="B127" i="24" s="1"/>
  <c r="B317" i="24"/>
  <c r="B177" i="24" s="1"/>
  <c r="B273" i="24"/>
  <c r="B133" i="24" s="1"/>
  <c r="S279" i="24"/>
  <c r="S139" i="24" s="1"/>
  <c r="S307" i="24"/>
  <c r="S167" i="24" s="1"/>
  <c r="B274" i="24"/>
  <c r="B134" i="24" s="1"/>
  <c r="B291" i="24"/>
  <c r="B151" i="24" s="1"/>
  <c r="B284" i="24"/>
  <c r="B144" i="24" s="1"/>
  <c r="E272" i="24"/>
  <c r="E132" i="24" s="1"/>
  <c r="S273" i="24"/>
  <c r="S133" i="24" s="1"/>
  <c r="B278" i="24"/>
  <c r="B138" i="24" s="1"/>
  <c r="B313" i="24"/>
  <c r="B173" i="24" s="1"/>
  <c r="E277" i="24"/>
  <c r="E137" i="24" s="1"/>
  <c r="D262" i="23"/>
  <c r="D122" i="23" s="1"/>
  <c r="D274" i="23"/>
  <c r="D134" i="23" s="1"/>
  <c r="D300" i="23"/>
  <c r="D160" i="23" s="1"/>
  <c r="D261" i="23"/>
  <c r="D121" i="23" s="1"/>
  <c r="D308" i="23"/>
  <c r="D168" i="23" s="1"/>
  <c r="D307" i="23"/>
  <c r="D167" i="23" s="1"/>
  <c r="D267" i="23"/>
  <c r="D127" i="23" s="1"/>
  <c r="D290" i="23"/>
  <c r="D150" i="23" s="1"/>
  <c r="D312" i="23"/>
  <c r="D172" i="23" s="1"/>
  <c r="D284" i="23"/>
  <c r="D144" i="23" s="1"/>
  <c r="D291" i="23"/>
  <c r="D151" i="23" s="1"/>
  <c r="D317" i="23"/>
  <c r="D177" i="23" s="1"/>
  <c r="D273" i="23"/>
  <c r="D133" i="23" s="1"/>
  <c r="D296" i="23"/>
  <c r="D156" i="23" s="1"/>
  <c r="D283" i="23"/>
  <c r="D143" i="23" s="1"/>
  <c r="D74" i="23"/>
  <c r="D73" i="23"/>
  <c r="D72" i="23"/>
  <c r="D266" i="23"/>
  <c r="D126" i="23" s="1"/>
  <c r="D278" i="23"/>
  <c r="D138" i="23" s="1"/>
  <c r="D313" i="23"/>
  <c r="D173" i="23" s="1"/>
  <c r="D257" i="23"/>
  <c r="D117" i="23" s="1"/>
  <c r="D279" i="23"/>
  <c r="D139" i="23" s="1"/>
  <c r="S273" i="22"/>
  <c r="S133" i="22" s="1"/>
  <c r="S307" i="22"/>
  <c r="S167" i="22" s="1"/>
  <c r="S274" i="22"/>
  <c r="S134" i="22" s="1"/>
  <c r="S296" i="22"/>
  <c r="S156" i="22" s="1"/>
  <c r="S312" i="22"/>
  <c r="S172" i="22" s="1"/>
  <c r="S308" i="22"/>
  <c r="S168" i="22" s="1"/>
  <c r="S318" i="22"/>
  <c r="S178" i="22" s="1"/>
  <c r="S317" i="22"/>
  <c r="S177" i="22" s="1"/>
  <c r="S279" i="22"/>
  <c r="S139" i="22" s="1"/>
  <c r="S278" i="22"/>
  <c r="S138" i="22" s="1"/>
  <c r="S284" i="22"/>
  <c r="S144" i="22" s="1"/>
  <c r="S283" i="22"/>
  <c r="S143" i="22" s="1"/>
  <c r="O72" i="22"/>
  <c r="O73" i="22"/>
  <c r="O74" i="22"/>
  <c r="S291" i="22"/>
  <c r="S151" i="22" s="1"/>
  <c r="S290" i="22"/>
  <c r="S150" i="22" s="1"/>
  <c r="S301" i="22"/>
  <c r="S161" i="22" s="1"/>
  <c r="S295" i="22"/>
  <c r="S155" i="22" s="1"/>
  <c r="B311" i="21"/>
  <c r="B171" i="21" s="1"/>
  <c r="B255" i="21"/>
  <c r="B115" i="21" s="1"/>
  <c r="B260" i="21"/>
  <c r="B120" i="21" s="1"/>
  <c r="B272" i="21"/>
  <c r="B132" i="21" s="1"/>
  <c r="B294" i="21"/>
  <c r="B154" i="21" s="1"/>
  <c r="B299" i="21"/>
  <c r="B159" i="21" s="1"/>
  <c r="B282" i="21"/>
  <c r="B142" i="21" s="1"/>
  <c r="B277" i="21"/>
  <c r="B137" i="21" s="1"/>
  <c r="B316" i="21"/>
  <c r="B176" i="21" s="1"/>
  <c r="B289" i="21"/>
  <c r="B149" i="21" s="1"/>
  <c r="C210" i="20"/>
  <c r="D46" i="20"/>
  <c r="E81" i="20"/>
  <c r="D43" i="20"/>
  <c r="D228" i="20" s="1"/>
  <c r="C209" i="20"/>
  <c r="C55" i="20" s="1"/>
  <c r="F262" i="19"/>
  <c r="F122" i="19" s="1"/>
  <c r="F266" i="19"/>
  <c r="F126" i="19" s="1"/>
  <c r="F268" i="19"/>
  <c r="F128" i="19" s="1"/>
  <c r="F263" i="19"/>
  <c r="F123" i="19" s="1"/>
  <c r="F261" i="19"/>
  <c r="F121" i="19" s="1"/>
  <c r="F265" i="19"/>
  <c r="F125" i="19" s="1"/>
  <c r="F267" i="19"/>
  <c r="F127" i="19" s="1"/>
  <c r="F258" i="19"/>
  <c r="F118" i="19" s="1"/>
  <c r="F260" i="19"/>
  <c r="F120" i="19" s="1"/>
  <c r="E209" i="19"/>
  <c r="F255" i="19"/>
  <c r="F115" i="19" s="1"/>
  <c r="P277" i="18"/>
  <c r="P137" i="18" s="1"/>
  <c r="P316" i="18"/>
  <c r="P176" i="18" s="1"/>
  <c r="P272" i="18"/>
  <c r="P132" i="18" s="1"/>
  <c r="P282" i="18"/>
  <c r="P142" i="18" s="1"/>
  <c r="P289" i="18"/>
  <c r="P149" i="18" s="1"/>
  <c r="P294" i="18"/>
  <c r="P154" i="18" s="1"/>
  <c r="P299" i="18"/>
  <c r="P159" i="18" s="1"/>
  <c r="D199" i="24"/>
  <c r="E91" i="24"/>
  <c r="R73" i="24"/>
  <c r="R74" i="24"/>
  <c r="R72" i="24"/>
  <c r="J74" i="24"/>
  <c r="J73" i="24"/>
  <c r="J72" i="24"/>
  <c r="D202" i="24"/>
  <c r="E94" i="24"/>
  <c r="D198" i="24"/>
  <c r="E90" i="24"/>
  <c r="C67" i="24"/>
  <c r="D66" i="24"/>
  <c r="C74" i="24"/>
  <c r="C72" i="24"/>
  <c r="C73" i="24"/>
  <c r="D203" i="24"/>
  <c r="E95" i="24"/>
  <c r="D200" i="24"/>
  <c r="E92" i="24"/>
  <c r="B74" i="24"/>
  <c r="B73" i="24"/>
  <c r="B72" i="24"/>
  <c r="D204" i="24"/>
  <c r="E96" i="24"/>
  <c r="D197" i="24"/>
  <c r="E89" i="24"/>
  <c r="C61" i="24"/>
  <c r="B62" i="24"/>
  <c r="D51" i="24"/>
  <c r="E50" i="24"/>
  <c r="C62" i="23"/>
  <c r="D61" i="23"/>
  <c r="E199" i="23"/>
  <c r="F91" i="23"/>
  <c r="D203" i="23"/>
  <c r="E95" i="23"/>
  <c r="G81" i="23"/>
  <c r="F46" i="23"/>
  <c r="F43" i="23"/>
  <c r="F42" i="23"/>
  <c r="D197" i="23"/>
  <c r="E89" i="23"/>
  <c r="D202" i="23"/>
  <c r="E94" i="23"/>
  <c r="D204" i="23"/>
  <c r="E96" i="23"/>
  <c r="C67" i="23"/>
  <c r="D66" i="23"/>
  <c r="D200" i="23"/>
  <c r="E92" i="23"/>
  <c r="E211" i="23"/>
  <c r="E210" i="23"/>
  <c r="E231" i="23"/>
  <c r="B55" i="23"/>
  <c r="E198" i="23"/>
  <c r="F90" i="23"/>
  <c r="D50" i="23"/>
  <c r="C51" i="23"/>
  <c r="C53" i="23" s="1"/>
  <c r="D199" i="22"/>
  <c r="E91" i="22"/>
  <c r="D203" i="22"/>
  <c r="E95" i="22"/>
  <c r="G73" i="22"/>
  <c r="G74" i="22"/>
  <c r="G72" i="22"/>
  <c r="U73" i="22"/>
  <c r="U74" i="22"/>
  <c r="U72" i="22"/>
  <c r="D204" i="22"/>
  <c r="E96" i="22"/>
  <c r="D50" i="22"/>
  <c r="C51" i="22"/>
  <c r="C53" i="22" s="1"/>
  <c r="D46" i="22"/>
  <c r="D42" i="22"/>
  <c r="E81" i="22"/>
  <c r="D43" i="22"/>
  <c r="D228" i="22" s="1"/>
  <c r="C67" i="22"/>
  <c r="D66" i="22"/>
  <c r="D200" i="22"/>
  <c r="E92" i="22"/>
  <c r="D202" i="22"/>
  <c r="E94" i="22"/>
  <c r="C231" i="22"/>
  <c r="C211" i="22"/>
  <c r="C209" i="22"/>
  <c r="E73" i="22"/>
  <c r="E74" i="22"/>
  <c r="E72" i="22"/>
  <c r="M73" i="22"/>
  <c r="M74" i="22"/>
  <c r="M72" i="22"/>
  <c r="D198" i="22"/>
  <c r="E90" i="22"/>
  <c r="C62" i="22"/>
  <c r="D61" i="22"/>
  <c r="D197" i="22"/>
  <c r="E89" i="22"/>
  <c r="F73" i="22"/>
  <c r="F74" i="22"/>
  <c r="F72" i="22"/>
  <c r="F36" i="21"/>
  <c r="D203" i="21"/>
  <c r="E95" i="21"/>
  <c r="D43" i="21"/>
  <c r="D228" i="21" s="1"/>
  <c r="E81" i="21"/>
  <c r="D46" i="21"/>
  <c r="D42" i="21"/>
  <c r="C67" i="21"/>
  <c r="D66" i="21"/>
  <c r="B74" i="21"/>
  <c r="B73" i="21"/>
  <c r="B72" i="21"/>
  <c r="C51" i="21"/>
  <c r="C53" i="21" s="1"/>
  <c r="D50" i="21"/>
  <c r="E96" i="21"/>
  <c r="D204" i="21"/>
  <c r="E92" i="21"/>
  <c r="D200" i="21"/>
  <c r="C231" i="21"/>
  <c r="C209" i="21"/>
  <c r="C55" i="21" s="1"/>
  <c r="C211" i="21"/>
  <c r="E94" i="21"/>
  <c r="D202" i="21"/>
  <c r="E90" i="21"/>
  <c r="D198" i="21"/>
  <c r="D197" i="21"/>
  <c r="E89" i="21"/>
  <c r="D199" i="21"/>
  <c r="E91" i="21"/>
  <c r="D61" i="21"/>
  <c r="C62" i="21"/>
  <c r="N318" i="20"/>
  <c r="N178" i="20" s="1"/>
  <c r="N313" i="20"/>
  <c r="N173" i="20" s="1"/>
  <c r="N308" i="20"/>
  <c r="N168" i="20" s="1"/>
  <c r="N291" i="20"/>
  <c r="N151" i="20" s="1"/>
  <c r="N274" i="20"/>
  <c r="N134" i="20" s="1"/>
  <c r="N300" i="20"/>
  <c r="N160" i="20" s="1"/>
  <c r="N279" i="20"/>
  <c r="N139" i="20" s="1"/>
  <c r="N273" i="20"/>
  <c r="N133" i="20" s="1"/>
  <c r="N317" i="20"/>
  <c r="N177" i="20" s="1"/>
  <c r="N301" i="20"/>
  <c r="N161" i="20" s="1"/>
  <c r="N295" i="20"/>
  <c r="N155" i="20" s="1"/>
  <c r="N284" i="20"/>
  <c r="N144" i="20" s="1"/>
  <c r="N278" i="20"/>
  <c r="N138" i="20" s="1"/>
  <c r="N312" i="20"/>
  <c r="N172" i="20" s="1"/>
  <c r="N307" i="20"/>
  <c r="N167" i="20" s="1"/>
  <c r="N296" i="20"/>
  <c r="N156" i="20" s="1"/>
  <c r="N290" i="20"/>
  <c r="N150" i="20" s="1"/>
  <c r="N283" i="20"/>
  <c r="N143" i="20" s="1"/>
  <c r="J74" i="20"/>
  <c r="J73" i="20"/>
  <c r="J72" i="20"/>
  <c r="D203" i="20"/>
  <c r="E95" i="20"/>
  <c r="D50" i="20"/>
  <c r="C51" i="20"/>
  <c r="C53" i="20" s="1"/>
  <c r="O72" i="20"/>
  <c r="O74" i="20"/>
  <c r="O73" i="20"/>
  <c r="D202" i="20"/>
  <c r="E94" i="20"/>
  <c r="F204" i="20"/>
  <c r="G96" i="20"/>
  <c r="B62" i="20"/>
  <c r="C61" i="20"/>
  <c r="D199" i="20"/>
  <c r="E91" i="20"/>
  <c r="R311" i="20"/>
  <c r="R171" i="20" s="1"/>
  <c r="R289" i="20"/>
  <c r="R149" i="20" s="1"/>
  <c r="R277" i="20"/>
  <c r="R137" i="20" s="1"/>
  <c r="R272" i="20"/>
  <c r="R132" i="20" s="1"/>
  <c r="R306" i="20"/>
  <c r="R166" i="20" s="1"/>
  <c r="R299" i="20"/>
  <c r="R159" i="20" s="1"/>
  <c r="R282" i="20"/>
  <c r="R142" i="20" s="1"/>
  <c r="R316" i="20"/>
  <c r="R176" i="20" s="1"/>
  <c r="R294" i="20"/>
  <c r="R154" i="20" s="1"/>
  <c r="B74" i="20"/>
  <c r="B73" i="20"/>
  <c r="B72" i="20"/>
  <c r="D200" i="20"/>
  <c r="E92" i="20"/>
  <c r="D198" i="20"/>
  <c r="E90" i="20"/>
  <c r="D73" i="20"/>
  <c r="D72" i="20"/>
  <c r="D74" i="20"/>
  <c r="C54" i="20"/>
  <c r="R74" i="20"/>
  <c r="R73" i="20"/>
  <c r="R72" i="20"/>
  <c r="D197" i="20"/>
  <c r="E89" i="20"/>
  <c r="C67" i="20"/>
  <c r="D66" i="20"/>
  <c r="M74" i="20"/>
  <c r="M72" i="20"/>
  <c r="M73" i="20"/>
  <c r="E36" i="20"/>
  <c r="C55" i="19"/>
  <c r="E263" i="19"/>
  <c r="E123" i="19" s="1"/>
  <c r="D203" i="19"/>
  <c r="E95" i="19"/>
  <c r="D204" i="19"/>
  <c r="E96" i="19"/>
  <c r="E265" i="19"/>
  <c r="E125" i="19" s="1"/>
  <c r="E268" i="19"/>
  <c r="E128" i="19" s="1"/>
  <c r="D198" i="19"/>
  <c r="E90" i="19"/>
  <c r="E202" i="19"/>
  <c r="F94" i="19"/>
  <c r="D74" i="19"/>
  <c r="D72" i="19"/>
  <c r="D73" i="19"/>
  <c r="E260" i="19"/>
  <c r="E120" i="19" s="1"/>
  <c r="Q73" i="19"/>
  <c r="Q72" i="19"/>
  <c r="Q74" i="19"/>
  <c r="G46" i="19"/>
  <c r="G42" i="19"/>
  <c r="H81" i="19"/>
  <c r="G43" i="19"/>
  <c r="G228" i="19" s="1"/>
  <c r="E255" i="19"/>
  <c r="E115" i="19" s="1"/>
  <c r="D199" i="19"/>
  <c r="E91" i="19"/>
  <c r="I73" i="19"/>
  <c r="I72" i="19"/>
  <c r="I74" i="19"/>
  <c r="D200" i="19"/>
  <c r="E92" i="19"/>
  <c r="C62" i="19"/>
  <c r="D61" i="19"/>
  <c r="E67" i="19"/>
  <c r="F66" i="19"/>
  <c r="D197" i="19"/>
  <c r="E89" i="19"/>
  <c r="C51" i="19"/>
  <c r="C54" i="19" s="1"/>
  <c r="D50" i="19"/>
  <c r="K316" i="18"/>
  <c r="K176" i="18" s="1"/>
  <c r="K311" i="18"/>
  <c r="K171" i="18" s="1"/>
  <c r="K306" i="18"/>
  <c r="K166" i="18" s="1"/>
  <c r="K277" i="18"/>
  <c r="K137" i="18" s="1"/>
  <c r="K272" i="18"/>
  <c r="K132" i="18" s="1"/>
  <c r="K299" i="18"/>
  <c r="K159" i="18" s="1"/>
  <c r="K294" i="18"/>
  <c r="K154" i="18" s="1"/>
  <c r="K289" i="18"/>
  <c r="K149" i="18" s="1"/>
  <c r="K282" i="18"/>
  <c r="K142" i="18" s="1"/>
  <c r="D202" i="18"/>
  <c r="E94" i="18"/>
  <c r="D200" i="18"/>
  <c r="E92" i="18"/>
  <c r="D198" i="18"/>
  <c r="E90" i="18"/>
  <c r="D54" i="18"/>
  <c r="D53" i="18"/>
  <c r="C67" i="18"/>
  <c r="D66" i="18"/>
  <c r="D81" i="18"/>
  <c r="C46" i="18"/>
  <c r="C42" i="18"/>
  <c r="C43" i="18"/>
  <c r="C228" i="18" s="1"/>
  <c r="D197" i="18"/>
  <c r="E89" i="18"/>
  <c r="E53" i="18"/>
  <c r="E54" i="18"/>
  <c r="O318" i="18"/>
  <c r="O178" i="18" s="1"/>
  <c r="O313" i="18"/>
  <c r="O173" i="18" s="1"/>
  <c r="O308" i="18"/>
  <c r="O168" i="18" s="1"/>
  <c r="O301" i="18"/>
  <c r="O161" i="18" s="1"/>
  <c r="O296" i="18"/>
  <c r="O156" i="18" s="1"/>
  <c r="O317" i="18"/>
  <c r="O177" i="18" s="1"/>
  <c r="O312" i="18"/>
  <c r="O172" i="18" s="1"/>
  <c r="O290" i="18"/>
  <c r="O150" i="18" s="1"/>
  <c r="O274" i="18"/>
  <c r="O134" i="18" s="1"/>
  <c r="O279" i="18"/>
  <c r="O139" i="18" s="1"/>
  <c r="O273" i="18"/>
  <c r="O133" i="18" s="1"/>
  <c r="O307" i="18"/>
  <c r="O167" i="18" s="1"/>
  <c r="O300" i="18"/>
  <c r="O160" i="18" s="1"/>
  <c r="O295" i="18"/>
  <c r="O155" i="18" s="1"/>
  <c r="O283" i="18"/>
  <c r="O143" i="18" s="1"/>
  <c r="O291" i="18"/>
  <c r="O151" i="18" s="1"/>
  <c r="O278" i="18"/>
  <c r="O138" i="18" s="1"/>
  <c r="O284" i="18"/>
  <c r="O144" i="18" s="1"/>
  <c r="E199" i="18"/>
  <c r="F91" i="18"/>
  <c r="C62" i="18"/>
  <c r="D61" i="18"/>
  <c r="F51" i="18"/>
  <c r="F54" i="18" s="1"/>
  <c r="G50" i="18"/>
  <c r="S316" i="18"/>
  <c r="S176" i="18" s="1"/>
  <c r="S311" i="18"/>
  <c r="S171" i="18" s="1"/>
  <c r="S294" i="18"/>
  <c r="S154" i="18" s="1"/>
  <c r="S306" i="18"/>
  <c r="S166" i="18" s="1"/>
  <c r="S299" i="18"/>
  <c r="S159" i="18" s="1"/>
  <c r="S282" i="18"/>
  <c r="S142" i="18" s="1"/>
  <c r="S272" i="18"/>
  <c r="S132" i="18" s="1"/>
  <c r="S277" i="18"/>
  <c r="S137" i="18" s="1"/>
  <c r="S289" i="18"/>
  <c r="S149" i="18" s="1"/>
  <c r="D204" i="18"/>
  <c r="E96" i="18"/>
  <c r="E203" i="18"/>
  <c r="F95" i="18"/>
  <c r="D256" i="25"/>
  <c r="D116" i="25" s="1"/>
  <c r="C255" i="25"/>
  <c r="C115" i="25" s="1"/>
  <c r="D257" i="25"/>
  <c r="D117" i="25" s="1"/>
  <c r="D296" i="25"/>
  <c r="D156" i="25" s="1"/>
  <c r="D261" i="25"/>
  <c r="D121" i="25" s="1"/>
  <c r="O74" i="25"/>
  <c r="O73" i="25"/>
  <c r="O72" i="25"/>
  <c r="D262" i="25"/>
  <c r="D122" i="25" s="1"/>
  <c r="D313" i="25"/>
  <c r="D173" i="25" s="1"/>
  <c r="D266" i="25"/>
  <c r="D126" i="25" s="1"/>
  <c r="M291" i="25"/>
  <c r="M151" i="25" s="1"/>
  <c r="M307" i="25"/>
  <c r="M167" i="25" s="1"/>
  <c r="D274" i="25"/>
  <c r="D134" i="25" s="1"/>
  <c r="D290" i="25"/>
  <c r="D150" i="25" s="1"/>
  <c r="D273" i="25"/>
  <c r="D133" i="25" s="1"/>
  <c r="D311" i="25"/>
  <c r="D171" i="25" s="1"/>
  <c r="K277" i="25"/>
  <c r="K137" i="25" s="1"/>
  <c r="M273" i="25"/>
  <c r="M133" i="25" s="1"/>
  <c r="M284" i="25"/>
  <c r="M144" i="25" s="1"/>
  <c r="M312" i="25"/>
  <c r="M172" i="25" s="1"/>
  <c r="D278" i="25"/>
  <c r="D138" i="25" s="1"/>
  <c r="D291" i="25"/>
  <c r="D151" i="25" s="1"/>
  <c r="D284" i="25"/>
  <c r="D144" i="25" s="1"/>
  <c r="D306" i="25"/>
  <c r="D166" i="25" s="1"/>
  <c r="K272" i="25"/>
  <c r="K132" i="25" s="1"/>
  <c r="M279" i="25"/>
  <c r="M139" i="25" s="1"/>
  <c r="M308" i="25"/>
  <c r="M168" i="25" s="1"/>
  <c r="D279" i="25"/>
  <c r="D139" i="25" s="1"/>
  <c r="D318" i="25"/>
  <c r="D178" i="25" s="1"/>
  <c r="D272" i="25"/>
  <c r="D132" i="25" s="1"/>
  <c r="T73" i="25"/>
  <c r="T72" i="25"/>
  <c r="T74" i="25"/>
  <c r="D203" i="25"/>
  <c r="E95" i="25"/>
  <c r="D231" i="25"/>
  <c r="D211" i="25"/>
  <c r="D209" i="25"/>
  <c r="D210" i="25"/>
  <c r="E72" i="25"/>
  <c r="E74" i="25"/>
  <c r="E73" i="25"/>
  <c r="L73" i="25"/>
  <c r="L72" i="25"/>
  <c r="L74" i="25"/>
  <c r="D201" i="25"/>
  <c r="E93" i="25"/>
  <c r="D204" i="25"/>
  <c r="E96" i="25"/>
  <c r="F81" i="25"/>
  <c r="E43" i="25"/>
  <c r="E228" i="25" s="1"/>
  <c r="E42" i="25"/>
  <c r="E46" i="25"/>
  <c r="C61" i="25"/>
  <c r="B62" i="25"/>
  <c r="D199" i="25"/>
  <c r="E91" i="25"/>
  <c r="E67" i="25"/>
  <c r="F66" i="25"/>
  <c r="D73" i="25"/>
  <c r="D72" i="25"/>
  <c r="D74" i="25"/>
  <c r="D258" i="25"/>
  <c r="D118" i="25" s="1"/>
  <c r="E94" i="25"/>
  <c r="D202" i="25"/>
  <c r="D263" i="25"/>
  <c r="D123" i="25" s="1"/>
  <c r="E90" i="25"/>
  <c r="D198" i="25"/>
  <c r="D50" i="25"/>
  <c r="C51" i="25"/>
  <c r="C57" i="25" s="1"/>
  <c r="D260" i="25"/>
  <c r="D120" i="25" s="1"/>
  <c r="D268" i="25"/>
  <c r="D128" i="25" s="1"/>
  <c r="E92" i="25"/>
  <c r="D200" i="25"/>
  <c r="D197" i="25"/>
  <c r="E89" i="25"/>
  <c r="E7" i="25"/>
  <c r="C15" i="16"/>
  <c r="G7" i="24"/>
  <c r="E7" i="23"/>
  <c r="F7" i="22"/>
  <c r="E7" i="21"/>
  <c r="E7" i="20"/>
  <c r="E7" i="19"/>
  <c r="G7" i="18"/>
  <c r="C72" i="16"/>
  <c r="C74" i="16"/>
  <c r="C73" i="16"/>
  <c r="D208" i="16"/>
  <c r="D207" i="16"/>
  <c r="D8" i="16"/>
  <c r="D85" i="16"/>
  <c r="E7" i="16"/>
  <c r="D84" i="16"/>
  <c r="D86" i="16"/>
  <c r="E91" i="16"/>
  <c r="D199" i="16"/>
  <c r="C177" i="16"/>
  <c r="C172" i="16"/>
  <c r="C167" i="16"/>
  <c r="C160" i="16"/>
  <c r="C155" i="16"/>
  <c r="C178" i="16"/>
  <c r="C173" i="16"/>
  <c r="C143" i="16"/>
  <c r="C151" i="16"/>
  <c r="C150" i="16"/>
  <c r="C117" i="16"/>
  <c r="C156" i="16"/>
  <c r="C144" i="16"/>
  <c r="C134" i="16"/>
  <c r="C133" i="16"/>
  <c r="C138" i="16"/>
  <c r="C122" i="16"/>
  <c r="C161" i="16"/>
  <c r="C168" i="16"/>
  <c r="C127" i="16"/>
  <c r="C116" i="16"/>
  <c r="C139" i="16"/>
  <c r="C126" i="16"/>
  <c r="C121" i="16"/>
  <c r="D200" i="16"/>
  <c r="E92" i="16"/>
  <c r="N36" i="16"/>
  <c r="M24" i="16"/>
  <c r="M26" i="16"/>
  <c r="E51" i="16"/>
  <c r="F50" i="16"/>
  <c r="D73" i="16"/>
  <c r="D74" i="16"/>
  <c r="D72" i="16"/>
  <c r="F36" i="16"/>
  <c r="E26" i="16"/>
  <c r="E24" i="16"/>
  <c r="C176" i="16"/>
  <c r="C171" i="16"/>
  <c r="C154" i="16"/>
  <c r="C137" i="16"/>
  <c r="C159" i="16"/>
  <c r="C149" i="16"/>
  <c r="C132" i="16"/>
  <c r="C166" i="16"/>
  <c r="C142" i="16"/>
  <c r="C125" i="16"/>
  <c r="C115" i="16"/>
  <c r="C120" i="16"/>
  <c r="D204" i="16"/>
  <c r="E96" i="16"/>
  <c r="C179" i="16"/>
  <c r="C174" i="16"/>
  <c r="C169" i="16"/>
  <c r="C162" i="16"/>
  <c r="C157" i="16"/>
  <c r="C135" i="16"/>
  <c r="C152" i="16"/>
  <c r="C140" i="16"/>
  <c r="C128" i="16"/>
  <c r="C118" i="16"/>
  <c r="C145" i="16"/>
  <c r="C123" i="16"/>
  <c r="D202" i="16"/>
  <c r="E94" i="16"/>
  <c r="D51" i="16"/>
  <c r="C67" i="16"/>
  <c r="D66" i="16"/>
  <c r="D198" i="16"/>
  <c r="E90" i="16"/>
  <c r="C61" i="16"/>
  <c r="B62" i="16"/>
  <c r="D197" i="16"/>
  <c r="D15" i="16" s="1"/>
  <c r="E89" i="16"/>
  <c r="E95" i="16"/>
  <c r="D203" i="16"/>
  <c r="E201" i="16"/>
  <c r="F93" i="16"/>
  <c r="K81" i="27" l="1"/>
  <c r="J43" i="27"/>
  <c r="J46" i="27"/>
  <c r="J42" i="27"/>
  <c r="F197" i="27"/>
  <c r="G89" i="27"/>
  <c r="H207" i="27"/>
  <c r="H86" i="27"/>
  <c r="H84" i="27"/>
  <c r="H85" i="27"/>
  <c r="H8" i="27"/>
  <c r="I7" i="27"/>
  <c r="H208" i="27"/>
  <c r="H229" i="27"/>
  <c r="H230" i="27"/>
  <c r="H226" i="27"/>
  <c r="H225" i="27"/>
  <c r="H249" i="27"/>
  <c r="H224" i="27"/>
  <c r="F202" i="27"/>
  <c r="G94" i="27"/>
  <c r="F198" i="27"/>
  <c r="G90" i="27"/>
  <c r="G318" i="27"/>
  <c r="G178" i="27" s="1"/>
  <c r="G313" i="27"/>
  <c r="G173" i="27" s="1"/>
  <c r="G308" i="27"/>
  <c r="G168" i="27" s="1"/>
  <c r="G301" i="27"/>
  <c r="G161" i="27" s="1"/>
  <c r="G296" i="27"/>
  <c r="G156" i="27" s="1"/>
  <c r="G291" i="27"/>
  <c r="G151" i="27" s="1"/>
  <c r="G284" i="27"/>
  <c r="G144" i="27" s="1"/>
  <c r="G279" i="27"/>
  <c r="G139" i="27" s="1"/>
  <c r="G274" i="27"/>
  <c r="G134" i="27" s="1"/>
  <c r="G317" i="27"/>
  <c r="G177" i="27" s="1"/>
  <c r="G312" i="27"/>
  <c r="G172" i="27" s="1"/>
  <c r="G307" i="27"/>
  <c r="G167" i="27" s="1"/>
  <c r="G290" i="27"/>
  <c r="G150" i="27" s="1"/>
  <c r="G278" i="27"/>
  <c r="G138" i="27" s="1"/>
  <c r="G273" i="27"/>
  <c r="G133" i="27" s="1"/>
  <c r="G266" i="27"/>
  <c r="G126" i="27" s="1"/>
  <c r="G261" i="27"/>
  <c r="G121" i="27" s="1"/>
  <c r="G256" i="27"/>
  <c r="G116" i="27" s="1"/>
  <c r="G295" i="27"/>
  <c r="G155" i="27" s="1"/>
  <c r="G300" i="27"/>
  <c r="G160" i="27" s="1"/>
  <c r="G267" i="27"/>
  <c r="G127" i="27" s="1"/>
  <c r="G262" i="27"/>
  <c r="G122" i="27" s="1"/>
  <c r="G283" i="27"/>
  <c r="G143" i="27" s="1"/>
  <c r="G257" i="27"/>
  <c r="G117" i="27" s="1"/>
  <c r="F203" i="27"/>
  <c r="G95" i="27"/>
  <c r="F199" i="27"/>
  <c r="G91" i="27"/>
  <c r="E51" i="27"/>
  <c r="F50" i="27"/>
  <c r="G73" i="27"/>
  <c r="G74" i="27"/>
  <c r="G72" i="27"/>
  <c r="G319" i="27"/>
  <c r="G179" i="27" s="1"/>
  <c r="G314" i="27"/>
  <c r="G174" i="27" s="1"/>
  <c r="G309" i="27"/>
  <c r="G169" i="27" s="1"/>
  <c r="G302" i="27"/>
  <c r="G162" i="27" s="1"/>
  <c r="G285" i="27"/>
  <c r="G145" i="27" s="1"/>
  <c r="G280" i="27"/>
  <c r="G140" i="27" s="1"/>
  <c r="G292" i="27"/>
  <c r="G152" i="27" s="1"/>
  <c r="G268" i="27"/>
  <c r="G128" i="27" s="1"/>
  <c r="G263" i="27"/>
  <c r="G123" i="27" s="1"/>
  <c r="G258" i="27"/>
  <c r="G118" i="27" s="1"/>
  <c r="G275" i="27"/>
  <c r="G135" i="27" s="1"/>
  <c r="G297" i="27"/>
  <c r="G157" i="27" s="1"/>
  <c r="D57" i="27"/>
  <c r="D55" i="27"/>
  <c r="D56" i="27"/>
  <c r="D53" i="27"/>
  <c r="D54" i="27"/>
  <c r="H228" i="27"/>
  <c r="H227" i="27"/>
  <c r="G316" i="27"/>
  <c r="G176" i="27" s="1"/>
  <c r="G311" i="27"/>
  <c r="G171" i="27" s="1"/>
  <c r="G306" i="27"/>
  <c r="G166" i="27" s="1"/>
  <c r="G299" i="27"/>
  <c r="G159" i="27" s="1"/>
  <c r="G294" i="27"/>
  <c r="G154" i="27" s="1"/>
  <c r="G289" i="27"/>
  <c r="G149" i="27" s="1"/>
  <c r="G282" i="27"/>
  <c r="G142" i="27" s="1"/>
  <c r="G277" i="27"/>
  <c r="G137" i="27" s="1"/>
  <c r="G272" i="27"/>
  <c r="G132" i="27" s="1"/>
  <c r="G265" i="27"/>
  <c r="G125" i="27" s="1"/>
  <c r="G260" i="27"/>
  <c r="G120" i="27" s="1"/>
  <c r="G255" i="27"/>
  <c r="G115" i="27" s="1"/>
  <c r="J61" i="27"/>
  <c r="F67" i="27"/>
  <c r="G66" i="27"/>
  <c r="F36" i="27"/>
  <c r="F62" i="27" s="1"/>
  <c r="E24" i="27"/>
  <c r="E26" i="27"/>
  <c r="I231" i="27"/>
  <c r="I211" i="27"/>
  <c r="I209" i="27"/>
  <c r="I210" i="27"/>
  <c r="F204" i="27"/>
  <c r="G96" i="27"/>
  <c r="I228" i="27"/>
  <c r="F200" i="27"/>
  <c r="G92" i="27"/>
  <c r="F201" i="27"/>
  <c r="G93" i="27"/>
  <c r="D260" i="26"/>
  <c r="D120" i="26" s="1"/>
  <c r="E46" i="26"/>
  <c r="E42" i="26"/>
  <c r="E227" i="26" s="1"/>
  <c r="F81" i="26"/>
  <c r="E43" i="26"/>
  <c r="E228" i="26" s="1"/>
  <c r="D261" i="26"/>
  <c r="D121" i="26" s="1"/>
  <c r="D211" i="26"/>
  <c r="D57" i="26" s="1"/>
  <c r="D210" i="26"/>
  <c r="D56" i="26" s="1"/>
  <c r="D209" i="26"/>
  <c r="D231" i="26"/>
  <c r="D262" i="26"/>
  <c r="D122" i="26" s="1"/>
  <c r="D256" i="26"/>
  <c r="D116" i="26" s="1"/>
  <c r="D255" i="26"/>
  <c r="D115" i="26" s="1"/>
  <c r="D263" i="26"/>
  <c r="D123" i="26" s="1"/>
  <c r="D257" i="26"/>
  <c r="D117" i="26" s="1"/>
  <c r="D265" i="26"/>
  <c r="D125" i="26" s="1"/>
  <c r="D268" i="26"/>
  <c r="D128" i="26" s="1"/>
  <c r="F199" i="26"/>
  <c r="G91" i="26"/>
  <c r="E62" i="26"/>
  <c r="F61" i="26"/>
  <c r="E317" i="26"/>
  <c r="E177" i="26" s="1"/>
  <c r="E312" i="26"/>
  <c r="E172" i="26" s="1"/>
  <c r="E307" i="26"/>
  <c r="E167" i="26" s="1"/>
  <c r="E318" i="26"/>
  <c r="E178" i="26" s="1"/>
  <c r="E313" i="26"/>
  <c r="E173" i="26" s="1"/>
  <c r="E308" i="26"/>
  <c r="E168" i="26" s="1"/>
  <c r="E301" i="26"/>
  <c r="E161" i="26" s="1"/>
  <c r="E296" i="26"/>
  <c r="E156" i="26" s="1"/>
  <c r="E291" i="26"/>
  <c r="E151" i="26" s="1"/>
  <c r="E284" i="26"/>
  <c r="E144" i="26" s="1"/>
  <c r="E279" i="26"/>
  <c r="E139" i="26" s="1"/>
  <c r="E274" i="26"/>
  <c r="E134" i="26" s="1"/>
  <c r="E300" i="26"/>
  <c r="E160" i="26" s="1"/>
  <c r="E290" i="26"/>
  <c r="E150" i="26" s="1"/>
  <c r="E278" i="26"/>
  <c r="E138" i="26" s="1"/>
  <c r="E273" i="26"/>
  <c r="E133" i="26" s="1"/>
  <c r="E295" i="26"/>
  <c r="E155" i="26" s="1"/>
  <c r="E262" i="26"/>
  <c r="E122" i="26" s="1"/>
  <c r="E261" i="26"/>
  <c r="E121" i="26" s="1"/>
  <c r="E283" i="26"/>
  <c r="E143" i="26" s="1"/>
  <c r="E266" i="26"/>
  <c r="E126" i="26" s="1"/>
  <c r="E257" i="26"/>
  <c r="E117" i="26" s="1"/>
  <c r="E256" i="26"/>
  <c r="E116" i="26" s="1"/>
  <c r="D53" i="26"/>
  <c r="E319" i="26"/>
  <c r="E179" i="26" s="1"/>
  <c r="E314" i="26"/>
  <c r="E174" i="26" s="1"/>
  <c r="E309" i="26"/>
  <c r="E169" i="26" s="1"/>
  <c r="E302" i="26"/>
  <c r="E162" i="26" s="1"/>
  <c r="E292" i="26"/>
  <c r="E152" i="26" s="1"/>
  <c r="E280" i="26"/>
  <c r="E140" i="26" s="1"/>
  <c r="E297" i="26"/>
  <c r="E157" i="26" s="1"/>
  <c r="E285" i="26"/>
  <c r="E145" i="26" s="1"/>
  <c r="E258" i="26"/>
  <c r="E118" i="26" s="1"/>
  <c r="E275" i="26"/>
  <c r="E135" i="26" s="1"/>
  <c r="F202" i="26"/>
  <c r="G94" i="26"/>
  <c r="F197" i="26"/>
  <c r="G89" i="26"/>
  <c r="D54" i="26"/>
  <c r="D55" i="26"/>
  <c r="E316" i="26"/>
  <c r="E176" i="26" s="1"/>
  <c r="E311" i="26"/>
  <c r="E171" i="26" s="1"/>
  <c r="E306" i="26"/>
  <c r="E166" i="26" s="1"/>
  <c r="E299" i="26"/>
  <c r="E159" i="26" s="1"/>
  <c r="E294" i="26"/>
  <c r="E154" i="26" s="1"/>
  <c r="E289" i="26"/>
  <c r="E149" i="26" s="1"/>
  <c r="E282" i="26"/>
  <c r="E142" i="26" s="1"/>
  <c r="E277" i="26"/>
  <c r="E137" i="26" s="1"/>
  <c r="E272" i="26"/>
  <c r="E132" i="26" s="1"/>
  <c r="E255" i="26"/>
  <c r="E115" i="26" s="1"/>
  <c r="E67" i="26"/>
  <c r="F66" i="26"/>
  <c r="F204" i="26"/>
  <c r="G96" i="26"/>
  <c r="G36" i="26"/>
  <c r="F24" i="26"/>
  <c r="F26" i="26"/>
  <c r="F200" i="26"/>
  <c r="G92" i="26"/>
  <c r="E73" i="26"/>
  <c r="E74" i="26"/>
  <c r="E72" i="26"/>
  <c r="F203" i="26"/>
  <c r="G95" i="26"/>
  <c r="F50" i="26"/>
  <c r="E51" i="26"/>
  <c r="F201" i="26"/>
  <c r="G93" i="26"/>
  <c r="F198" i="26"/>
  <c r="G90" i="26"/>
  <c r="F208" i="26"/>
  <c r="F207" i="26"/>
  <c r="F86" i="26"/>
  <c r="F84" i="26"/>
  <c r="F85" i="26"/>
  <c r="G7" i="26"/>
  <c r="F224" i="26"/>
  <c r="F230" i="26"/>
  <c r="F229" i="26"/>
  <c r="F226" i="26"/>
  <c r="F225" i="26"/>
  <c r="F249" i="26"/>
  <c r="E36" i="23"/>
  <c r="D24" i="23"/>
  <c r="D26" i="23"/>
  <c r="D277" i="23"/>
  <c r="D137" i="23" s="1"/>
  <c r="D272" i="23"/>
  <c r="D132" i="23" s="1"/>
  <c r="D294" i="23"/>
  <c r="D154" i="23" s="1"/>
  <c r="D282" i="23"/>
  <c r="D142" i="23" s="1"/>
  <c r="D306" i="23"/>
  <c r="D166" i="23" s="1"/>
  <c r="D289" i="23"/>
  <c r="D149" i="23" s="1"/>
  <c r="D299" i="23"/>
  <c r="D159" i="23" s="1"/>
  <c r="D265" i="23"/>
  <c r="D125" i="23" s="1"/>
  <c r="D316" i="23"/>
  <c r="D176" i="23" s="1"/>
  <c r="D260" i="23"/>
  <c r="D120" i="23" s="1"/>
  <c r="D311" i="23"/>
  <c r="D171" i="23" s="1"/>
  <c r="D255" i="23"/>
  <c r="D115" i="23" s="1"/>
  <c r="D314" i="23"/>
  <c r="D174" i="23" s="1"/>
  <c r="D292" i="23"/>
  <c r="D152" i="23" s="1"/>
  <c r="D297" i="23"/>
  <c r="D157" i="23" s="1"/>
  <c r="D319" i="23"/>
  <c r="D179" i="23" s="1"/>
  <c r="D263" i="23"/>
  <c r="D123" i="23" s="1"/>
  <c r="D309" i="23"/>
  <c r="D169" i="23" s="1"/>
  <c r="D302" i="23"/>
  <c r="D162" i="23" s="1"/>
  <c r="D275" i="23"/>
  <c r="D135" i="23" s="1"/>
  <c r="D280" i="23"/>
  <c r="D140" i="23" s="1"/>
  <c r="D285" i="23"/>
  <c r="D145" i="23" s="1"/>
  <c r="D258" i="23"/>
  <c r="D118" i="23" s="1"/>
  <c r="D268" i="23"/>
  <c r="D128" i="23" s="1"/>
  <c r="E85" i="23"/>
  <c r="E86" i="23"/>
  <c r="E84" i="23"/>
  <c r="E229" i="23"/>
  <c r="E228" i="23"/>
  <c r="E224" i="23"/>
  <c r="E249" i="23"/>
  <c r="E226" i="23"/>
  <c r="E230" i="23"/>
  <c r="E207" i="23"/>
  <c r="E208" i="23"/>
  <c r="E225" i="23"/>
  <c r="E227" i="23"/>
  <c r="D318" i="23"/>
  <c r="D178" i="23" s="1"/>
  <c r="D256" i="23"/>
  <c r="D116" i="23" s="1"/>
  <c r="C57" i="23"/>
  <c r="D316" i="21"/>
  <c r="D176" i="21" s="1"/>
  <c r="D282" i="21"/>
  <c r="D142" i="21" s="1"/>
  <c r="D311" i="21"/>
  <c r="D171" i="21" s="1"/>
  <c r="D294" i="21"/>
  <c r="D154" i="21" s="1"/>
  <c r="D272" i="21"/>
  <c r="D132" i="21" s="1"/>
  <c r="D299" i="21"/>
  <c r="D159" i="21" s="1"/>
  <c r="D289" i="21"/>
  <c r="D149" i="21" s="1"/>
  <c r="D306" i="21"/>
  <c r="D166" i="21" s="1"/>
  <c r="D277" i="21"/>
  <c r="D137" i="21" s="1"/>
  <c r="D74" i="21"/>
  <c r="D72" i="21"/>
  <c r="D73" i="21"/>
  <c r="E207" i="21"/>
  <c r="E86" i="21"/>
  <c r="E85" i="21"/>
  <c r="E208" i="21"/>
  <c r="E84" i="21"/>
  <c r="E224" i="21"/>
  <c r="E226" i="21"/>
  <c r="E249" i="21"/>
  <c r="E225" i="21"/>
  <c r="E229" i="21"/>
  <c r="E230" i="21"/>
  <c r="E8" i="21"/>
  <c r="D292" i="21"/>
  <c r="D152" i="21" s="1"/>
  <c r="D285" i="21"/>
  <c r="D145" i="21" s="1"/>
  <c r="D280" i="21"/>
  <c r="D140" i="21" s="1"/>
  <c r="D314" i="21"/>
  <c r="D174" i="21" s="1"/>
  <c r="D309" i="21"/>
  <c r="D169" i="21" s="1"/>
  <c r="D302" i="21"/>
  <c r="D162" i="21" s="1"/>
  <c r="D319" i="21"/>
  <c r="D179" i="21" s="1"/>
  <c r="D297" i="21"/>
  <c r="D157" i="21" s="1"/>
  <c r="D275" i="21"/>
  <c r="D135" i="21" s="1"/>
  <c r="F24" i="21"/>
  <c r="F26" i="21"/>
  <c r="D278" i="21"/>
  <c r="D138" i="21" s="1"/>
  <c r="D301" i="21"/>
  <c r="D161" i="21" s="1"/>
  <c r="D317" i="21"/>
  <c r="D177" i="21" s="1"/>
  <c r="D318" i="21"/>
  <c r="D178" i="21" s="1"/>
  <c r="D291" i="21"/>
  <c r="D151" i="21" s="1"/>
  <c r="D312" i="21"/>
  <c r="D172" i="21" s="1"/>
  <c r="D284" i="21"/>
  <c r="D144" i="21" s="1"/>
  <c r="D313" i="21"/>
  <c r="D173" i="21" s="1"/>
  <c r="D300" i="21"/>
  <c r="D160" i="21" s="1"/>
  <c r="D274" i="21"/>
  <c r="D134" i="21" s="1"/>
  <c r="D295" i="21"/>
  <c r="D155" i="21" s="1"/>
  <c r="D296" i="21"/>
  <c r="D156" i="21" s="1"/>
  <c r="D290" i="21"/>
  <c r="D150" i="21" s="1"/>
  <c r="D308" i="21"/>
  <c r="D168" i="21" s="1"/>
  <c r="D283" i="21"/>
  <c r="D143" i="21" s="1"/>
  <c r="D273" i="21"/>
  <c r="D133" i="21" s="1"/>
  <c r="D279" i="21"/>
  <c r="D139" i="21" s="1"/>
  <c r="D307" i="21"/>
  <c r="D167" i="21" s="1"/>
  <c r="C54" i="22"/>
  <c r="C53" i="19"/>
  <c r="D15" i="25"/>
  <c r="C211" i="24"/>
  <c r="C57" i="24" s="1"/>
  <c r="C210" i="24"/>
  <c r="C56" i="24" s="1"/>
  <c r="C231" i="24"/>
  <c r="C209" i="24"/>
  <c r="C55" i="24" s="1"/>
  <c r="C227" i="24"/>
  <c r="C255" i="24"/>
  <c r="C115" i="24" s="1"/>
  <c r="C257" i="24"/>
  <c r="C117" i="24" s="1"/>
  <c r="C261" i="24"/>
  <c r="C121" i="24" s="1"/>
  <c r="C258" i="24"/>
  <c r="C118" i="24" s="1"/>
  <c r="C262" i="24"/>
  <c r="C122" i="24" s="1"/>
  <c r="C266" i="24"/>
  <c r="C126" i="24" s="1"/>
  <c r="C263" i="24"/>
  <c r="C123" i="24" s="1"/>
  <c r="C256" i="24"/>
  <c r="C116" i="24" s="1"/>
  <c r="C260" i="24"/>
  <c r="C120" i="24" s="1"/>
  <c r="C268" i="24"/>
  <c r="C128" i="24" s="1"/>
  <c r="C267" i="24"/>
  <c r="C127" i="24" s="1"/>
  <c r="C265" i="24"/>
  <c r="C125" i="24" s="1"/>
  <c r="E81" i="24"/>
  <c r="D43" i="24"/>
  <c r="D228" i="24" s="1"/>
  <c r="D42" i="24"/>
  <c r="D46" i="24"/>
  <c r="C56" i="23"/>
  <c r="C54" i="23"/>
  <c r="C55" i="22"/>
  <c r="C57" i="22"/>
  <c r="C54" i="21"/>
  <c r="C56" i="21"/>
  <c r="C57" i="21"/>
  <c r="F81" i="20"/>
  <c r="E43" i="20"/>
  <c r="E228" i="20" s="1"/>
  <c r="E46" i="20"/>
  <c r="E42" i="20"/>
  <c r="D210" i="20"/>
  <c r="D209" i="20"/>
  <c r="D211" i="20"/>
  <c r="D231" i="20"/>
  <c r="E203" i="24"/>
  <c r="F95" i="24"/>
  <c r="E198" i="24"/>
  <c r="F90" i="24"/>
  <c r="F89" i="24"/>
  <c r="E197" i="24"/>
  <c r="E204" i="24"/>
  <c r="F96" i="24"/>
  <c r="E66" i="24"/>
  <c r="D67" i="24"/>
  <c r="E51" i="24"/>
  <c r="F50" i="24"/>
  <c r="E202" i="24"/>
  <c r="F94" i="24"/>
  <c r="E199" i="24"/>
  <c r="F91" i="24"/>
  <c r="E200" i="24"/>
  <c r="F92" i="24"/>
  <c r="D53" i="24"/>
  <c r="D54" i="24"/>
  <c r="D61" i="24"/>
  <c r="C62" i="24"/>
  <c r="F92" i="23"/>
  <c r="E200" i="23"/>
  <c r="E202" i="23"/>
  <c r="F94" i="23"/>
  <c r="F211" i="23"/>
  <c r="F210" i="23"/>
  <c r="F209" i="23"/>
  <c r="H81" i="23"/>
  <c r="G43" i="23"/>
  <c r="G46" i="23"/>
  <c r="G42" i="23"/>
  <c r="F199" i="23"/>
  <c r="G91" i="23"/>
  <c r="E203" i="23"/>
  <c r="F95" i="23"/>
  <c r="F198" i="23"/>
  <c r="G90" i="23"/>
  <c r="C55" i="23"/>
  <c r="E66" i="23"/>
  <c r="D67" i="23"/>
  <c r="E197" i="23"/>
  <c r="F89" i="23"/>
  <c r="E61" i="23"/>
  <c r="D62" i="23"/>
  <c r="E50" i="23"/>
  <c r="D51" i="23"/>
  <c r="E204" i="23"/>
  <c r="F96" i="23"/>
  <c r="F227" i="23"/>
  <c r="E202" i="22"/>
  <c r="F94" i="22"/>
  <c r="D67" i="22"/>
  <c r="E66" i="22"/>
  <c r="E204" i="22"/>
  <c r="F96" i="22"/>
  <c r="D51" i="22"/>
  <c r="E50" i="22"/>
  <c r="D62" i="22"/>
  <c r="E61" i="22"/>
  <c r="E197" i="22"/>
  <c r="F89" i="22"/>
  <c r="E200" i="22"/>
  <c r="F92" i="22"/>
  <c r="E198" i="22"/>
  <c r="F90" i="22"/>
  <c r="F81" i="22"/>
  <c r="E46" i="22"/>
  <c r="E43" i="22"/>
  <c r="E228" i="22" s="1"/>
  <c r="E42" i="22"/>
  <c r="D227" i="22"/>
  <c r="D266" i="22"/>
  <c r="D126" i="22" s="1"/>
  <c r="D265" i="22"/>
  <c r="D125" i="22" s="1"/>
  <c r="D267" i="22"/>
  <c r="D127" i="22" s="1"/>
  <c r="D256" i="22"/>
  <c r="D116" i="22" s="1"/>
  <c r="D260" i="22"/>
  <c r="D120" i="22" s="1"/>
  <c r="D262" i="22"/>
  <c r="D122" i="22" s="1"/>
  <c r="D263" i="22"/>
  <c r="D123" i="22" s="1"/>
  <c r="D255" i="22"/>
  <c r="D115" i="22" s="1"/>
  <c r="D257" i="22"/>
  <c r="D117" i="22" s="1"/>
  <c r="D261" i="22"/>
  <c r="D121" i="22" s="1"/>
  <c r="D258" i="22"/>
  <c r="D118" i="22" s="1"/>
  <c r="D268" i="22"/>
  <c r="D128" i="22" s="1"/>
  <c r="D231" i="22"/>
  <c r="D211" i="22"/>
  <c r="D209" i="22"/>
  <c r="D210" i="22"/>
  <c r="E199" i="22"/>
  <c r="F91" i="22"/>
  <c r="E203" i="22"/>
  <c r="F95" i="22"/>
  <c r="C56" i="22"/>
  <c r="E197" i="21"/>
  <c r="F89" i="21"/>
  <c r="E198" i="21"/>
  <c r="F90" i="21"/>
  <c r="E203" i="21"/>
  <c r="F95" i="21"/>
  <c r="D62" i="21"/>
  <c r="E61" i="21"/>
  <c r="E199" i="21"/>
  <c r="F91" i="21"/>
  <c r="E202" i="21"/>
  <c r="F94" i="21"/>
  <c r="E204" i="21"/>
  <c r="F96" i="21"/>
  <c r="E66" i="21"/>
  <c r="D67" i="21"/>
  <c r="D51" i="21"/>
  <c r="E50" i="21"/>
  <c r="D227" i="21"/>
  <c r="D268" i="21"/>
  <c r="D128" i="21" s="1"/>
  <c r="D263" i="21"/>
  <c r="D123" i="21" s="1"/>
  <c r="D266" i="21"/>
  <c r="D126" i="21" s="1"/>
  <c r="D262" i="21"/>
  <c r="D122" i="21" s="1"/>
  <c r="D258" i="21"/>
  <c r="D118" i="21" s="1"/>
  <c r="D261" i="21"/>
  <c r="D121" i="21" s="1"/>
  <c r="D256" i="21"/>
  <c r="D116" i="21" s="1"/>
  <c r="D267" i="21"/>
  <c r="D127" i="21" s="1"/>
  <c r="D265" i="21"/>
  <c r="D125" i="21" s="1"/>
  <c r="D260" i="21"/>
  <c r="D120" i="21" s="1"/>
  <c r="D257" i="21"/>
  <c r="D117" i="21" s="1"/>
  <c r="D255" i="21"/>
  <c r="D115" i="21" s="1"/>
  <c r="F81" i="21"/>
  <c r="E46" i="21"/>
  <c r="E42" i="21"/>
  <c r="E43" i="21"/>
  <c r="E228" i="21" s="1"/>
  <c r="E200" i="21"/>
  <c r="F92" i="21"/>
  <c r="D209" i="21"/>
  <c r="D231" i="21"/>
  <c r="D211" i="21"/>
  <c r="D210" i="21"/>
  <c r="D56" i="21" s="1"/>
  <c r="G36" i="21"/>
  <c r="D61" i="20"/>
  <c r="C62" i="20"/>
  <c r="D51" i="20"/>
  <c r="E50" i="20"/>
  <c r="F36" i="20"/>
  <c r="E200" i="20"/>
  <c r="F92" i="20"/>
  <c r="G204" i="20"/>
  <c r="H96" i="20"/>
  <c r="C56" i="20"/>
  <c r="F89" i="20"/>
  <c r="E197" i="20"/>
  <c r="E203" i="20"/>
  <c r="F95" i="20"/>
  <c r="E202" i="20"/>
  <c r="F94" i="20"/>
  <c r="E198" i="20"/>
  <c r="F90" i="20"/>
  <c r="C57" i="20"/>
  <c r="F91" i="20"/>
  <c r="E199" i="20"/>
  <c r="E66" i="20"/>
  <c r="D67" i="20"/>
  <c r="G231" i="19"/>
  <c r="G209" i="19"/>
  <c r="G211" i="19"/>
  <c r="G210" i="19"/>
  <c r="F91" i="19"/>
  <c r="E199" i="19"/>
  <c r="E198" i="19"/>
  <c r="F90" i="19"/>
  <c r="F67" i="19"/>
  <c r="G66" i="19"/>
  <c r="F95" i="19"/>
  <c r="E203" i="19"/>
  <c r="E50" i="19"/>
  <c r="D51" i="19"/>
  <c r="D62" i="19"/>
  <c r="E61" i="19"/>
  <c r="C56" i="19"/>
  <c r="C57" i="19"/>
  <c r="I81" i="19"/>
  <c r="H43" i="19"/>
  <c r="H228" i="19" s="1"/>
  <c r="H46" i="19"/>
  <c r="H42" i="19"/>
  <c r="E204" i="19"/>
  <c r="F96" i="19"/>
  <c r="F89" i="19"/>
  <c r="E197" i="19"/>
  <c r="E200" i="19"/>
  <c r="F92" i="19"/>
  <c r="G227" i="19"/>
  <c r="G267" i="19"/>
  <c r="G127" i="19" s="1"/>
  <c r="G261" i="19"/>
  <c r="G121" i="19" s="1"/>
  <c r="G255" i="19"/>
  <c r="G115" i="19" s="1"/>
  <c r="G257" i="19"/>
  <c r="G117" i="19" s="1"/>
  <c r="G260" i="19"/>
  <c r="G120" i="19" s="1"/>
  <c r="G266" i="19"/>
  <c r="G126" i="19" s="1"/>
  <c r="G258" i="19"/>
  <c r="G118" i="19" s="1"/>
  <c r="G262" i="19"/>
  <c r="G122" i="19" s="1"/>
  <c r="G268" i="19"/>
  <c r="G128" i="19" s="1"/>
  <c r="G256" i="19"/>
  <c r="G116" i="19" s="1"/>
  <c r="G263" i="19"/>
  <c r="G123" i="19" s="1"/>
  <c r="G265" i="19"/>
  <c r="G125" i="19" s="1"/>
  <c r="F202" i="19"/>
  <c r="G94" i="19"/>
  <c r="E197" i="18"/>
  <c r="F89" i="18"/>
  <c r="D67" i="18"/>
  <c r="E66" i="18"/>
  <c r="E202" i="18"/>
  <c r="F94" i="18"/>
  <c r="E61" i="18"/>
  <c r="D62" i="18"/>
  <c r="E81" i="18"/>
  <c r="D46" i="18"/>
  <c r="D42" i="18"/>
  <c r="D43" i="18"/>
  <c r="D228" i="18" s="1"/>
  <c r="E204" i="18"/>
  <c r="F96" i="18"/>
  <c r="G91" i="18"/>
  <c r="F199" i="18"/>
  <c r="F203" i="18"/>
  <c r="G95" i="18"/>
  <c r="H50" i="18"/>
  <c r="G51" i="18"/>
  <c r="E198" i="18"/>
  <c r="F90" i="18"/>
  <c r="F53" i="18"/>
  <c r="C227" i="18"/>
  <c r="C266" i="18"/>
  <c r="C126" i="18" s="1"/>
  <c r="C260" i="18"/>
  <c r="C120" i="18" s="1"/>
  <c r="C261" i="18"/>
  <c r="C121" i="18" s="1"/>
  <c r="C265" i="18"/>
  <c r="C125" i="18" s="1"/>
  <c r="C256" i="18"/>
  <c r="C116" i="18" s="1"/>
  <c r="C267" i="18"/>
  <c r="C127" i="18" s="1"/>
  <c r="C268" i="18"/>
  <c r="C128" i="18" s="1"/>
  <c r="C262" i="18"/>
  <c r="C122" i="18" s="1"/>
  <c r="C257" i="18"/>
  <c r="C117" i="18" s="1"/>
  <c r="C263" i="18"/>
  <c r="C123" i="18" s="1"/>
  <c r="C255" i="18"/>
  <c r="C115" i="18" s="1"/>
  <c r="C258" i="18"/>
  <c r="C118" i="18" s="1"/>
  <c r="C231" i="18"/>
  <c r="C210" i="18"/>
  <c r="C56" i="18" s="1"/>
  <c r="C211" i="18"/>
  <c r="C57" i="18" s="1"/>
  <c r="C209" i="18"/>
  <c r="C55" i="18" s="1"/>
  <c r="E200" i="18"/>
  <c r="F92" i="18"/>
  <c r="C56" i="25"/>
  <c r="E211" i="25"/>
  <c r="E209" i="25"/>
  <c r="E231" i="25"/>
  <c r="E210" i="25"/>
  <c r="F67" i="25"/>
  <c r="G66" i="25"/>
  <c r="E227" i="25"/>
  <c r="E257" i="25"/>
  <c r="E117" i="25" s="1"/>
  <c r="E265" i="25"/>
  <c r="E125" i="25" s="1"/>
  <c r="E255" i="25"/>
  <c r="E115" i="25" s="1"/>
  <c r="E261" i="25"/>
  <c r="E121" i="25" s="1"/>
  <c r="E267" i="25"/>
  <c r="E127" i="25" s="1"/>
  <c r="E262" i="25"/>
  <c r="E122" i="25" s="1"/>
  <c r="E268" i="25"/>
  <c r="E128" i="25" s="1"/>
  <c r="E266" i="25"/>
  <c r="E126" i="25" s="1"/>
  <c r="E256" i="25"/>
  <c r="E116" i="25" s="1"/>
  <c r="E258" i="25"/>
  <c r="E118" i="25" s="1"/>
  <c r="E263" i="25"/>
  <c r="E123" i="25" s="1"/>
  <c r="E260" i="25"/>
  <c r="E120" i="25" s="1"/>
  <c r="E204" i="25"/>
  <c r="F96" i="25"/>
  <c r="D57" i="25"/>
  <c r="C62" i="25"/>
  <c r="D61" i="25"/>
  <c r="E197" i="25"/>
  <c r="F89" i="25"/>
  <c r="C53" i="25"/>
  <c r="C54" i="25"/>
  <c r="E202" i="25"/>
  <c r="F94" i="25"/>
  <c r="G81" i="25"/>
  <c r="F42" i="25"/>
  <c r="F46" i="25"/>
  <c r="F43" i="25"/>
  <c r="F228" i="25" s="1"/>
  <c r="C55" i="25"/>
  <c r="D51" i="25"/>
  <c r="E50" i="25"/>
  <c r="E199" i="25"/>
  <c r="F91" i="25"/>
  <c r="E201" i="25"/>
  <c r="F93" i="25"/>
  <c r="E203" i="25"/>
  <c r="F95" i="25"/>
  <c r="E200" i="25"/>
  <c r="F92" i="25"/>
  <c r="E198" i="25"/>
  <c r="F90" i="25"/>
  <c r="F7" i="25"/>
  <c r="H7" i="24"/>
  <c r="F7" i="23"/>
  <c r="F231" i="23" s="1"/>
  <c r="G7" i="22"/>
  <c r="F7" i="21"/>
  <c r="F7" i="20"/>
  <c r="F7" i="19"/>
  <c r="H7" i="18"/>
  <c r="D67" i="16"/>
  <c r="E66" i="16"/>
  <c r="E200" i="16"/>
  <c r="F92" i="16"/>
  <c r="O36" i="16"/>
  <c r="N26" i="16"/>
  <c r="N24" i="16"/>
  <c r="E203" i="16"/>
  <c r="F95" i="16"/>
  <c r="D53" i="16"/>
  <c r="F89" i="16"/>
  <c r="E197" i="16"/>
  <c r="D54" i="16"/>
  <c r="D57" i="16"/>
  <c r="D55" i="16"/>
  <c r="D56" i="16"/>
  <c r="E204" i="16"/>
  <c r="F96" i="16"/>
  <c r="F51" i="16"/>
  <c r="G50" i="16"/>
  <c r="E199" i="16"/>
  <c r="F91" i="16"/>
  <c r="E202" i="16"/>
  <c r="F94" i="16"/>
  <c r="E55" i="16"/>
  <c r="E57" i="16"/>
  <c r="E56" i="16"/>
  <c r="D176" i="16"/>
  <c r="D171" i="16"/>
  <c r="D142" i="16"/>
  <c r="D132" i="16"/>
  <c r="D166" i="16"/>
  <c r="D137" i="16"/>
  <c r="D125" i="16"/>
  <c r="D154" i="16"/>
  <c r="D115" i="16"/>
  <c r="D159" i="16"/>
  <c r="D149" i="16"/>
  <c r="D120" i="16"/>
  <c r="D61" i="16"/>
  <c r="C62" i="16"/>
  <c r="D179" i="16"/>
  <c r="D174" i="16"/>
  <c r="D169" i="16"/>
  <c r="D162" i="16"/>
  <c r="D157" i="16"/>
  <c r="D135" i="16"/>
  <c r="D152" i="16"/>
  <c r="D140" i="16"/>
  <c r="D128" i="16"/>
  <c r="D118" i="16"/>
  <c r="D145" i="16"/>
  <c r="D123" i="16"/>
  <c r="D177" i="16"/>
  <c r="D172" i="16"/>
  <c r="D167" i="16"/>
  <c r="D160" i="16"/>
  <c r="D155" i="16"/>
  <c r="D178" i="16"/>
  <c r="D173" i="16"/>
  <c r="D151" i="16"/>
  <c r="D150" i="16"/>
  <c r="D117" i="16"/>
  <c r="D156" i="16"/>
  <c r="D144" i="16"/>
  <c r="D134" i="16"/>
  <c r="D133" i="16"/>
  <c r="D138" i="16"/>
  <c r="D122" i="16"/>
  <c r="D161" i="16"/>
  <c r="D168" i="16"/>
  <c r="D139" i="16"/>
  <c r="D127" i="16"/>
  <c r="D126" i="16"/>
  <c r="D143" i="16"/>
  <c r="D116" i="16"/>
  <c r="D121" i="16"/>
  <c r="F201" i="16"/>
  <c r="G93" i="16"/>
  <c r="E198" i="16"/>
  <c r="F90" i="16"/>
  <c r="F26" i="16"/>
  <c r="F24" i="16"/>
  <c r="G36" i="16"/>
  <c r="E208" i="16"/>
  <c r="E54" i="16" s="1"/>
  <c r="E207" i="16"/>
  <c r="E53" i="16" s="1"/>
  <c r="E85" i="16"/>
  <c r="F7" i="16"/>
  <c r="E84" i="16"/>
  <c r="E86" i="16"/>
  <c r="E8" i="16"/>
  <c r="E249" i="16"/>
  <c r="G203" i="27" l="1"/>
  <c r="H95" i="27"/>
  <c r="H73" i="27"/>
  <c r="H74" i="27"/>
  <c r="H72" i="27"/>
  <c r="H318" i="27"/>
  <c r="H178" i="27" s="1"/>
  <c r="H313" i="27"/>
  <c r="H173" i="27" s="1"/>
  <c r="H308" i="27"/>
  <c r="H168" i="27" s="1"/>
  <c r="H301" i="27"/>
  <c r="H161" i="27" s="1"/>
  <c r="H296" i="27"/>
  <c r="H156" i="27" s="1"/>
  <c r="H291" i="27"/>
  <c r="H151" i="27" s="1"/>
  <c r="H284" i="27"/>
  <c r="H144" i="27" s="1"/>
  <c r="H279" i="27"/>
  <c r="H139" i="27" s="1"/>
  <c r="H274" i="27"/>
  <c r="H134" i="27" s="1"/>
  <c r="H317" i="27"/>
  <c r="H177" i="27" s="1"/>
  <c r="H312" i="27"/>
  <c r="H172" i="27" s="1"/>
  <c r="H307" i="27"/>
  <c r="H167" i="27" s="1"/>
  <c r="H290" i="27"/>
  <c r="H150" i="27" s="1"/>
  <c r="H278" i="27"/>
  <c r="H138" i="27" s="1"/>
  <c r="H273" i="27"/>
  <c r="H133" i="27" s="1"/>
  <c r="H266" i="27"/>
  <c r="H126" i="27" s="1"/>
  <c r="H261" i="27"/>
  <c r="H121" i="27" s="1"/>
  <c r="H295" i="27"/>
  <c r="H155" i="27" s="1"/>
  <c r="H300" i="27"/>
  <c r="H160" i="27" s="1"/>
  <c r="H267" i="27"/>
  <c r="H127" i="27" s="1"/>
  <c r="H262" i="27"/>
  <c r="H122" i="27" s="1"/>
  <c r="H283" i="27"/>
  <c r="H143" i="27" s="1"/>
  <c r="H257" i="27"/>
  <c r="H117" i="27" s="1"/>
  <c r="H256" i="27"/>
  <c r="H116" i="27" s="1"/>
  <c r="H319" i="27"/>
  <c r="H179" i="27" s="1"/>
  <c r="H314" i="27"/>
  <c r="H174" i="27" s="1"/>
  <c r="H309" i="27"/>
  <c r="H169" i="27" s="1"/>
  <c r="H302" i="27"/>
  <c r="H162" i="27" s="1"/>
  <c r="H280" i="27"/>
  <c r="H140" i="27" s="1"/>
  <c r="H292" i="27"/>
  <c r="H152" i="27" s="1"/>
  <c r="H268" i="27"/>
  <c r="H128" i="27" s="1"/>
  <c r="H263" i="27"/>
  <c r="H123" i="27" s="1"/>
  <c r="H275" i="27"/>
  <c r="H135" i="27" s="1"/>
  <c r="H297" i="27"/>
  <c r="H157" i="27" s="1"/>
  <c r="H258" i="27"/>
  <c r="H118" i="27" s="1"/>
  <c r="H285" i="27"/>
  <c r="H145" i="27" s="1"/>
  <c r="H316" i="27"/>
  <c r="H176" i="27" s="1"/>
  <c r="H311" i="27"/>
  <c r="H171" i="27" s="1"/>
  <c r="H306" i="27"/>
  <c r="H166" i="27" s="1"/>
  <c r="H299" i="27"/>
  <c r="H159" i="27" s="1"/>
  <c r="H294" i="27"/>
  <c r="H154" i="27" s="1"/>
  <c r="H289" i="27"/>
  <c r="H149" i="27" s="1"/>
  <c r="H282" i="27"/>
  <c r="H142" i="27" s="1"/>
  <c r="H277" i="27"/>
  <c r="H137" i="27" s="1"/>
  <c r="H272" i="27"/>
  <c r="H132" i="27" s="1"/>
  <c r="H265" i="27"/>
  <c r="H125" i="27" s="1"/>
  <c r="H260" i="27"/>
  <c r="H120" i="27" s="1"/>
  <c r="H255" i="27"/>
  <c r="H115" i="27" s="1"/>
  <c r="J227" i="27"/>
  <c r="G198" i="27"/>
  <c r="H90" i="27"/>
  <c r="J210" i="27"/>
  <c r="J211" i="27"/>
  <c r="J209" i="27"/>
  <c r="G50" i="27"/>
  <c r="F51" i="27"/>
  <c r="G204" i="27"/>
  <c r="H96" i="27"/>
  <c r="G36" i="27"/>
  <c r="G62" i="27" s="1"/>
  <c r="F24" i="27"/>
  <c r="F26" i="27"/>
  <c r="G201" i="27"/>
  <c r="H93" i="27"/>
  <c r="E55" i="27"/>
  <c r="E54" i="27"/>
  <c r="E53" i="27"/>
  <c r="E57" i="27"/>
  <c r="E56" i="27"/>
  <c r="G202" i="27"/>
  <c r="H94" i="27"/>
  <c r="L81" i="27"/>
  <c r="K43" i="27"/>
  <c r="K46" i="27"/>
  <c r="K42" i="27"/>
  <c r="G199" i="27"/>
  <c r="H91" i="27"/>
  <c r="I207" i="27"/>
  <c r="I86" i="27"/>
  <c r="I84" i="27"/>
  <c r="I85" i="27"/>
  <c r="J7" i="27"/>
  <c r="J231" i="27" s="1"/>
  <c r="I8" i="27"/>
  <c r="I230" i="27"/>
  <c r="I249" i="27"/>
  <c r="I226" i="27"/>
  <c r="I225" i="27"/>
  <c r="I224" i="27"/>
  <c r="I229" i="27"/>
  <c r="I208" i="27"/>
  <c r="G67" i="27"/>
  <c r="H66" i="27"/>
  <c r="G200" i="27"/>
  <c r="H92" i="27"/>
  <c r="K61" i="27"/>
  <c r="I227" i="27"/>
  <c r="G197" i="27"/>
  <c r="H89" i="27"/>
  <c r="E265" i="26"/>
  <c r="E125" i="26" s="1"/>
  <c r="E267" i="26"/>
  <c r="E127" i="26" s="1"/>
  <c r="E260" i="26"/>
  <c r="E120" i="26" s="1"/>
  <c r="E263" i="26"/>
  <c r="E123" i="26" s="1"/>
  <c r="F46" i="26"/>
  <c r="F43" i="26"/>
  <c r="F228" i="26" s="1"/>
  <c r="F42" i="26"/>
  <c r="F227" i="26" s="1"/>
  <c r="G81" i="26"/>
  <c r="E268" i="26"/>
  <c r="E128" i="26" s="1"/>
  <c r="E210" i="26"/>
  <c r="E56" i="26" s="1"/>
  <c r="E209" i="26"/>
  <c r="E55" i="26" s="1"/>
  <c r="E211" i="26"/>
  <c r="E57" i="26" s="1"/>
  <c r="E231" i="26"/>
  <c r="G198" i="26"/>
  <c r="H90" i="26"/>
  <c r="G200" i="26"/>
  <c r="H92" i="26"/>
  <c r="F67" i="26"/>
  <c r="G66" i="26"/>
  <c r="G197" i="26"/>
  <c r="H89" i="26"/>
  <c r="G208" i="26"/>
  <c r="G207" i="26"/>
  <c r="G86" i="26"/>
  <c r="G84" i="26"/>
  <c r="G85" i="26"/>
  <c r="H7" i="26"/>
  <c r="G224" i="26"/>
  <c r="G249" i="26"/>
  <c r="G225" i="26"/>
  <c r="G230" i="26"/>
  <c r="G226" i="26"/>
  <c r="G229" i="26"/>
  <c r="E53" i="26"/>
  <c r="G201" i="26"/>
  <c r="H93" i="26"/>
  <c r="E54" i="26"/>
  <c r="G202" i="26"/>
  <c r="H94" i="26"/>
  <c r="F62" i="26"/>
  <c r="G61" i="26"/>
  <c r="F73" i="26"/>
  <c r="F74" i="26"/>
  <c r="F72" i="26"/>
  <c r="F318" i="26"/>
  <c r="F178" i="26" s="1"/>
  <c r="F313" i="26"/>
  <c r="F173" i="26" s="1"/>
  <c r="F308" i="26"/>
  <c r="F168" i="26" s="1"/>
  <c r="F301" i="26"/>
  <c r="F161" i="26" s="1"/>
  <c r="F296" i="26"/>
  <c r="F156" i="26" s="1"/>
  <c r="F291" i="26"/>
  <c r="F151" i="26" s="1"/>
  <c r="F284" i="26"/>
  <c r="F144" i="26" s="1"/>
  <c r="F279" i="26"/>
  <c r="F139" i="26" s="1"/>
  <c r="F317" i="26"/>
  <c r="F177" i="26" s="1"/>
  <c r="F312" i="26"/>
  <c r="F172" i="26" s="1"/>
  <c r="F307" i="26"/>
  <c r="F167" i="26" s="1"/>
  <c r="F300" i="26"/>
  <c r="F160" i="26" s="1"/>
  <c r="F290" i="26"/>
  <c r="F150" i="26" s="1"/>
  <c r="F278" i="26"/>
  <c r="F138" i="26" s="1"/>
  <c r="F274" i="26"/>
  <c r="F134" i="26" s="1"/>
  <c r="F295" i="26"/>
  <c r="F155" i="26" s="1"/>
  <c r="F283" i="26"/>
  <c r="F143" i="26" s="1"/>
  <c r="F273" i="26"/>
  <c r="F133" i="26" s="1"/>
  <c r="G203" i="26"/>
  <c r="H95" i="26"/>
  <c r="F319" i="26"/>
  <c r="F179" i="26" s="1"/>
  <c r="F314" i="26"/>
  <c r="F174" i="26" s="1"/>
  <c r="F309" i="26"/>
  <c r="F169" i="26" s="1"/>
  <c r="F302" i="26"/>
  <c r="F162" i="26" s="1"/>
  <c r="F297" i="26"/>
  <c r="F157" i="26" s="1"/>
  <c r="F292" i="26"/>
  <c r="F152" i="26" s="1"/>
  <c r="F280" i="26"/>
  <c r="F140" i="26" s="1"/>
  <c r="F285" i="26"/>
  <c r="F145" i="26" s="1"/>
  <c r="F275" i="26"/>
  <c r="F135" i="26" s="1"/>
  <c r="G199" i="26"/>
  <c r="H91" i="26"/>
  <c r="F316" i="26"/>
  <c r="F176" i="26" s="1"/>
  <c r="F311" i="26"/>
  <c r="F171" i="26" s="1"/>
  <c r="F306" i="26"/>
  <c r="F166" i="26" s="1"/>
  <c r="F299" i="26"/>
  <c r="F159" i="26" s="1"/>
  <c r="F294" i="26"/>
  <c r="F154" i="26" s="1"/>
  <c r="F289" i="26"/>
  <c r="F149" i="26" s="1"/>
  <c r="F282" i="26"/>
  <c r="F142" i="26" s="1"/>
  <c r="F277" i="26"/>
  <c r="F137" i="26" s="1"/>
  <c r="F272" i="26"/>
  <c r="F132" i="26" s="1"/>
  <c r="G50" i="26"/>
  <c r="F51" i="26"/>
  <c r="G24" i="26"/>
  <c r="G26" i="26"/>
  <c r="H36" i="26"/>
  <c r="G204" i="26"/>
  <c r="H96" i="26"/>
  <c r="E314" i="23"/>
  <c r="E174" i="23" s="1"/>
  <c r="E258" i="23"/>
  <c r="E118" i="23" s="1"/>
  <c r="E297" i="23"/>
  <c r="E157" i="23" s="1"/>
  <c r="E292" i="23"/>
  <c r="E152" i="23" s="1"/>
  <c r="E285" i="23"/>
  <c r="E145" i="23" s="1"/>
  <c r="E280" i="23"/>
  <c r="E140" i="23" s="1"/>
  <c r="E275" i="23"/>
  <c r="E135" i="23" s="1"/>
  <c r="E268" i="23"/>
  <c r="E128" i="23" s="1"/>
  <c r="E319" i="23"/>
  <c r="E179" i="23" s="1"/>
  <c r="E263" i="23"/>
  <c r="E123" i="23" s="1"/>
  <c r="E309" i="23"/>
  <c r="E169" i="23" s="1"/>
  <c r="E302" i="23"/>
  <c r="E162" i="23" s="1"/>
  <c r="E311" i="23"/>
  <c r="E171" i="23" s="1"/>
  <c r="E294" i="23"/>
  <c r="E154" i="23" s="1"/>
  <c r="E282" i="23"/>
  <c r="E142" i="23" s="1"/>
  <c r="E277" i="23"/>
  <c r="E137" i="23" s="1"/>
  <c r="E272" i="23"/>
  <c r="E132" i="23" s="1"/>
  <c r="E255" i="23"/>
  <c r="E115" i="23" s="1"/>
  <c r="E265" i="23"/>
  <c r="E125" i="23" s="1"/>
  <c r="E260" i="23"/>
  <c r="E120" i="23" s="1"/>
  <c r="E306" i="23"/>
  <c r="E166" i="23" s="1"/>
  <c r="E289" i="23"/>
  <c r="E149" i="23" s="1"/>
  <c r="E316" i="23"/>
  <c r="E176" i="23" s="1"/>
  <c r="E299" i="23"/>
  <c r="E159" i="23" s="1"/>
  <c r="E312" i="23"/>
  <c r="E172" i="23" s="1"/>
  <c r="E313" i="23"/>
  <c r="E173" i="23" s="1"/>
  <c r="E296" i="23"/>
  <c r="E156" i="23" s="1"/>
  <c r="E295" i="23"/>
  <c r="E155" i="23" s="1"/>
  <c r="E274" i="23"/>
  <c r="E134" i="23" s="1"/>
  <c r="E256" i="23"/>
  <c r="E116" i="23" s="1"/>
  <c r="E290" i="23"/>
  <c r="E150" i="23" s="1"/>
  <c r="E301" i="23"/>
  <c r="E161" i="23" s="1"/>
  <c r="E283" i="23"/>
  <c r="E143" i="23" s="1"/>
  <c r="E279" i="23"/>
  <c r="E139" i="23" s="1"/>
  <c r="E278" i="23"/>
  <c r="E138" i="23" s="1"/>
  <c r="E284" i="23"/>
  <c r="E144" i="23" s="1"/>
  <c r="E318" i="23"/>
  <c r="E178" i="23" s="1"/>
  <c r="E273" i="23"/>
  <c r="E133" i="23" s="1"/>
  <c r="E291" i="23"/>
  <c r="E151" i="23" s="1"/>
  <c r="E266" i="23"/>
  <c r="E126" i="23" s="1"/>
  <c r="E317" i="23"/>
  <c r="E177" i="23" s="1"/>
  <c r="E308" i="23"/>
  <c r="E168" i="23" s="1"/>
  <c r="E307" i="23"/>
  <c r="E167" i="23" s="1"/>
  <c r="E267" i="23"/>
  <c r="E127" i="23" s="1"/>
  <c r="E300" i="23"/>
  <c r="E160" i="23" s="1"/>
  <c r="E262" i="23"/>
  <c r="E122" i="23" s="1"/>
  <c r="E261" i="23"/>
  <c r="E121" i="23" s="1"/>
  <c r="E257" i="23"/>
  <c r="E117" i="23" s="1"/>
  <c r="E74" i="23"/>
  <c r="E73" i="23"/>
  <c r="E72" i="23"/>
  <c r="F85" i="23"/>
  <c r="F86" i="23"/>
  <c r="F208" i="23"/>
  <c r="F207" i="23"/>
  <c r="F84" i="23"/>
  <c r="F229" i="23"/>
  <c r="F225" i="23"/>
  <c r="F249" i="23"/>
  <c r="F224" i="23"/>
  <c r="F226" i="23"/>
  <c r="F230" i="23"/>
  <c r="F228" i="23"/>
  <c r="F36" i="23"/>
  <c r="E24" i="23"/>
  <c r="E26" i="23"/>
  <c r="E290" i="21"/>
  <c r="E150" i="21" s="1"/>
  <c r="E284" i="21"/>
  <c r="E144" i="21" s="1"/>
  <c r="E283" i="21"/>
  <c r="E143" i="21" s="1"/>
  <c r="E273" i="21"/>
  <c r="E133" i="21" s="1"/>
  <c r="E278" i="21"/>
  <c r="E138" i="21" s="1"/>
  <c r="E279" i="21"/>
  <c r="E139" i="21" s="1"/>
  <c r="E312" i="21"/>
  <c r="E172" i="21" s="1"/>
  <c r="E313" i="21"/>
  <c r="E173" i="21" s="1"/>
  <c r="E274" i="21"/>
  <c r="E134" i="21" s="1"/>
  <c r="E307" i="21"/>
  <c r="E167" i="21" s="1"/>
  <c r="E308" i="21"/>
  <c r="E168" i="21" s="1"/>
  <c r="E300" i="21"/>
  <c r="E160" i="21" s="1"/>
  <c r="E301" i="21"/>
  <c r="E161" i="21" s="1"/>
  <c r="E296" i="21"/>
  <c r="E156" i="21" s="1"/>
  <c r="E291" i="21"/>
  <c r="E151" i="21" s="1"/>
  <c r="E295" i="21"/>
  <c r="E155" i="21" s="1"/>
  <c r="E317" i="21"/>
  <c r="E177" i="21" s="1"/>
  <c r="E318" i="21"/>
  <c r="E178" i="21" s="1"/>
  <c r="G26" i="21"/>
  <c r="G24" i="21"/>
  <c r="E289" i="21"/>
  <c r="E149" i="21" s="1"/>
  <c r="E277" i="21"/>
  <c r="E137" i="21" s="1"/>
  <c r="E272" i="21"/>
  <c r="E132" i="21" s="1"/>
  <c r="E316" i="21"/>
  <c r="E176" i="21" s="1"/>
  <c r="E294" i="21"/>
  <c r="E154" i="21" s="1"/>
  <c r="E299" i="21"/>
  <c r="E159" i="21" s="1"/>
  <c r="E311" i="21"/>
  <c r="E171" i="21" s="1"/>
  <c r="E306" i="21"/>
  <c r="E166" i="21" s="1"/>
  <c r="E282" i="21"/>
  <c r="E142" i="21" s="1"/>
  <c r="E73" i="21"/>
  <c r="E74" i="21"/>
  <c r="E72" i="21"/>
  <c r="F86" i="21"/>
  <c r="F84" i="21"/>
  <c r="F249" i="21"/>
  <c r="F230" i="21"/>
  <c r="F8" i="21"/>
  <c r="F207" i="21"/>
  <c r="F208" i="21"/>
  <c r="F85" i="21"/>
  <c r="F224" i="21"/>
  <c r="F226" i="21"/>
  <c r="F229" i="21"/>
  <c r="F225" i="21"/>
  <c r="E314" i="21"/>
  <c r="E174" i="21" s="1"/>
  <c r="E309" i="21"/>
  <c r="E169" i="21" s="1"/>
  <c r="E302" i="21"/>
  <c r="E162" i="21" s="1"/>
  <c r="E292" i="21"/>
  <c r="E152" i="21" s="1"/>
  <c r="E285" i="21"/>
  <c r="E145" i="21" s="1"/>
  <c r="E280" i="21"/>
  <c r="E140" i="21" s="1"/>
  <c r="E319" i="21"/>
  <c r="E179" i="21" s="1"/>
  <c r="E297" i="21"/>
  <c r="E157" i="21" s="1"/>
  <c r="E275" i="21"/>
  <c r="E135" i="21" s="1"/>
  <c r="E15" i="22"/>
  <c r="E15" i="21"/>
  <c r="E15" i="19"/>
  <c r="E15" i="25"/>
  <c r="D211" i="24"/>
  <c r="D57" i="24" s="1"/>
  <c r="D210" i="24"/>
  <c r="D56" i="24" s="1"/>
  <c r="D231" i="24"/>
  <c r="D209" i="24"/>
  <c r="D55" i="24" s="1"/>
  <c r="D227" i="24"/>
  <c r="D268" i="24"/>
  <c r="D128" i="24" s="1"/>
  <c r="D267" i="24"/>
  <c r="D127" i="24" s="1"/>
  <c r="D257" i="24"/>
  <c r="D117" i="24" s="1"/>
  <c r="D261" i="24"/>
  <c r="D121" i="24" s="1"/>
  <c r="D255" i="24"/>
  <c r="D115" i="24" s="1"/>
  <c r="D265" i="24"/>
  <c r="D125" i="24" s="1"/>
  <c r="D260" i="24"/>
  <c r="D120" i="24" s="1"/>
  <c r="D262" i="24"/>
  <c r="D122" i="24" s="1"/>
  <c r="D258" i="24"/>
  <c r="D118" i="24" s="1"/>
  <c r="D256" i="24"/>
  <c r="D116" i="24" s="1"/>
  <c r="D263" i="24"/>
  <c r="D123" i="24" s="1"/>
  <c r="D266" i="24"/>
  <c r="D126" i="24" s="1"/>
  <c r="E42" i="24"/>
  <c r="E43" i="24"/>
  <c r="E228" i="24" s="1"/>
  <c r="F81" i="24"/>
  <c r="E46" i="24"/>
  <c r="D57" i="21"/>
  <c r="D55" i="21"/>
  <c r="E209" i="20"/>
  <c r="E211" i="20"/>
  <c r="E210" i="20"/>
  <c r="E231" i="20"/>
  <c r="E227" i="20"/>
  <c r="E258" i="20"/>
  <c r="E118" i="20" s="1"/>
  <c r="E255" i="20"/>
  <c r="E115" i="20" s="1"/>
  <c r="E267" i="20"/>
  <c r="E127" i="20" s="1"/>
  <c r="E266" i="20"/>
  <c r="E126" i="20" s="1"/>
  <c r="E262" i="20"/>
  <c r="E122" i="20" s="1"/>
  <c r="E260" i="20"/>
  <c r="E120" i="20" s="1"/>
  <c r="E257" i="20"/>
  <c r="E117" i="20" s="1"/>
  <c r="E261" i="20"/>
  <c r="E121" i="20" s="1"/>
  <c r="E263" i="20"/>
  <c r="E123" i="20" s="1"/>
  <c r="E256" i="20"/>
  <c r="E116" i="20" s="1"/>
  <c r="E268" i="20"/>
  <c r="E128" i="20" s="1"/>
  <c r="E265" i="20"/>
  <c r="E125" i="20" s="1"/>
  <c r="G81" i="20"/>
  <c r="F42" i="20"/>
  <c r="F46" i="20"/>
  <c r="F43" i="20"/>
  <c r="F228" i="20" s="1"/>
  <c r="F199" i="24"/>
  <c r="G91" i="24"/>
  <c r="F202" i="24"/>
  <c r="G94" i="24"/>
  <c r="D62" i="24"/>
  <c r="E61" i="24"/>
  <c r="F198" i="24"/>
  <c r="G90" i="24"/>
  <c r="F51" i="24"/>
  <c r="G50" i="24"/>
  <c r="E54" i="24"/>
  <c r="E53" i="24"/>
  <c r="F204" i="24"/>
  <c r="G96" i="24"/>
  <c r="F203" i="24"/>
  <c r="G95" i="24"/>
  <c r="F200" i="24"/>
  <c r="G92" i="24"/>
  <c r="F197" i="24"/>
  <c r="G89" i="24"/>
  <c r="F66" i="24"/>
  <c r="E67" i="24"/>
  <c r="F204" i="23"/>
  <c r="G96" i="23"/>
  <c r="G95" i="23"/>
  <c r="F203" i="23"/>
  <c r="E67" i="23"/>
  <c r="F66" i="23"/>
  <c r="F202" i="23"/>
  <c r="G94" i="23"/>
  <c r="E51" i="23"/>
  <c r="F50" i="23"/>
  <c r="G198" i="23"/>
  <c r="H90" i="23"/>
  <c r="G210" i="23"/>
  <c r="G209" i="23"/>
  <c r="G211" i="23"/>
  <c r="G89" i="23"/>
  <c r="F197" i="23"/>
  <c r="H91" i="23"/>
  <c r="G199" i="23"/>
  <c r="D53" i="23"/>
  <c r="D54" i="23"/>
  <c r="D57" i="23"/>
  <c r="D56" i="23"/>
  <c r="D55" i="23"/>
  <c r="G227" i="23"/>
  <c r="E62" i="23"/>
  <c r="F61" i="23"/>
  <c r="I81" i="23"/>
  <c r="H42" i="23"/>
  <c r="H43" i="23"/>
  <c r="H46" i="23"/>
  <c r="F200" i="23"/>
  <c r="G92" i="23"/>
  <c r="F199" i="22"/>
  <c r="G91" i="22"/>
  <c r="D53" i="22"/>
  <c r="D54" i="22"/>
  <c r="F198" i="22"/>
  <c r="G90" i="22"/>
  <c r="D56" i="22"/>
  <c r="E51" i="22"/>
  <c r="F50" i="22"/>
  <c r="F204" i="22"/>
  <c r="G96" i="22"/>
  <c r="D55" i="22"/>
  <c r="F197" i="22"/>
  <c r="G89" i="22"/>
  <c r="D57" i="22"/>
  <c r="F200" i="22"/>
  <c r="G92" i="22"/>
  <c r="E227" i="22"/>
  <c r="E257" i="22"/>
  <c r="E117" i="22" s="1"/>
  <c r="E258" i="22"/>
  <c r="E118" i="22" s="1"/>
  <c r="E261" i="22"/>
  <c r="E121" i="22" s="1"/>
  <c r="E267" i="22"/>
  <c r="E127" i="22" s="1"/>
  <c r="E256" i="22"/>
  <c r="E116" i="22" s="1"/>
  <c r="E262" i="22"/>
  <c r="E122" i="22" s="1"/>
  <c r="E266" i="22"/>
  <c r="E126" i="22" s="1"/>
  <c r="E255" i="22"/>
  <c r="E115" i="22" s="1"/>
  <c r="E265" i="22"/>
  <c r="E125" i="22" s="1"/>
  <c r="E268" i="22"/>
  <c r="E128" i="22" s="1"/>
  <c r="E260" i="22"/>
  <c r="E120" i="22" s="1"/>
  <c r="E263" i="22"/>
  <c r="E123" i="22" s="1"/>
  <c r="E67" i="22"/>
  <c r="F66" i="22"/>
  <c r="E231" i="22"/>
  <c r="E211" i="22"/>
  <c r="E209" i="22"/>
  <c r="E210" i="22"/>
  <c r="E62" i="22"/>
  <c r="F61" i="22"/>
  <c r="F202" i="22"/>
  <c r="G94" i="22"/>
  <c r="F203" i="22"/>
  <c r="G95" i="22"/>
  <c r="G81" i="22"/>
  <c r="F46" i="22"/>
  <c r="F43" i="22"/>
  <c r="F228" i="22" s="1"/>
  <c r="F42" i="22"/>
  <c r="E67" i="21"/>
  <c r="F66" i="21"/>
  <c r="F204" i="21"/>
  <c r="G96" i="21"/>
  <c r="E62" i="21"/>
  <c r="F61" i="21"/>
  <c r="F203" i="21"/>
  <c r="G95" i="21"/>
  <c r="F200" i="21"/>
  <c r="G92" i="21"/>
  <c r="F198" i="21"/>
  <c r="G90" i="21"/>
  <c r="H36" i="21"/>
  <c r="E227" i="21"/>
  <c r="E258" i="21"/>
  <c r="E118" i="21" s="1"/>
  <c r="E262" i="21"/>
  <c r="E122" i="21" s="1"/>
  <c r="E263" i="21"/>
  <c r="E123" i="21" s="1"/>
  <c r="E268" i="21"/>
  <c r="E128" i="21" s="1"/>
  <c r="E267" i="21"/>
  <c r="E127" i="21" s="1"/>
  <c r="E256" i="21"/>
  <c r="E116" i="21" s="1"/>
  <c r="E260" i="21"/>
  <c r="E120" i="21" s="1"/>
  <c r="E255" i="21"/>
  <c r="E115" i="21" s="1"/>
  <c r="E266" i="21"/>
  <c r="E126" i="21" s="1"/>
  <c r="E265" i="21"/>
  <c r="E125" i="21" s="1"/>
  <c r="E257" i="21"/>
  <c r="E117" i="21" s="1"/>
  <c r="E261" i="21"/>
  <c r="E121" i="21" s="1"/>
  <c r="F50" i="21"/>
  <c r="E51" i="21"/>
  <c r="F199" i="21"/>
  <c r="G91" i="21"/>
  <c r="F197" i="21"/>
  <c r="G89" i="21"/>
  <c r="G81" i="21"/>
  <c r="F46" i="21"/>
  <c r="F42" i="21"/>
  <c r="F43" i="21"/>
  <c r="F228" i="21" s="1"/>
  <c r="F202" i="21"/>
  <c r="G94" i="21"/>
  <c r="E209" i="21"/>
  <c r="E231" i="21"/>
  <c r="E210" i="21"/>
  <c r="E211" i="21"/>
  <c r="D54" i="21"/>
  <c r="D53" i="21"/>
  <c r="F66" i="20"/>
  <c r="E67" i="20"/>
  <c r="F199" i="20"/>
  <c r="G91" i="20"/>
  <c r="F202" i="20"/>
  <c r="G94" i="20"/>
  <c r="D54" i="20"/>
  <c r="D53" i="20"/>
  <c r="D57" i="20"/>
  <c r="D56" i="20"/>
  <c r="D55" i="20"/>
  <c r="F197" i="20"/>
  <c r="G89" i="20"/>
  <c r="F198" i="20"/>
  <c r="G90" i="20"/>
  <c r="F203" i="20"/>
  <c r="G95" i="20"/>
  <c r="H204" i="20"/>
  <c r="I96" i="20"/>
  <c r="G36" i="20"/>
  <c r="F200" i="20"/>
  <c r="G92" i="20"/>
  <c r="E51" i="20"/>
  <c r="F50" i="20"/>
  <c r="E61" i="20"/>
  <c r="D62" i="20"/>
  <c r="H227" i="19"/>
  <c r="H257" i="19"/>
  <c r="H117" i="19" s="1"/>
  <c r="H261" i="19"/>
  <c r="H121" i="19" s="1"/>
  <c r="H255" i="19"/>
  <c r="H115" i="19" s="1"/>
  <c r="H267" i="19"/>
  <c r="H127" i="19" s="1"/>
  <c r="H268" i="19"/>
  <c r="H128" i="19" s="1"/>
  <c r="H262" i="19"/>
  <c r="H122" i="19" s="1"/>
  <c r="H266" i="19"/>
  <c r="H126" i="19" s="1"/>
  <c r="H258" i="19"/>
  <c r="H118" i="19" s="1"/>
  <c r="H260" i="19"/>
  <c r="H120" i="19" s="1"/>
  <c r="H256" i="19"/>
  <c r="H116" i="19" s="1"/>
  <c r="H265" i="19"/>
  <c r="H125" i="19" s="1"/>
  <c r="H263" i="19"/>
  <c r="H123" i="19" s="1"/>
  <c r="D53" i="19"/>
  <c r="D54" i="19"/>
  <c r="D57" i="19"/>
  <c r="D55" i="19"/>
  <c r="D56" i="19"/>
  <c r="H231" i="19"/>
  <c r="H211" i="19"/>
  <c r="H209" i="19"/>
  <c r="H210" i="19"/>
  <c r="F50" i="19"/>
  <c r="E51" i="19"/>
  <c r="F199" i="19"/>
  <c r="G91" i="19"/>
  <c r="F198" i="19"/>
  <c r="G90" i="19"/>
  <c r="G202" i="19"/>
  <c r="H94" i="19"/>
  <c r="I43" i="19"/>
  <c r="I228" i="19" s="1"/>
  <c r="I46" i="19"/>
  <c r="I42" i="19"/>
  <c r="J81" i="19"/>
  <c r="F203" i="19"/>
  <c r="G95" i="19"/>
  <c r="E62" i="19"/>
  <c r="F61" i="19"/>
  <c r="G67" i="19"/>
  <c r="H66" i="19"/>
  <c r="F204" i="19"/>
  <c r="G96" i="19"/>
  <c r="F200" i="19"/>
  <c r="G92" i="19"/>
  <c r="F197" i="19"/>
  <c r="G89" i="19"/>
  <c r="G199" i="18"/>
  <c r="H91" i="18"/>
  <c r="F61" i="18"/>
  <c r="E62" i="18"/>
  <c r="F204" i="18"/>
  <c r="G96" i="18"/>
  <c r="G94" i="18"/>
  <c r="F202" i="18"/>
  <c r="F198" i="18"/>
  <c r="G90" i="18"/>
  <c r="H51" i="18"/>
  <c r="I50" i="18"/>
  <c r="D227" i="18"/>
  <c r="D261" i="18"/>
  <c r="D121" i="18" s="1"/>
  <c r="D255" i="18"/>
  <c r="D115" i="18" s="1"/>
  <c r="D258" i="18"/>
  <c r="D118" i="18" s="1"/>
  <c r="D257" i="18"/>
  <c r="D117" i="18" s="1"/>
  <c r="D256" i="18"/>
  <c r="D116" i="18" s="1"/>
  <c r="D260" i="18"/>
  <c r="D120" i="18" s="1"/>
  <c r="D262" i="18"/>
  <c r="D122" i="18" s="1"/>
  <c r="D268" i="18"/>
  <c r="D128" i="18" s="1"/>
  <c r="D266" i="18"/>
  <c r="D126" i="18" s="1"/>
  <c r="D267" i="18"/>
  <c r="D127" i="18" s="1"/>
  <c r="D265" i="18"/>
  <c r="D125" i="18" s="1"/>
  <c r="D263" i="18"/>
  <c r="D123" i="18" s="1"/>
  <c r="F66" i="18"/>
  <c r="E67" i="18"/>
  <c r="F200" i="18"/>
  <c r="G92" i="18"/>
  <c r="G203" i="18"/>
  <c r="H95" i="18"/>
  <c r="D231" i="18"/>
  <c r="D210" i="18"/>
  <c r="D56" i="18" s="1"/>
  <c r="D209" i="18"/>
  <c r="D55" i="18" s="1"/>
  <c r="D211" i="18"/>
  <c r="D57" i="18" s="1"/>
  <c r="G89" i="18"/>
  <c r="F197" i="18"/>
  <c r="F15" i="18" s="1"/>
  <c r="G53" i="18"/>
  <c r="G54" i="18"/>
  <c r="F81" i="18"/>
  <c r="E43" i="18"/>
  <c r="E228" i="18" s="1"/>
  <c r="E46" i="18"/>
  <c r="E42" i="18"/>
  <c r="F202" i="25"/>
  <c r="G94" i="25"/>
  <c r="F204" i="25"/>
  <c r="G96" i="25"/>
  <c r="H66" i="25"/>
  <c r="G67" i="25"/>
  <c r="D54" i="25"/>
  <c r="D53" i="25"/>
  <c r="F203" i="25"/>
  <c r="G95" i="25"/>
  <c r="D55" i="25"/>
  <c r="D56" i="25"/>
  <c r="F197" i="25"/>
  <c r="G89" i="25"/>
  <c r="F201" i="25"/>
  <c r="G93" i="25"/>
  <c r="F231" i="25"/>
  <c r="F209" i="25"/>
  <c r="F210" i="25"/>
  <c r="F211" i="25"/>
  <c r="F50" i="25"/>
  <c r="E51" i="25"/>
  <c r="F227" i="25"/>
  <c r="F265" i="25"/>
  <c r="F125" i="25" s="1"/>
  <c r="F255" i="25"/>
  <c r="F115" i="25" s="1"/>
  <c r="F267" i="25"/>
  <c r="F127" i="25" s="1"/>
  <c r="F261" i="25"/>
  <c r="F121" i="25" s="1"/>
  <c r="F268" i="25"/>
  <c r="F128" i="25" s="1"/>
  <c r="F266" i="25"/>
  <c r="F126" i="25" s="1"/>
  <c r="F258" i="25"/>
  <c r="F118" i="25" s="1"/>
  <c r="F257" i="25"/>
  <c r="F117" i="25" s="1"/>
  <c r="F263" i="25"/>
  <c r="F123" i="25" s="1"/>
  <c r="F260" i="25"/>
  <c r="F120" i="25" s="1"/>
  <c r="F256" i="25"/>
  <c r="F116" i="25" s="1"/>
  <c r="F262" i="25"/>
  <c r="F122" i="25" s="1"/>
  <c r="D62" i="25"/>
  <c r="E61" i="25"/>
  <c r="E55" i="25"/>
  <c r="F200" i="25"/>
  <c r="G92" i="25"/>
  <c r="F198" i="25"/>
  <c r="G90" i="25"/>
  <c r="F199" i="25"/>
  <c r="G91" i="25"/>
  <c r="H81" i="25"/>
  <c r="G46" i="25"/>
  <c r="G43" i="25"/>
  <c r="G228" i="25" s="1"/>
  <c r="G42" i="25"/>
  <c r="G7" i="25"/>
  <c r="E15" i="16"/>
  <c r="I7" i="24"/>
  <c r="G7" i="23"/>
  <c r="H7" i="22"/>
  <c r="G7" i="21"/>
  <c r="G7" i="20"/>
  <c r="G7" i="19"/>
  <c r="I7" i="18"/>
  <c r="F199" i="16"/>
  <c r="G91" i="16"/>
  <c r="O26" i="16"/>
  <c r="P36" i="16"/>
  <c r="O24" i="16"/>
  <c r="G201" i="16"/>
  <c r="H93" i="16"/>
  <c r="E74" i="16"/>
  <c r="E73" i="16"/>
  <c r="E72" i="16"/>
  <c r="G26" i="16"/>
  <c r="G24" i="16"/>
  <c r="H36" i="16"/>
  <c r="H50" i="16"/>
  <c r="F200" i="16"/>
  <c r="G92" i="16"/>
  <c r="F57" i="16"/>
  <c r="F55" i="16"/>
  <c r="F56" i="16"/>
  <c r="F197" i="16"/>
  <c r="G89" i="16"/>
  <c r="E176" i="16"/>
  <c r="E142" i="16"/>
  <c r="E132" i="16"/>
  <c r="E125" i="16"/>
  <c r="E120" i="16"/>
  <c r="E171" i="16"/>
  <c r="E166" i="16"/>
  <c r="E137" i="16"/>
  <c r="E154" i="16"/>
  <c r="E159" i="16"/>
  <c r="E149" i="16"/>
  <c r="E115" i="16"/>
  <c r="F204" i="16"/>
  <c r="G96" i="16"/>
  <c r="E67" i="16"/>
  <c r="F66" i="16"/>
  <c r="E179" i="16"/>
  <c r="E174" i="16"/>
  <c r="E169" i="16"/>
  <c r="E162" i="16"/>
  <c r="E157" i="16"/>
  <c r="E152" i="16"/>
  <c r="E145" i="16"/>
  <c r="E140" i="16"/>
  <c r="E135" i="16"/>
  <c r="E123" i="16"/>
  <c r="E128" i="16"/>
  <c r="E118" i="16"/>
  <c r="F198" i="16"/>
  <c r="G90" i="16"/>
  <c r="F203" i="16"/>
  <c r="G95" i="16"/>
  <c r="E177" i="16"/>
  <c r="E172" i="16"/>
  <c r="E167" i="16"/>
  <c r="E160" i="16"/>
  <c r="E155" i="16"/>
  <c r="E150" i="16"/>
  <c r="E143" i="16"/>
  <c r="E138" i="16"/>
  <c r="E178" i="16"/>
  <c r="E173" i="16"/>
  <c r="E168" i="16"/>
  <c r="E134" i="16"/>
  <c r="E127" i="16"/>
  <c r="E122" i="16"/>
  <c r="E117" i="16"/>
  <c r="E156" i="16"/>
  <c r="E144" i="16"/>
  <c r="E133" i="16"/>
  <c r="E116" i="16"/>
  <c r="E161" i="16"/>
  <c r="E121" i="16"/>
  <c r="E151" i="16"/>
  <c r="E139" i="16"/>
  <c r="E126" i="16"/>
  <c r="F208" i="16"/>
  <c r="F54" i="16" s="1"/>
  <c r="F207" i="16"/>
  <c r="F53" i="16" s="1"/>
  <c r="F84" i="16"/>
  <c r="F86" i="16"/>
  <c r="F8" i="16"/>
  <c r="F85" i="16"/>
  <c r="G7" i="16"/>
  <c r="G51" i="16" s="1"/>
  <c r="F249" i="16"/>
  <c r="D62" i="16"/>
  <c r="E61" i="16"/>
  <c r="F202" i="16"/>
  <c r="G94" i="16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B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B36" i="3"/>
  <c r="H199" i="27" l="1"/>
  <c r="I91" i="27"/>
  <c r="H50" i="27"/>
  <c r="G51" i="27"/>
  <c r="G24" i="27"/>
  <c r="G26" i="27"/>
  <c r="H36" i="27"/>
  <c r="H62" i="27" s="1"/>
  <c r="H202" i="27"/>
  <c r="I94" i="27"/>
  <c r="J208" i="27"/>
  <c r="J207" i="27"/>
  <c r="J86" i="27"/>
  <c r="J84" i="27"/>
  <c r="K85" i="27"/>
  <c r="J85" i="27"/>
  <c r="K7" i="27"/>
  <c r="K84" i="27"/>
  <c r="K86" i="27"/>
  <c r="J8" i="27"/>
  <c r="J230" i="27"/>
  <c r="J224" i="27"/>
  <c r="J226" i="27"/>
  <c r="J225" i="27"/>
  <c r="J249" i="27"/>
  <c r="J229" i="27"/>
  <c r="K227" i="27"/>
  <c r="H200" i="27"/>
  <c r="I92" i="27"/>
  <c r="I318" i="27"/>
  <c r="I178" i="27" s="1"/>
  <c r="I313" i="27"/>
  <c r="I173" i="27" s="1"/>
  <c r="I308" i="27"/>
  <c r="I168" i="27" s="1"/>
  <c r="I301" i="27"/>
  <c r="I161" i="27" s="1"/>
  <c r="I296" i="27"/>
  <c r="I156" i="27" s="1"/>
  <c r="I291" i="27"/>
  <c r="I151" i="27" s="1"/>
  <c r="I284" i="27"/>
  <c r="I144" i="27" s="1"/>
  <c r="I279" i="27"/>
  <c r="I139" i="27" s="1"/>
  <c r="I274" i="27"/>
  <c r="I134" i="27" s="1"/>
  <c r="I317" i="27"/>
  <c r="I177" i="27" s="1"/>
  <c r="I312" i="27"/>
  <c r="I172" i="27" s="1"/>
  <c r="I307" i="27"/>
  <c r="I167" i="27" s="1"/>
  <c r="I300" i="27"/>
  <c r="I160" i="27" s="1"/>
  <c r="I295" i="27"/>
  <c r="I155" i="27" s="1"/>
  <c r="I290" i="27"/>
  <c r="I150" i="27" s="1"/>
  <c r="I283" i="27"/>
  <c r="I143" i="27" s="1"/>
  <c r="I278" i="27"/>
  <c r="I138" i="27" s="1"/>
  <c r="I273" i="27"/>
  <c r="I133" i="27" s="1"/>
  <c r="I266" i="27"/>
  <c r="I126" i="27" s="1"/>
  <c r="I261" i="27"/>
  <c r="I121" i="27" s="1"/>
  <c r="I256" i="27"/>
  <c r="I116" i="27" s="1"/>
  <c r="I267" i="27"/>
  <c r="I127" i="27" s="1"/>
  <c r="I262" i="27"/>
  <c r="I122" i="27" s="1"/>
  <c r="I257" i="27"/>
  <c r="I117" i="27" s="1"/>
  <c r="K211" i="27"/>
  <c r="K209" i="27"/>
  <c r="K231" i="27"/>
  <c r="K210" i="27"/>
  <c r="H204" i="27"/>
  <c r="I96" i="27"/>
  <c r="H203" i="27"/>
  <c r="I95" i="27"/>
  <c r="I319" i="27"/>
  <c r="I179" i="27" s="1"/>
  <c r="I314" i="27"/>
  <c r="I174" i="27" s="1"/>
  <c r="I309" i="27"/>
  <c r="I169" i="27" s="1"/>
  <c r="I302" i="27"/>
  <c r="I162" i="27" s="1"/>
  <c r="I297" i="27"/>
  <c r="I157" i="27" s="1"/>
  <c r="I292" i="27"/>
  <c r="I152" i="27" s="1"/>
  <c r="I285" i="27"/>
  <c r="I145" i="27" s="1"/>
  <c r="I268" i="27"/>
  <c r="I128" i="27" s="1"/>
  <c r="I263" i="27"/>
  <c r="I123" i="27" s="1"/>
  <c r="I258" i="27"/>
  <c r="I118" i="27" s="1"/>
  <c r="I275" i="27"/>
  <c r="I135" i="27" s="1"/>
  <c r="I280" i="27"/>
  <c r="I140" i="27" s="1"/>
  <c r="K228" i="27"/>
  <c r="I73" i="27"/>
  <c r="I74" i="27"/>
  <c r="I72" i="27"/>
  <c r="H197" i="27"/>
  <c r="I89" i="27"/>
  <c r="H67" i="27"/>
  <c r="I66" i="27"/>
  <c r="I316" i="27"/>
  <c r="I176" i="27" s="1"/>
  <c r="I311" i="27"/>
  <c r="I171" i="27" s="1"/>
  <c r="I306" i="27"/>
  <c r="I166" i="27" s="1"/>
  <c r="I299" i="27"/>
  <c r="I159" i="27" s="1"/>
  <c r="I294" i="27"/>
  <c r="I154" i="27" s="1"/>
  <c r="I289" i="27"/>
  <c r="I149" i="27" s="1"/>
  <c r="I282" i="27"/>
  <c r="I142" i="27" s="1"/>
  <c r="I277" i="27"/>
  <c r="I137" i="27" s="1"/>
  <c r="I272" i="27"/>
  <c r="I132" i="27" s="1"/>
  <c r="I265" i="27"/>
  <c r="I125" i="27" s="1"/>
  <c r="I260" i="27"/>
  <c r="I120" i="27" s="1"/>
  <c r="I255" i="27"/>
  <c r="I115" i="27" s="1"/>
  <c r="M81" i="27"/>
  <c r="L43" i="27"/>
  <c r="L46" i="27"/>
  <c r="L42" i="27"/>
  <c r="J228" i="27"/>
  <c r="H198" i="27"/>
  <c r="I90" i="27"/>
  <c r="L61" i="27"/>
  <c r="H201" i="27"/>
  <c r="I93" i="27"/>
  <c r="F57" i="27"/>
  <c r="F55" i="27"/>
  <c r="F53" i="27"/>
  <c r="F56" i="27"/>
  <c r="F54" i="27"/>
  <c r="F261" i="26"/>
  <c r="F121" i="26" s="1"/>
  <c r="F268" i="26"/>
  <c r="F128" i="26" s="1"/>
  <c r="F263" i="26"/>
  <c r="F123" i="26" s="1"/>
  <c r="F262" i="26"/>
  <c r="F122" i="26" s="1"/>
  <c r="F266" i="26"/>
  <c r="F126" i="26" s="1"/>
  <c r="F267" i="26"/>
  <c r="F127" i="26" s="1"/>
  <c r="F255" i="26"/>
  <c r="F115" i="26" s="1"/>
  <c r="F260" i="26"/>
  <c r="F120" i="26" s="1"/>
  <c r="F258" i="26"/>
  <c r="F118" i="26" s="1"/>
  <c r="F256" i="26"/>
  <c r="F116" i="26" s="1"/>
  <c r="F257" i="26"/>
  <c r="F117" i="26" s="1"/>
  <c r="G46" i="26"/>
  <c r="G43" i="26"/>
  <c r="G228" i="26" s="1"/>
  <c r="G42" i="26"/>
  <c r="G227" i="26" s="1"/>
  <c r="H81" i="26"/>
  <c r="F265" i="26"/>
  <c r="F125" i="26" s="1"/>
  <c r="F210" i="26"/>
  <c r="F56" i="26" s="1"/>
  <c r="F231" i="26"/>
  <c r="F211" i="26"/>
  <c r="F57" i="26" s="1"/>
  <c r="F209" i="26"/>
  <c r="F55" i="26" s="1"/>
  <c r="F53" i="26"/>
  <c r="H199" i="26"/>
  <c r="I91" i="26"/>
  <c r="G318" i="26"/>
  <c r="G178" i="26" s="1"/>
  <c r="G313" i="26"/>
  <c r="G173" i="26" s="1"/>
  <c r="G308" i="26"/>
  <c r="G168" i="26" s="1"/>
  <c r="G301" i="26"/>
  <c r="G161" i="26" s="1"/>
  <c r="G296" i="26"/>
  <c r="G156" i="26" s="1"/>
  <c r="G291" i="26"/>
  <c r="G151" i="26" s="1"/>
  <c r="G284" i="26"/>
  <c r="G144" i="26" s="1"/>
  <c r="G279" i="26"/>
  <c r="G139" i="26" s="1"/>
  <c r="G274" i="26"/>
  <c r="G134" i="26" s="1"/>
  <c r="G317" i="26"/>
  <c r="G177" i="26" s="1"/>
  <c r="G312" i="26"/>
  <c r="G172" i="26" s="1"/>
  <c r="G307" i="26"/>
  <c r="G167" i="26" s="1"/>
  <c r="G300" i="26"/>
  <c r="G160" i="26" s="1"/>
  <c r="G295" i="26"/>
  <c r="G155" i="26" s="1"/>
  <c r="G290" i="26"/>
  <c r="G150" i="26" s="1"/>
  <c r="G283" i="26"/>
  <c r="G143" i="26" s="1"/>
  <c r="G278" i="26"/>
  <c r="G138" i="26" s="1"/>
  <c r="G273" i="26"/>
  <c r="G133" i="26" s="1"/>
  <c r="G67" i="26"/>
  <c r="H66" i="26"/>
  <c r="H198" i="26"/>
  <c r="I90" i="26"/>
  <c r="H204" i="26"/>
  <c r="I96" i="26"/>
  <c r="H201" i="26"/>
  <c r="I93" i="26"/>
  <c r="G319" i="26"/>
  <c r="G179" i="26" s="1"/>
  <c r="G314" i="26"/>
  <c r="G174" i="26" s="1"/>
  <c r="G309" i="26"/>
  <c r="G169" i="26" s="1"/>
  <c r="G302" i="26"/>
  <c r="G162" i="26" s="1"/>
  <c r="G297" i="26"/>
  <c r="G157" i="26" s="1"/>
  <c r="G292" i="26"/>
  <c r="G152" i="26" s="1"/>
  <c r="G285" i="26"/>
  <c r="G145" i="26" s="1"/>
  <c r="G280" i="26"/>
  <c r="G140" i="26" s="1"/>
  <c r="G275" i="26"/>
  <c r="G135" i="26" s="1"/>
  <c r="G263" i="26"/>
  <c r="G123" i="26" s="1"/>
  <c r="G316" i="26"/>
  <c r="G176" i="26" s="1"/>
  <c r="G311" i="26"/>
  <c r="G171" i="26" s="1"/>
  <c r="G306" i="26"/>
  <c r="G166" i="26" s="1"/>
  <c r="G299" i="26"/>
  <c r="G159" i="26" s="1"/>
  <c r="G294" i="26"/>
  <c r="G154" i="26" s="1"/>
  <c r="G289" i="26"/>
  <c r="G149" i="26" s="1"/>
  <c r="G282" i="26"/>
  <c r="G142" i="26" s="1"/>
  <c r="G277" i="26"/>
  <c r="G137" i="26" s="1"/>
  <c r="G272" i="26"/>
  <c r="G132" i="26" s="1"/>
  <c r="G260" i="26"/>
  <c r="G120" i="26" s="1"/>
  <c r="H200" i="26"/>
  <c r="I92" i="26"/>
  <c r="G51" i="26"/>
  <c r="G53" i="26" s="1"/>
  <c r="H50" i="26"/>
  <c r="G62" i="26"/>
  <c r="H61" i="26"/>
  <c r="G73" i="26"/>
  <c r="G74" i="26"/>
  <c r="G72" i="26"/>
  <c r="F54" i="26"/>
  <c r="H202" i="26"/>
  <c r="I94" i="26"/>
  <c r="H26" i="26"/>
  <c r="I36" i="26"/>
  <c r="H24" i="26"/>
  <c r="H203" i="26"/>
  <c r="I95" i="26"/>
  <c r="H208" i="26"/>
  <c r="H207" i="26"/>
  <c r="H86" i="26"/>
  <c r="H84" i="26"/>
  <c r="H85" i="26"/>
  <c r="H8" i="26"/>
  <c r="I7" i="26"/>
  <c r="H229" i="26"/>
  <c r="H224" i="26"/>
  <c r="H249" i="26"/>
  <c r="H230" i="26"/>
  <c r="H225" i="26"/>
  <c r="H226" i="26"/>
  <c r="H197" i="26"/>
  <c r="I89" i="26"/>
  <c r="F15" i="20"/>
  <c r="F282" i="23"/>
  <c r="F142" i="23" s="1"/>
  <c r="F272" i="23"/>
  <c r="F132" i="23" s="1"/>
  <c r="F306" i="23"/>
  <c r="F166" i="23" s="1"/>
  <c r="F289" i="23"/>
  <c r="F149" i="23" s="1"/>
  <c r="F299" i="23"/>
  <c r="F159" i="23" s="1"/>
  <c r="F294" i="23"/>
  <c r="F154" i="23" s="1"/>
  <c r="F316" i="23"/>
  <c r="F176" i="23" s="1"/>
  <c r="F311" i="23"/>
  <c r="F171" i="23" s="1"/>
  <c r="F277" i="23"/>
  <c r="F137" i="23" s="1"/>
  <c r="F260" i="23"/>
  <c r="F120" i="23" s="1"/>
  <c r="F255" i="23"/>
  <c r="F115" i="23" s="1"/>
  <c r="F265" i="23"/>
  <c r="F125" i="23" s="1"/>
  <c r="G86" i="23"/>
  <c r="G207" i="23"/>
  <c r="G85" i="23"/>
  <c r="G84" i="23"/>
  <c r="G8" i="23"/>
  <c r="G208" i="23"/>
  <c r="G229" i="23"/>
  <c r="G249" i="23"/>
  <c r="G230" i="23"/>
  <c r="G225" i="23"/>
  <c r="G224" i="23"/>
  <c r="G226" i="23"/>
  <c r="F290" i="23"/>
  <c r="F150" i="23" s="1"/>
  <c r="F317" i="23"/>
  <c r="F177" i="23" s="1"/>
  <c r="F313" i="23"/>
  <c r="F173" i="23" s="1"/>
  <c r="F296" i="23"/>
  <c r="F156" i="23" s="1"/>
  <c r="F312" i="23"/>
  <c r="F172" i="23" s="1"/>
  <c r="F284" i="23"/>
  <c r="F144" i="23" s="1"/>
  <c r="F308" i="23"/>
  <c r="F168" i="23" s="1"/>
  <c r="F278" i="23"/>
  <c r="F138" i="23" s="1"/>
  <c r="F300" i="23"/>
  <c r="F160" i="23" s="1"/>
  <c r="F283" i="23"/>
  <c r="F143" i="23" s="1"/>
  <c r="F274" i="23"/>
  <c r="F134" i="23" s="1"/>
  <c r="F307" i="23"/>
  <c r="F167" i="23" s="1"/>
  <c r="F301" i="23"/>
  <c r="F161" i="23" s="1"/>
  <c r="F273" i="23"/>
  <c r="F133" i="23" s="1"/>
  <c r="F295" i="23"/>
  <c r="F155" i="23" s="1"/>
  <c r="F291" i="23"/>
  <c r="F151" i="23" s="1"/>
  <c r="F318" i="23"/>
  <c r="F178" i="23" s="1"/>
  <c r="F279" i="23"/>
  <c r="F139" i="23" s="1"/>
  <c r="F257" i="23"/>
  <c r="F117" i="23" s="1"/>
  <c r="F256" i="23"/>
  <c r="F116" i="23" s="1"/>
  <c r="F266" i="23"/>
  <c r="F126" i="23" s="1"/>
  <c r="F261" i="23"/>
  <c r="F121" i="23" s="1"/>
  <c r="F267" i="23"/>
  <c r="F127" i="23" s="1"/>
  <c r="F262" i="23"/>
  <c r="F122" i="23" s="1"/>
  <c r="F73" i="23"/>
  <c r="F74" i="23"/>
  <c r="F72" i="23"/>
  <c r="G231" i="23"/>
  <c r="G36" i="23"/>
  <c r="F24" i="23"/>
  <c r="F26" i="23"/>
  <c r="F297" i="23"/>
  <c r="F157" i="23" s="1"/>
  <c r="F285" i="23"/>
  <c r="F145" i="23" s="1"/>
  <c r="F275" i="23"/>
  <c r="F135" i="23" s="1"/>
  <c r="F319" i="23"/>
  <c r="F179" i="23" s="1"/>
  <c r="F280" i="23"/>
  <c r="F140" i="23" s="1"/>
  <c r="F314" i="23"/>
  <c r="F174" i="23" s="1"/>
  <c r="F309" i="23"/>
  <c r="F169" i="23" s="1"/>
  <c r="F292" i="23"/>
  <c r="F152" i="23" s="1"/>
  <c r="F302" i="23"/>
  <c r="F162" i="23" s="1"/>
  <c r="F258" i="23"/>
  <c r="F118" i="23" s="1"/>
  <c r="F263" i="23"/>
  <c r="F123" i="23" s="1"/>
  <c r="F268" i="23"/>
  <c r="F128" i="23" s="1"/>
  <c r="G228" i="23"/>
  <c r="F15" i="21"/>
  <c r="H26" i="21"/>
  <c r="H24" i="21"/>
  <c r="F74" i="21"/>
  <c r="F72" i="21"/>
  <c r="F73" i="21"/>
  <c r="F317" i="21"/>
  <c r="F177" i="21" s="1"/>
  <c r="F312" i="21"/>
  <c r="F172" i="21" s="1"/>
  <c r="F295" i="21"/>
  <c r="F155" i="21" s="1"/>
  <c r="F274" i="21"/>
  <c r="F134" i="21" s="1"/>
  <c r="F291" i="21"/>
  <c r="F151" i="21" s="1"/>
  <c r="F301" i="21"/>
  <c r="F161" i="21" s="1"/>
  <c r="F279" i="21"/>
  <c r="F139" i="21" s="1"/>
  <c r="F284" i="21"/>
  <c r="F144" i="21" s="1"/>
  <c r="F278" i="21"/>
  <c r="F138" i="21" s="1"/>
  <c r="F283" i="21"/>
  <c r="F143" i="21" s="1"/>
  <c r="F300" i="21"/>
  <c r="F160" i="21" s="1"/>
  <c r="F290" i="21"/>
  <c r="F150" i="21" s="1"/>
  <c r="F308" i="21"/>
  <c r="F168" i="21" s="1"/>
  <c r="F318" i="21"/>
  <c r="F178" i="21" s="1"/>
  <c r="F273" i="21"/>
  <c r="F133" i="21" s="1"/>
  <c r="F296" i="21"/>
  <c r="F156" i="21" s="1"/>
  <c r="F313" i="21"/>
  <c r="F173" i="21" s="1"/>
  <c r="F307" i="21"/>
  <c r="F167" i="21" s="1"/>
  <c r="F314" i="21"/>
  <c r="F174" i="21" s="1"/>
  <c r="F309" i="21"/>
  <c r="F169" i="21" s="1"/>
  <c r="F285" i="21"/>
  <c r="F145" i="21" s="1"/>
  <c r="F297" i="21"/>
  <c r="F157" i="21" s="1"/>
  <c r="F319" i="21"/>
  <c r="F179" i="21" s="1"/>
  <c r="F302" i="21"/>
  <c r="F162" i="21" s="1"/>
  <c r="F292" i="21"/>
  <c r="F152" i="21" s="1"/>
  <c r="F280" i="21"/>
  <c r="F140" i="21" s="1"/>
  <c r="F275" i="21"/>
  <c r="F135" i="21" s="1"/>
  <c r="G86" i="21"/>
  <c r="G85" i="21"/>
  <c r="G84" i="21"/>
  <c r="G208" i="21"/>
  <c r="G8" i="21"/>
  <c r="G226" i="21"/>
  <c r="G229" i="21"/>
  <c r="G225" i="21"/>
  <c r="G230" i="21"/>
  <c r="G224" i="21"/>
  <c r="G207" i="21"/>
  <c r="G249" i="21"/>
  <c r="F289" i="21"/>
  <c r="F149" i="21" s="1"/>
  <c r="F272" i="21"/>
  <c r="F132" i="21" s="1"/>
  <c r="F294" i="21"/>
  <c r="F154" i="21" s="1"/>
  <c r="F311" i="21"/>
  <c r="F171" i="21" s="1"/>
  <c r="F306" i="21"/>
  <c r="F166" i="21" s="1"/>
  <c r="F277" i="21"/>
  <c r="F137" i="21" s="1"/>
  <c r="F316" i="21"/>
  <c r="F176" i="21" s="1"/>
  <c r="F299" i="21"/>
  <c r="F159" i="21" s="1"/>
  <c r="F282" i="21"/>
  <c r="F142" i="21" s="1"/>
  <c r="F15" i="22"/>
  <c r="F15" i="19"/>
  <c r="F15" i="25"/>
  <c r="E231" i="24"/>
  <c r="E210" i="24"/>
  <c r="E56" i="24" s="1"/>
  <c r="E209" i="24"/>
  <c r="E55" i="24" s="1"/>
  <c r="E211" i="24"/>
  <c r="E57" i="24" s="1"/>
  <c r="F42" i="24"/>
  <c r="F46" i="24"/>
  <c r="F43" i="24"/>
  <c r="F228" i="24" s="1"/>
  <c r="G81" i="24"/>
  <c r="E227" i="24"/>
  <c r="E268" i="24"/>
  <c r="E128" i="24" s="1"/>
  <c r="E261" i="24"/>
  <c r="E121" i="24" s="1"/>
  <c r="E257" i="24"/>
  <c r="E117" i="24" s="1"/>
  <c r="E266" i="24"/>
  <c r="E126" i="24" s="1"/>
  <c r="E267" i="24"/>
  <c r="E127" i="24" s="1"/>
  <c r="E262" i="24"/>
  <c r="E122" i="24" s="1"/>
  <c r="E258" i="24"/>
  <c r="E118" i="24" s="1"/>
  <c r="E256" i="24"/>
  <c r="E116" i="24" s="1"/>
  <c r="E263" i="24"/>
  <c r="E123" i="24" s="1"/>
  <c r="E255" i="24"/>
  <c r="E115" i="24" s="1"/>
  <c r="E260" i="24"/>
  <c r="E120" i="24" s="1"/>
  <c r="E265" i="24"/>
  <c r="E125" i="24" s="1"/>
  <c r="F231" i="20"/>
  <c r="F211" i="20"/>
  <c r="F210" i="20"/>
  <c r="F209" i="20"/>
  <c r="F227" i="20"/>
  <c r="F255" i="20"/>
  <c r="F115" i="20" s="1"/>
  <c r="F262" i="20"/>
  <c r="F122" i="20" s="1"/>
  <c r="F260" i="20"/>
  <c r="F120" i="20" s="1"/>
  <c r="F257" i="20"/>
  <c r="F117" i="20" s="1"/>
  <c r="F268" i="20"/>
  <c r="F128" i="20" s="1"/>
  <c r="F267" i="20"/>
  <c r="F127" i="20" s="1"/>
  <c r="F263" i="20"/>
  <c r="F123" i="20" s="1"/>
  <c r="F261" i="20"/>
  <c r="F121" i="20" s="1"/>
  <c r="F258" i="20"/>
  <c r="F118" i="20" s="1"/>
  <c r="F265" i="20"/>
  <c r="F125" i="20" s="1"/>
  <c r="F256" i="20"/>
  <c r="F116" i="20" s="1"/>
  <c r="F266" i="20"/>
  <c r="F126" i="20" s="1"/>
  <c r="G43" i="20"/>
  <c r="G228" i="20" s="1"/>
  <c r="G42" i="20"/>
  <c r="H81" i="20"/>
  <c r="G46" i="20"/>
  <c r="G66" i="24"/>
  <c r="F67" i="24"/>
  <c r="G204" i="24"/>
  <c r="H96" i="24"/>
  <c r="G51" i="24"/>
  <c r="H50" i="24"/>
  <c r="F61" i="24"/>
  <c r="E62" i="24"/>
  <c r="G197" i="24"/>
  <c r="H89" i="24"/>
  <c r="F53" i="24"/>
  <c r="F54" i="24"/>
  <c r="H94" i="24"/>
  <c r="G202" i="24"/>
  <c r="H90" i="24"/>
  <c r="G198" i="24"/>
  <c r="G199" i="24"/>
  <c r="H91" i="24"/>
  <c r="G203" i="24"/>
  <c r="H95" i="24"/>
  <c r="G200" i="24"/>
  <c r="H92" i="24"/>
  <c r="H199" i="23"/>
  <c r="I91" i="23"/>
  <c r="G66" i="23"/>
  <c r="F67" i="23"/>
  <c r="G202" i="23"/>
  <c r="H94" i="23"/>
  <c r="H209" i="23"/>
  <c r="H211" i="23"/>
  <c r="H210" i="23"/>
  <c r="J81" i="23"/>
  <c r="I43" i="23"/>
  <c r="I42" i="23"/>
  <c r="I46" i="23"/>
  <c r="H198" i="23"/>
  <c r="I90" i="23"/>
  <c r="G203" i="23"/>
  <c r="H95" i="23"/>
  <c r="F62" i="23"/>
  <c r="G61" i="23"/>
  <c r="G50" i="23"/>
  <c r="F51" i="23"/>
  <c r="G204" i="23"/>
  <c r="H96" i="23"/>
  <c r="G200" i="23"/>
  <c r="H92" i="23"/>
  <c r="G197" i="23"/>
  <c r="H89" i="23"/>
  <c r="E53" i="23"/>
  <c r="E55" i="23"/>
  <c r="E54" i="23"/>
  <c r="E57" i="23"/>
  <c r="E56" i="23"/>
  <c r="E54" i="22"/>
  <c r="E53" i="22"/>
  <c r="G202" i="22"/>
  <c r="H94" i="22"/>
  <c r="F227" i="22"/>
  <c r="F258" i="22"/>
  <c r="F118" i="22" s="1"/>
  <c r="F262" i="22"/>
  <c r="F122" i="22" s="1"/>
  <c r="F260" i="22"/>
  <c r="F120" i="22" s="1"/>
  <c r="F257" i="22"/>
  <c r="F117" i="22" s="1"/>
  <c r="F255" i="22"/>
  <c r="F115" i="22" s="1"/>
  <c r="F265" i="22"/>
  <c r="F125" i="22" s="1"/>
  <c r="F266" i="22"/>
  <c r="F126" i="22" s="1"/>
  <c r="F268" i="22"/>
  <c r="F128" i="22" s="1"/>
  <c r="F256" i="22"/>
  <c r="F116" i="22" s="1"/>
  <c r="F267" i="22"/>
  <c r="F127" i="22" s="1"/>
  <c r="F263" i="22"/>
  <c r="F123" i="22" s="1"/>
  <c r="F261" i="22"/>
  <c r="F121" i="22" s="1"/>
  <c r="F62" i="22"/>
  <c r="G61" i="22"/>
  <c r="G197" i="22"/>
  <c r="H89" i="22"/>
  <c r="G198" i="22"/>
  <c r="H90" i="22"/>
  <c r="F67" i="22"/>
  <c r="G66" i="22"/>
  <c r="F231" i="22"/>
  <c r="F211" i="22"/>
  <c r="F209" i="22"/>
  <c r="F210" i="22"/>
  <c r="G43" i="22"/>
  <c r="G228" i="22" s="1"/>
  <c r="G42" i="22"/>
  <c r="H81" i="22"/>
  <c r="G46" i="22"/>
  <c r="G204" i="22"/>
  <c r="H96" i="22"/>
  <c r="E57" i="22"/>
  <c r="G199" i="22"/>
  <c r="H91" i="22"/>
  <c r="E56" i="22"/>
  <c r="E55" i="22"/>
  <c r="G203" i="22"/>
  <c r="H95" i="22"/>
  <c r="G200" i="22"/>
  <c r="H92" i="22"/>
  <c r="F51" i="22"/>
  <c r="G50" i="22"/>
  <c r="F62" i="21"/>
  <c r="G61" i="21"/>
  <c r="G50" i="21"/>
  <c r="F51" i="21"/>
  <c r="G203" i="21"/>
  <c r="H95" i="21"/>
  <c r="E53" i="21"/>
  <c r="E54" i="21"/>
  <c r="F227" i="21"/>
  <c r="F263" i="21"/>
  <c r="F123" i="21" s="1"/>
  <c r="F260" i="21"/>
  <c r="F120" i="21" s="1"/>
  <c r="F258" i="21"/>
  <c r="F118" i="21" s="1"/>
  <c r="F268" i="21"/>
  <c r="F128" i="21" s="1"/>
  <c r="F267" i="21"/>
  <c r="F127" i="21" s="1"/>
  <c r="F257" i="21"/>
  <c r="F117" i="21" s="1"/>
  <c r="F255" i="21"/>
  <c r="F115" i="21" s="1"/>
  <c r="F266" i="21"/>
  <c r="F126" i="21" s="1"/>
  <c r="F261" i="21"/>
  <c r="F121" i="21" s="1"/>
  <c r="F262" i="21"/>
  <c r="F122" i="21" s="1"/>
  <c r="F265" i="21"/>
  <c r="F125" i="21" s="1"/>
  <c r="F256" i="21"/>
  <c r="F116" i="21" s="1"/>
  <c r="E57" i="21"/>
  <c r="F231" i="21"/>
  <c r="F209" i="21"/>
  <c r="F55" i="21" s="1"/>
  <c r="F210" i="21"/>
  <c r="F211" i="21"/>
  <c r="G198" i="21"/>
  <c r="H90" i="21"/>
  <c r="G204" i="21"/>
  <c r="H96" i="21"/>
  <c r="G202" i="21"/>
  <c r="H94" i="21"/>
  <c r="E56" i="21"/>
  <c r="G46" i="21"/>
  <c r="G42" i="21"/>
  <c r="G43" i="21"/>
  <c r="G228" i="21" s="1"/>
  <c r="H81" i="21"/>
  <c r="G199" i="21"/>
  <c r="H91" i="21"/>
  <c r="G200" i="21"/>
  <c r="H92" i="21"/>
  <c r="F67" i="21"/>
  <c r="G66" i="21"/>
  <c r="I36" i="21"/>
  <c r="G197" i="21"/>
  <c r="H89" i="21"/>
  <c r="E55" i="21"/>
  <c r="E54" i="20"/>
  <c r="E53" i="20"/>
  <c r="E57" i="20"/>
  <c r="E55" i="20"/>
  <c r="E56" i="20"/>
  <c r="G200" i="20"/>
  <c r="H92" i="20"/>
  <c r="G198" i="20"/>
  <c r="H90" i="20"/>
  <c r="G197" i="20"/>
  <c r="H89" i="20"/>
  <c r="G203" i="20"/>
  <c r="H95" i="20"/>
  <c r="G202" i="20"/>
  <c r="H94" i="20"/>
  <c r="H36" i="20"/>
  <c r="F61" i="20"/>
  <c r="E62" i="20"/>
  <c r="J96" i="20"/>
  <c r="I204" i="20"/>
  <c r="F51" i="20"/>
  <c r="G50" i="20"/>
  <c r="H91" i="20"/>
  <c r="G199" i="20"/>
  <c r="F67" i="20"/>
  <c r="G66" i="20"/>
  <c r="F62" i="19"/>
  <c r="G61" i="19"/>
  <c r="E53" i="19"/>
  <c r="E56" i="19"/>
  <c r="E54" i="19"/>
  <c r="E55" i="19"/>
  <c r="E57" i="19"/>
  <c r="G200" i="19"/>
  <c r="H92" i="19"/>
  <c r="H202" i="19"/>
  <c r="I94" i="19"/>
  <c r="G50" i="19"/>
  <c r="F51" i="19"/>
  <c r="J43" i="19"/>
  <c r="J228" i="19" s="1"/>
  <c r="J46" i="19"/>
  <c r="J42" i="19"/>
  <c r="K81" i="19"/>
  <c r="G198" i="19"/>
  <c r="H90" i="19"/>
  <c r="I227" i="19"/>
  <c r="I265" i="19"/>
  <c r="I125" i="19" s="1"/>
  <c r="I256" i="19"/>
  <c r="I116" i="19" s="1"/>
  <c r="I260" i="19"/>
  <c r="I120" i="19" s="1"/>
  <c r="I258" i="19"/>
  <c r="I118" i="19" s="1"/>
  <c r="I255" i="19"/>
  <c r="I115" i="19" s="1"/>
  <c r="I267" i="19"/>
  <c r="I127" i="19" s="1"/>
  <c r="I263" i="19"/>
  <c r="I123" i="19" s="1"/>
  <c r="I266" i="19"/>
  <c r="I126" i="19" s="1"/>
  <c r="I262" i="19"/>
  <c r="I122" i="19" s="1"/>
  <c r="I261" i="19"/>
  <c r="I121" i="19" s="1"/>
  <c r="I257" i="19"/>
  <c r="I117" i="19" s="1"/>
  <c r="I268" i="19"/>
  <c r="I128" i="19" s="1"/>
  <c r="G199" i="19"/>
  <c r="H91" i="19"/>
  <c r="G204" i="19"/>
  <c r="H96" i="19"/>
  <c r="G203" i="19"/>
  <c r="H95" i="19"/>
  <c r="H67" i="19"/>
  <c r="I66" i="19"/>
  <c r="G197" i="19"/>
  <c r="H89" i="19"/>
  <c r="I231" i="19"/>
  <c r="I211" i="19"/>
  <c r="I209" i="19"/>
  <c r="I210" i="19"/>
  <c r="G81" i="18"/>
  <c r="F43" i="18"/>
  <c r="F228" i="18" s="1"/>
  <c r="F46" i="18"/>
  <c r="F42" i="18"/>
  <c r="H94" i="18"/>
  <c r="G202" i="18"/>
  <c r="G204" i="18"/>
  <c r="H96" i="18"/>
  <c r="J50" i="18"/>
  <c r="I51" i="18"/>
  <c r="E227" i="18"/>
  <c r="E263" i="18"/>
  <c r="E123" i="18" s="1"/>
  <c r="E260" i="18"/>
  <c r="E120" i="18" s="1"/>
  <c r="E265" i="18"/>
  <c r="E125" i="18" s="1"/>
  <c r="E258" i="18"/>
  <c r="E118" i="18" s="1"/>
  <c r="E267" i="18"/>
  <c r="E127" i="18" s="1"/>
  <c r="E262" i="18"/>
  <c r="E122" i="18" s="1"/>
  <c r="E268" i="18"/>
  <c r="E128" i="18" s="1"/>
  <c r="E256" i="18"/>
  <c r="E116" i="18" s="1"/>
  <c r="E266" i="18"/>
  <c r="E126" i="18" s="1"/>
  <c r="E255" i="18"/>
  <c r="E115" i="18" s="1"/>
  <c r="E261" i="18"/>
  <c r="E121" i="18" s="1"/>
  <c r="E257" i="18"/>
  <c r="E117" i="18" s="1"/>
  <c r="H53" i="18"/>
  <c r="H54" i="18"/>
  <c r="F62" i="18"/>
  <c r="G61" i="18"/>
  <c r="G197" i="18"/>
  <c r="G15" i="18" s="1"/>
  <c r="H89" i="18"/>
  <c r="E231" i="18"/>
  <c r="E210" i="18"/>
  <c r="E56" i="18" s="1"/>
  <c r="E211" i="18"/>
  <c r="E57" i="18" s="1"/>
  <c r="E209" i="18"/>
  <c r="E55" i="18" s="1"/>
  <c r="F67" i="18"/>
  <c r="G66" i="18"/>
  <c r="G198" i="18"/>
  <c r="H90" i="18"/>
  <c r="H199" i="18"/>
  <c r="I91" i="18"/>
  <c r="H203" i="18"/>
  <c r="I95" i="18"/>
  <c r="G200" i="18"/>
  <c r="H92" i="18"/>
  <c r="G211" i="25"/>
  <c r="G231" i="25"/>
  <c r="G209" i="25"/>
  <c r="G210" i="25"/>
  <c r="E54" i="25"/>
  <c r="E53" i="25"/>
  <c r="E56" i="25"/>
  <c r="G197" i="25"/>
  <c r="H89" i="25"/>
  <c r="I81" i="25"/>
  <c r="H43" i="25"/>
  <c r="H228" i="25" s="1"/>
  <c r="H46" i="25"/>
  <c r="H42" i="25"/>
  <c r="G199" i="25"/>
  <c r="H91" i="25"/>
  <c r="H67" i="25"/>
  <c r="I66" i="25"/>
  <c r="G204" i="25"/>
  <c r="H96" i="25"/>
  <c r="G198" i="25"/>
  <c r="H90" i="25"/>
  <c r="F51" i="25"/>
  <c r="F56" i="25" s="1"/>
  <c r="G50" i="25"/>
  <c r="E57" i="25"/>
  <c r="G203" i="25"/>
  <c r="H95" i="25"/>
  <c r="G202" i="25"/>
  <c r="H94" i="25"/>
  <c r="E62" i="25"/>
  <c r="F61" i="25"/>
  <c r="G227" i="25"/>
  <c r="G263" i="25"/>
  <c r="G123" i="25" s="1"/>
  <c r="G255" i="25"/>
  <c r="G115" i="25" s="1"/>
  <c r="G260" i="25"/>
  <c r="G120" i="25" s="1"/>
  <c r="G262" i="25"/>
  <c r="G122" i="25" s="1"/>
  <c r="G265" i="25"/>
  <c r="G125" i="25" s="1"/>
  <c r="G267" i="25"/>
  <c r="G127" i="25" s="1"/>
  <c r="G256" i="25"/>
  <c r="G116" i="25" s="1"/>
  <c r="G257" i="25"/>
  <c r="G117" i="25" s="1"/>
  <c r="G258" i="25"/>
  <c r="G118" i="25" s="1"/>
  <c r="G261" i="25"/>
  <c r="G121" i="25" s="1"/>
  <c r="G266" i="25"/>
  <c r="G126" i="25" s="1"/>
  <c r="G268" i="25"/>
  <c r="G128" i="25" s="1"/>
  <c r="G200" i="25"/>
  <c r="H92" i="25"/>
  <c r="G201" i="25"/>
  <c r="H93" i="25"/>
  <c r="H7" i="25"/>
  <c r="F15" i="16"/>
  <c r="J7" i="24"/>
  <c r="H7" i="23"/>
  <c r="H228" i="23" s="1"/>
  <c r="I7" i="22"/>
  <c r="H7" i="21"/>
  <c r="H7" i="20"/>
  <c r="H7" i="19"/>
  <c r="J7" i="18"/>
  <c r="G57" i="16"/>
  <c r="G56" i="16"/>
  <c r="G55" i="16"/>
  <c r="G203" i="16"/>
  <c r="H95" i="16"/>
  <c r="F67" i="16"/>
  <c r="G66" i="16"/>
  <c r="G197" i="16"/>
  <c r="H89" i="16"/>
  <c r="H201" i="16"/>
  <c r="I93" i="16"/>
  <c r="G208" i="16"/>
  <c r="G54" i="16" s="1"/>
  <c r="G86" i="16"/>
  <c r="G85" i="16"/>
  <c r="G84" i="16"/>
  <c r="G8" i="16"/>
  <c r="H7" i="16"/>
  <c r="G207" i="16"/>
  <c r="G53" i="16" s="1"/>
  <c r="G249" i="16"/>
  <c r="P26" i="16"/>
  <c r="P24" i="16"/>
  <c r="Q36" i="16"/>
  <c r="F74" i="16"/>
  <c r="F73" i="16"/>
  <c r="F72" i="16"/>
  <c r="G202" i="16"/>
  <c r="H94" i="16"/>
  <c r="F176" i="16"/>
  <c r="F171" i="16"/>
  <c r="F132" i="16"/>
  <c r="F125" i="16"/>
  <c r="F166" i="16"/>
  <c r="F149" i="16"/>
  <c r="F154" i="16"/>
  <c r="F142" i="16"/>
  <c r="F159" i="16"/>
  <c r="F137" i="16"/>
  <c r="F120" i="16"/>
  <c r="F115" i="16"/>
  <c r="G199" i="16"/>
  <c r="H91" i="16"/>
  <c r="H51" i="16"/>
  <c r="I50" i="16"/>
  <c r="H26" i="16"/>
  <c r="H24" i="16"/>
  <c r="I36" i="16"/>
  <c r="F178" i="16"/>
  <c r="F173" i="16"/>
  <c r="F172" i="16"/>
  <c r="F168" i="16"/>
  <c r="F160" i="16"/>
  <c r="F150" i="16"/>
  <c r="F134" i="16"/>
  <c r="F127" i="16"/>
  <c r="F167" i="16"/>
  <c r="F156" i="16"/>
  <c r="F144" i="16"/>
  <c r="F133" i="16"/>
  <c r="F117" i="16"/>
  <c r="F116" i="16"/>
  <c r="F177" i="16"/>
  <c r="F161" i="16"/>
  <c r="F155" i="16"/>
  <c r="F138" i="16"/>
  <c r="F122" i="16"/>
  <c r="F121" i="16"/>
  <c r="F151" i="16"/>
  <c r="F139" i="16"/>
  <c r="F126" i="16"/>
  <c r="F143" i="16"/>
  <c r="F179" i="16"/>
  <c r="F157" i="16"/>
  <c r="F140" i="16"/>
  <c r="F174" i="16"/>
  <c r="F123" i="16"/>
  <c r="F162" i="16"/>
  <c r="F145" i="16"/>
  <c r="F169" i="16"/>
  <c r="F135" i="16"/>
  <c r="F128" i="16"/>
  <c r="F118" i="16"/>
  <c r="F152" i="16"/>
  <c r="G200" i="16"/>
  <c r="H92" i="16"/>
  <c r="G198" i="16"/>
  <c r="H90" i="16"/>
  <c r="H96" i="16"/>
  <c r="G204" i="16"/>
  <c r="E62" i="16"/>
  <c r="F61" i="16"/>
  <c r="H15" i="27" l="1"/>
  <c r="I200" i="27"/>
  <c r="J92" i="27"/>
  <c r="I50" i="27"/>
  <c r="H51" i="27"/>
  <c r="I202" i="27"/>
  <c r="J94" i="27"/>
  <c r="I201" i="27"/>
  <c r="J93" i="27"/>
  <c r="I67" i="27"/>
  <c r="J66" i="27"/>
  <c r="I204" i="27"/>
  <c r="J96" i="27"/>
  <c r="K316" i="27"/>
  <c r="K176" i="27" s="1"/>
  <c r="K311" i="27"/>
  <c r="K171" i="27" s="1"/>
  <c r="K306" i="27"/>
  <c r="K166" i="27" s="1"/>
  <c r="K294" i="27"/>
  <c r="K154" i="27" s="1"/>
  <c r="K272" i="27"/>
  <c r="K132" i="27" s="1"/>
  <c r="K265" i="27"/>
  <c r="K125" i="27" s="1"/>
  <c r="K260" i="27"/>
  <c r="K120" i="27" s="1"/>
  <c r="K255" i="27"/>
  <c r="K115" i="27" s="1"/>
  <c r="K299" i="27"/>
  <c r="K159" i="27" s="1"/>
  <c r="K277" i="27"/>
  <c r="K137" i="27" s="1"/>
  <c r="K282" i="27"/>
  <c r="K142" i="27" s="1"/>
  <c r="K289" i="27"/>
  <c r="K149" i="27" s="1"/>
  <c r="J319" i="27"/>
  <c r="J179" i="27" s="1"/>
  <c r="J314" i="27"/>
  <c r="J174" i="27" s="1"/>
  <c r="J309" i="27"/>
  <c r="J169" i="27" s="1"/>
  <c r="J302" i="27"/>
  <c r="J162" i="27" s="1"/>
  <c r="J297" i="27"/>
  <c r="J157" i="27" s="1"/>
  <c r="J292" i="27"/>
  <c r="J152" i="27" s="1"/>
  <c r="J285" i="27"/>
  <c r="J145" i="27" s="1"/>
  <c r="J275" i="27"/>
  <c r="J135" i="27" s="1"/>
  <c r="J280" i="27"/>
  <c r="J140" i="27" s="1"/>
  <c r="J268" i="27"/>
  <c r="J128" i="27" s="1"/>
  <c r="J263" i="27"/>
  <c r="J123" i="27" s="1"/>
  <c r="J258" i="27"/>
  <c r="J118" i="27" s="1"/>
  <c r="L211" i="27"/>
  <c r="L209" i="27"/>
  <c r="L210" i="27"/>
  <c r="K319" i="27"/>
  <c r="K179" i="27" s="1"/>
  <c r="K314" i="27"/>
  <c r="K174" i="27" s="1"/>
  <c r="K309" i="27"/>
  <c r="K169" i="27" s="1"/>
  <c r="K302" i="27"/>
  <c r="K162" i="27" s="1"/>
  <c r="K297" i="27"/>
  <c r="K157" i="27" s="1"/>
  <c r="K292" i="27"/>
  <c r="K152" i="27" s="1"/>
  <c r="K285" i="27"/>
  <c r="K145" i="27" s="1"/>
  <c r="K280" i="27"/>
  <c r="K140" i="27" s="1"/>
  <c r="K275" i="27"/>
  <c r="K135" i="27" s="1"/>
  <c r="K268" i="27"/>
  <c r="K128" i="27" s="1"/>
  <c r="K263" i="27"/>
  <c r="K123" i="27" s="1"/>
  <c r="K258" i="27"/>
  <c r="K118" i="27" s="1"/>
  <c r="J317" i="27"/>
  <c r="J177" i="27" s="1"/>
  <c r="J312" i="27"/>
  <c r="J172" i="27" s="1"/>
  <c r="J307" i="27"/>
  <c r="J167" i="27" s="1"/>
  <c r="J300" i="27"/>
  <c r="J160" i="27" s="1"/>
  <c r="J295" i="27"/>
  <c r="J155" i="27" s="1"/>
  <c r="J290" i="27"/>
  <c r="J150" i="27" s="1"/>
  <c r="J283" i="27"/>
  <c r="J143" i="27" s="1"/>
  <c r="J291" i="27"/>
  <c r="J151" i="27" s="1"/>
  <c r="J318" i="27"/>
  <c r="J178" i="27" s="1"/>
  <c r="J296" i="27"/>
  <c r="J156" i="27" s="1"/>
  <c r="J267" i="27"/>
  <c r="J127" i="27" s="1"/>
  <c r="J262" i="27"/>
  <c r="J122" i="27" s="1"/>
  <c r="J257" i="27"/>
  <c r="J117" i="27" s="1"/>
  <c r="J279" i="27"/>
  <c r="J139" i="27" s="1"/>
  <c r="J313" i="27"/>
  <c r="J173" i="27" s="1"/>
  <c r="J301" i="27"/>
  <c r="J161" i="27" s="1"/>
  <c r="J274" i="27"/>
  <c r="J134" i="27" s="1"/>
  <c r="J261" i="27"/>
  <c r="J121" i="27" s="1"/>
  <c r="J308" i="27"/>
  <c r="J168" i="27" s="1"/>
  <c r="J273" i="27"/>
  <c r="J133" i="27" s="1"/>
  <c r="J256" i="27"/>
  <c r="J116" i="27" s="1"/>
  <c r="J278" i="27"/>
  <c r="J138" i="27" s="1"/>
  <c r="J266" i="27"/>
  <c r="J126" i="27" s="1"/>
  <c r="J284" i="27"/>
  <c r="J144" i="27" s="1"/>
  <c r="H26" i="27"/>
  <c r="I36" i="27"/>
  <c r="I62" i="27" s="1"/>
  <c r="H24" i="27"/>
  <c r="I197" i="27"/>
  <c r="J89" i="27"/>
  <c r="J74" i="27"/>
  <c r="J72" i="27"/>
  <c r="J73" i="27"/>
  <c r="N81" i="27"/>
  <c r="M46" i="27"/>
  <c r="M43" i="27"/>
  <c r="M42" i="27"/>
  <c r="J316" i="27"/>
  <c r="J176" i="27" s="1"/>
  <c r="J289" i="27"/>
  <c r="J149" i="27" s="1"/>
  <c r="J311" i="27"/>
  <c r="J171" i="27" s="1"/>
  <c r="J294" i="27"/>
  <c r="J154" i="27" s="1"/>
  <c r="J272" i="27"/>
  <c r="J132" i="27" s="1"/>
  <c r="J265" i="27"/>
  <c r="J125" i="27" s="1"/>
  <c r="J260" i="27"/>
  <c r="J120" i="27" s="1"/>
  <c r="J255" i="27"/>
  <c r="J115" i="27" s="1"/>
  <c r="J306" i="27"/>
  <c r="J166" i="27" s="1"/>
  <c r="J299" i="27"/>
  <c r="J159" i="27" s="1"/>
  <c r="J277" i="27"/>
  <c r="J137" i="27" s="1"/>
  <c r="J282" i="27"/>
  <c r="J142" i="27" s="1"/>
  <c r="I199" i="27"/>
  <c r="J91" i="27"/>
  <c r="M61" i="27"/>
  <c r="K208" i="27"/>
  <c r="L7" i="27"/>
  <c r="L231" i="27" s="1"/>
  <c r="K8" i="27"/>
  <c r="K230" i="27"/>
  <c r="K224" i="27"/>
  <c r="K229" i="27"/>
  <c r="K225" i="27"/>
  <c r="K207" i="27"/>
  <c r="K226" i="27"/>
  <c r="K249" i="27"/>
  <c r="I198" i="27"/>
  <c r="J90" i="27"/>
  <c r="I203" i="27"/>
  <c r="J95" i="27"/>
  <c r="K317" i="27"/>
  <c r="K177" i="27" s="1"/>
  <c r="K312" i="27"/>
  <c r="K172" i="27" s="1"/>
  <c r="K307" i="27"/>
  <c r="K167" i="27" s="1"/>
  <c r="K300" i="27"/>
  <c r="K160" i="27" s="1"/>
  <c r="K295" i="27"/>
  <c r="K155" i="27" s="1"/>
  <c r="K290" i="27"/>
  <c r="K150" i="27" s="1"/>
  <c r="K283" i="27"/>
  <c r="K143" i="27" s="1"/>
  <c r="K278" i="27"/>
  <c r="K138" i="27" s="1"/>
  <c r="K318" i="27"/>
  <c r="K178" i="27" s="1"/>
  <c r="K313" i="27"/>
  <c r="K173" i="27" s="1"/>
  <c r="K308" i="27"/>
  <c r="K168" i="27" s="1"/>
  <c r="K291" i="27"/>
  <c r="K151" i="27" s="1"/>
  <c r="K296" i="27"/>
  <c r="K156" i="27" s="1"/>
  <c r="K267" i="27"/>
  <c r="K127" i="27" s="1"/>
  <c r="K262" i="27"/>
  <c r="K122" i="27" s="1"/>
  <c r="K257" i="27"/>
  <c r="K117" i="27" s="1"/>
  <c r="K279" i="27"/>
  <c r="K139" i="27" s="1"/>
  <c r="K301" i="27"/>
  <c r="K161" i="27" s="1"/>
  <c r="K274" i="27"/>
  <c r="K134" i="27" s="1"/>
  <c r="K284" i="27"/>
  <c r="K144" i="27" s="1"/>
  <c r="K273" i="27"/>
  <c r="K133" i="27" s="1"/>
  <c r="K266" i="27"/>
  <c r="K126" i="27" s="1"/>
  <c r="K261" i="27"/>
  <c r="K121" i="27" s="1"/>
  <c r="K256" i="27"/>
  <c r="K116" i="27" s="1"/>
  <c r="G56" i="27"/>
  <c r="G55" i="27"/>
  <c r="G57" i="27"/>
  <c r="G53" i="27"/>
  <c r="G54" i="27"/>
  <c r="G268" i="26"/>
  <c r="G128" i="26" s="1"/>
  <c r="G266" i="26"/>
  <c r="G126" i="26" s="1"/>
  <c r="G267" i="26"/>
  <c r="G127" i="26" s="1"/>
  <c r="G54" i="26"/>
  <c r="G256" i="26"/>
  <c r="G116" i="26" s="1"/>
  <c r="G265" i="26"/>
  <c r="G125" i="26" s="1"/>
  <c r="G261" i="26"/>
  <c r="G121" i="26" s="1"/>
  <c r="G262" i="26"/>
  <c r="G122" i="26" s="1"/>
  <c r="I81" i="26"/>
  <c r="H43" i="26"/>
  <c r="H228" i="26" s="1"/>
  <c r="H46" i="26"/>
  <c r="H42" i="26"/>
  <c r="H227" i="26" s="1"/>
  <c r="G209" i="26"/>
  <c r="G55" i="26" s="1"/>
  <c r="G231" i="26"/>
  <c r="G211" i="26"/>
  <c r="G57" i="26" s="1"/>
  <c r="G210" i="26"/>
  <c r="G56" i="26" s="1"/>
  <c r="G255" i="26"/>
  <c r="G115" i="26" s="1"/>
  <c r="G258" i="26"/>
  <c r="G118" i="26" s="1"/>
  <c r="G257" i="26"/>
  <c r="G117" i="26" s="1"/>
  <c r="H15" i="26"/>
  <c r="H316" i="26"/>
  <c r="H176" i="26" s="1"/>
  <c r="H311" i="26"/>
  <c r="H171" i="26" s="1"/>
  <c r="H306" i="26"/>
  <c r="H166" i="26" s="1"/>
  <c r="H299" i="26"/>
  <c r="H159" i="26" s="1"/>
  <c r="H294" i="26"/>
  <c r="H154" i="26" s="1"/>
  <c r="H289" i="26"/>
  <c r="H149" i="26" s="1"/>
  <c r="H282" i="26"/>
  <c r="H142" i="26" s="1"/>
  <c r="H277" i="26"/>
  <c r="H137" i="26" s="1"/>
  <c r="H272" i="26"/>
  <c r="H132" i="26" s="1"/>
  <c r="I203" i="26"/>
  <c r="J95" i="26"/>
  <c r="I66" i="26"/>
  <c r="H67" i="26"/>
  <c r="I198" i="26"/>
  <c r="J90" i="26"/>
  <c r="I197" i="26"/>
  <c r="J89" i="26"/>
  <c r="I208" i="26"/>
  <c r="I207" i="26"/>
  <c r="I85" i="26"/>
  <c r="I86" i="26"/>
  <c r="I84" i="26"/>
  <c r="J7" i="26"/>
  <c r="I8" i="26"/>
  <c r="I224" i="26"/>
  <c r="I225" i="26"/>
  <c r="I230" i="26"/>
  <c r="I249" i="26"/>
  <c r="I226" i="26"/>
  <c r="I229" i="26"/>
  <c r="H51" i="26"/>
  <c r="I50" i="26"/>
  <c r="I61" i="26"/>
  <c r="H62" i="26"/>
  <c r="I202" i="26"/>
  <c r="J94" i="26"/>
  <c r="I201" i="26"/>
  <c r="J93" i="26"/>
  <c r="I199" i="26"/>
  <c r="J91" i="26"/>
  <c r="H318" i="26"/>
  <c r="H178" i="26" s="1"/>
  <c r="H313" i="26"/>
  <c r="H173" i="26" s="1"/>
  <c r="H308" i="26"/>
  <c r="H168" i="26" s="1"/>
  <c r="H301" i="26"/>
  <c r="H161" i="26" s="1"/>
  <c r="H296" i="26"/>
  <c r="H156" i="26" s="1"/>
  <c r="H291" i="26"/>
  <c r="H151" i="26" s="1"/>
  <c r="H284" i="26"/>
  <c r="H144" i="26" s="1"/>
  <c r="H279" i="26"/>
  <c r="H139" i="26" s="1"/>
  <c r="H274" i="26"/>
  <c r="H134" i="26" s="1"/>
  <c r="H317" i="26"/>
  <c r="H177" i="26" s="1"/>
  <c r="H312" i="26"/>
  <c r="H172" i="26" s="1"/>
  <c r="H307" i="26"/>
  <c r="H167" i="26" s="1"/>
  <c r="H300" i="26"/>
  <c r="H160" i="26" s="1"/>
  <c r="H295" i="26"/>
  <c r="H155" i="26" s="1"/>
  <c r="H290" i="26"/>
  <c r="H150" i="26" s="1"/>
  <c r="H283" i="26"/>
  <c r="H143" i="26" s="1"/>
  <c r="H278" i="26"/>
  <c r="H138" i="26" s="1"/>
  <c r="H273" i="26"/>
  <c r="H133" i="26" s="1"/>
  <c r="H261" i="26"/>
  <c r="H121" i="26" s="1"/>
  <c r="I24" i="26"/>
  <c r="I26" i="26"/>
  <c r="J36" i="26"/>
  <c r="K36" i="26" s="1"/>
  <c r="H74" i="26"/>
  <c r="H72" i="26"/>
  <c r="H73" i="26"/>
  <c r="H319" i="26"/>
  <c r="H179" i="26" s="1"/>
  <c r="H314" i="26"/>
  <c r="H174" i="26" s="1"/>
  <c r="H309" i="26"/>
  <c r="H169" i="26" s="1"/>
  <c r="H302" i="26"/>
  <c r="H162" i="26" s="1"/>
  <c r="H297" i="26"/>
  <c r="H157" i="26" s="1"/>
  <c r="H292" i="26"/>
  <c r="H152" i="26" s="1"/>
  <c r="H285" i="26"/>
  <c r="H145" i="26" s="1"/>
  <c r="H280" i="26"/>
  <c r="H140" i="26" s="1"/>
  <c r="H275" i="26"/>
  <c r="H135" i="26" s="1"/>
  <c r="H268" i="26"/>
  <c r="H128" i="26" s="1"/>
  <c r="I200" i="26"/>
  <c r="J92" i="26"/>
  <c r="I204" i="26"/>
  <c r="J96" i="26"/>
  <c r="G15" i="20"/>
  <c r="H227" i="23"/>
  <c r="G299" i="23"/>
  <c r="G159" i="23" s="1"/>
  <c r="G289" i="23"/>
  <c r="G149" i="23" s="1"/>
  <c r="G282" i="23"/>
  <c r="G142" i="23" s="1"/>
  <c r="G316" i="23"/>
  <c r="G176" i="23" s="1"/>
  <c r="G311" i="23"/>
  <c r="G171" i="23" s="1"/>
  <c r="G306" i="23"/>
  <c r="G166" i="23" s="1"/>
  <c r="G294" i="23"/>
  <c r="G154" i="23" s="1"/>
  <c r="G272" i="23"/>
  <c r="G132" i="23" s="1"/>
  <c r="G277" i="23"/>
  <c r="G137" i="23" s="1"/>
  <c r="G265" i="23"/>
  <c r="G125" i="23" s="1"/>
  <c r="G260" i="23"/>
  <c r="G120" i="23" s="1"/>
  <c r="G255" i="23"/>
  <c r="G115" i="23" s="1"/>
  <c r="G73" i="23"/>
  <c r="G74" i="23"/>
  <c r="G72" i="23"/>
  <c r="G302" i="23"/>
  <c r="G162" i="23" s="1"/>
  <c r="G314" i="23"/>
  <c r="G174" i="23" s="1"/>
  <c r="G309" i="23"/>
  <c r="G169" i="23" s="1"/>
  <c r="G297" i="23"/>
  <c r="G157" i="23" s="1"/>
  <c r="G280" i="23"/>
  <c r="G140" i="23" s="1"/>
  <c r="G285" i="23"/>
  <c r="G145" i="23" s="1"/>
  <c r="G292" i="23"/>
  <c r="G152" i="23" s="1"/>
  <c r="G275" i="23"/>
  <c r="G135" i="23" s="1"/>
  <c r="G319" i="23"/>
  <c r="G179" i="23" s="1"/>
  <c r="G268" i="23"/>
  <c r="G128" i="23" s="1"/>
  <c r="G263" i="23"/>
  <c r="G123" i="23" s="1"/>
  <c r="G258" i="23"/>
  <c r="G118" i="23" s="1"/>
  <c r="H85" i="23"/>
  <c r="H226" i="23"/>
  <c r="H8" i="23"/>
  <c r="H249" i="23"/>
  <c r="H224" i="23"/>
  <c r="H207" i="23"/>
  <c r="H225" i="23"/>
  <c r="H84" i="23"/>
  <c r="H229" i="23"/>
  <c r="H86" i="23"/>
  <c r="H208" i="23"/>
  <c r="H230" i="23"/>
  <c r="H36" i="23"/>
  <c r="G24" i="23"/>
  <c r="G26" i="23"/>
  <c r="H231" i="23"/>
  <c r="G317" i="23"/>
  <c r="G177" i="23" s="1"/>
  <c r="G278" i="23"/>
  <c r="G138" i="23" s="1"/>
  <c r="G312" i="23"/>
  <c r="G172" i="23" s="1"/>
  <c r="G307" i="23"/>
  <c r="G167" i="23" s="1"/>
  <c r="G300" i="23"/>
  <c r="G160" i="23" s="1"/>
  <c r="G291" i="23"/>
  <c r="G151" i="23" s="1"/>
  <c r="G318" i="23"/>
  <c r="G178" i="23" s="1"/>
  <c r="G290" i="23"/>
  <c r="G150" i="23" s="1"/>
  <c r="G283" i="23"/>
  <c r="G143" i="23" s="1"/>
  <c r="G313" i="23"/>
  <c r="G173" i="23" s="1"/>
  <c r="G274" i="23"/>
  <c r="G134" i="23" s="1"/>
  <c r="G273" i="23"/>
  <c r="G133" i="23" s="1"/>
  <c r="G308" i="23"/>
  <c r="G168" i="23" s="1"/>
  <c r="G295" i="23"/>
  <c r="G155" i="23" s="1"/>
  <c r="G301" i="23"/>
  <c r="G161" i="23" s="1"/>
  <c r="G279" i="23"/>
  <c r="G139" i="23" s="1"/>
  <c r="G296" i="23"/>
  <c r="G156" i="23" s="1"/>
  <c r="G284" i="23"/>
  <c r="G144" i="23" s="1"/>
  <c r="G262" i="23"/>
  <c r="G122" i="23" s="1"/>
  <c r="G257" i="23"/>
  <c r="G117" i="23" s="1"/>
  <c r="G266" i="23"/>
  <c r="G126" i="23" s="1"/>
  <c r="G261" i="23"/>
  <c r="G121" i="23" s="1"/>
  <c r="G267" i="23"/>
  <c r="G127" i="23" s="1"/>
  <c r="G256" i="23"/>
  <c r="G116" i="23" s="1"/>
  <c r="G72" i="21"/>
  <c r="G74" i="21"/>
  <c r="G73" i="21"/>
  <c r="H86" i="21"/>
  <c r="H8" i="21"/>
  <c r="H85" i="21"/>
  <c r="H84" i="21"/>
  <c r="H224" i="21"/>
  <c r="H249" i="21"/>
  <c r="H230" i="21"/>
  <c r="H225" i="21"/>
  <c r="H229" i="21"/>
  <c r="H208" i="21"/>
  <c r="H226" i="21"/>
  <c r="H207" i="21"/>
  <c r="G280" i="21"/>
  <c r="G140" i="21" s="1"/>
  <c r="G314" i="21"/>
  <c r="G174" i="21" s="1"/>
  <c r="G309" i="21"/>
  <c r="G169" i="21" s="1"/>
  <c r="G275" i="21"/>
  <c r="G135" i="21" s="1"/>
  <c r="G297" i="21"/>
  <c r="G157" i="21" s="1"/>
  <c r="G319" i="21"/>
  <c r="G179" i="21" s="1"/>
  <c r="G302" i="21"/>
  <c r="G162" i="21" s="1"/>
  <c r="G285" i="21"/>
  <c r="G145" i="21" s="1"/>
  <c r="G292" i="21"/>
  <c r="G152" i="21" s="1"/>
  <c r="G279" i="21"/>
  <c r="G139" i="21" s="1"/>
  <c r="G278" i="21"/>
  <c r="G138" i="21" s="1"/>
  <c r="G318" i="21"/>
  <c r="G178" i="21" s="1"/>
  <c r="G274" i="21"/>
  <c r="G134" i="21" s="1"/>
  <c r="G300" i="21"/>
  <c r="G160" i="21" s="1"/>
  <c r="G313" i="21"/>
  <c r="G173" i="21" s="1"/>
  <c r="G317" i="21"/>
  <c r="G177" i="21" s="1"/>
  <c r="G273" i="21"/>
  <c r="G133" i="21" s="1"/>
  <c r="G301" i="21"/>
  <c r="G161" i="21" s="1"/>
  <c r="G283" i="21"/>
  <c r="G143" i="21" s="1"/>
  <c r="G296" i="21"/>
  <c r="G156" i="21" s="1"/>
  <c r="G312" i="21"/>
  <c r="G172" i="21" s="1"/>
  <c r="G291" i="21"/>
  <c r="G151" i="21" s="1"/>
  <c r="G295" i="21"/>
  <c r="G155" i="21" s="1"/>
  <c r="G308" i="21"/>
  <c r="G168" i="21" s="1"/>
  <c r="G284" i="21"/>
  <c r="G144" i="21" s="1"/>
  <c r="G307" i="21"/>
  <c r="G167" i="21" s="1"/>
  <c r="G290" i="21"/>
  <c r="G150" i="21" s="1"/>
  <c r="G15" i="21"/>
  <c r="G294" i="21"/>
  <c r="G154" i="21" s="1"/>
  <c r="G289" i="21"/>
  <c r="G149" i="21" s="1"/>
  <c r="G282" i="21"/>
  <c r="G142" i="21" s="1"/>
  <c r="G316" i="21"/>
  <c r="G176" i="21" s="1"/>
  <c r="G272" i="21"/>
  <c r="G132" i="21" s="1"/>
  <c r="G311" i="21"/>
  <c r="G171" i="21" s="1"/>
  <c r="G306" i="21"/>
  <c r="G166" i="21" s="1"/>
  <c r="G277" i="21"/>
  <c r="G137" i="21" s="1"/>
  <c r="G299" i="21"/>
  <c r="G159" i="21" s="1"/>
  <c r="I26" i="21"/>
  <c r="I24" i="21"/>
  <c r="G15" i="23"/>
  <c r="G15" i="22"/>
  <c r="G15" i="19"/>
  <c r="G15" i="25"/>
  <c r="F55" i="25"/>
  <c r="F57" i="25"/>
  <c r="F231" i="24"/>
  <c r="F211" i="24"/>
  <c r="F57" i="24" s="1"/>
  <c r="F209" i="24"/>
  <c r="F55" i="24" s="1"/>
  <c r="F210" i="24"/>
  <c r="F56" i="24" s="1"/>
  <c r="G43" i="24"/>
  <c r="G228" i="24" s="1"/>
  <c r="G42" i="24"/>
  <c r="H81" i="24"/>
  <c r="G46" i="24"/>
  <c r="F267" i="24"/>
  <c r="F127" i="24" s="1"/>
  <c r="F261" i="24"/>
  <c r="F121" i="24" s="1"/>
  <c r="F256" i="24"/>
  <c r="F116" i="24" s="1"/>
  <c r="F263" i="24"/>
  <c r="F123" i="24" s="1"/>
  <c r="F258" i="24"/>
  <c r="F118" i="24" s="1"/>
  <c r="F268" i="24"/>
  <c r="F128" i="24" s="1"/>
  <c r="F260" i="24"/>
  <c r="F120" i="24" s="1"/>
  <c r="F262" i="24"/>
  <c r="F122" i="24" s="1"/>
  <c r="F266" i="24"/>
  <c r="F126" i="24" s="1"/>
  <c r="F265" i="24"/>
  <c r="F125" i="24" s="1"/>
  <c r="F227" i="24"/>
  <c r="F255" i="24"/>
  <c r="F115" i="24" s="1"/>
  <c r="F257" i="24"/>
  <c r="F117" i="24" s="1"/>
  <c r="G231" i="20"/>
  <c r="G209" i="20"/>
  <c r="G210" i="20"/>
  <c r="G211" i="20"/>
  <c r="H46" i="20"/>
  <c r="I81" i="20"/>
  <c r="H42" i="20"/>
  <c r="H43" i="20"/>
  <c r="H228" i="20" s="1"/>
  <c r="G227" i="20"/>
  <c r="G255" i="20"/>
  <c r="G115" i="20" s="1"/>
  <c r="G263" i="20"/>
  <c r="G123" i="20" s="1"/>
  <c r="G265" i="20"/>
  <c r="G125" i="20" s="1"/>
  <c r="G258" i="20"/>
  <c r="G118" i="20" s="1"/>
  <c r="G266" i="20"/>
  <c r="G126" i="20" s="1"/>
  <c r="G257" i="20"/>
  <c r="G117" i="20" s="1"/>
  <c r="G267" i="20"/>
  <c r="G127" i="20" s="1"/>
  <c r="G268" i="20"/>
  <c r="G128" i="20" s="1"/>
  <c r="G262" i="20"/>
  <c r="G122" i="20" s="1"/>
  <c r="G261" i="20"/>
  <c r="G121" i="20" s="1"/>
  <c r="G260" i="20"/>
  <c r="G120" i="20" s="1"/>
  <c r="G256" i="20"/>
  <c r="G116" i="20" s="1"/>
  <c r="H202" i="24"/>
  <c r="I94" i="24"/>
  <c r="H200" i="24"/>
  <c r="I92" i="24"/>
  <c r="H199" i="24"/>
  <c r="I91" i="24"/>
  <c r="I96" i="24"/>
  <c r="H204" i="24"/>
  <c r="H198" i="24"/>
  <c r="I90" i="24"/>
  <c r="H203" i="24"/>
  <c r="I95" i="24"/>
  <c r="H51" i="24"/>
  <c r="I50" i="24"/>
  <c r="G54" i="24"/>
  <c r="G53" i="24"/>
  <c r="H197" i="24"/>
  <c r="I89" i="24"/>
  <c r="G67" i="24"/>
  <c r="H66" i="24"/>
  <c r="G61" i="24"/>
  <c r="F62" i="24"/>
  <c r="H203" i="23"/>
  <c r="I95" i="23"/>
  <c r="I198" i="23"/>
  <c r="J90" i="23"/>
  <c r="H197" i="23"/>
  <c r="I89" i="23"/>
  <c r="F53" i="23"/>
  <c r="F54" i="23"/>
  <c r="F56" i="23"/>
  <c r="F57" i="23"/>
  <c r="F55" i="23"/>
  <c r="I231" i="23"/>
  <c r="I210" i="23"/>
  <c r="I209" i="23"/>
  <c r="I211" i="23"/>
  <c r="G67" i="23"/>
  <c r="H66" i="23"/>
  <c r="H204" i="23"/>
  <c r="I96" i="23"/>
  <c r="G51" i="23"/>
  <c r="H50" i="23"/>
  <c r="I227" i="23"/>
  <c r="H202" i="23"/>
  <c r="I94" i="23"/>
  <c r="H200" i="23"/>
  <c r="I92" i="23"/>
  <c r="H61" i="23"/>
  <c r="G62" i="23"/>
  <c r="I199" i="23"/>
  <c r="J91" i="23"/>
  <c r="K81" i="23"/>
  <c r="J46" i="23"/>
  <c r="J42" i="23"/>
  <c r="J43" i="23"/>
  <c r="F53" i="22"/>
  <c r="F54" i="22"/>
  <c r="I81" i="22"/>
  <c r="H43" i="22"/>
  <c r="H228" i="22" s="1"/>
  <c r="H42" i="22"/>
  <c r="H46" i="22"/>
  <c r="H199" i="22"/>
  <c r="I91" i="22"/>
  <c r="H200" i="22"/>
  <c r="I92" i="22"/>
  <c r="H202" i="22"/>
  <c r="I94" i="22"/>
  <c r="H204" i="22"/>
  <c r="I96" i="22"/>
  <c r="F57" i="22"/>
  <c r="H61" i="22"/>
  <c r="G62" i="22"/>
  <c r="H198" i="22"/>
  <c r="I90" i="22"/>
  <c r="G51" i="22"/>
  <c r="H50" i="22"/>
  <c r="H197" i="22"/>
  <c r="I89" i="22"/>
  <c r="F55" i="22"/>
  <c r="H203" i="22"/>
  <c r="I95" i="22"/>
  <c r="G227" i="22"/>
  <c r="G266" i="22"/>
  <c r="G126" i="22" s="1"/>
  <c r="G267" i="22"/>
  <c r="G127" i="22" s="1"/>
  <c r="G268" i="22"/>
  <c r="G128" i="22" s="1"/>
  <c r="G260" i="22"/>
  <c r="G120" i="22" s="1"/>
  <c r="G256" i="22"/>
  <c r="G116" i="22" s="1"/>
  <c r="G255" i="22"/>
  <c r="G115" i="22" s="1"/>
  <c r="G263" i="22"/>
  <c r="G123" i="22" s="1"/>
  <c r="G257" i="22"/>
  <c r="G117" i="22" s="1"/>
  <c r="G262" i="22"/>
  <c r="G122" i="22" s="1"/>
  <c r="G258" i="22"/>
  <c r="G118" i="22" s="1"/>
  <c r="G265" i="22"/>
  <c r="G125" i="22" s="1"/>
  <c r="G261" i="22"/>
  <c r="G121" i="22" s="1"/>
  <c r="F56" i="22"/>
  <c r="G231" i="22"/>
  <c r="G211" i="22"/>
  <c r="G209" i="22"/>
  <c r="G210" i="22"/>
  <c r="G56" i="22" s="1"/>
  <c r="H66" i="22"/>
  <c r="G67" i="22"/>
  <c r="H197" i="21"/>
  <c r="I89" i="21"/>
  <c r="I95" i="21"/>
  <c r="H203" i="21"/>
  <c r="J36" i="21"/>
  <c r="G67" i="21"/>
  <c r="H66" i="21"/>
  <c r="G227" i="21"/>
  <c r="G265" i="21"/>
  <c r="G125" i="21" s="1"/>
  <c r="G261" i="21"/>
  <c r="G121" i="21" s="1"/>
  <c r="G263" i="21"/>
  <c r="G123" i="21" s="1"/>
  <c r="G258" i="21"/>
  <c r="G118" i="21" s="1"/>
  <c r="G260" i="21"/>
  <c r="G120" i="21" s="1"/>
  <c r="G257" i="21"/>
  <c r="G117" i="21" s="1"/>
  <c r="G256" i="21"/>
  <c r="G116" i="21" s="1"/>
  <c r="G268" i="21"/>
  <c r="G128" i="21" s="1"/>
  <c r="G267" i="21"/>
  <c r="G127" i="21" s="1"/>
  <c r="G266" i="21"/>
  <c r="G126" i="21" s="1"/>
  <c r="G262" i="21"/>
  <c r="G122" i="21" s="1"/>
  <c r="G255" i="21"/>
  <c r="G115" i="21" s="1"/>
  <c r="H50" i="21"/>
  <c r="G51" i="21"/>
  <c r="H202" i="21"/>
  <c r="I94" i="21"/>
  <c r="I91" i="21"/>
  <c r="H199" i="21"/>
  <c r="H204" i="21"/>
  <c r="I96" i="21"/>
  <c r="H198" i="21"/>
  <c r="I90" i="21"/>
  <c r="F53" i="21"/>
  <c r="F54" i="21"/>
  <c r="G231" i="21"/>
  <c r="G211" i="21"/>
  <c r="G209" i="21"/>
  <c r="G210" i="21"/>
  <c r="F57" i="21"/>
  <c r="G62" i="21"/>
  <c r="H61" i="21"/>
  <c r="H46" i="21"/>
  <c r="H42" i="21"/>
  <c r="H43" i="21"/>
  <c r="H228" i="21" s="1"/>
  <c r="I81" i="21"/>
  <c r="H200" i="21"/>
  <c r="I92" i="21"/>
  <c r="F56" i="21"/>
  <c r="H199" i="20"/>
  <c r="I91" i="20"/>
  <c r="H50" i="20"/>
  <c r="G51" i="20"/>
  <c r="I36" i="20"/>
  <c r="H200" i="20"/>
  <c r="I92" i="20"/>
  <c r="I95" i="20"/>
  <c r="H203" i="20"/>
  <c r="F54" i="20"/>
  <c r="F57" i="20"/>
  <c r="F55" i="20"/>
  <c r="F53" i="20"/>
  <c r="F56" i="20"/>
  <c r="J204" i="20"/>
  <c r="K96" i="20"/>
  <c r="H66" i="20"/>
  <c r="G67" i="20"/>
  <c r="H202" i="20"/>
  <c r="I94" i="20"/>
  <c r="G61" i="20"/>
  <c r="F62" i="20"/>
  <c r="H197" i="20"/>
  <c r="I89" i="20"/>
  <c r="I90" i="20"/>
  <c r="H198" i="20"/>
  <c r="H204" i="19"/>
  <c r="I96" i="19"/>
  <c r="H198" i="19"/>
  <c r="I90" i="19"/>
  <c r="H197" i="19"/>
  <c r="I89" i="19"/>
  <c r="H199" i="19"/>
  <c r="I91" i="19"/>
  <c r="F53" i="19"/>
  <c r="F55" i="19"/>
  <c r="F56" i="19"/>
  <c r="F57" i="19"/>
  <c r="F54" i="19"/>
  <c r="L81" i="19"/>
  <c r="K43" i="19"/>
  <c r="K228" i="19" s="1"/>
  <c r="K46" i="19"/>
  <c r="K42" i="19"/>
  <c r="I67" i="19"/>
  <c r="J66" i="19"/>
  <c r="J227" i="19"/>
  <c r="J257" i="19"/>
  <c r="J117" i="19" s="1"/>
  <c r="J263" i="19"/>
  <c r="J123" i="19" s="1"/>
  <c r="J258" i="19"/>
  <c r="J118" i="19" s="1"/>
  <c r="J261" i="19"/>
  <c r="J121" i="19" s="1"/>
  <c r="J260" i="19"/>
  <c r="J120" i="19" s="1"/>
  <c r="J256" i="19"/>
  <c r="J116" i="19" s="1"/>
  <c r="J268" i="19"/>
  <c r="J128" i="19" s="1"/>
  <c r="J262" i="19"/>
  <c r="J122" i="19" s="1"/>
  <c r="J267" i="19"/>
  <c r="J127" i="19" s="1"/>
  <c r="J265" i="19"/>
  <c r="J125" i="19" s="1"/>
  <c r="J266" i="19"/>
  <c r="J126" i="19" s="1"/>
  <c r="J255" i="19"/>
  <c r="J115" i="19" s="1"/>
  <c r="J94" i="19"/>
  <c r="I202" i="19"/>
  <c r="J231" i="19"/>
  <c r="J211" i="19"/>
  <c r="J209" i="19"/>
  <c r="J210" i="19"/>
  <c r="G62" i="19"/>
  <c r="H61" i="19"/>
  <c r="G51" i="19"/>
  <c r="H50" i="19"/>
  <c r="H203" i="19"/>
  <c r="I95" i="19"/>
  <c r="H200" i="19"/>
  <c r="I92" i="19"/>
  <c r="I199" i="18"/>
  <c r="J91" i="18"/>
  <c r="H198" i="18"/>
  <c r="I90" i="18"/>
  <c r="H197" i="18"/>
  <c r="I89" i="18"/>
  <c r="H202" i="18"/>
  <c r="I94" i="18"/>
  <c r="I96" i="18"/>
  <c r="H204" i="18"/>
  <c r="F227" i="18"/>
  <c r="F267" i="18"/>
  <c r="F127" i="18" s="1"/>
  <c r="F261" i="18"/>
  <c r="F121" i="18" s="1"/>
  <c r="F265" i="18"/>
  <c r="F125" i="18" s="1"/>
  <c r="F258" i="18"/>
  <c r="F118" i="18" s="1"/>
  <c r="F262" i="18"/>
  <c r="F122" i="18" s="1"/>
  <c r="F260" i="18"/>
  <c r="F120" i="18" s="1"/>
  <c r="F257" i="18"/>
  <c r="F117" i="18" s="1"/>
  <c r="F255" i="18"/>
  <c r="F115" i="18" s="1"/>
  <c r="F268" i="18"/>
  <c r="F128" i="18" s="1"/>
  <c r="F256" i="18"/>
  <c r="F116" i="18" s="1"/>
  <c r="F263" i="18"/>
  <c r="F123" i="18" s="1"/>
  <c r="F266" i="18"/>
  <c r="F126" i="18" s="1"/>
  <c r="H200" i="18"/>
  <c r="I92" i="18"/>
  <c r="G67" i="18"/>
  <c r="H66" i="18"/>
  <c r="G62" i="18"/>
  <c r="H61" i="18"/>
  <c r="F231" i="18"/>
  <c r="F211" i="18"/>
  <c r="F57" i="18" s="1"/>
  <c r="F209" i="18"/>
  <c r="F55" i="18" s="1"/>
  <c r="F210" i="18"/>
  <c r="F56" i="18" s="1"/>
  <c r="I53" i="18"/>
  <c r="I54" i="18"/>
  <c r="I203" i="18"/>
  <c r="J95" i="18"/>
  <c r="J51" i="18"/>
  <c r="K50" i="18"/>
  <c r="G43" i="18"/>
  <c r="G228" i="18" s="1"/>
  <c r="G42" i="18"/>
  <c r="G46" i="18"/>
  <c r="H81" i="18"/>
  <c r="I92" i="25"/>
  <c r="H200" i="25"/>
  <c r="H202" i="25"/>
  <c r="I94" i="25"/>
  <c r="H198" i="25"/>
  <c r="I90" i="25"/>
  <c r="I91" i="25"/>
  <c r="H199" i="25"/>
  <c r="H204" i="25"/>
  <c r="I96" i="25"/>
  <c r="H227" i="25"/>
  <c r="H265" i="25"/>
  <c r="H125" i="25" s="1"/>
  <c r="H261" i="25"/>
  <c r="H121" i="25" s="1"/>
  <c r="H260" i="25"/>
  <c r="H120" i="25" s="1"/>
  <c r="H255" i="25"/>
  <c r="H115" i="25" s="1"/>
  <c r="H266" i="25"/>
  <c r="H126" i="25" s="1"/>
  <c r="H268" i="25"/>
  <c r="H128" i="25" s="1"/>
  <c r="H258" i="25"/>
  <c r="H118" i="25" s="1"/>
  <c r="H267" i="25"/>
  <c r="H127" i="25" s="1"/>
  <c r="H256" i="25"/>
  <c r="H116" i="25" s="1"/>
  <c r="H257" i="25"/>
  <c r="H117" i="25" s="1"/>
  <c r="H262" i="25"/>
  <c r="H122" i="25" s="1"/>
  <c r="H263" i="25"/>
  <c r="H123" i="25" s="1"/>
  <c r="G56" i="25"/>
  <c r="I93" i="25"/>
  <c r="H201" i="25"/>
  <c r="G51" i="25"/>
  <c r="H50" i="25"/>
  <c r="I67" i="25"/>
  <c r="J66" i="25"/>
  <c r="J81" i="25"/>
  <c r="I46" i="25"/>
  <c r="I43" i="25"/>
  <c r="I228" i="25" s="1"/>
  <c r="I42" i="25"/>
  <c r="I95" i="25"/>
  <c r="H203" i="25"/>
  <c r="H231" i="25"/>
  <c r="H210" i="25"/>
  <c r="H211" i="25"/>
  <c r="H209" i="25"/>
  <c r="F62" i="25"/>
  <c r="G61" i="25"/>
  <c r="F54" i="25"/>
  <c r="F53" i="25"/>
  <c r="H197" i="25"/>
  <c r="I89" i="25"/>
  <c r="G57" i="25"/>
  <c r="I7" i="25"/>
  <c r="G15" i="16"/>
  <c r="K7" i="24"/>
  <c r="I7" i="23"/>
  <c r="J7" i="22"/>
  <c r="I7" i="21"/>
  <c r="I7" i="20"/>
  <c r="I7" i="19"/>
  <c r="K7" i="18"/>
  <c r="G178" i="16"/>
  <c r="G173" i="16"/>
  <c r="G168" i="16"/>
  <c r="G161" i="16"/>
  <c r="G156" i="16"/>
  <c r="G177" i="16"/>
  <c r="G172" i="16"/>
  <c r="G155" i="16"/>
  <c r="G139" i="16"/>
  <c r="G116" i="16"/>
  <c r="G150" i="16"/>
  <c r="G138" i="16"/>
  <c r="G134" i="16"/>
  <c r="G122" i="16"/>
  <c r="G121" i="16"/>
  <c r="G151" i="16"/>
  <c r="G126" i="16"/>
  <c r="G160" i="16"/>
  <c r="G143" i="16"/>
  <c r="G127" i="16"/>
  <c r="G117" i="16"/>
  <c r="G167" i="16"/>
  <c r="G133" i="16"/>
  <c r="G144" i="16"/>
  <c r="H204" i="16"/>
  <c r="I96" i="16"/>
  <c r="H66" i="16"/>
  <c r="G67" i="16"/>
  <c r="I24" i="16"/>
  <c r="I26" i="16"/>
  <c r="J36" i="16"/>
  <c r="Q26" i="16"/>
  <c r="Q24" i="16"/>
  <c r="R36" i="16"/>
  <c r="H203" i="16"/>
  <c r="I95" i="16"/>
  <c r="G74" i="16"/>
  <c r="G73" i="16"/>
  <c r="G72" i="16"/>
  <c r="F62" i="16"/>
  <c r="G61" i="16"/>
  <c r="H56" i="16"/>
  <c r="H57" i="16"/>
  <c r="H55" i="16"/>
  <c r="G179" i="16"/>
  <c r="G174" i="16"/>
  <c r="G157" i="16"/>
  <c r="G140" i="16"/>
  <c r="G123" i="16"/>
  <c r="G162" i="16"/>
  <c r="G145" i="16"/>
  <c r="G169" i="16"/>
  <c r="G135" i="16"/>
  <c r="G128" i="16"/>
  <c r="G152" i="16"/>
  <c r="G118" i="16"/>
  <c r="I90" i="16"/>
  <c r="H198" i="16"/>
  <c r="G176" i="16"/>
  <c r="G171" i="16"/>
  <c r="G166" i="16"/>
  <c r="G159" i="16"/>
  <c r="G154" i="16"/>
  <c r="G149" i="16"/>
  <c r="G142" i="16"/>
  <c r="G125" i="16"/>
  <c r="G120" i="16"/>
  <c r="G137" i="16"/>
  <c r="G132" i="16"/>
  <c r="G115" i="16"/>
  <c r="I51" i="16"/>
  <c r="J50" i="16"/>
  <c r="I201" i="16"/>
  <c r="J93" i="16"/>
  <c r="H199" i="16"/>
  <c r="I91" i="16"/>
  <c r="H207" i="16"/>
  <c r="H53" i="16" s="1"/>
  <c r="H208" i="16"/>
  <c r="H54" i="16" s="1"/>
  <c r="H86" i="16"/>
  <c r="H85" i="16"/>
  <c r="H84" i="16"/>
  <c r="H8" i="16"/>
  <c r="I7" i="16"/>
  <c r="H249" i="16"/>
  <c r="H197" i="16"/>
  <c r="I89" i="16"/>
  <c r="I92" i="16"/>
  <c r="H200" i="16"/>
  <c r="I94" i="16"/>
  <c r="H202" i="16"/>
  <c r="I15" i="27" l="1"/>
  <c r="J197" i="27"/>
  <c r="K89" i="27"/>
  <c r="J202" i="27"/>
  <c r="K94" i="27"/>
  <c r="J203" i="27"/>
  <c r="K95" i="27"/>
  <c r="J204" i="27"/>
  <c r="K96" i="27"/>
  <c r="N61" i="27"/>
  <c r="J199" i="27"/>
  <c r="K91" i="27"/>
  <c r="M211" i="27"/>
  <c r="M209" i="27"/>
  <c r="M210" i="27"/>
  <c r="L228" i="27"/>
  <c r="H55" i="27"/>
  <c r="H56" i="27"/>
  <c r="H57" i="27"/>
  <c r="H54" i="27"/>
  <c r="H53" i="27"/>
  <c r="J198" i="27"/>
  <c r="K90" i="27"/>
  <c r="N42" i="27"/>
  <c r="O81" i="27"/>
  <c r="N43" i="27"/>
  <c r="N46" i="27"/>
  <c r="K66" i="27"/>
  <c r="J67" i="27"/>
  <c r="J50" i="27"/>
  <c r="I51" i="27"/>
  <c r="I26" i="27"/>
  <c r="J36" i="27"/>
  <c r="I24" i="27"/>
  <c r="K74" i="27"/>
  <c r="K72" i="27"/>
  <c r="K73" i="27"/>
  <c r="L208" i="27"/>
  <c r="L8" i="27"/>
  <c r="M7" i="27"/>
  <c r="L229" i="27"/>
  <c r="L225" i="27"/>
  <c r="L226" i="27"/>
  <c r="L207" i="27"/>
  <c r="L230" i="27"/>
  <c r="L224" i="27"/>
  <c r="L249" i="27"/>
  <c r="L85" i="27"/>
  <c r="L86" i="27"/>
  <c r="L84" i="27"/>
  <c r="L227" i="27"/>
  <c r="J200" i="27"/>
  <c r="K92" i="27"/>
  <c r="J201" i="27"/>
  <c r="K93" i="27"/>
  <c r="H266" i="26"/>
  <c r="H126" i="26" s="1"/>
  <c r="H262" i="26"/>
  <c r="H122" i="26" s="1"/>
  <c r="H260" i="26"/>
  <c r="H120" i="26" s="1"/>
  <c r="H255" i="26"/>
  <c r="H115" i="26" s="1"/>
  <c r="H265" i="26"/>
  <c r="H125" i="26" s="1"/>
  <c r="H257" i="26"/>
  <c r="H117" i="26" s="1"/>
  <c r="H231" i="26"/>
  <c r="H210" i="26"/>
  <c r="H56" i="26" s="1"/>
  <c r="H209" i="26"/>
  <c r="H55" i="26" s="1"/>
  <c r="H211" i="26"/>
  <c r="H57" i="26" s="1"/>
  <c r="H258" i="26"/>
  <c r="H118" i="26" s="1"/>
  <c r="H267" i="26"/>
  <c r="H127" i="26" s="1"/>
  <c r="H263" i="26"/>
  <c r="H123" i="26" s="1"/>
  <c r="H256" i="26"/>
  <c r="H116" i="26" s="1"/>
  <c r="J81" i="26"/>
  <c r="I43" i="26"/>
  <c r="I228" i="26" s="1"/>
  <c r="I46" i="26"/>
  <c r="I42" i="26"/>
  <c r="I227" i="26" s="1"/>
  <c r="K26" i="26"/>
  <c r="K24" i="26"/>
  <c r="L36" i="26"/>
  <c r="I15" i="26"/>
  <c r="J199" i="26"/>
  <c r="K91" i="26"/>
  <c r="J203" i="26"/>
  <c r="K95" i="26"/>
  <c r="J208" i="26"/>
  <c r="J207" i="26"/>
  <c r="J85" i="26"/>
  <c r="J84" i="26"/>
  <c r="J86" i="26"/>
  <c r="K7" i="26"/>
  <c r="K85" i="26" s="1"/>
  <c r="J8" i="26"/>
  <c r="J229" i="26"/>
  <c r="J226" i="26"/>
  <c r="J225" i="26"/>
  <c r="J249" i="26"/>
  <c r="J224" i="26"/>
  <c r="J230" i="26"/>
  <c r="I319" i="26"/>
  <c r="I179" i="26" s="1"/>
  <c r="I314" i="26"/>
  <c r="I174" i="26" s="1"/>
  <c r="I309" i="26"/>
  <c r="I169" i="26" s="1"/>
  <c r="I302" i="26"/>
  <c r="I162" i="26" s="1"/>
  <c r="I297" i="26"/>
  <c r="I157" i="26" s="1"/>
  <c r="I292" i="26"/>
  <c r="I152" i="26" s="1"/>
  <c r="I285" i="26"/>
  <c r="I145" i="26" s="1"/>
  <c r="I280" i="26"/>
  <c r="I140" i="26" s="1"/>
  <c r="I275" i="26"/>
  <c r="I135" i="26" s="1"/>
  <c r="J61" i="26"/>
  <c r="I62" i="26"/>
  <c r="I316" i="26"/>
  <c r="I176" i="26" s="1"/>
  <c r="I311" i="26"/>
  <c r="I171" i="26" s="1"/>
  <c r="I306" i="26"/>
  <c r="I166" i="26" s="1"/>
  <c r="I299" i="26"/>
  <c r="I159" i="26" s="1"/>
  <c r="I294" i="26"/>
  <c r="I154" i="26" s="1"/>
  <c r="I282" i="26"/>
  <c r="I142" i="26" s="1"/>
  <c r="I272" i="26"/>
  <c r="I132" i="26" s="1"/>
  <c r="I277" i="26"/>
  <c r="I137" i="26" s="1"/>
  <c r="I289" i="26"/>
  <c r="I149" i="26" s="1"/>
  <c r="H53" i="26"/>
  <c r="J204" i="26"/>
  <c r="K96" i="26"/>
  <c r="J201" i="26"/>
  <c r="K93" i="26"/>
  <c r="I74" i="26"/>
  <c r="I72" i="26"/>
  <c r="I73" i="26"/>
  <c r="I318" i="26"/>
  <c r="I178" i="26" s="1"/>
  <c r="I313" i="26"/>
  <c r="I173" i="26" s="1"/>
  <c r="I308" i="26"/>
  <c r="I168" i="26" s="1"/>
  <c r="I301" i="26"/>
  <c r="I161" i="26" s="1"/>
  <c r="I317" i="26"/>
  <c r="I177" i="26" s="1"/>
  <c r="I312" i="26"/>
  <c r="I172" i="26" s="1"/>
  <c r="I307" i="26"/>
  <c r="I167" i="26" s="1"/>
  <c r="I300" i="26"/>
  <c r="I160" i="26" s="1"/>
  <c r="I295" i="26"/>
  <c r="I155" i="26" s="1"/>
  <c r="I290" i="26"/>
  <c r="I150" i="26" s="1"/>
  <c r="I283" i="26"/>
  <c r="I143" i="26" s="1"/>
  <c r="I278" i="26"/>
  <c r="I138" i="26" s="1"/>
  <c r="I296" i="26"/>
  <c r="I156" i="26" s="1"/>
  <c r="I284" i="26"/>
  <c r="I144" i="26" s="1"/>
  <c r="I274" i="26"/>
  <c r="I134" i="26" s="1"/>
  <c r="I273" i="26"/>
  <c r="I133" i="26" s="1"/>
  <c r="I291" i="26"/>
  <c r="I151" i="26" s="1"/>
  <c r="I279" i="26"/>
  <c r="I139" i="26" s="1"/>
  <c r="I266" i="26"/>
  <c r="I126" i="26" s="1"/>
  <c r="J66" i="26"/>
  <c r="I67" i="26"/>
  <c r="J202" i="26"/>
  <c r="K94" i="26"/>
  <c r="H54" i="26"/>
  <c r="I51" i="26"/>
  <c r="I54" i="26" s="1"/>
  <c r="J50" i="26"/>
  <c r="J198" i="26"/>
  <c r="K90" i="26"/>
  <c r="J26" i="26"/>
  <c r="J24" i="26"/>
  <c r="J200" i="26"/>
  <c r="K92" i="26"/>
  <c r="J197" i="26"/>
  <c r="K89" i="26"/>
  <c r="H15" i="20"/>
  <c r="H316" i="23"/>
  <c r="H176" i="23" s="1"/>
  <c r="H272" i="23"/>
  <c r="H132" i="23" s="1"/>
  <c r="H299" i="23"/>
  <c r="H159" i="23" s="1"/>
  <c r="H282" i="23"/>
  <c r="H142" i="23" s="1"/>
  <c r="H311" i="23"/>
  <c r="H171" i="23" s="1"/>
  <c r="H306" i="23"/>
  <c r="H166" i="23" s="1"/>
  <c r="H294" i="23"/>
  <c r="H154" i="23" s="1"/>
  <c r="H289" i="23"/>
  <c r="H149" i="23" s="1"/>
  <c r="H277" i="23"/>
  <c r="H137" i="23" s="1"/>
  <c r="H260" i="23"/>
  <c r="H120" i="23" s="1"/>
  <c r="H265" i="23"/>
  <c r="H125" i="23" s="1"/>
  <c r="H255" i="23"/>
  <c r="H115" i="23" s="1"/>
  <c r="H317" i="23"/>
  <c r="H177" i="23" s="1"/>
  <c r="H291" i="23"/>
  <c r="H151" i="23" s="1"/>
  <c r="H312" i="23"/>
  <c r="H172" i="23" s="1"/>
  <c r="H283" i="23"/>
  <c r="H143" i="23" s="1"/>
  <c r="H295" i="23"/>
  <c r="H155" i="23" s="1"/>
  <c r="H290" i="23"/>
  <c r="H150" i="23" s="1"/>
  <c r="H318" i="23"/>
  <c r="H178" i="23" s="1"/>
  <c r="H279" i="23"/>
  <c r="H139" i="23" s="1"/>
  <c r="H274" i="23"/>
  <c r="H134" i="23" s="1"/>
  <c r="H313" i="23"/>
  <c r="H173" i="23" s="1"/>
  <c r="H284" i="23"/>
  <c r="H144" i="23" s="1"/>
  <c r="H300" i="23"/>
  <c r="H160" i="23" s="1"/>
  <c r="H308" i="23"/>
  <c r="H168" i="23" s="1"/>
  <c r="H278" i="23"/>
  <c r="H138" i="23" s="1"/>
  <c r="H301" i="23"/>
  <c r="H161" i="23" s="1"/>
  <c r="H273" i="23"/>
  <c r="H133" i="23" s="1"/>
  <c r="H296" i="23"/>
  <c r="H156" i="23" s="1"/>
  <c r="H307" i="23"/>
  <c r="H167" i="23" s="1"/>
  <c r="H266" i="23"/>
  <c r="H126" i="23" s="1"/>
  <c r="H257" i="23"/>
  <c r="H117" i="23" s="1"/>
  <c r="H256" i="23"/>
  <c r="H116" i="23" s="1"/>
  <c r="H262" i="23"/>
  <c r="H122" i="23" s="1"/>
  <c r="H267" i="23"/>
  <c r="H127" i="23" s="1"/>
  <c r="H261" i="23"/>
  <c r="H121" i="23" s="1"/>
  <c r="H302" i="23"/>
  <c r="H162" i="23" s="1"/>
  <c r="H297" i="23"/>
  <c r="H157" i="23" s="1"/>
  <c r="H280" i="23"/>
  <c r="H140" i="23" s="1"/>
  <c r="H285" i="23"/>
  <c r="H145" i="23" s="1"/>
  <c r="H292" i="23"/>
  <c r="H152" i="23" s="1"/>
  <c r="H309" i="23"/>
  <c r="H169" i="23" s="1"/>
  <c r="H275" i="23"/>
  <c r="H135" i="23" s="1"/>
  <c r="H319" i="23"/>
  <c r="H179" i="23" s="1"/>
  <c r="H314" i="23"/>
  <c r="H174" i="23" s="1"/>
  <c r="H268" i="23"/>
  <c r="H128" i="23" s="1"/>
  <c r="H258" i="23"/>
  <c r="H118" i="23" s="1"/>
  <c r="H263" i="23"/>
  <c r="H123" i="23" s="1"/>
  <c r="I36" i="23"/>
  <c r="H24" i="23"/>
  <c r="H26" i="23"/>
  <c r="I86" i="23"/>
  <c r="I207" i="23"/>
  <c r="I84" i="23"/>
  <c r="I85" i="23"/>
  <c r="I249" i="23"/>
  <c r="I229" i="23"/>
  <c r="I8" i="23"/>
  <c r="I224" i="23"/>
  <c r="I230" i="23"/>
  <c r="I208" i="23"/>
  <c r="I225" i="23"/>
  <c r="I226" i="23"/>
  <c r="H72" i="23"/>
  <c r="H74" i="23"/>
  <c r="H73" i="23"/>
  <c r="I228" i="23"/>
  <c r="H292" i="21"/>
  <c r="H152" i="21" s="1"/>
  <c r="H314" i="21"/>
  <c r="H174" i="21" s="1"/>
  <c r="H309" i="21"/>
  <c r="H169" i="21" s="1"/>
  <c r="H275" i="21"/>
  <c r="H135" i="21" s="1"/>
  <c r="H297" i="21"/>
  <c r="H157" i="21" s="1"/>
  <c r="H302" i="21"/>
  <c r="H162" i="21" s="1"/>
  <c r="H319" i="21"/>
  <c r="H179" i="21" s="1"/>
  <c r="H285" i="21"/>
  <c r="H145" i="21" s="1"/>
  <c r="H280" i="21"/>
  <c r="H140" i="21" s="1"/>
  <c r="I85" i="21"/>
  <c r="I207" i="21"/>
  <c r="I208" i="21"/>
  <c r="I86" i="21"/>
  <c r="I84" i="21"/>
  <c r="I8" i="21"/>
  <c r="I224" i="21"/>
  <c r="I230" i="21"/>
  <c r="I249" i="21"/>
  <c r="I229" i="21"/>
  <c r="I225" i="21"/>
  <c r="I226" i="21"/>
  <c r="H308" i="21"/>
  <c r="H168" i="21" s="1"/>
  <c r="H317" i="21"/>
  <c r="H177" i="21" s="1"/>
  <c r="H301" i="21"/>
  <c r="H161" i="21" s="1"/>
  <c r="H307" i="21"/>
  <c r="H167" i="21" s="1"/>
  <c r="H296" i="21"/>
  <c r="H156" i="21" s="1"/>
  <c r="H283" i="21"/>
  <c r="H143" i="21" s="1"/>
  <c r="H284" i="21"/>
  <c r="H144" i="21" s="1"/>
  <c r="H295" i="21"/>
  <c r="H155" i="21" s="1"/>
  <c r="H312" i="21"/>
  <c r="H172" i="21" s="1"/>
  <c r="H278" i="21"/>
  <c r="H138" i="21" s="1"/>
  <c r="H318" i="21"/>
  <c r="H178" i="21" s="1"/>
  <c r="H300" i="21"/>
  <c r="H160" i="21" s="1"/>
  <c r="H290" i="21"/>
  <c r="H150" i="21" s="1"/>
  <c r="H313" i="21"/>
  <c r="H173" i="21" s="1"/>
  <c r="H273" i="21"/>
  <c r="H133" i="21" s="1"/>
  <c r="H274" i="21"/>
  <c r="H134" i="21" s="1"/>
  <c r="H291" i="21"/>
  <c r="H151" i="21" s="1"/>
  <c r="H279" i="21"/>
  <c r="H139" i="21" s="1"/>
  <c r="J26" i="21"/>
  <c r="J24" i="21"/>
  <c r="H311" i="21"/>
  <c r="H171" i="21" s="1"/>
  <c r="H306" i="21"/>
  <c r="H166" i="21" s="1"/>
  <c r="H299" i="21"/>
  <c r="H159" i="21" s="1"/>
  <c r="H289" i="21"/>
  <c r="H149" i="21" s="1"/>
  <c r="H282" i="21"/>
  <c r="H142" i="21" s="1"/>
  <c r="H277" i="21"/>
  <c r="H137" i="21" s="1"/>
  <c r="H272" i="21"/>
  <c r="H132" i="21" s="1"/>
  <c r="H316" i="21"/>
  <c r="H176" i="21" s="1"/>
  <c r="H294" i="21"/>
  <c r="H154" i="21" s="1"/>
  <c r="H15" i="21"/>
  <c r="H72" i="21"/>
  <c r="H73" i="21"/>
  <c r="H74" i="21"/>
  <c r="H15" i="24"/>
  <c r="H15" i="23"/>
  <c r="H15" i="22"/>
  <c r="H15" i="19"/>
  <c r="H15" i="18"/>
  <c r="H15" i="25"/>
  <c r="I81" i="24"/>
  <c r="H46" i="24"/>
  <c r="H43" i="24"/>
  <c r="H228" i="24" s="1"/>
  <c r="H42" i="24"/>
  <c r="G227" i="24"/>
  <c r="G266" i="24"/>
  <c r="G126" i="24" s="1"/>
  <c r="G255" i="24"/>
  <c r="G115" i="24" s="1"/>
  <c r="G258" i="24"/>
  <c r="G118" i="24" s="1"/>
  <c r="G256" i="24"/>
  <c r="G116" i="24" s="1"/>
  <c r="G261" i="24"/>
  <c r="G121" i="24" s="1"/>
  <c r="G268" i="24"/>
  <c r="G128" i="24" s="1"/>
  <c r="G265" i="24"/>
  <c r="G125" i="24" s="1"/>
  <c r="G260" i="24"/>
  <c r="G120" i="24" s="1"/>
  <c r="G262" i="24"/>
  <c r="G122" i="24" s="1"/>
  <c r="G267" i="24"/>
  <c r="G127" i="24" s="1"/>
  <c r="G263" i="24"/>
  <c r="G123" i="24" s="1"/>
  <c r="G257" i="24"/>
  <c r="G117" i="24" s="1"/>
  <c r="G231" i="24"/>
  <c r="G210" i="24"/>
  <c r="G56" i="24" s="1"/>
  <c r="G209" i="24"/>
  <c r="G55" i="24" s="1"/>
  <c r="G211" i="24"/>
  <c r="G57" i="24" s="1"/>
  <c r="H266" i="20"/>
  <c r="H126" i="20" s="1"/>
  <c r="H255" i="20"/>
  <c r="H115" i="20" s="1"/>
  <c r="H262" i="20"/>
  <c r="H122" i="20" s="1"/>
  <c r="H258" i="20"/>
  <c r="H118" i="20" s="1"/>
  <c r="H257" i="20"/>
  <c r="H117" i="20" s="1"/>
  <c r="H256" i="20"/>
  <c r="H116" i="20" s="1"/>
  <c r="H267" i="20"/>
  <c r="H127" i="20" s="1"/>
  <c r="H260" i="20"/>
  <c r="H120" i="20" s="1"/>
  <c r="H263" i="20"/>
  <c r="H123" i="20" s="1"/>
  <c r="H268" i="20"/>
  <c r="H128" i="20" s="1"/>
  <c r="H261" i="20"/>
  <c r="H121" i="20" s="1"/>
  <c r="H265" i="20"/>
  <c r="H125" i="20" s="1"/>
  <c r="H227" i="20"/>
  <c r="H209" i="20"/>
  <c r="H211" i="20"/>
  <c r="H210" i="20"/>
  <c r="H231" i="20"/>
  <c r="I43" i="20"/>
  <c r="I228" i="20" s="1"/>
  <c r="I46" i="20"/>
  <c r="I42" i="20"/>
  <c r="J81" i="20"/>
  <c r="I198" i="24"/>
  <c r="J90" i="24"/>
  <c r="G62" i="24"/>
  <c r="H61" i="24"/>
  <c r="I66" i="24"/>
  <c r="H67" i="24"/>
  <c r="I197" i="24"/>
  <c r="J89" i="24"/>
  <c r="I204" i="24"/>
  <c r="J96" i="24"/>
  <c r="I51" i="24"/>
  <c r="J50" i="24"/>
  <c r="I199" i="24"/>
  <c r="J91" i="24"/>
  <c r="I202" i="24"/>
  <c r="J94" i="24"/>
  <c r="H54" i="24"/>
  <c r="H53" i="24"/>
  <c r="I203" i="24"/>
  <c r="J95" i="24"/>
  <c r="I200" i="24"/>
  <c r="J92" i="24"/>
  <c r="L81" i="23"/>
  <c r="K46" i="23"/>
  <c r="K43" i="23"/>
  <c r="K42" i="23"/>
  <c r="I202" i="23"/>
  <c r="J94" i="23"/>
  <c r="G54" i="23"/>
  <c r="G53" i="23"/>
  <c r="G55" i="23"/>
  <c r="G56" i="23"/>
  <c r="G57" i="23"/>
  <c r="I204" i="23"/>
  <c r="J96" i="23"/>
  <c r="K90" i="23"/>
  <c r="J198" i="23"/>
  <c r="I197" i="23"/>
  <c r="J89" i="23"/>
  <c r="H67" i="23"/>
  <c r="I66" i="23"/>
  <c r="I203" i="23"/>
  <c r="J95" i="23"/>
  <c r="I200" i="23"/>
  <c r="J92" i="23"/>
  <c r="J210" i="23"/>
  <c r="J209" i="23"/>
  <c r="J211" i="23"/>
  <c r="H51" i="23"/>
  <c r="I50" i="23"/>
  <c r="J199" i="23"/>
  <c r="K91" i="23"/>
  <c r="H62" i="23"/>
  <c r="I61" i="23"/>
  <c r="I197" i="22"/>
  <c r="J89" i="22"/>
  <c r="I204" i="22"/>
  <c r="J96" i="22"/>
  <c r="H231" i="22"/>
  <c r="H211" i="22"/>
  <c r="H57" i="22" s="1"/>
  <c r="H209" i="22"/>
  <c r="H210" i="22"/>
  <c r="H67" i="22"/>
  <c r="I66" i="22"/>
  <c r="H51" i="22"/>
  <c r="I50" i="22"/>
  <c r="H227" i="22"/>
  <c r="H268" i="22"/>
  <c r="H128" i="22" s="1"/>
  <c r="H257" i="22"/>
  <c r="H117" i="22" s="1"/>
  <c r="H265" i="22"/>
  <c r="H125" i="22" s="1"/>
  <c r="H263" i="22"/>
  <c r="H123" i="22" s="1"/>
  <c r="H258" i="22"/>
  <c r="H118" i="22" s="1"/>
  <c r="H267" i="22"/>
  <c r="H127" i="22" s="1"/>
  <c r="H260" i="22"/>
  <c r="H120" i="22" s="1"/>
  <c r="H266" i="22"/>
  <c r="H126" i="22" s="1"/>
  <c r="H262" i="22"/>
  <c r="H122" i="22" s="1"/>
  <c r="H255" i="22"/>
  <c r="H115" i="22" s="1"/>
  <c r="H261" i="22"/>
  <c r="H121" i="22" s="1"/>
  <c r="H256" i="22"/>
  <c r="H116" i="22" s="1"/>
  <c r="G54" i="22"/>
  <c r="G53" i="22"/>
  <c r="I202" i="22"/>
  <c r="J94" i="22"/>
  <c r="I199" i="22"/>
  <c r="J91" i="22"/>
  <c r="G55" i="22"/>
  <c r="I198" i="22"/>
  <c r="J90" i="22"/>
  <c r="I42" i="22"/>
  <c r="I46" i="22"/>
  <c r="J81" i="22"/>
  <c r="I43" i="22"/>
  <c r="I228" i="22" s="1"/>
  <c r="H62" i="22"/>
  <c r="I61" i="22"/>
  <c r="G57" i="22"/>
  <c r="I203" i="22"/>
  <c r="J95" i="22"/>
  <c r="I200" i="22"/>
  <c r="J92" i="22"/>
  <c r="I200" i="21"/>
  <c r="J92" i="21"/>
  <c r="I198" i="21"/>
  <c r="J90" i="21"/>
  <c r="K36" i="21"/>
  <c r="H51" i="21"/>
  <c r="I50" i="21"/>
  <c r="H227" i="21"/>
  <c r="H258" i="21"/>
  <c r="H118" i="21" s="1"/>
  <c r="H265" i="21"/>
  <c r="H125" i="21" s="1"/>
  <c r="H260" i="21"/>
  <c r="H120" i="21" s="1"/>
  <c r="H268" i="21"/>
  <c r="H128" i="21" s="1"/>
  <c r="H263" i="21"/>
  <c r="H123" i="21" s="1"/>
  <c r="H255" i="21"/>
  <c r="H115" i="21" s="1"/>
  <c r="H256" i="21"/>
  <c r="H116" i="21" s="1"/>
  <c r="H267" i="21"/>
  <c r="H127" i="21" s="1"/>
  <c r="H257" i="21"/>
  <c r="H117" i="21" s="1"/>
  <c r="H266" i="21"/>
  <c r="H126" i="21" s="1"/>
  <c r="H262" i="21"/>
  <c r="H122" i="21" s="1"/>
  <c r="H261" i="21"/>
  <c r="H121" i="21" s="1"/>
  <c r="I199" i="21"/>
  <c r="J91" i="21"/>
  <c r="I203" i="21"/>
  <c r="J95" i="21"/>
  <c r="I204" i="21"/>
  <c r="J96" i="21"/>
  <c r="G55" i="21"/>
  <c r="G57" i="21"/>
  <c r="H209" i="21"/>
  <c r="H231" i="21"/>
  <c r="H210" i="21"/>
  <c r="H211" i="21"/>
  <c r="I202" i="21"/>
  <c r="J94" i="21"/>
  <c r="I197" i="21"/>
  <c r="J89" i="21"/>
  <c r="G54" i="21"/>
  <c r="G53" i="21"/>
  <c r="G56" i="21"/>
  <c r="I43" i="21"/>
  <c r="I228" i="21" s="1"/>
  <c r="J81" i="21"/>
  <c r="I42" i="21"/>
  <c r="I46" i="21"/>
  <c r="H62" i="21"/>
  <c r="I61" i="21"/>
  <c r="I66" i="21"/>
  <c r="H67" i="21"/>
  <c r="G62" i="20"/>
  <c r="H61" i="20"/>
  <c r="J92" i="20"/>
  <c r="I200" i="20"/>
  <c r="J94" i="20"/>
  <c r="I202" i="20"/>
  <c r="J36" i="20"/>
  <c r="K204" i="20"/>
  <c r="L96" i="20"/>
  <c r="G53" i="20"/>
  <c r="G54" i="20"/>
  <c r="G55" i="20"/>
  <c r="G56" i="20"/>
  <c r="G57" i="20"/>
  <c r="H51" i="20"/>
  <c r="I50" i="20"/>
  <c r="J90" i="20"/>
  <c r="I198" i="20"/>
  <c r="I66" i="20"/>
  <c r="H67" i="20"/>
  <c r="I199" i="20"/>
  <c r="J91" i="20"/>
  <c r="I197" i="20"/>
  <c r="J89" i="20"/>
  <c r="I203" i="20"/>
  <c r="J95" i="20"/>
  <c r="M81" i="19"/>
  <c r="L46" i="19"/>
  <c r="L42" i="19"/>
  <c r="L43" i="19"/>
  <c r="L228" i="19" s="1"/>
  <c r="H51" i="19"/>
  <c r="I50" i="19"/>
  <c r="G53" i="19"/>
  <c r="G54" i="19"/>
  <c r="G56" i="19"/>
  <c r="G55" i="19"/>
  <c r="G57" i="19"/>
  <c r="J96" i="19"/>
  <c r="I204" i="19"/>
  <c r="I203" i="19"/>
  <c r="J95" i="19"/>
  <c r="I197" i="19"/>
  <c r="J89" i="19"/>
  <c r="J67" i="19"/>
  <c r="K66" i="19"/>
  <c r="J202" i="19"/>
  <c r="K94" i="19"/>
  <c r="K227" i="19"/>
  <c r="K260" i="19"/>
  <c r="K120" i="19" s="1"/>
  <c r="K267" i="19"/>
  <c r="K127" i="19" s="1"/>
  <c r="K263" i="19"/>
  <c r="K123" i="19" s="1"/>
  <c r="K265" i="19"/>
  <c r="K125" i="19" s="1"/>
  <c r="K262" i="19"/>
  <c r="K122" i="19" s="1"/>
  <c r="K266" i="19"/>
  <c r="K126" i="19" s="1"/>
  <c r="K255" i="19"/>
  <c r="K115" i="19" s="1"/>
  <c r="K268" i="19"/>
  <c r="K128" i="19" s="1"/>
  <c r="K257" i="19"/>
  <c r="K117" i="19" s="1"/>
  <c r="K258" i="19"/>
  <c r="K118" i="19" s="1"/>
  <c r="K261" i="19"/>
  <c r="K121" i="19" s="1"/>
  <c r="K256" i="19"/>
  <c r="K116" i="19" s="1"/>
  <c r="J90" i="19"/>
  <c r="I198" i="19"/>
  <c r="J92" i="19"/>
  <c r="I200" i="19"/>
  <c r="I61" i="19"/>
  <c r="H62" i="19"/>
  <c r="K231" i="19"/>
  <c r="K211" i="19"/>
  <c r="K209" i="19"/>
  <c r="K210" i="19"/>
  <c r="I199" i="19"/>
  <c r="J91" i="19"/>
  <c r="K51" i="18"/>
  <c r="L50" i="18"/>
  <c r="J53" i="18"/>
  <c r="J54" i="18"/>
  <c r="I197" i="18"/>
  <c r="J89" i="18"/>
  <c r="J203" i="18"/>
  <c r="K95" i="18"/>
  <c r="H62" i="18"/>
  <c r="I61" i="18"/>
  <c r="I198" i="18"/>
  <c r="J90" i="18"/>
  <c r="H43" i="18"/>
  <c r="H228" i="18" s="1"/>
  <c r="H42" i="18"/>
  <c r="H46" i="18"/>
  <c r="I81" i="18"/>
  <c r="H67" i="18"/>
  <c r="I66" i="18"/>
  <c r="G231" i="18"/>
  <c r="G211" i="18"/>
  <c r="G57" i="18" s="1"/>
  <c r="G209" i="18"/>
  <c r="G55" i="18" s="1"/>
  <c r="G210" i="18"/>
  <c r="G56" i="18" s="1"/>
  <c r="J199" i="18"/>
  <c r="K91" i="18"/>
  <c r="I202" i="18"/>
  <c r="J94" i="18"/>
  <c r="G227" i="18"/>
  <c r="G255" i="18"/>
  <c r="G115" i="18" s="1"/>
  <c r="G266" i="18"/>
  <c r="G126" i="18" s="1"/>
  <c r="G263" i="18"/>
  <c r="G123" i="18" s="1"/>
  <c r="G265" i="18"/>
  <c r="G125" i="18" s="1"/>
  <c r="G260" i="18"/>
  <c r="G120" i="18" s="1"/>
  <c r="G267" i="18"/>
  <c r="G127" i="18" s="1"/>
  <c r="G261" i="18"/>
  <c r="G121" i="18" s="1"/>
  <c r="G258" i="18"/>
  <c r="G118" i="18" s="1"/>
  <c r="G262" i="18"/>
  <c r="G122" i="18" s="1"/>
  <c r="G256" i="18"/>
  <c r="G116" i="18" s="1"/>
  <c r="G268" i="18"/>
  <c r="G128" i="18" s="1"/>
  <c r="G257" i="18"/>
  <c r="G117" i="18" s="1"/>
  <c r="I200" i="18"/>
  <c r="J92" i="18"/>
  <c r="I204" i="18"/>
  <c r="J96" i="18"/>
  <c r="I197" i="25"/>
  <c r="I15" i="25" s="1"/>
  <c r="J89" i="25"/>
  <c r="J67" i="25"/>
  <c r="K66" i="25"/>
  <c r="I199" i="25"/>
  <c r="J91" i="25"/>
  <c r="I198" i="25"/>
  <c r="J90" i="25"/>
  <c r="K81" i="25"/>
  <c r="J46" i="25"/>
  <c r="J43" i="25"/>
  <c r="J228" i="25" s="1"/>
  <c r="J42" i="25"/>
  <c r="H51" i="25"/>
  <c r="H56" i="25" s="1"/>
  <c r="I50" i="25"/>
  <c r="I203" i="25"/>
  <c r="J95" i="25"/>
  <c r="G54" i="25"/>
  <c r="G53" i="25"/>
  <c r="I202" i="25"/>
  <c r="J94" i="25"/>
  <c r="H61" i="25"/>
  <c r="G62" i="25"/>
  <c r="I227" i="25"/>
  <c r="I258" i="25"/>
  <c r="I118" i="25" s="1"/>
  <c r="I256" i="25"/>
  <c r="I116" i="25" s="1"/>
  <c r="I268" i="25"/>
  <c r="I128" i="25" s="1"/>
  <c r="I262" i="25"/>
  <c r="I122" i="25" s="1"/>
  <c r="I261" i="25"/>
  <c r="I121" i="25" s="1"/>
  <c r="I266" i="25"/>
  <c r="I126" i="25" s="1"/>
  <c r="I267" i="25"/>
  <c r="I127" i="25" s="1"/>
  <c r="I255" i="25"/>
  <c r="I115" i="25" s="1"/>
  <c r="I263" i="25"/>
  <c r="I123" i="25" s="1"/>
  <c r="I265" i="25"/>
  <c r="I125" i="25" s="1"/>
  <c r="I257" i="25"/>
  <c r="I117" i="25" s="1"/>
  <c r="I260" i="25"/>
  <c r="I120" i="25" s="1"/>
  <c r="I201" i="25"/>
  <c r="J93" i="25"/>
  <c r="I204" i="25"/>
  <c r="J96" i="25"/>
  <c r="I231" i="25"/>
  <c r="I210" i="25"/>
  <c r="I209" i="25"/>
  <c r="I211" i="25"/>
  <c r="G55" i="25"/>
  <c r="I200" i="25"/>
  <c r="J92" i="25"/>
  <c r="J7" i="25"/>
  <c r="H15" i="16"/>
  <c r="L7" i="24"/>
  <c r="J7" i="23"/>
  <c r="J227" i="23" s="1"/>
  <c r="K7" i="22"/>
  <c r="J7" i="21"/>
  <c r="J7" i="20"/>
  <c r="J7" i="19"/>
  <c r="L7" i="18"/>
  <c r="H176" i="16"/>
  <c r="H171" i="16"/>
  <c r="H166" i="16"/>
  <c r="H159" i="16"/>
  <c r="H154" i="16"/>
  <c r="H142" i="16"/>
  <c r="H125" i="16"/>
  <c r="H115" i="16"/>
  <c r="H120" i="16"/>
  <c r="H149" i="16"/>
  <c r="H137" i="16"/>
  <c r="H132" i="16"/>
  <c r="I197" i="16"/>
  <c r="J89" i="16"/>
  <c r="J24" i="16"/>
  <c r="J26" i="16"/>
  <c r="H74" i="16"/>
  <c r="H72" i="16"/>
  <c r="H73" i="16"/>
  <c r="I199" i="16"/>
  <c r="J91" i="16"/>
  <c r="I203" i="16"/>
  <c r="J95" i="16"/>
  <c r="I207" i="16"/>
  <c r="I53" i="16" s="1"/>
  <c r="I208" i="16"/>
  <c r="I54" i="16" s="1"/>
  <c r="I86" i="16"/>
  <c r="I84" i="16"/>
  <c r="I85" i="16"/>
  <c r="I8" i="16"/>
  <c r="J7" i="16"/>
  <c r="I249" i="16"/>
  <c r="H67" i="16"/>
  <c r="I66" i="16"/>
  <c r="I56" i="16"/>
  <c r="I55" i="16"/>
  <c r="I57" i="16"/>
  <c r="J201" i="16"/>
  <c r="K93" i="16"/>
  <c r="R24" i="16"/>
  <c r="R26" i="16"/>
  <c r="S36" i="16"/>
  <c r="I204" i="16"/>
  <c r="J96" i="16"/>
  <c r="I200" i="16"/>
  <c r="J92" i="16"/>
  <c r="I202" i="16"/>
  <c r="J94" i="16"/>
  <c r="H179" i="16"/>
  <c r="H174" i="16"/>
  <c r="H145" i="16"/>
  <c r="H169" i="16"/>
  <c r="H123" i="16"/>
  <c r="H162" i="16"/>
  <c r="H135" i="16"/>
  <c r="H128" i="16"/>
  <c r="H152" i="16"/>
  <c r="H157" i="16"/>
  <c r="H118" i="16"/>
  <c r="H140" i="16"/>
  <c r="I198" i="16"/>
  <c r="J90" i="16"/>
  <c r="H61" i="16"/>
  <c r="G62" i="16"/>
  <c r="H178" i="16"/>
  <c r="H173" i="16"/>
  <c r="H168" i="16"/>
  <c r="H161" i="16"/>
  <c r="H156" i="16"/>
  <c r="H177" i="16"/>
  <c r="H172" i="16"/>
  <c r="H155" i="16"/>
  <c r="H139" i="16"/>
  <c r="H150" i="16"/>
  <c r="H138" i="16"/>
  <c r="H134" i="16"/>
  <c r="H122" i="16"/>
  <c r="H121" i="16"/>
  <c r="H151" i="16"/>
  <c r="H126" i="16"/>
  <c r="H160" i="16"/>
  <c r="H143" i="16"/>
  <c r="H127" i="16"/>
  <c r="H167" i="16"/>
  <c r="H144" i="16"/>
  <c r="H133" i="16"/>
  <c r="H116" i="16"/>
  <c r="H117" i="16"/>
  <c r="J51" i="16"/>
  <c r="K50" i="16"/>
  <c r="J62" i="27" l="1"/>
  <c r="K36" i="27"/>
  <c r="J15" i="27"/>
  <c r="L319" i="27"/>
  <c r="L179" i="27" s="1"/>
  <c r="L314" i="27"/>
  <c r="L174" i="27" s="1"/>
  <c r="L309" i="27"/>
  <c r="L169" i="27" s="1"/>
  <c r="L302" i="27"/>
  <c r="L162" i="27" s="1"/>
  <c r="L297" i="27"/>
  <c r="L157" i="27" s="1"/>
  <c r="L292" i="27"/>
  <c r="L152" i="27" s="1"/>
  <c r="L285" i="27"/>
  <c r="L145" i="27" s="1"/>
  <c r="L280" i="27"/>
  <c r="L140" i="27" s="1"/>
  <c r="L275" i="27"/>
  <c r="L135" i="27" s="1"/>
  <c r="L268" i="27"/>
  <c r="L128" i="27" s="1"/>
  <c r="L263" i="27"/>
  <c r="L123" i="27" s="1"/>
  <c r="L258" i="27"/>
  <c r="L118" i="27" s="1"/>
  <c r="N209" i="27"/>
  <c r="N210" i="27"/>
  <c r="N211" i="27"/>
  <c r="K203" i="27"/>
  <c r="L95" i="27"/>
  <c r="K199" i="27"/>
  <c r="L91" i="27"/>
  <c r="L316" i="27"/>
  <c r="L176" i="27" s="1"/>
  <c r="L311" i="27"/>
  <c r="L171" i="27" s="1"/>
  <c r="L306" i="27"/>
  <c r="L166" i="27" s="1"/>
  <c r="L294" i="27"/>
  <c r="L154" i="27" s="1"/>
  <c r="L272" i="27"/>
  <c r="L132" i="27" s="1"/>
  <c r="L265" i="27"/>
  <c r="L125" i="27" s="1"/>
  <c r="L260" i="27"/>
  <c r="L120" i="27" s="1"/>
  <c r="L299" i="27"/>
  <c r="L159" i="27" s="1"/>
  <c r="L277" i="27"/>
  <c r="L137" i="27" s="1"/>
  <c r="L282" i="27"/>
  <c r="L142" i="27" s="1"/>
  <c r="L289" i="27"/>
  <c r="L149" i="27" s="1"/>
  <c r="L255" i="27"/>
  <c r="L115" i="27" s="1"/>
  <c r="L317" i="27"/>
  <c r="L177" i="27" s="1"/>
  <c r="L312" i="27"/>
  <c r="L172" i="27" s="1"/>
  <c r="L307" i="27"/>
  <c r="L167" i="27" s="1"/>
  <c r="L300" i="27"/>
  <c r="L160" i="27" s="1"/>
  <c r="L295" i="27"/>
  <c r="L155" i="27" s="1"/>
  <c r="L290" i="27"/>
  <c r="L150" i="27" s="1"/>
  <c r="L283" i="27"/>
  <c r="L143" i="27" s="1"/>
  <c r="L278" i="27"/>
  <c r="L138" i="27" s="1"/>
  <c r="L318" i="27"/>
  <c r="L178" i="27" s="1"/>
  <c r="L313" i="27"/>
  <c r="L173" i="27" s="1"/>
  <c r="L308" i="27"/>
  <c r="L168" i="27" s="1"/>
  <c r="L296" i="27"/>
  <c r="L156" i="27" s="1"/>
  <c r="L267" i="27"/>
  <c r="L127" i="27" s="1"/>
  <c r="L262" i="27"/>
  <c r="L122" i="27" s="1"/>
  <c r="L279" i="27"/>
  <c r="L139" i="27" s="1"/>
  <c r="L301" i="27"/>
  <c r="L161" i="27" s="1"/>
  <c r="L274" i="27"/>
  <c r="L134" i="27" s="1"/>
  <c r="L284" i="27"/>
  <c r="L144" i="27" s="1"/>
  <c r="L273" i="27"/>
  <c r="L133" i="27" s="1"/>
  <c r="L266" i="27"/>
  <c r="L126" i="27" s="1"/>
  <c r="L261" i="27"/>
  <c r="L121" i="27" s="1"/>
  <c r="L256" i="27"/>
  <c r="L116" i="27" s="1"/>
  <c r="L291" i="27"/>
  <c r="L151" i="27" s="1"/>
  <c r="L257" i="27"/>
  <c r="L117" i="27" s="1"/>
  <c r="M208" i="27"/>
  <c r="M8" i="27"/>
  <c r="N7" i="27"/>
  <c r="M225" i="27"/>
  <c r="M230" i="27"/>
  <c r="M226" i="27"/>
  <c r="M207" i="27"/>
  <c r="M224" i="27"/>
  <c r="M229" i="27"/>
  <c r="M249" i="27"/>
  <c r="M85" i="27"/>
  <c r="M84" i="27"/>
  <c r="M86" i="27"/>
  <c r="J26" i="27"/>
  <c r="J24" i="27"/>
  <c r="O46" i="27"/>
  <c r="P81" i="27"/>
  <c r="O42" i="27"/>
  <c r="O43" i="27"/>
  <c r="K202" i="27"/>
  <c r="L94" i="27"/>
  <c r="L74" i="27"/>
  <c r="L72" i="27"/>
  <c r="L73" i="27"/>
  <c r="N227" i="27"/>
  <c r="O61" i="27"/>
  <c r="K200" i="27"/>
  <c r="L92" i="27"/>
  <c r="I57" i="27"/>
  <c r="I56" i="27"/>
  <c r="I55" i="27"/>
  <c r="I54" i="27"/>
  <c r="I53" i="27"/>
  <c r="K198" i="27"/>
  <c r="L90" i="27"/>
  <c r="K197" i="27"/>
  <c r="L89" i="27"/>
  <c r="K50" i="27"/>
  <c r="J51" i="27"/>
  <c r="K204" i="27"/>
  <c r="L96" i="27"/>
  <c r="M231" i="27"/>
  <c r="M227" i="27"/>
  <c r="K201" i="27"/>
  <c r="L93" i="27"/>
  <c r="L66" i="27"/>
  <c r="K67" i="27"/>
  <c r="M228" i="27"/>
  <c r="I255" i="26"/>
  <c r="I115" i="26" s="1"/>
  <c r="I256" i="26"/>
  <c r="I116" i="26" s="1"/>
  <c r="I263" i="26"/>
  <c r="I123" i="26" s="1"/>
  <c r="I261" i="26"/>
  <c r="I121" i="26" s="1"/>
  <c r="I265" i="26"/>
  <c r="I125" i="26" s="1"/>
  <c r="I257" i="26"/>
  <c r="I117" i="26" s="1"/>
  <c r="I268" i="26"/>
  <c r="I128" i="26" s="1"/>
  <c r="I267" i="26"/>
  <c r="I127" i="26" s="1"/>
  <c r="I260" i="26"/>
  <c r="I120" i="26" s="1"/>
  <c r="I210" i="26"/>
  <c r="I56" i="26" s="1"/>
  <c r="I209" i="26"/>
  <c r="I55" i="26" s="1"/>
  <c r="I231" i="26"/>
  <c r="I211" i="26"/>
  <c r="J43" i="26"/>
  <c r="J228" i="26" s="1"/>
  <c r="J46" i="26"/>
  <c r="J42" i="26"/>
  <c r="J227" i="26" s="1"/>
  <c r="K81" i="26"/>
  <c r="I262" i="26"/>
  <c r="I122" i="26" s="1"/>
  <c r="I258" i="26"/>
  <c r="I118" i="26" s="1"/>
  <c r="M36" i="26"/>
  <c r="L24" i="26"/>
  <c r="L26" i="26"/>
  <c r="J15" i="26"/>
  <c r="K317" i="26"/>
  <c r="K177" i="26" s="1"/>
  <c r="K312" i="26"/>
  <c r="K172" i="26" s="1"/>
  <c r="K307" i="26"/>
  <c r="K167" i="26" s="1"/>
  <c r="K300" i="26"/>
  <c r="K160" i="26" s="1"/>
  <c r="K295" i="26"/>
  <c r="K155" i="26" s="1"/>
  <c r="K290" i="26"/>
  <c r="K150" i="26" s="1"/>
  <c r="K283" i="26"/>
  <c r="K143" i="26" s="1"/>
  <c r="K278" i="26"/>
  <c r="K138" i="26" s="1"/>
  <c r="K318" i="26"/>
  <c r="K178" i="26" s="1"/>
  <c r="K313" i="26"/>
  <c r="K173" i="26" s="1"/>
  <c r="K308" i="26"/>
  <c r="K168" i="26" s="1"/>
  <c r="K301" i="26"/>
  <c r="K161" i="26" s="1"/>
  <c r="K296" i="26"/>
  <c r="K156" i="26" s="1"/>
  <c r="K291" i="26"/>
  <c r="K151" i="26" s="1"/>
  <c r="K284" i="26"/>
  <c r="K144" i="26" s="1"/>
  <c r="K279" i="26"/>
  <c r="K139" i="26" s="1"/>
  <c r="K274" i="26"/>
  <c r="K134" i="26" s="1"/>
  <c r="K273" i="26"/>
  <c r="K133" i="26" s="1"/>
  <c r="K197" i="26"/>
  <c r="L89" i="26"/>
  <c r="K198" i="26"/>
  <c r="L90" i="26"/>
  <c r="J51" i="26"/>
  <c r="K50" i="26"/>
  <c r="K202" i="26"/>
  <c r="L94" i="26"/>
  <c r="K201" i="26"/>
  <c r="L93" i="26"/>
  <c r="K86" i="26"/>
  <c r="K203" i="26"/>
  <c r="L95" i="26"/>
  <c r="I57" i="26"/>
  <c r="K208" i="26"/>
  <c r="K207" i="26"/>
  <c r="L7" i="26"/>
  <c r="K8" i="26"/>
  <c r="K229" i="26"/>
  <c r="K230" i="26"/>
  <c r="K225" i="26"/>
  <c r="K249" i="26"/>
  <c r="K226" i="26"/>
  <c r="K224" i="26"/>
  <c r="K84" i="26"/>
  <c r="I53" i="26"/>
  <c r="J317" i="26"/>
  <c r="J177" i="26" s="1"/>
  <c r="J312" i="26"/>
  <c r="J172" i="26" s="1"/>
  <c r="J307" i="26"/>
  <c r="J167" i="26" s="1"/>
  <c r="J300" i="26"/>
  <c r="J160" i="26" s="1"/>
  <c r="J295" i="26"/>
  <c r="J155" i="26" s="1"/>
  <c r="J290" i="26"/>
  <c r="J150" i="26" s="1"/>
  <c r="J283" i="26"/>
  <c r="J143" i="26" s="1"/>
  <c r="J278" i="26"/>
  <c r="J138" i="26" s="1"/>
  <c r="J318" i="26"/>
  <c r="J178" i="26" s="1"/>
  <c r="J313" i="26"/>
  <c r="J173" i="26" s="1"/>
  <c r="J308" i="26"/>
  <c r="J168" i="26" s="1"/>
  <c r="J301" i="26"/>
  <c r="J161" i="26" s="1"/>
  <c r="J296" i="26"/>
  <c r="J156" i="26" s="1"/>
  <c r="J284" i="26"/>
  <c r="J144" i="26" s="1"/>
  <c r="J274" i="26"/>
  <c r="J134" i="26" s="1"/>
  <c r="J273" i="26"/>
  <c r="J133" i="26" s="1"/>
  <c r="J291" i="26"/>
  <c r="J151" i="26" s="1"/>
  <c r="J279" i="26"/>
  <c r="J139" i="26" s="1"/>
  <c r="K199" i="26"/>
  <c r="L91" i="26"/>
  <c r="K66" i="26"/>
  <c r="J67" i="26"/>
  <c r="K204" i="26"/>
  <c r="L96" i="26"/>
  <c r="K61" i="26"/>
  <c r="J62" i="26"/>
  <c r="J319" i="26"/>
  <c r="J179" i="26" s="1"/>
  <c r="J314" i="26"/>
  <c r="J174" i="26" s="1"/>
  <c r="J309" i="26"/>
  <c r="J169" i="26" s="1"/>
  <c r="J302" i="26"/>
  <c r="J162" i="26" s="1"/>
  <c r="J297" i="26"/>
  <c r="J157" i="26" s="1"/>
  <c r="J292" i="26"/>
  <c r="J152" i="26" s="1"/>
  <c r="J285" i="26"/>
  <c r="J145" i="26" s="1"/>
  <c r="J280" i="26"/>
  <c r="J140" i="26" s="1"/>
  <c r="J275" i="26"/>
  <c r="J135" i="26" s="1"/>
  <c r="K200" i="26"/>
  <c r="L92" i="26"/>
  <c r="J74" i="26"/>
  <c r="J72" i="26"/>
  <c r="J73" i="26"/>
  <c r="J316" i="26"/>
  <c r="J176" i="26" s="1"/>
  <c r="J311" i="26"/>
  <c r="J171" i="26" s="1"/>
  <c r="J306" i="26"/>
  <c r="J166" i="26" s="1"/>
  <c r="J299" i="26"/>
  <c r="J159" i="26" s="1"/>
  <c r="J294" i="26"/>
  <c r="J154" i="26" s="1"/>
  <c r="J282" i="26"/>
  <c r="J142" i="26" s="1"/>
  <c r="J277" i="26"/>
  <c r="J137" i="26" s="1"/>
  <c r="J289" i="26"/>
  <c r="J149" i="26" s="1"/>
  <c r="J272" i="26"/>
  <c r="J132" i="26" s="1"/>
  <c r="I15" i="20"/>
  <c r="I291" i="23"/>
  <c r="I151" i="23" s="1"/>
  <c r="I273" i="23"/>
  <c r="I133" i="23" s="1"/>
  <c r="I284" i="23"/>
  <c r="I144" i="23" s="1"/>
  <c r="I307" i="23"/>
  <c r="I167" i="23" s="1"/>
  <c r="I279" i="23"/>
  <c r="I139" i="23" s="1"/>
  <c r="I283" i="23"/>
  <c r="I143" i="23" s="1"/>
  <c r="I318" i="23"/>
  <c r="I178" i="23" s="1"/>
  <c r="I274" i="23"/>
  <c r="I134" i="23" s="1"/>
  <c r="I300" i="23"/>
  <c r="I160" i="23" s="1"/>
  <c r="I313" i="23"/>
  <c r="I173" i="23" s="1"/>
  <c r="I317" i="23"/>
  <c r="I177" i="23" s="1"/>
  <c r="I290" i="23"/>
  <c r="I150" i="23" s="1"/>
  <c r="I308" i="23"/>
  <c r="I168" i="23" s="1"/>
  <c r="I312" i="23"/>
  <c r="I172" i="23" s="1"/>
  <c r="I301" i="23"/>
  <c r="I161" i="23" s="1"/>
  <c r="I295" i="23"/>
  <c r="I155" i="23" s="1"/>
  <c r="I296" i="23"/>
  <c r="I156" i="23" s="1"/>
  <c r="I278" i="23"/>
  <c r="I138" i="23" s="1"/>
  <c r="I257" i="23"/>
  <c r="I117" i="23" s="1"/>
  <c r="I261" i="23"/>
  <c r="I121" i="23" s="1"/>
  <c r="I267" i="23"/>
  <c r="I127" i="23" s="1"/>
  <c r="I262" i="23"/>
  <c r="I122" i="23" s="1"/>
  <c r="I256" i="23"/>
  <c r="I116" i="23" s="1"/>
  <c r="I266" i="23"/>
  <c r="I126" i="23" s="1"/>
  <c r="J85" i="23"/>
  <c r="J86" i="23"/>
  <c r="J249" i="23"/>
  <c r="J229" i="23"/>
  <c r="J224" i="23"/>
  <c r="J230" i="23"/>
  <c r="J225" i="23"/>
  <c r="J8" i="23"/>
  <c r="J226" i="23"/>
  <c r="J207" i="23"/>
  <c r="J84" i="23"/>
  <c r="J208" i="23"/>
  <c r="I275" i="23"/>
  <c r="I135" i="23" s="1"/>
  <c r="I297" i="23"/>
  <c r="I157" i="23" s="1"/>
  <c r="I319" i="23"/>
  <c r="I179" i="23" s="1"/>
  <c r="I280" i="23"/>
  <c r="I140" i="23" s="1"/>
  <c r="I314" i="23"/>
  <c r="I174" i="23" s="1"/>
  <c r="I309" i="23"/>
  <c r="I169" i="23" s="1"/>
  <c r="I285" i="23"/>
  <c r="I145" i="23" s="1"/>
  <c r="I292" i="23"/>
  <c r="I152" i="23" s="1"/>
  <c r="I302" i="23"/>
  <c r="I162" i="23" s="1"/>
  <c r="I268" i="23"/>
  <c r="I128" i="23" s="1"/>
  <c r="I263" i="23"/>
  <c r="I123" i="23" s="1"/>
  <c r="I258" i="23"/>
  <c r="I118" i="23" s="1"/>
  <c r="J231" i="23"/>
  <c r="I277" i="23"/>
  <c r="I137" i="23" s="1"/>
  <c r="I306" i="23"/>
  <c r="I166" i="23" s="1"/>
  <c r="I316" i="23"/>
  <c r="I176" i="23" s="1"/>
  <c r="I311" i="23"/>
  <c r="I171" i="23" s="1"/>
  <c r="I299" i="23"/>
  <c r="I159" i="23" s="1"/>
  <c r="I294" i="23"/>
  <c r="I154" i="23" s="1"/>
  <c r="I289" i="23"/>
  <c r="I149" i="23" s="1"/>
  <c r="I282" i="23"/>
  <c r="I142" i="23" s="1"/>
  <c r="I272" i="23"/>
  <c r="I132" i="23" s="1"/>
  <c r="I260" i="23"/>
  <c r="I120" i="23" s="1"/>
  <c r="I255" i="23"/>
  <c r="I115" i="23" s="1"/>
  <c r="I265" i="23"/>
  <c r="I125" i="23" s="1"/>
  <c r="K228" i="23"/>
  <c r="J36" i="23"/>
  <c r="I24" i="23"/>
  <c r="I26" i="23"/>
  <c r="I74" i="23"/>
  <c r="I73" i="23"/>
  <c r="I72" i="23"/>
  <c r="J228" i="23"/>
  <c r="I280" i="21"/>
  <c r="I140" i="21" s="1"/>
  <c r="I319" i="21"/>
  <c r="I179" i="21" s="1"/>
  <c r="I292" i="21"/>
  <c r="I152" i="21" s="1"/>
  <c r="I314" i="21"/>
  <c r="I174" i="21" s="1"/>
  <c r="I302" i="21"/>
  <c r="I162" i="21" s="1"/>
  <c r="I285" i="21"/>
  <c r="I145" i="21" s="1"/>
  <c r="I275" i="21"/>
  <c r="I135" i="21" s="1"/>
  <c r="I309" i="21"/>
  <c r="I169" i="21" s="1"/>
  <c r="I297" i="21"/>
  <c r="I157" i="21" s="1"/>
  <c r="I277" i="21"/>
  <c r="I137" i="21" s="1"/>
  <c r="I316" i="21"/>
  <c r="I176" i="21" s="1"/>
  <c r="I272" i="21"/>
  <c r="I132" i="21" s="1"/>
  <c r="I311" i="21"/>
  <c r="I171" i="21" s="1"/>
  <c r="I299" i="21"/>
  <c r="I159" i="21" s="1"/>
  <c r="I294" i="21"/>
  <c r="I154" i="21" s="1"/>
  <c r="I289" i="21"/>
  <c r="I149" i="21" s="1"/>
  <c r="I306" i="21"/>
  <c r="I166" i="21" s="1"/>
  <c r="I282" i="21"/>
  <c r="I142" i="21" s="1"/>
  <c r="K24" i="21"/>
  <c r="K26" i="21"/>
  <c r="J85" i="21"/>
  <c r="J225" i="21"/>
  <c r="J84" i="21"/>
  <c r="J229" i="21"/>
  <c r="J224" i="21"/>
  <c r="J226" i="21"/>
  <c r="J86" i="21"/>
  <c r="J8" i="21"/>
  <c r="J208" i="21"/>
  <c r="J207" i="21"/>
  <c r="J230" i="21"/>
  <c r="J249" i="21"/>
  <c r="I15" i="21"/>
  <c r="I74" i="21"/>
  <c r="I72" i="21"/>
  <c r="I73" i="21"/>
  <c r="I308" i="21"/>
  <c r="I168" i="21" s="1"/>
  <c r="I312" i="21"/>
  <c r="I172" i="21" s="1"/>
  <c r="I274" i="21"/>
  <c r="I134" i="21" s="1"/>
  <c r="I301" i="21"/>
  <c r="I161" i="21" s="1"/>
  <c r="I307" i="21"/>
  <c r="I167" i="21" s="1"/>
  <c r="I318" i="21"/>
  <c r="I178" i="21" s="1"/>
  <c r="I317" i="21"/>
  <c r="I177" i="21" s="1"/>
  <c r="I296" i="21"/>
  <c r="I156" i="21" s="1"/>
  <c r="I283" i="21"/>
  <c r="I143" i="21" s="1"/>
  <c r="I273" i="21"/>
  <c r="I133" i="21" s="1"/>
  <c r="I291" i="21"/>
  <c r="I151" i="21" s="1"/>
  <c r="I295" i="21"/>
  <c r="I155" i="21" s="1"/>
  <c r="I290" i="21"/>
  <c r="I150" i="21" s="1"/>
  <c r="I284" i="21"/>
  <c r="I144" i="21" s="1"/>
  <c r="I278" i="21"/>
  <c r="I138" i="21" s="1"/>
  <c r="I279" i="21"/>
  <c r="I139" i="21" s="1"/>
  <c r="I300" i="21"/>
  <c r="I160" i="21" s="1"/>
  <c r="I313" i="21"/>
  <c r="I173" i="21" s="1"/>
  <c r="I15" i="24"/>
  <c r="I15" i="23"/>
  <c r="H56" i="22"/>
  <c r="H55" i="22"/>
  <c r="I15" i="22"/>
  <c r="I15" i="19"/>
  <c r="I15" i="18"/>
  <c r="H265" i="24"/>
  <c r="H125" i="24" s="1"/>
  <c r="H268" i="24"/>
  <c r="H128" i="24" s="1"/>
  <c r="H257" i="24"/>
  <c r="H117" i="24" s="1"/>
  <c r="H256" i="24"/>
  <c r="H116" i="24" s="1"/>
  <c r="H267" i="24"/>
  <c r="H127" i="24" s="1"/>
  <c r="H255" i="24"/>
  <c r="H115" i="24" s="1"/>
  <c r="H260" i="24"/>
  <c r="H120" i="24" s="1"/>
  <c r="H261" i="24"/>
  <c r="H121" i="24" s="1"/>
  <c r="H227" i="24"/>
  <c r="H262" i="24"/>
  <c r="H122" i="24" s="1"/>
  <c r="H263" i="24"/>
  <c r="H123" i="24" s="1"/>
  <c r="H258" i="24"/>
  <c r="H118" i="24" s="1"/>
  <c r="H266" i="24"/>
  <c r="H126" i="24" s="1"/>
  <c r="H210" i="24"/>
  <c r="H56" i="24" s="1"/>
  <c r="H211" i="24"/>
  <c r="H57" i="24" s="1"/>
  <c r="H209" i="24"/>
  <c r="H55" i="24" s="1"/>
  <c r="H231" i="24"/>
  <c r="I46" i="24"/>
  <c r="I42" i="24"/>
  <c r="I43" i="24"/>
  <c r="I228" i="24" s="1"/>
  <c r="J81" i="24"/>
  <c r="K81" i="20"/>
  <c r="J42" i="20"/>
  <c r="J46" i="20"/>
  <c r="J43" i="20"/>
  <c r="J228" i="20" s="1"/>
  <c r="I211" i="20"/>
  <c r="I231" i="20"/>
  <c r="I209" i="20"/>
  <c r="I210" i="20"/>
  <c r="I267" i="20"/>
  <c r="I127" i="20" s="1"/>
  <c r="I255" i="20"/>
  <c r="I115" i="20" s="1"/>
  <c r="I262" i="20"/>
  <c r="I122" i="20" s="1"/>
  <c r="I261" i="20"/>
  <c r="I121" i="20" s="1"/>
  <c r="I263" i="20"/>
  <c r="I123" i="20" s="1"/>
  <c r="I256" i="20"/>
  <c r="I116" i="20" s="1"/>
  <c r="I265" i="20"/>
  <c r="I125" i="20" s="1"/>
  <c r="I258" i="20"/>
  <c r="I118" i="20" s="1"/>
  <c r="I260" i="20"/>
  <c r="I120" i="20" s="1"/>
  <c r="I257" i="20"/>
  <c r="I117" i="20" s="1"/>
  <c r="I266" i="20"/>
  <c r="I126" i="20" s="1"/>
  <c r="I268" i="20"/>
  <c r="I128" i="20" s="1"/>
  <c r="I227" i="20"/>
  <c r="J66" i="24"/>
  <c r="I67" i="24"/>
  <c r="J204" i="24"/>
  <c r="K96" i="24"/>
  <c r="J203" i="24"/>
  <c r="K95" i="24"/>
  <c r="J51" i="24"/>
  <c r="K50" i="24"/>
  <c r="J200" i="24"/>
  <c r="K92" i="24"/>
  <c r="I54" i="24"/>
  <c r="I53" i="24"/>
  <c r="J197" i="24"/>
  <c r="K89" i="24"/>
  <c r="J199" i="24"/>
  <c r="K91" i="24"/>
  <c r="H62" i="24"/>
  <c r="I61" i="24"/>
  <c r="J198" i="24"/>
  <c r="K90" i="24"/>
  <c r="J202" i="24"/>
  <c r="K94" i="24"/>
  <c r="J202" i="23"/>
  <c r="K94" i="23"/>
  <c r="K96" i="23"/>
  <c r="J204" i="23"/>
  <c r="I51" i="23"/>
  <c r="J50" i="23"/>
  <c r="J203" i="23"/>
  <c r="K95" i="23"/>
  <c r="K199" i="23"/>
  <c r="L91" i="23"/>
  <c r="H53" i="23"/>
  <c r="H54" i="23"/>
  <c r="H56" i="23"/>
  <c r="H55" i="23"/>
  <c r="H57" i="23"/>
  <c r="I67" i="23"/>
  <c r="J66" i="23"/>
  <c r="K211" i="23"/>
  <c r="K210" i="23"/>
  <c r="K209" i="23"/>
  <c r="K92" i="23"/>
  <c r="J200" i="23"/>
  <c r="M81" i="23"/>
  <c r="L46" i="23"/>
  <c r="L43" i="23"/>
  <c r="L42" i="23"/>
  <c r="K198" i="23"/>
  <c r="L90" i="23"/>
  <c r="I62" i="23"/>
  <c r="J61" i="23"/>
  <c r="K89" i="23"/>
  <c r="J197" i="23"/>
  <c r="J199" i="22"/>
  <c r="K91" i="22"/>
  <c r="J61" i="22"/>
  <c r="I62" i="22"/>
  <c r="J46" i="22"/>
  <c r="K81" i="22"/>
  <c r="J43" i="22"/>
  <c r="J228" i="22" s="1"/>
  <c r="J42" i="22"/>
  <c r="J202" i="22"/>
  <c r="K94" i="22"/>
  <c r="I231" i="22"/>
  <c r="I209" i="22"/>
  <c r="I211" i="22"/>
  <c r="I210" i="22"/>
  <c r="I51" i="22"/>
  <c r="J50" i="22"/>
  <c r="J204" i="22"/>
  <c r="K96" i="22"/>
  <c r="I227" i="22"/>
  <c r="I266" i="22"/>
  <c r="I126" i="22" s="1"/>
  <c r="I262" i="22"/>
  <c r="I122" i="22" s="1"/>
  <c r="I268" i="22"/>
  <c r="I128" i="22" s="1"/>
  <c r="I261" i="22"/>
  <c r="I121" i="22" s="1"/>
  <c r="I263" i="22"/>
  <c r="I123" i="22" s="1"/>
  <c r="I258" i="22"/>
  <c r="I118" i="22" s="1"/>
  <c r="I265" i="22"/>
  <c r="I125" i="22" s="1"/>
  <c r="I255" i="22"/>
  <c r="I115" i="22" s="1"/>
  <c r="I256" i="22"/>
  <c r="I116" i="22" s="1"/>
  <c r="I260" i="22"/>
  <c r="I120" i="22" s="1"/>
  <c r="I257" i="22"/>
  <c r="I117" i="22" s="1"/>
  <c r="I267" i="22"/>
  <c r="I127" i="22" s="1"/>
  <c r="H54" i="22"/>
  <c r="H53" i="22"/>
  <c r="J200" i="22"/>
  <c r="K92" i="22"/>
  <c r="J198" i="22"/>
  <c r="K90" i="22"/>
  <c r="J197" i="22"/>
  <c r="K89" i="22"/>
  <c r="J203" i="22"/>
  <c r="K95" i="22"/>
  <c r="J66" i="22"/>
  <c r="I67" i="22"/>
  <c r="H55" i="21"/>
  <c r="I67" i="21"/>
  <c r="J66" i="21"/>
  <c r="L36" i="21"/>
  <c r="I62" i="21"/>
  <c r="J61" i="21"/>
  <c r="H54" i="21"/>
  <c r="H53" i="21"/>
  <c r="I231" i="21"/>
  <c r="I210" i="21"/>
  <c r="I211" i="21"/>
  <c r="I209" i="21"/>
  <c r="J204" i="21"/>
  <c r="K96" i="21"/>
  <c r="J43" i="21"/>
  <c r="J228" i="21" s="1"/>
  <c r="K81" i="21"/>
  <c r="J46" i="21"/>
  <c r="J42" i="21"/>
  <c r="J199" i="21"/>
  <c r="K91" i="21"/>
  <c r="J202" i="21"/>
  <c r="K94" i="21"/>
  <c r="H57" i="21"/>
  <c r="J203" i="21"/>
  <c r="K95" i="21"/>
  <c r="J200" i="21"/>
  <c r="K92" i="21"/>
  <c r="J197" i="21"/>
  <c r="J15" i="21" s="1"/>
  <c r="K89" i="21"/>
  <c r="I227" i="21"/>
  <c r="I258" i="21"/>
  <c r="I118" i="21" s="1"/>
  <c r="I265" i="21"/>
  <c r="I125" i="21" s="1"/>
  <c r="I257" i="21"/>
  <c r="I117" i="21" s="1"/>
  <c r="I261" i="21"/>
  <c r="I121" i="21" s="1"/>
  <c r="I256" i="21"/>
  <c r="I116" i="21" s="1"/>
  <c r="I255" i="21"/>
  <c r="I115" i="21" s="1"/>
  <c r="I263" i="21"/>
  <c r="I123" i="21" s="1"/>
  <c r="I260" i="21"/>
  <c r="I120" i="21" s="1"/>
  <c r="I267" i="21"/>
  <c r="I127" i="21" s="1"/>
  <c r="I266" i="21"/>
  <c r="I126" i="21" s="1"/>
  <c r="I268" i="21"/>
  <c r="I128" i="21" s="1"/>
  <c r="I262" i="21"/>
  <c r="I122" i="21" s="1"/>
  <c r="J198" i="21"/>
  <c r="K90" i="21"/>
  <c r="H56" i="21"/>
  <c r="I51" i="21"/>
  <c r="J50" i="21"/>
  <c r="J200" i="20"/>
  <c r="K92" i="20"/>
  <c r="J198" i="20"/>
  <c r="K90" i="20"/>
  <c r="J199" i="20"/>
  <c r="K91" i="20"/>
  <c r="J197" i="20"/>
  <c r="K89" i="20"/>
  <c r="I51" i="20"/>
  <c r="J50" i="20"/>
  <c r="L204" i="20"/>
  <c r="M96" i="20"/>
  <c r="J203" i="20"/>
  <c r="K95" i="20"/>
  <c r="K36" i="20"/>
  <c r="I67" i="20"/>
  <c r="J66" i="20"/>
  <c r="I61" i="20"/>
  <c r="H62" i="20"/>
  <c r="H53" i="20"/>
  <c r="H54" i="20"/>
  <c r="H55" i="20"/>
  <c r="H56" i="20"/>
  <c r="H57" i="20"/>
  <c r="J202" i="20"/>
  <c r="K94" i="20"/>
  <c r="J204" i="19"/>
  <c r="K96" i="19"/>
  <c r="H53" i="19"/>
  <c r="H54" i="19"/>
  <c r="H56" i="19"/>
  <c r="H57" i="19"/>
  <c r="H55" i="19"/>
  <c r="K67" i="19"/>
  <c r="L66" i="19"/>
  <c r="K202" i="19"/>
  <c r="L94" i="19"/>
  <c r="J200" i="19"/>
  <c r="K92" i="19"/>
  <c r="I51" i="19"/>
  <c r="J50" i="19"/>
  <c r="J197" i="19"/>
  <c r="K89" i="19"/>
  <c r="L231" i="19"/>
  <c r="L211" i="19"/>
  <c r="L209" i="19"/>
  <c r="L210" i="19"/>
  <c r="J198" i="19"/>
  <c r="K90" i="19"/>
  <c r="J61" i="19"/>
  <c r="I62" i="19"/>
  <c r="J203" i="19"/>
  <c r="K95" i="19"/>
  <c r="N81" i="19"/>
  <c r="M46" i="19"/>
  <c r="M42" i="19"/>
  <c r="M43" i="19"/>
  <c r="M228" i="19" s="1"/>
  <c r="L227" i="19"/>
  <c r="L260" i="19"/>
  <c r="L120" i="19" s="1"/>
  <c r="L267" i="19"/>
  <c r="L127" i="19" s="1"/>
  <c r="L262" i="19"/>
  <c r="L122" i="19" s="1"/>
  <c r="L266" i="19"/>
  <c r="L126" i="19" s="1"/>
  <c r="L255" i="19"/>
  <c r="L115" i="19" s="1"/>
  <c r="L265" i="19"/>
  <c r="L125" i="19" s="1"/>
  <c r="L268" i="19"/>
  <c r="L128" i="19" s="1"/>
  <c r="L256" i="19"/>
  <c r="L116" i="19" s="1"/>
  <c r="L258" i="19"/>
  <c r="L118" i="19" s="1"/>
  <c r="L261" i="19"/>
  <c r="L121" i="19" s="1"/>
  <c r="L257" i="19"/>
  <c r="L117" i="19" s="1"/>
  <c r="L263" i="19"/>
  <c r="L123" i="19" s="1"/>
  <c r="J199" i="19"/>
  <c r="K91" i="19"/>
  <c r="H231" i="18"/>
  <c r="H211" i="18"/>
  <c r="H57" i="18" s="1"/>
  <c r="H209" i="18"/>
  <c r="H55" i="18" s="1"/>
  <c r="H210" i="18"/>
  <c r="H56" i="18" s="1"/>
  <c r="K203" i="18"/>
  <c r="L95" i="18"/>
  <c r="J81" i="18"/>
  <c r="I42" i="18"/>
  <c r="I46" i="18"/>
  <c r="I43" i="18"/>
  <c r="I228" i="18" s="1"/>
  <c r="J197" i="18"/>
  <c r="K89" i="18"/>
  <c r="K96" i="18"/>
  <c r="J204" i="18"/>
  <c r="J198" i="18"/>
  <c r="K90" i="18"/>
  <c r="K94" i="18"/>
  <c r="J202" i="18"/>
  <c r="J66" i="18"/>
  <c r="I67" i="18"/>
  <c r="J61" i="18"/>
  <c r="I62" i="18"/>
  <c r="M50" i="18"/>
  <c r="L51" i="18"/>
  <c r="K199" i="18"/>
  <c r="L91" i="18"/>
  <c r="H227" i="18"/>
  <c r="H260" i="18"/>
  <c r="H120" i="18" s="1"/>
  <c r="H262" i="18"/>
  <c r="H122" i="18" s="1"/>
  <c r="H263" i="18"/>
  <c r="H123" i="18" s="1"/>
  <c r="H266" i="18"/>
  <c r="H126" i="18" s="1"/>
  <c r="H257" i="18"/>
  <c r="H117" i="18" s="1"/>
  <c r="H258" i="18"/>
  <c r="H118" i="18" s="1"/>
  <c r="H267" i="18"/>
  <c r="H127" i="18" s="1"/>
  <c r="H255" i="18"/>
  <c r="H115" i="18" s="1"/>
  <c r="H268" i="18"/>
  <c r="H128" i="18" s="1"/>
  <c r="H261" i="18"/>
  <c r="H121" i="18" s="1"/>
  <c r="H265" i="18"/>
  <c r="H125" i="18" s="1"/>
  <c r="H256" i="18"/>
  <c r="H116" i="18" s="1"/>
  <c r="K92" i="18"/>
  <c r="J200" i="18"/>
  <c r="K54" i="18"/>
  <c r="K53" i="18"/>
  <c r="H57" i="25"/>
  <c r="J201" i="25"/>
  <c r="K93" i="25"/>
  <c r="H62" i="25"/>
  <c r="I61" i="25"/>
  <c r="I51" i="25"/>
  <c r="I56" i="25" s="1"/>
  <c r="J50" i="25"/>
  <c r="J199" i="25"/>
  <c r="K91" i="25"/>
  <c r="J227" i="25"/>
  <c r="J261" i="25"/>
  <c r="J121" i="25" s="1"/>
  <c r="J267" i="25"/>
  <c r="J127" i="25" s="1"/>
  <c r="J268" i="25"/>
  <c r="J128" i="25" s="1"/>
  <c r="J258" i="25"/>
  <c r="J118" i="25" s="1"/>
  <c r="J262" i="25"/>
  <c r="J122" i="25" s="1"/>
  <c r="J263" i="25"/>
  <c r="J123" i="25" s="1"/>
  <c r="J266" i="25"/>
  <c r="J126" i="25" s="1"/>
  <c r="J257" i="25"/>
  <c r="J117" i="25" s="1"/>
  <c r="J255" i="25"/>
  <c r="J115" i="25" s="1"/>
  <c r="J260" i="25"/>
  <c r="J120" i="25" s="1"/>
  <c r="J256" i="25"/>
  <c r="J116" i="25" s="1"/>
  <c r="J265" i="25"/>
  <c r="J125" i="25" s="1"/>
  <c r="L66" i="25"/>
  <c r="K67" i="25"/>
  <c r="J202" i="25"/>
  <c r="K94" i="25"/>
  <c r="J231" i="25"/>
  <c r="J209" i="25"/>
  <c r="J210" i="25"/>
  <c r="J211" i="25"/>
  <c r="H53" i="25"/>
  <c r="H54" i="25"/>
  <c r="H55" i="25"/>
  <c r="J203" i="25"/>
  <c r="K95" i="25"/>
  <c r="L81" i="25"/>
  <c r="K46" i="25"/>
  <c r="K43" i="25"/>
  <c r="K228" i="25" s="1"/>
  <c r="K42" i="25"/>
  <c r="J197" i="25"/>
  <c r="K89" i="25"/>
  <c r="J200" i="25"/>
  <c r="K92" i="25"/>
  <c r="J204" i="25"/>
  <c r="K96" i="25"/>
  <c r="J198" i="25"/>
  <c r="K90" i="25"/>
  <c r="K7" i="25"/>
  <c r="I15" i="16"/>
  <c r="M7" i="24"/>
  <c r="K7" i="23"/>
  <c r="K231" i="23" s="1"/>
  <c r="L7" i="22"/>
  <c r="K7" i="21"/>
  <c r="K7" i="20"/>
  <c r="K7" i="19"/>
  <c r="M7" i="18"/>
  <c r="I74" i="16"/>
  <c r="I73" i="16"/>
  <c r="I72" i="16"/>
  <c r="H62" i="16"/>
  <c r="I61" i="16"/>
  <c r="K201" i="16"/>
  <c r="L93" i="16"/>
  <c r="J207" i="16"/>
  <c r="J53" i="16" s="1"/>
  <c r="J208" i="16"/>
  <c r="J54" i="16" s="1"/>
  <c r="J86" i="16"/>
  <c r="J8" i="16"/>
  <c r="J85" i="16"/>
  <c r="K84" i="16"/>
  <c r="J84" i="16"/>
  <c r="K7" i="16"/>
  <c r="J249" i="16"/>
  <c r="J197" i="16"/>
  <c r="K89" i="16"/>
  <c r="J198" i="16"/>
  <c r="K90" i="16"/>
  <c r="J200" i="16"/>
  <c r="K92" i="16"/>
  <c r="J199" i="16"/>
  <c r="K91" i="16"/>
  <c r="J202" i="16"/>
  <c r="K94" i="16"/>
  <c r="J203" i="16"/>
  <c r="K95" i="16"/>
  <c r="I178" i="16"/>
  <c r="I173" i="16"/>
  <c r="I168" i="16"/>
  <c r="I161" i="16"/>
  <c r="I156" i="16"/>
  <c r="I151" i="16"/>
  <c r="I144" i="16"/>
  <c r="I139" i="16"/>
  <c r="I134" i="16"/>
  <c r="I177" i="16"/>
  <c r="I172" i="16"/>
  <c r="I138" i="16"/>
  <c r="I133" i="16"/>
  <c r="I126" i="16"/>
  <c r="I121" i="16"/>
  <c r="I116" i="16"/>
  <c r="I155" i="16"/>
  <c r="I160" i="16"/>
  <c r="I143" i="16"/>
  <c r="I127" i="16"/>
  <c r="I167" i="16"/>
  <c r="I150" i="16"/>
  <c r="I122" i="16"/>
  <c r="I117" i="16"/>
  <c r="J204" i="16"/>
  <c r="K96" i="16"/>
  <c r="I179" i="16"/>
  <c r="I174" i="16"/>
  <c r="I145" i="16"/>
  <c r="I128" i="16"/>
  <c r="I123" i="16"/>
  <c r="I118" i="16"/>
  <c r="I169" i="16"/>
  <c r="I162" i="16"/>
  <c r="I135" i="16"/>
  <c r="I152" i="16"/>
  <c r="I157" i="16"/>
  <c r="I140" i="16"/>
  <c r="I176" i="16"/>
  <c r="I171" i="16"/>
  <c r="I166" i="16"/>
  <c r="I159" i="16"/>
  <c r="I154" i="16"/>
  <c r="I149" i="16"/>
  <c r="I142" i="16"/>
  <c r="I137" i="16"/>
  <c r="I125" i="16"/>
  <c r="I115" i="16"/>
  <c r="I120" i="16"/>
  <c r="I132" i="16"/>
  <c r="L50" i="16"/>
  <c r="T36" i="16"/>
  <c r="S24" i="16"/>
  <c r="S26" i="16"/>
  <c r="J66" i="16"/>
  <c r="I67" i="16"/>
  <c r="J56" i="16"/>
  <c r="J55" i="16"/>
  <c r="J57" i="16"/>
  <c r="K26" i="27" l="1"/>
  <c r="K24" i="27"/>
  <c r="L36" i="27"/>
  <c r="K62" i="27"/>
  <c r="K15" i="27"/>
  <c r="M66" i="27"/>
  <c r="L67" i="27"/>
  <c r="L198" i="27"/>
  <c r="M90" i="27"/>
  <c r="L204" i="27"/>
  <c r="M96" i="27"/>
  <c r="L199" i="27"/>
  <c r="M91" i="27"/>
  <c r="L202" i="27"/>
  <c r="M94" i="27"/>
  <c r="L201" i="27"/>
  <c r="M93" i="27"/>
  <c r="M319" i="27"/>
  <c r="M179" i="27" s="1"/>
  <c r="M314" i="27"/>
  <c r="M174" i="27" s="1"/>
  <c r="M309" i="27"/>
  <c r="M169" i="27" s="1"/>
  <c r="M302" i="27"/>
  <c r="M162" i="27" s="1"/>
  <c r="M297" i="27"/>
  <c r="M157" i="27" s="1"/>
  <c r="M292" i="27"/>
  <c r="M152" i="27" s="1"/>
  <c r="M285" i="27"/>
  <c r="M145" i="27" s="1"/>
  <c r="M280" i="27"/>
  <c r="M140" i="27" s="1"/>
  <c r="M275" i="27"/>
  <c r="M135" i="27" s="1"/>
  <c r="M268" i="27"/>
  <c r="M128" i="27" s="1"/>
  <c r="M263" i="27"/>
  <c r="M123" i="27" s="1"/>
  <c r="M258" i="27"/>
  <c r="M118" i="27" s="1"/>
  <c r="P61" i="27"/>
  <c r="O228" i="27"/>
  <c r="M317" i="27"/>
  <c r="M177" i="27" s="1"/>
  <c r="M312" i="27"/>
  <c r="M172" i="27" s="1"/>
  <c r="M307" i="27"/>
  <c r="M167" i="27" s="1"/>
  <c r="M300" i="27"/>
  <c r="M160" i="27" s="1"/>
  <c r="M295" i="27"/>
  <c r="M155" i="27" s="1"/>
  <c r="M290" i="27"/>
  <c r="M150" i="27" s="1"/>
  <c r="M283" i="27"/>
  <c r="M143" i="27" s="1"/>
  <c r="M278" i="27"/>
  <c r="M138" i="27" s="1"/>
  <c r="M318" i="27"/>
  <c r="M178" i="27" s="1"/>
  <c r="M313" i="27"/>
  <c r="M173" i="27" s="1"/>
  <c r="M308" i="27"/>
  <c r="M168" i="27" s="1"/>
  <c r="M301" i="27"/>
  <c r="M161" i="27" s="1"/>
  <c r="M296" i="27"/>
  <c r="M156" i="27" s="1"/>
  <c r="M291" i="27"/>
  <c r="M151" i="27" s="1"/>
  <c r="M284" i="27"/>
  <c r="M144" i="27" s="1"/>
  <c r="M267" i="27"/>
  <c r="M127" i="27" s="1"/>
  <c r="M262" i="27"/>
  <c r="M122" i="27" s="1"/>
  <c r="M257" i="27"/>
  <c r="M117" i="27" s="1"/>
  <c r="M279" i="27"/>
  <c r="M139" i="27" s="1"/>
  <c r="M274" i="27"/>
  <c r="M134" i="27" s="1"/>
  <c r="M273" i="27"/>
  <c r="M133" i="27" s="1"/>
  <c r="M266" i="27"/>
  <c r="M126" i="27" s="1"/>
  <c r="M261" i="27"/>
  <c r="M121" i="27" s="1"/>
  <c r="M256" i="27"/>
  <c r="M116" i="27" s="1"/>
  <c r="N207" i="27"/>
  <c r="N8" i="27"/>
  <c r="O7" i="27"/>
  <c r="N226" i="27"/>
  <c r="N229" i="27"/>
  <c r="N225" i="27"/>
  <c r="N224" i="27"/>
  <c r="N208" i="27"/>
  <c r="N230" i="27"/>
  <c r="N249" i="27"/>
  <c r="N86" i="27"/>
  <c r="N85" i="27"/>
  <c r="N84" i="27"/>
  <c r="N231" i="27"/>
  <c r="O227" i="27"/>
  <c r="M74" i="27"/>
  <c r="M72" i="27"/>
  <c r="M73" i="27"/>
  <c r="N228" i="27"/>
  <c r="M316" i="27"/>
  <c r="M176" i="27" s="1"/>
  <c r="M311" i="27"/>
  <c r="M171" i="27" s="1"/>
  <c r="M306" i="27"/>
  <c r="M166" i="27" s="1"/>
  <c r="M299" i="27"/>
  <c r="M159" i="27" s="1"/>
  <c r="M294" i="27"/>
  <c r="M154" i="27" s="1"/>
  <c r="M289" i="27"/>
  <c r="M149" i="27" s="1"/>
  <c r="M282" i="27"/>
  <c r="M142" i="27" s="1"/>
  <c r="M272" i="27"/>
  <c r="M132" i="27" s="1"/>
  <c r="M265" i="27"/>
  <c r="M125" i="27" s="1"/>
  <c r="M260" i="27"/>
  <c r="M120" i="27" s="1"/>
  <c r="M255" i="27"/>
  <c r="M115" i="27" s="1"/>
  <c r="M277" i="27"/>
  <c r="M137" i="27" s="1"/>
  <c r="J57" i="27"/>
  <c r="J55" i="27"/>
  <c r="J56" i="27"/>
  <c r="J53" i="27"/>
  <c r="J54" i="27"/>
  <c r="P46" i="27"/>
  <c r="Q81" i="27"/>
  <c r="P43" i="27"/>
  <c r="P42" i="27"/>
  <c r="L203" i="27"/>
  <c r="M95" i="27"/>
  <c r="K51" i="27"/>
  <c r="L50" i="27"/>
  <c r="O231" i="27"/>
  <c r="O211" i="27"/>
  <c r="O209" i="27"/>
  <c r="O210" i="27"/>
  <c r="L200" i="27"/>
  <c r="M92" i="27"/>
  <c r="L197" i="27"/>
  <c r="M89" i="27"/>
  <c r="J258" i="26"/>
  <c r="J118" i="26" s="1"/>
  <c r="J263" i="26"/>
  <c r="J123" i="26" s="1"/>
  <c r="J267" i="26"/>
  <c r="J127" i="26" s="1"/>
  <c r="J260" i="26"/>
  <c r="J120" i="26" s="1"/>
  <c r="J255" i="26"/>
  <c r="J115" i="26" s="1"/>
  <c r="J268" i="26"/>
  <c r="J128" i="26" s="1"/>
  <c r="J261" i="26"/>
  <c r="J121" i="26" s="1"/>
  <c r="J265" i="26"/>
  <c r="J125" i="26" s="1"/>
  <c r="J266" i="26"/>
  <c r="J126" i="26" s="1"/>
  <c r="J262" i="26"/>
  <c r="J122" i="26" s="1"/>
  <c r="J256" i="26"/>
  <c r="J116" i="26" s="1"/>
  <c r="J257" i="26"/>
  <c r="J117" i="26" s="1"/>
  <c r="J210" i="26"/>
  <c r="J56" i="26" s="1"/>
  <c r="J231" i="26"/>
  <c r="J209" i="26"/>
  <c r="J55" i="26" s="1"/>
  <c r="J211" i="26"/>
  <c r="J57" i="26" s="1"/>
  <c r="L81" i="26"/>
  <c r="K43" i="26"/>
  <c r="K228" i="26" s="1"/>
  <c r="K46" i="26"/>
  <c r="K42" i="26"/>
  <c r="K268" i="26" s="1"/>
  <c r="K128" i="26" s="1"/>
  <c r="J54" i="26"/>
  <c r="J53" i="26"/>
  <c r="M26" i="26"/>
  <c r="M24" i="26"/>
  <c r="N36" i="26"/>
  <c r="K15" i="26"/>
  <c r="L199" i="26"/>
  <c r="M91" i="26"/>
  <c r="L201" i="26"/>
  <c r="M93" i="26"/>
  <c r="L202" i="26"/>
  <c r="M94" i="26"/>
  <c r="L198" i="26"/>
  <c r="M90" i="26"/>
  <c r="K319" i="26"/>
  <c r="K179" i="26" s="1"/>
  <c r="K314" i="26"/>
  <c r="K174" i="26" s="1"/>
  <c r="K309" i="26"/>
  <c r="K169" i="26" s="1"/>
  <c r="K302" i="26"/>
  <c r="K162" i="26" s="1"/>
  <c r="K297" i="26"/>
  <c r="K157" i="26" s="1"/>
  <c r="K292" i="26"/>
  <c r="K152" i="26" s="1"/>
  <c r="K285" i="26"/>
  <c r="K145" i="26" s="1"/>
  <c r="K280" i="26"/>
  <c r="K140" i="26" s="1"/>
  <c r="K275" i="26"/>
  <c r="K135" i="26" s="1"/>
  <c r="L208" i="26"/>
  <c r="L207" i="26"/>
  <c r="L8" i="26"/>
  <c r="M7" i="26"/>
  <c r="L226" i="26"/>
  <c r="L229" i="26"/>
  <c r="L224" i="26"/>
  <c r="L230" i="26"/>
  <c r="L225" i="26"/>
  <c r="L249" i="26"/>
  <c r="L86" i="26"/>
  <c r="L85" i="26"/>
  <c r="L84" i="26"/>
  <c r="K51" i="26"/>
  <c r="K53" i="26" s="1"/>
  <c r="L50" i="26"/>
  <c r="K67" i="26"/>
  <c r="L66" i="26"/>
  <c r="L203" i="26"/>
  <c r="M95" i="26"/>
  <c r="L197" i="26"/>
  <c r="M89" i="26"/>
  <c r="K62" i="26"/>
  <c r="L61" i="26"/>
  <c r="L200" i="26"/>
  <c r="M92" i="26"/>
  <c r="L204" i="26"/>
  <c r="M96" i="26"/>
  <c r="K74" i="26"/>
  <c r="K72" i="26"/>
  <c r="K73" i="26"/>
  <c r="K316" i="26"/>
  <c r="K176" i="26" s="1"/>
  <c r="K311" i="26"/>
  <c r="K171" i="26" s="1"/>
  <c r="K306" i="26"/>
  <c r="K166" i="26" s="1"/>
  <c r="K299" i="26"/>
  <c r="K159" i="26" s="1"/>
  <c r="K294" i="26"/>
  <c r="K154" i="26" s="1"/>
  <c r="K289" i="26"/>
  <c r="K149" i="26" s="1"/>
  <c r="K282" i="26"/>
  <c r="K142" i="26" s="1"/>
  <c r="K277" i="26"/>
  <c r="K137" i="26" s="1"/>
  <c r="K272" i="26"/>
  <c r="K132" i="26" s="1"/>
  <c r="J15" i="20"/>
  <c r="K36" i="23"/>
  <c r="J24" i="23"/>
  <c r="J26" i="23"/>
  <c r="J74" i="23"/>
  <c r="J73" i="23"/>
  <c r="J72" i="23"/>
  <c r="K227" i="23"/>
  <c r="K86" i="23"/>
  <c r="J316" i="23"/>
  <c r="J176" i="23" s="1"/>
  <c r="J272" i="23"/>
  <c r="J132" i="23" s="1"/>
  <c r="J306" i="23"/>
  <c r="J166" i="23" s="1"/>
  <c r="J311" i="23"/>
  <c r="J171" i="23" s="1"/>
  <c r="J299" i="23"/>
  <c r="J159" i="23" s="1"/>
  <c r="J277" i="23"/>
  <c r="J137" i="23" s="1"/>
  <c r="J294" i="23"/>
  <c r="J154" i="23" s="1"/>
  <c r="J282" i="23"/>
  <c r="J142" i="23" s="1"/>
  <c r="J289" i="23"/>
  <c r="J149" i="23" s="1"/>
  <c r="J265" i="23"/>
  <c r="J125" i="23" s="1"/>
  <c r="J260" i="23"/>
  <c r="J120" i="23" s="1"/>
  <c r="J255" i="23"/>
  <c r="J115" i="23" s="1"/>
  <c r="J284" i="23"/>
  <c r="J144" i="23" s="1"/>
  <c r="J290" i="23"/>
  <c r="J150" i="23" s="1"/>
  <c r="J308" i="23"/>
  <c r="J168" i="23" s="1"/>
  <c r="J283" i="23"/>
  <c r="J143" i="23" s="1"/>
  <c r="J312" i="23"/>
  <c r="J172" i="23" s="1"/>
  <c r="J291" i="23"/>
  <c r="J151" i="23" s="1"/>
  <c r="J279" i="23"/>
  <c r="J139" i="23" s="1"/>
  <c r="J313" i="23"/>
  <c r="J173" i="23" s="1"/>
  <c r="J278" i="23"/>
  <c r="J138" i="23" s="1"/>
  <c r="J300" i="23"/>
  <c r="J160" i="23" s="1"/>
  <c r="J273" i="23"/>
  <c r="J133" i="23" s="1"/>
  <c r="J274" i="23"/>
  <c r="J134" i="23" s="1"/>
  <c r="J301" i="23"/>
  <c r="J161" i="23" s="1"/>
  <c r="J295" i="23"/>
  <c r="J155" i="23" s="1"/>
  <c r="J318" i="23"/>
  <c r="J178" i="23" s="1"/>
  <c r="J307" i="23"/>
  <c r="J167" i="23" s="1"/>
  <c r="J317" i="23"/>
  <c r="J177" i="23" s="1"/>
  <c r="J296" i="23"/>
  <c r="J156" i="23" s="1"/>
  <c r="J266" i="23"/>
  <c r="J126" i="23" s="1"/>
  <c r="J257" i="23"/>
  <c r="J117" i="23" s="1"/>
  <c r="J267" i="23"/>
  <c r="J127" i="23" s="1"/>
  <c r="J261" i="23"/>
  <c r="J121" i="23" s="1"/>
  <c r="J262" i="23"/>
  <c r="J122" i="23" s="1"/>
  <c r="J256" i="23"/>
  <c r="J116" i="23" s="1"/>
  <c r="K249" i="23"/>
  <c r="K229" i="23"/>
  <c r="K224" i="23"/>
  <c r="K230" i="23"/>
  <c r="K225" i="23"/>
  <c r="K8" i="23"/>
  <c r="K226" i="23"/>
  <c r="K208" i="23"/>
  <c r="K207" i="23"/>
  <c r="J297" i="23"/>
  <c r="J157" i="23" s="1"/>
  <c r="J319" i="23"/>
  <c r="J179" i="23" s="1"/>
  <c r="J280" i="23"/>
  <c r="J140" i="23" s="1"/>
  <c r="J275" i="23"/>
  <c r="J135" i="23" s="1"/>
  <c r="J314" i="23"/>
  <c r="J174" i="23" s="1"/>
  <c r="J292" i="23"/>
  <c r="J152" i="23" s="1"/>
  <c r="J309" i="23"/>
  <c r="J169" i="23" s="1"/>
  <c r="J285" i="23"/>
  <c r="J145" i="23" s="1"/>
  <c r="J302" i="23"/>
  <c r="J162" i="23" s="1"/>
  <c r="J263" i="23"/>
  <c r="J123" i="23" s="1"/>
  <c r="J268" i="23"/>
  <c r="J128" i="23" s="1"/>
  <c r="J258" i="23"/>
  <c r="J118" i="23" s="1"/>
  <c r="K84" i="23"/>
  <c r="K85" i="23"/>
  <c r="K207" i="21"/>
  <c r="K249" i="21"/>
  <c r="K229" i="21"/>
  <c r="K8" i="21"/>
  <c r="K224" i="21"/>
  <c r="K225" i="21"/>
  <c r="K230" i="21"/>
  <c r="K226" i="21"/>
  <c r="K208" i="21"/>
  <c r="J312" i="21"/>
  <c r="J172" i="21" s="1"/>
  <c r="J318" i="21"/>
  <c r="J178" i="21" s="1"/>
  <c r="J284" i="21"/>
  <c r="J144" i="21" s="1"/>
  <c r="J307" i="21"/>
  <c r="J167" i="21" s="1"/>
  <c r="J301" i="21"/>
  <c r="J161" i="21" s="1"/>
  <c r="J283" i="21"/>
  <c r="J143" i="21" s="1"/>
  <c r="J300" i="21"/>
  <c r="J160" i="21" s="1"/>
  <c r="J308" i="21"/>
  <c r="J168" i="21" s="1"/>
  <c r="J273" i="21"/>
  <c r="J133" i="21" s="1"/>
  <c r="J291" i="21"/>
  <c r="J151" i="21" s="1"/>
  <c r="J274" i="21"/>
  <c r="J134" i="21" s="1"/>
  <c r="J279" i="21"/>
  <c r="J139" i="21" s="1"/>
  <c r="J313" i="21"/>
  <c r="J173" i="21" s="1"/>
  <c r="J317" i="21"/>
  <c r="J177" i="21" s="1"/>
  <c r="J295" i="21"/>
  <c r="J155" i="21" s="1"/>
  <c r="J278" i="21"/>
  <c r="J138" i="21" s="1"/>
  <c r="J290" i="21"/>
  <c r="J150" i="21" s="1"/>
  <c r="J296" i="21"/>
  <c r="J156" i="21" s="1"/>
  <c r="K85" i="21"/>
  <c r="J299" i="21"/>
  <c r="J159" i="21" s="1"/>
  <c r="J306" i="21"/>
  <c r="J166" i="21" s="1"/>
  <c r="J277" i="21"/>
  <c r="J137" i="21" s="1"/>
  <c r="J289" i="21"/>
  <c r="J149" i="21" s="1"/>
  <c r="J311" i="21"/>
  <c r="J171" i="21" s="1"/>
  <c r="J294" i="21"/>
  <c r="J154" i="21" s="1"/>
  <c r="J282" i="21"/>
  <c r="J142" i="21" s="1"/>
  <c r="J272" i="21"/>
  <c r="J132" i="21" s="1"/>
  <c r="J316" i="21"/>
  <c r="J176" i="21" s="1"/>
  <c r="K86" i="21"/>
  <c r="L24" i="21"/>
  <c r="L26" i="21"/>
  <c r="K84" i="21"/>
  <c r="J72" i="21"/>
  <c r="J73" i="21"/>
  <c r="J74" i="21"/>
  <c r="J285" i="21"/>
  <c r="J145" i="21" s="1"/>
  <c r="J297" i="21"/>
  <c r="J157" i="21" s="1"/>
  <c r="J314" i="21"/>
  <c r="J174" i="21" s="1"/>
  <c r="J292" i="21"/>
  <c r="J152" i="21" s="1"/>
  <c r="J275" i="21"/>
  <c r="J135" i="21" s="1"/>
  <c r="J319" i="21"/>
  <c r="J179" i="21" s="1"/>
  <c r="J302" i="21"/>
  <c r="J162" i="21" s="1"/>
  <c r="J280" i="21"/>
  <c r="J140" i="21" s="1"/>
  <c r="J309" i="21"/>
  <c r="J169" i="21" s="1"/>
  <c r="J15" i="24"/>
  <c r="J15" i="23"/>
  <c r="J15" i="22"/>
  <c r="J15" i="19"/>
  <c r="J15" i="18"/>
  <c r="J15" i="25"/>
  <c r="K81" i="24"/>
  <c r="J46" i="24"/>
  <c r="J42" i="24"/>
  <c r="J43" i="24"/>
  <c r="J228" i="24" s="1"/>
  <c r="I262" i="24"/>
  <c r="I122" i="24" s="1"/>
  <c r="I265" i="24"/>
  <c r="I125" i="24" s="1"/>
  <c r="I257" i="24"/>
  <c r="I117" i="24" s="1"/>
  <c r="I261" i="24"/>
  <c r="I121" i="24" s="1"/>
  <c r="I260" i="24"/>
  <c r="I120" i="24" s="1"/>
  <c r="I256" i="24"/>
  <c r="I116" i="24" s="1"/>
  <c r="I255" i="24"/>
  <c r="I115" i="24" s="1"/>
  <c r="I258" i="24"/>
  <c r="I118" i="24" s="1"/>
  <c r="I263" i="24"/>
  <c r="I123" i="24" s="1"/>
  <c r="I227" i="24"/>
  <c r="I267" i="24"/>
  <c r="I127" i="24" s="1"/>
  <c r="I266" i="24"/>
  <c r="I126" i="24" s="1"/>
  <c r="I268" i="24"/>
  <c r="I128" i="24" s="1"/>
  <c r="I211" i="24"/>
  <c r="I57" i="24" s="1"/>
  <c r="I210" i="24"/>
  <c r="I56" i="24" s="1"/>
  <c r="I209" i="24"/>
  <c r="I55" i="24" s="1"/>
  <c r="I231" i="24"/>
  <c r="J231" i="20"/>
  <c r="J211" i="20"/>
  <c r="J210" i="20"/>
  <c r="J209" i="20"/>
  <c r="J263" i="20"/>
  <c r="J123" i="20" s="1"/>
  <c r="J257" i="20"/>
  <c r="J117" i="20" s="1"/>
  <c r="J267" i="20"/>
  <c r="J127" i="20" s="1"/>
  <c r="J256" i="20"/>
  <c r="J116" i="20" s="1"/>
  <c r="J255" i="20"/>
  <c r="J115" i="20" s="1"/>
  <c r="J260" i="20"/>
  <c r="J120" i="20" s="1"/>
  <c r="J258" i="20"/>
  <c r="J118" i="20" s="1"/>
  <c r="J268" i="20"/>
  <c r="J128" i="20" s="1"/>
  <c r="J261" i="20"/>
  <c r="J121" i="20" s="1"/>
  <c r="J266" i="20"/>
  <c r="J126" i="20" s="1"/>
  <c r="J265" i="20"/>
  <c r="J125" i="20" s="1"/>
  <c r="J262" i="20"/>
  <c r="J122" i="20" s="1"/>
  <c r="J227" i="20"/>
  <c r="L81" i="20"/>
  <c r="K42" i="20"/>
  <c r="K43" i="20"/>
  <c r="K228" i="20" s="1"/>
  <c r="K46" i="20"/>
  <c r="J61" i="24"/>
  <c r="I62" i="24"/>
  <c r="L50" i="24"/>
  <c r="K51" i="24"/>
  <c r="J54" i="24"/>
  <c r="J53" i="24"/>
  <c r="L89" i="24"/>
  <c r="K197" i="24"/>
  <c r="L95" i="24"/>
  <c r="K203" i="24"/>
  <c r="K198" i="24"/>
  <c r="L90" i="24"/>
  <c r="L91" i="24"/>
  <c r="K199" i="24"/>
  <c r="K200" i="24"/>
  <c r="L92" i="24"/>
  <c r="K202" i="24"/>
  <c r="L94" i="24"/>
  <c r="K204" i="24"/>
  <c r="L96" i="24"/>
  <c r="K66" i="24"/>
  <c r="J67" i="24"/>
  <c r="K197" i="23"/>
  <c r="L89" i="23"/>
  <c r="L199" i="23"/>
  <c r="M91" i="23"/>
  <c r="L211" i="23"/>
  <c r="L209" i="23"/>
  <c r="L210" i="23"/>
  <c r="J67" i="23"/>
  <c r="K66" i="23"/>
  <c r="I53" i="23"/>
  <c r="I54" i="23"/>
  <c r="I55" i="23"/>
  <c r="I57" i="23"/>
  <c r="I56" i="23"/>
  <c r="M46" i="23"/>
  <c r="M42" i="23"/>
  <c r="N81" i="23"/>
  <c r="M43" i="23"/>
  <c r="K50" i="23"/>
  <c r="J51" i="23"/>
  <c r="L198" i="23"/>
  <c r="M90" i="23"/>
  <c r="K200" i="23"/>
  <c r="L92" i="23"/>
  <c r="K203" i="23"/>
  <c r="L95" i="23"/>
  <c r="J62" i="23"/>
  <c r="K61" i="23"/>
  <c r="K204" i="23"/>
  <c r="L96" i="23"/>
  <c r="K202" i="23"/>
  <c r="L94" i="23"/>
  <c r="K197" i="22"/>
  <c r="L89" i="22"/>
  <c r="I53" i="22"/>
  <c r="I54" i="22"/>
  <c r="I56" i="22"/>
  <c r="K46" i="22"/>
  <c r="L81" i="22"/>
  <c r="K43" i="22"/>
  <c r="K228" i="22" s="1"/>
  <c r="K42" i="22"/>
  <c r="K198" i="22"/>
  <c r="L90" i="22"/>
  <c r="I57" i="22"/>
  <c r="J211" i="22"/>
  <c r="J57" i="22" s="1"/>
  <c r="J209" i="22"/>
  <c r="J55" i="22" s="1"/>
  <c r="J231" i="22"/>
  <c r="J210" i="22"/>
  <c r="J56" i="22" s="1"/>
  <c r="J51" i="22"/>
  <c r="K50" i="22"/>
  <c r="I55" i="22"/>
  <c r="K200" i="22"/>
  <c r="L92" i="22"/>
  <c r="J62" i="22"/>
  <c r="K61" i="22"/>
  <c r="J227" i="22"/>
  <c r="J257" i="22"/>
  <c r="J117" i="22" s="1"/>
  <c r="J260" i="22"/>
  <c r="J120" i="22" s="1"/>
  <c r="J266" i="22"/>
  <c r="J126" i="22" s="1"/>
  <c r="J261" i="22"/>
  <c r="J121" i="22" s="1"/>
  <c r="J268" i="22"/>
  <c r="J128" i="22" s="1"/>
  <c r="J256" i="22"/>
  <c r="J116" i="22" s="1"/>
  <c r="J263" i="22"/>
  <c r="J123" i="22" s="1"/>
  <c r="J265" i="22"/>
  <c r="J125" i="22" s="1"/>
  <c r="J262" i="22"/>
  <c r="J122" i="22" s="1"/>
  <c r="J258" i="22"/>
  <c r="J118" i="22" s="1"/>
  <c r="J255" i="22"/>
  <c r="J115" i="22" s="1"/>
  <c r="J267" i="22"/>
  <c r="J127" i="22" s="1"/>
  <c r="K66" i="22"/>
  <c r="J67" i="22"/>
  <c r="K204" i="22"/>
  <c r="L96" i="22"/>
  <c r="K202" i="22"/>
  <c r="L94" i="22"/>
  <c r="K199" i="22"/>
  <c r="L91" i="22"/>
  <c r="K203" i="22"/>
  <c r="L95" i="22"/>
  <c r="K197" i="21"/>
  <c r="K15" i="21" s="1"/>
  <c r="L89" i="21"/>
  <c r="K204" i="21"/>
  <c r="L96" i="21"/>
  <c r="K198" i="21"/>
  <c r="L90" i="21"/>
  <c r="K200" i="21"/>
  <c r="L92" i="21"/>
  <c r="I57" i="21"/>
  <c r="M36" i="21"/>
  <c r="K202" i="21"/>
  <c r="L94" i="21"/>
  <c r="I54" i="21"/>
  <c r="I53" i="21"/>
  <c r="K61" i="21"/>
  <c r="J62" i="21"/>
  <c r="J227" i="21"/>
  <c r="J255" i="21"/>
  <c r="J115" i="21" s="1"/>
  <c r="J266" i="21"/>
  <c r="J126" i="21" s="1"/>
  <c r="J260" i="21"/>
  <c r="J120" i="21" s="1"/>
  <c r="J261" i="21"/>
  <c r="J121" i="21" s="1"/>
  <c r="J262" i="21"/>
  <c r="J122" i="21" s="1"/>
  <c r="J267" i="21"/>
  <c r="J127" i="21" s="1"/>
  <c r="J257" i="21"/>
  <c r="J117" i="21" s="1"/>
  <c r="J268" i="21"/>
  <c r="J128" i="21" s="1"/>
  <c r="J256" i="21"/>
  <c r="J116" i="21" s="1"/>
  <c r="J263" i="21"/>
  <c r="J123" i="21" s="1"/>
  <c r="J265" i="21"/>
  <c r="J125" i="21" s="1"/>
  <c r="J258" i="21"/>
  <c r="J118" i="21" s="1"/>
  <c r="K203" i="21"/>
  <c r="L95" i="21"/>
  <c r="J231" i="21"/>
  <c r="J210" i="21"/>
  <c r="J209" i="21"/>
  <c r="J211" i="21"/>
  <c r="J67" i="21"/>
  <c r="K66" i="21"/>
  <c r="K199" i="21"/>
  <c r="L91" i="21"/>
  <c r="K43" i="21"/>
  <c r="K228" i="21" s="1"/>
  <c r="L81" i="21"/>
  <c r="K46" i="21"/>
  <c r="K42" i="21"/>
  <c r="I55" i="21"/>
  <c r="I56" i="21"/>
  <c r="J51" i="21"/>
  <c r="K50" i="21"/>
  <c r="J51" i="20"/>
  <c r="K50" i="20"/>
  <c r="K66" i="20"/>
  <c r="J67" i="20"/>
  <c r="K203" i="20"/>
  <c r="L95" i="20"/>
  <c r="L89" i="20"/>
  <c r="K197" i="20"/>
  <c r="I54" i="20"/>
  <c r="I53" i="20"/>
  <c r="I56" i="20"/>
  <c r="I57" i="20"/>
  <c r="I55" i="20"/>
  <c r="K202" i="20"/>
  <c r="L94" i="20"/>
  <c r="L36" i="20"/>
  <c r="K199" i="20"/>
  <c r="L91" i="20"/>
  <c r="K200" i="20"/>
  <c r="L92" i="20"/>
  <c r="I62" i="20"/>
  <c r="J61" i="20"/>
  <c r="M204" i="20"/>
  <c r="N96" i="20"/>
  <c r="K198" i="20"/>
  <c r="L90" i="20"/>
  <c r="M227" i="19"/>
  <c r="M268" i="19"/>
  <c r="M128" i="19" s="1"/>
  <c r="M267" i="19"/>
  <c r="M127" i="19" s="1"/>
  <c r="M263" i="19"/>
  <c r="M123" i="19" s="1"/>
  <c r="M256" i="19"/>
  <c r="M116" i="19" s="1"/>
  <c r="M258" i="19"/>
  <c r="M118" i="19" s="1"/>
  <c r="M260" i="19"/>
  <c r="M120" i="19" s="1"/>
  <c r="M255" i="19"/>
  <c r="M115" i="19" s="1"/>
  <c r="M266" i="19"/>
  <c r="M126" i="19" s="1"/>
  <c r="M257" i="19"/>
  <c r="M117" i="19" s="1"/>
  <c r="M265" i="19"/>
  <c r="M125" i="19" s="1"/>
  <c r="M261" i="19"/>
  <c r="M121" i="19" s="1"/>
  <c r="M262" i="19"/>
  <c r="M122" i="19" s="1"/>
  <c r="K198" i="19"/>
  <c r="L90" i="19"/>
  <c r="J51" i="19"/>
  <c r="K50" i="19"/>
  <c r="M231" i="19"/>
  <c r="M211" i="19"/>
  <c r="M209" i="19"/>
  <c r="M210" i="19"/>
  <c r="I54" i="19"/>
  <c r="I53" i="19"/>
  <c r="I57" i="19"/>
  <c r="I55" i="19"/>
  <c r="I56" i="19"/>
  <c r="N46" i="19"/>
  <c r="N42" i="19"/>
  <c r="O81" i="19"/>
  <c r="N43" i="19"/>
  <c r="N228" i="19" s="1"/>
  <c r="K200" i="19"/>
  <c r="L92" i="19"/>
  <c r="K203" i="19"/>
  <c r="L95" i="19"/>
  <c r="L202" i="19"/>
  <c r="M94" i="19"/>
  <c r="K204" i="19"/>
  <c r="L96" i="19"/>
  <c r="K61" i="19"/>
  <c r="J62" i="19"/>
  <c r="K197" i="19"/>
  <c r="L89" i="19"/>
  <c r="M66" i="19"/>
  <c r="L67" i="19"/>
  <c r="K199" i="19"/>
  <c r="L91" i="19"/>
  <c r="N50" i="18"/>
  <c r="M51" i="18"/>
  <c r="J46" i="18"/>
  <c r="J42" i="18"/>
  <c r="K81" i="18"/>
  <c r="J43" i="18"/>
  <c r="J228" i="18" s="1"/>
  <c r="K200" i="18"/>
  <c r="L92" i="18"/>
  <c r="L203" i="18"/>
  <c r="M95" i="18"/>
  <c r="J62" i="18"/>
  <c r="K61" i="18"/>
  <c r="K204" i="18"/>
  <c r="L96" i="18"/>
  <c r="I227" i="18"/>
  <c r="I265" i="18"/>
  <c r="I125" i="18" s="1"/>
  <c r="I260" i="18"/>
  <c r="I120" i="18" s="1"/>
  <c r="I268" i="18"/>
  <c r="I128" i="18" s="1"/>
  <c r="I266" i="18"/>
  <c r="I126" i="18" s="1"/>
  <c r="I262" i="18"/>
  <c r="I122" i="18" s="1"/>
  <c r="I263" i="18"/>
  <c r="I123" i="18" s="1"/>
  <c r="I261" i="18"/>
  <c r="I121" i="18" s="1"/>
  <c r="I267" i="18"/>
  <c r="I127" i="18" s="1"/>
  <c r="I256" i="18"/>
  <c r="I116" i="18" s="1"/>
  <c r="I258" i="18"/>
  <c r="I118" i="18" s="1"/>
  <c r="I255" i="18"/>
  <c r="I115" i="18" s="1"/>
  <c r="I257" i="18"/>
  <c r="I117" i="18" s="1"/>
  <c r="L89" i="18"/>
  <c r="K197" i="18"/>
  <c r="L53" i="18"/>
  <c r="L54" i="18"/>
  <c r="J67" i="18"/>
  <c r="K66" i="18"/>
  <c r="K198" i="18"/>
  <c r="L90" i="18"/>
  <c r="L199" i="18"/>
  <c r="M91" i="18"/>
  <c r="K202" i="18"/>
  <c r="L94" i="18"/>
  <c r="I231" i="18"/>
  <c r="I211" i="18"/>
  <c r="I57" i="18" s="1"/>
  <c r="I209" i="18"/>
  <c r="I55" i="18" s="1"/>
  <c r="I210" i="18"/>
  <c r="I56" i="18" s="1"/>
  <c r="K204" i="25"/>
  <c r="L96" i="25"/>
  <c r="K211" i="25"/>
  <c r="K209" i="25"/>
  <c r="K231" i="25"/>
  <c r="K210" i="25"/>
  <c r="J56" i="25"/>
  <c r="L67" i="25"/>
  <c r="M66" i="25"/>
  <c r="J51" i="25"/>
  <c r="K50" i="25"/>
  <c r="K200" i="25"/>
  <c r="L92" i="25"/>
  <c r="L95" i="25"/>
  <c r="K203" i="25"/>
  <c r="I53" i="25"/>
  <c r="I54" i="25"/>
  <c r="I62" i="25"/>
  <c r="J61" i="25"/>
  <c r="K199" i="25"/>
  <c r="L91" i="25"/>
  <c r="K197" i="25"/>
  <c r="L89" i="25"/>
  <c r="K202" i="25"/>
  <c r="L94" i="25"/>
  <c r="J55" i="25"/>
  <c r="K201" i="25"/>
  <c r="L93" i="25"/>
  <c r="J57" i="25"/>
  <c r="M81" i="25"/>
  <c r="L46" i="25"/>
  <c r="L42" i="25"/>
  <c r="L43" i="25"/>
  <c r="L228" i="25" s="1"/>
  <c r="K198" i="25"/>
  <c r="L90" i="25"/>
  <c r="K227" i="25"/>
  <c r="K255" i="25"/>
  <c r="K115" i="25" s="1"/>
  <c r="K262" i="25"/>
  <c r="K122" i="25" s="1"/>
  <c r="K258" i="25"/>
  <c r="K118" i="25" s="1"/>
  <c r="K268" i="25"/>
  <c r="K128" i="25" s="1"/>
  <c r="K261" i="25"/>
  <c r="K121" i="25" s="1"/>
  <c r="K263" i="25"/>
  <c r="K123" i="25" s="1"/>
  <c r="K267" i="25"/>
  <c r="K127" i="25" s="1"/>
  <c r="K265" i="25"/>
  <c r="K125" i="25" s="1"/>
  <c r="K257" i="25"/>
  <c r="K117" i="25" s="1"/>
  <c r="K260" i="25"/>
  <c r="K120" i="25" s="1"/>
  <c r="K266" i="25"/>
  <c r="K126" i="25" s="1"/>
  <c r="K256" i="25"/>
  <c r="K116" i="25" s="1"/>
  <c r="I57" i="25"/>
  <c r="I55" i="25"/>
  <c r="L7" i="25"/>
  <c r="J15" i="16"/>
  <c r="N7" i="24"/>
  <c r="L7" i="23"/>
  <c r="L228" i="23" s="1"/>
  <c r="M7" i="22"/>
  <c r="L7" i="21"/>
  <c r="L7" i="20"/>
  <c r="L7" i="19"/>
  <c r="N7" i="18"/>
  <c r="M50" i="16"/>
  <c r="J176" i="16"/>
  <c r="J166" i="16"/>
  <c r="J171" i="16"/>
  <c r="J142" i="16"/>
  <c r="J125" i="16"/>
  <c r="J115" i="16"/>
  <c r="J120" i="16"/>
  <c r="J154" i="16"/>
  <c r="J159" i="16"/>
  <c r="J149" i="16"/>
  <c r="J137" i="16"/>
  <c r="J132" i="16"/>
  <c r="K204" i="16"/>
  <c r="L96" i="16"/>
  <c r="K200" i="16"/>
  <c r="L92" i="16"/>
  <c r="K249" i="16"/>
  <c r="K8" i="16"/>
  <c r="L7" i="16"/>
  <c r="K207" i="16"/>
  <c r="K208" i="16"/>
  <c r="J177" i="16"/>
  <c r="J172" i="16"/>
  <c r="J138" i="16"/>
  <c r="J133" i="16"/>
  <c r="J126" i="16"/>
  <c r="J161" i="16"/>
  <c r="J144" i="16"/>
  <c r="J178" i="16"/>
  <c r="J155" i="16"/>
  <c r="J121" i="16"/>
  <c r="J151" i="16"/>
  <c r="J160" i="16"/>
  <c r="J143" i="16"/>
  <c r="J127" i="16"/>
  <c r="J139" i="16"/>
  <c r="J167" i="16"/>
  <c r="J173" i="16"/>
  <c r="J168" i="16"/>
  <c r="J150" i="16"/>
  <c r="J122" i="16"/>
  <c r="J116" i="16"/>
  <c r="J156" i="16"/>
  <c r="J134" i="16"/>
  <c r="J117" i="16"/>
  <c r="M93" i="16"/>
  <c r="L201" i="16"/>
  <c r="J61" i="16"/>
  <c r="I62" i="16"/>
  <c r="K203" i="16"/>
  <c r="L95" i="16"/>
  <c r="K198" i="16"/>
  <c r="L90" i="16"/>
  <c r="K179" i="16"/>
  <c r="K174" i="16"/>
  <c r="K169" i="16"/>
  <c r="K162" i="16"/>
  <c r="K157" i="16"/>
  <c r="K152" i="16"/>
  <c r="K145" i="16"/>
  <c r="K135" i="16"/>
  <c r="K118" i="16"/>
  <c r="K128" i="16"/>
  <c r="K140" i="16"/>
  <c r="K123" i="16"/>
  <c r="K86" i="16"/>
  <c r="J67" i="16"/>
  <c r="K66" i="16"/>
  <c r="K202" i="16"/>
  <c r="L94" i="16"/>
  <c r="K197" i="16"/>
  <c r="K15" i="16" s="1"/>
  <c r="L89" i="16"/>
  <c r="T24" i="16"/>
  <c r="T26" i="16"/>
  <c r="U36" i="16"/>
  <c r="K85" i="16"/>
  <c r="K51" i="16"/>
  <c r="K199" i="16"/>
  <c r="L91" i="16"/>
  <c r="J73" i="16"/>
  <c r="J72" i="16"/>
  <c r="J74" i="16"/>
  <c r="J179" i="16"/>
  <c r="J174" i="16"/>
  <c r="J128" i="16"/>
  <c r="J123" i="16"/>
  <c r="J169" i="16"/>
  <c r="J152" i="16"/>
  <c r="J145" i="16"/>
  <c r="J135" i="16"/>
  <c r="J157" i="16"/>
  <c r="J140" i="16"/>
  <c r="J118" i="16"/>
  <c r="J162" i="16"/>
  <c r="L15" i="27" l="1"/>
  <c r="M36" i="27"/>
  <c r="L26" i="27"/>
  <c r="L24" i="27"/>
  <c r="L62" i="27"/>
  <c r="N73" i="27"/>
  <c r="N72" i="27"/>
  <c r="N74" i="27"/>
  <c r="M204" i="27"/>
  <c r="N96" i="27"/>
  <c r="M201" i="27"/>
  <c r="N93" i="27"/>
  <c r="Q61" i="27"/>
  <c r="M198" i="27"/>
  <c r="N90" i="27"/>
  <c r="R81" i="27"/>
  <c r="Q43" i="27"/>
  <c r="Q46" i="27"/>
  <c r="Q42" i="27"/>
  <c r="M202" i="27"/>
  <c r="N94" i="27"/>
  <c r="M197" i="27"/>
  <c r="N89" i="27"/>
  <c r="L51" i="27"/>
  <c r="M50" i="27"/>
  <c r="P231" i="27"/>
  <c r="P209" i="27"/>
  <c r="P211" i="27"/>
  <c r="P210" i="27"/>
  <c r="N319" i="27"/>
  <c r="N179" i="27" s="1"/>
  <c r="N292" i="27"/>
  <c r="N152" i="27" s="1"/>
  <c r="N314" i="27"/>
  <c r="N174" i="27" s="1"/>
  <c r="N297" i="27"/>
  <c r="N157" i="27" s="1"/>
  <c r="N268" i="27"/>
  <c r="N128" i="27" s="1"/>
  <c r="N263" i="27"/>
  <c r="N123" i="27" s="1"/>
  <c r="N258" i="27"/>
  <c r="N118" i="27" s="1"/>
  <c r="N309" i="27"/>
  <c r="N169" i="27" s="1"/>
  <c r="N280" i="27"/>
  <c r="N140" i="27" s="1"/>
  <c r="N302" i="27"/>
  <c r="N162" i="27" s="1"/>
  <c r="N285" i="27"/>
  <c r="N145" i="27" s="1"/>
  <c r="N275" i="27"/>
  <c r="N135" i="27" s="1"/>
  <c r="K56" i="27"/>
  <c r="K55" i="27"/>
  <c r="K57" i="27"/>
  <c r="K54" i="27"/>
  <c r="K53" i="27"/>
  <c r="N318" i="27"/>
  <c r="N178" i="27" s="1"/>
  <c r="N313" i="27"/>
  <c r="N173" i="27" s="1"/>
  <c r="N308" i="27"/>
  <c r="N168" i="27" s="1"/>
  <c r="N301" i="27"/>
  <c r="N161" i="27" s="1"/>
  <c r="N296" i="27"/>
  <c r="N156" i="27" s="1"/>
  <c r="N291" i="27"/>
  <c r="N151" i="27" s="1"/>
  <c r="N284" i="27"/>
  <c r="N144" i="27" s="1"/>
  <c r="N279" i="27"/>
  <c r="N139" i="27" s="1"/>
  <c r="N307" i="27"/>
  <c r="N167" i="27" s="1"/>
  <c r="N295" i="27"/>
  <c r="N155" i="27" s="1"/>
  <c r="N274" i="27"/>
  <c r="N134" i="27" s="1"/>
  <c r="N300" i="27"/>
  <c r="N160" i="27" s="1"/>
  <c r="N273" i="27"/>
  <c r="N133" i="27" s="1"/>
  <c r="N266" i="27"/>
  <c r="N126" i="27" s="1"/>
  <c r="N261" i="27"/>
  <c r="N121" i="27" s="1"/>
  <c r="N256" i="27"/>
  <c r="N116" i="27" s="1"/>
  <c r="N317" i="27"/>
  <c r="N177" i="27" s="1"/>
  <c r="N283" i="27"/>
  <c r="N143" i="27" s="1"/>
  <c r="N278" i="27"/>
  <c r="N138" i="27" s="1"/>
  <c r="N312" i="27"/>
  <c r="N172" i="27" s="1"/>
  <c r="N267" i="27"/>
  <c r="N127" i="27" s="1"/>
  <c r="N290" i="27"/>
  <c r="N150" i="27" s="1"/>
  <c r="N262" i="27"/>
  <c r="N122" i="27" s="1"/>
  <c r="N257" i="27"/>
  <c r="N117" i="27" s="1"/>
  <c r="M199" i="27"/>
  <c r="N91" i="27"/>
  <c r="M67" i="27"/>
  <c r="N66" i="27"/>
  <c r="M200" i="27"/>
  <c r="N92" i="27"/>
  <c r="M203" i="27"/>
  <c r="N95" i="27"/>
  <c r="N316" i="27"/>
  <c r="N176" i="27" s="1"/>
  <c r="N311" i="27"/>
  <c r="N171" i="27" s="1"/>
  <c r="N306" i="27"/>
  <c r="N166" i="27" s="1"/>
  <c r="N299" i="27"/>
  <c r="N159" i="27" s="1"/>
  <c r="N294" i="27"/>
  <c r="N154" i="27" s="1"/>
  <c r="N289" i="27"/>
  <c r="N149" i="27" s="1"/>
  <c r="N282" i="27"/>
  <c r="N142" i="27" s="1"/>
  <c r="N277" i="27"/>
  <c r="N137" i="27" s="1"/>
  <c r="N265" i="27"/>
  <c r="N125" i="27" s="1"/>
  <c r="N272" i="27"/>
  <c r="N132" i="27" s="1"/>
  <c r="N255" i="27"/>
  <c r="N115" i="27" s="1"/>
  <c r="N260" i="27"/>
  <c r="N120" i="27" s="1"/>
  <c r="O207" i="27"/>
  <c r="O8" i="27"/>
  <c r="P7" i="27"/>
  <c r="O249" i="27"/>
  <c r="O208" i="27"/>
  <c r="O225" i="27"/>
  <c r="O229" i="27"/>
  <c r="O226" i="27"/>
  <c r="O230" i="27"/>
  <c r="O224" i="27"/>
  <c r="O85" i="27"/>
  <c r="O84" i="27"/>
  <c r="O86" i="27"/>
  <c r="K260" i="26"/>
  <c r="K120" i="26" s="1"/>
  <c r="K255" i="26"/>
  <c r="K115" i="26" s="1"/>
  <c r="K265" i="26"/>
  <c r="K125" i="26" s="1"/>
  <c r="K258" i="26"/>
  <c r="K118" i="26" s="1"/>
  <c r="K263" i="26"/>
  <c r="K123" i="26" s="1"/>
  <c r="K210" i="26"/>
  <c r="K56" i="26" s="1"/>
  <c r="K209" i="26"/>
  <c r="K55" i="26" s="1"/>
  <c r="K231" i="26"/>
  <c r="K211" i="26"/>
  <c r="K57" i="26" s="1"/>
  <c r="L46" i="26"/>
  <c r="L42" i="26"/>
  <c r="L227" i="26" s="1"/>
  <c r="M81" i="26"/>
  <c r="L43" i="26"/>
  <c r="L228" i="26" s="1"/>
  <c r="K227" i="26"/>
  <c r="K262" i="26"/>
  <c r="K122" i="26" s="1"/>
  <c r="K266" i="26"/>
  <c r="K126" i="26" s="1"/>
  <c r="K261" i="26"/>
  <c r="K121" i="26" s="1"/>
  <c r="K256" i="26"/>
  <c r="K116" i="26" s="1"/>
  <c r="K267" i="26"/>
  <c r="K127" i="26" s="1"/>
  <c r="K257" i="26"/>
  <c r="K117" i="26" s="1"/>
  <c r="K54" i="26"/>
  <c r="L15" i="26"/>
  <c r="O36" i="26"/>
  <c r="N24" i="26"/>
  <c r="N26" i="26"/>
  <c r="M200" i="26"/>
  <c r="N92" i="26"/>
  <c r="M50" i="26"/>
  <c r="L51" i="26"/>
  <c r="M201" i="26"/>
  <c r="N93" i="26"/>
  <c r="L319" i="26"/>
  <c r="L179" i="26" s="1"/>
  <c r="L314" i="26"/>
  <c r="L174" i="26" s="1"/>
  <c r="L309" i="26"/>
  <c r="L169" i="26" s="1"/>
  <c r="L302" i="26"/>
  <c r="L162" i="26" s="1"/>
  <c r="L297" i="26"/>
  <c r="L157" i="26" s="1"/>
  <c r="L292" i="26"/>
  <c r="L152" i="26" s="1"/>
  <c r="L285" i="26"/>
  <c r="L145" i="26" s="1"/>
  <c r="L280" i="26"/>
  <c r="L140" i="26" s="1"/>
  <c r="L275" i="26"/>
  <c r="L135" i="26" s="1"/>
  <c r="L62" i="26"/>
  <c r="M61" i="26"/>
  <c r="L317" i="26"/>
  <c r="L177" i="26" s="1"/>
  <c r="L312" i="26"/>
  <c r="L172" i="26" s="1"/>
  <c r="L307" i="26"/>
  <c r="L167" i="26" s="1"/>
  <c r="L300" i="26"/>
  <c r="L160" i="26" s="1"/>
  <c r="L295" i="26"/>
  <c r="L155" i="26" s="1"/>
  <c r="L290" i="26"/>
  <c r="L150" i="26" s="1"/>
  <c r="L283" i="26"/>
  <c r="L143" i="26" s="1"/>
  <c r="L278" i="26"/>
  <c r="L138" i="26" s="1"/>
  <c r="L318" i="26"/>
  <c r="L178" i="26" s="1"/>
  <c r="L313" i="26"/>
  <c r="L173" i="26" s="1"/>
  <c r="L308" i="26"/>
  <c r="L168" i="26" s="1"/>
  <c r="L301" i="26"/>
  <c r="L161" i="26" s="1"/>
  <c r="L296" i="26"/>
  <c r="L156" i="26" s="1"/>
  <c r="L291" i="26"/>
  <c r="L151" i="26" s="1"/>
  <c r="L284" i="26"/>
  <c r="L144" i="26" s="1"/>
  <c r="L279" i="26"/>
  <c r="L139" i="26" s="1"/>
  <c r="L274" i="26"/>
  <c r="L134" i="26" s="1"/>
  <c r="L273" i="26"/>
  <c r="L133" i="26" s="1"/>
  <c r="L261" i="26"/>
  <c r="L121" i="26" s="1"/>
  <c r="M207" i="26"/>
  <c r="M208" i="26"/>
  <c r="M8" i="26"/>
  <c r="N7" i="26"/>
  <c r="M229" i="26"/>
  <c r="M230" i="26"/>
  <c r="M249" i="26"/>
  <c r="M225" i="26"/>
  <c r="M226" i="26"/>
  <c r="M224" i="26"/>
  <c r="M86" i="26"/>
  <c r="M85" i="26"/>
  <c r="M84" i="26"/>
  <c r="M198" i="26"/>
  <c r="N90" i="26"/>
  <c r="L316" i="26"/>
  <c r="L176" i="26" s="1"/>
  <c r="L311" i="26"/>
  <c r="L171" i="26" s="1"/>
  <c r="L306" i="26"/>
  <c r="L166" i="26" s="1"/>
  <c r="L299" i="26"/>
  <c r="L159" i="26" s="1"/>
  <c r="L294" i="26"/>
  <c r="L154" i="26" s="1"/>
  <c r="L289" i="26"/>
  <c r="L149" i="26" s="1"/>
  <c r="L282" i="26"/>
  <c r="L142" i="26" s="1"/>
  <c r="L277" i="26"/>
  <c r="L137" i="26" s="1"/>
  <c r="L272" i="26"/>
  <c r="L132" i="26" s="1"/>
  <c r="M199" i="26"/>
  <c r="N91" i="26"/>
  <c r="M197" i="26"/>
  <c r="N89" i="26"/>
  <c r="L73" i="26"/>
  <c r="L74" i="26"/>
  <c r="L72" i="26"/>
  <c r="M202" i="26"/>
  <c r="N94" i="26"/>
  <c r="M203" i="26"/>
  <c r="N95" i="26"/>
  <c r="M204" i="26"/>
  <c r="N96" i="26"/>
  <c r="L67" i="26"/>
  <c r="M66" i="26"/>
  <c r="K15" i="20"/>
  <c r="K294" i="23"/>
  <c r="K154" i="23" s="1"/>
  <c r="K282" i="23"/>
  <c r="K142" i="23" s="1"/>
  <c r="K277" i="23"/>
  <c r="K137" i="23" s="1"/>
  <c r="K289" i="23"/>
  <c r="K149" i="23" s="1"/>
  <c r="K299" i="23"/>
  <c r="K159" i="23" s="1"/>
  <c r="K316" i="23"/>
  <c r="K176" i="23" s="1"/>
  <c r="K272" i="23"/>
  <c r="K132" i="23" s="1"/>
  <c r="K311" i="23"/>
  <c r="K171" i="23" s="1"/>
  <c r="K306" i="23"/>
  <c r="K166" i="23" s="1"/>
  <c r="K255" i="23"/>
  <c r="K115" i="23" s="1"/>
  <c r="K265" i="23"/>
  <c r="K125" i="23" s="1"/>
  <c r="K260" i="23"/>
  <c r="K120" i="23" s="1"/>
  <c r="L231" i="23"/>
  <c r="K74" i="23"/>
  <c r="K73" i="23"/>
  <c r="K72" i="23"/>
  <c r="K295" i="23"/>
  <c r="K155" i="23" s="1"/>
  <c r="K296" i="23"/>
  <c r="K156" i="23" s="1"/>
  <c r="K278" i="23"/>
  <c r="K138" i="23" s="1"/>
  <c r="K274" i="23"/>
  <c r="K134" i="23" s="1"/>
  <c r="K312" i="23"/>
  <c r="K172" i="23" s="1"/>
  <c r="K283" i="23"/>
  <c r="K143" i="23" s="1"/>
  <c r="K307" i="23"/>
  <c r="K167" i="23" s="1"/>
  <c r="K291" i="23"/>
  <c r="K151" i="23" s="1"/>
  <c r="K300" i="23"/>
  <c r="K160" i="23" s="1"/>
  <c r="K290" i="23"/>
  <c r="K150" i="23" s="1"/>
  <c r="K318" i="23"/>
  <c r="K178" i="23" s="1"/>
  <c r="K279" i="23"/>
  <c r="K139" i="23" s="1"/>
  <c r="K313" i="23"/>
  <c r="K173" i="23" s="1"/>
  <c r="K308" i="23"/>
  <c r="K168" i="23" s="1"/>
  <c r="K273" i="23"/>
  <c r="K133" i="23" s="1"/>
  <c r="K301" i="23"/>
  <c r="K161" i="23" s="1"/>
  <c r="K317" i="23"/>
  <c r="K177" i="23" s="1"/>
  <c r="K284" i="23"/>
  <c r="K144" i="23" s="1"/>
  <c r="K266" i="23"/>
  <c r="K126" i="23" s="1"/>
  <c r="K261" i="23"/>
  <c r="K121" i="23" s="1"/>
  <c r="K256" i="23"/>
  <c r="K116" i="23" s="1"/>
  <c r="K267" i="23"/>
  <c r="K127" i="23" s="1"/>
  <c r="K257" i="23"/>
  <c r="K117" i="23" s="1"/>
  <c r="K262" i="23"/>
  <c r="K122" i="23" s="1"/>
  <c r="K309" i="23"/>
  <c r="K169" i="23" s="1"/>
  <c r="K302" i="23"/>
  <c r="K162" i="23" s="1"/>
  <c r="K297" i="23"/>
  <c r="K157" i="23" s="1"/>
  <c r="K292" i="23"/>
  <c r="K152" i="23" s="1"/>
  <c r="K275" i="23"/>
  <c r="K135" i="23" s="1"/>
  <c r="K280" i="23"/>
  <c r="K140" i="23" s="1"/>
  <c r="K319" i="23"/>
  <c r="K179" i="23" s="1"/>
  <c r="K285" i="23"/>
  <c r="K145" i="23" s="1"/>
  <c r="K314" i="23"/>
  <c r="K174" i="23" s="1"/>
  <c r="K258" i="23"/>
  <c r="K118" i="23" s="1"/>
  <c r="K268" i="23"/>
  <c r="K128" i="23" s="1"/>
  <c r="K263" i="23"/>
  <c r="K123" i="23" s="1"/>
  <c r="L230" i="23"/>
  <c r="L8" i="23"/>
  <c r="L207" i="23"/>
  <c r="L208" i="23"/>
  <c r="L224" i="23"/>
  <c r="L226" i="23"/>
  <c r="L229" i="23"/>
  <c r="L249" i="23"/>
  <c r="L225" i="23"/>
  <c r="L86" i="23"/>
  <c r="L85" i="23"/>
  <c r="L84" i="23"/>
  <c r="L227" i="23"/>
  <c r="L36" i="23"/>
  <c r="K24" i="23"/>
  <c r="K26" i="23"/>
  <c r="K277" i="21"/>
  <c r="K137" i="21" s="1"/>
  <c r="K299" i="21"/>
  <c r="K159" i="21" s="1"/>
  <c r="K289" i="21"/>
  <c r="K149" i="21" s="1"/>
  <c r="K294" i="21"/>
  <c r="K154" i="21" s="1"/>
  <c r="K316" i="21"/>
  <c r="K176" i="21" s="1"/>
  <c r="K272" i="21"/>
  <c r="K132" i="21" s="1"/>
  <c r="K311" i="21"/>
  <c r="K171" i="21" s="1"/>
  <c r="K306" i="21"/>
  <c r="K166" i="21" s="1"/>
  <c r="K282" i="21"/>
  <c r="K142" i="21" s="1"/>
  <c r="K317" i="21"/>
  <c r="K177" i="21" s="1"/>
  <c r="K301" i="21"/>
  <c r="K161" i="21" s="1"/>
  <c r="K313" i="21"/>
  <c r="K173" i="21" s="1"/>
  <c r="K312" i="21"/>
  <c r="K172" i="21" s="1"/>
  <c r="K296" i="21"/>
  <c r="K156" i="21" s="1"/>
  <c r="K284" i="21"/>
  <c r="K144" i="21" s="1"/>
  <c r="K307" i="21"/>
  <c r="K167" i="21" s="1"/>
  <c r="K274" i="21"/>
  <c r="K134" i="21" s="1"/>
  <c r="K295" i="21"/>
  <c r="K155" i="21" s="1"/>
  <c r="K291" i="21"/>
  <c r="K151" i="21" s="1"/>
  <c r="K290" i="21"/>
  <c r="K150" i="21" s="1"/>
  <c r="K279" i="21"/>
  <c r="K139" i="21" s="1"/>
  <c r="K283" i="21"/>
  <c r="K143" i="21" s="1"/>
  <c r="K318" i="21"/>
  <c r="K178" i="21" s="1"/>
  <c r="K273" i="21"/>
  <c r="K133" i="21" s="1"/>
  <c r="K300" i="21"/>
  <c r="K160" i="21" s="1"/>
  <c r="K308" i="21"/>
  <c r="K168" i="21" s="1"/>
  <c r="K278" i="21"/>
  <c r="K138" i="21" s="1"/>
  <c r="K74" i="21"/>
  <c r="K72" i="21"/>
  <c r="K73" i="21"/>
  <c r="L208" i="21"/>
  <c r="L226" i="21"/>
  <c r="L229" i="21"/>
  <c r="L8" i="21"/>
  <c r="L230" i="21"/>
  <c r="L225" i="21"/>
  <c r="L207" i="21"/>
  <c r="L224" i="21"/>
  <c r="L249" i="21"/>
  <c r="L85" i="21"/>
  <c r="L86" i="21"/>
  <c r="L84" i="21"/>
  <c r="M24" i="21"/>
  <c r="M26" i="21"/>
  <c r="K314" i="21"/>
  <c r="K174" i="21" s="1"/>
  <c r="K309" i="21"/>
  <c r="K169" i="21" s="1"/>
  <c r="K302" i="21"/>
  <c r="K162" i="21" s="1"/>
  <c r="K292" i="21"/>
  <c r="K152" i="21" s="1"/>
  <c r="K285" i="21"/>
  <c r="K145" i="21" s="1"/>
  <c r="K280" i="21"/>
  <c r="K140" i="21" s="1"/>
  <c r="K319" i="21"/>
  <c r="K179" i="21" s="1"/>
  <c r="K297" i="21"/>
  <c r="K157" i="21" s="1"/>
  <c r="K275" i="21"/>
  <c r="K135" i="21" s="1"/>
  <c r="K15" i="24"/>
  <c r="K15" i="23"/>
  <c r="K15" i="22"/>
  <c r="K15" i="19"/>
  <c r="K15" i="18"/>
  <c r="K15" i="25"/>
  <c r="J267" i="24"/>
  <c r="J127" i="24" s="1"/>
  <c r="J258" i="24"/>
  <c r="J118" i="24" s="1"/>
  <c r="J257" i="24"/>
  <c r="J117" i="24" s="1"/>
  <c r="J261" i="24"/>
  <c r="J121" i="24" s="1"/>
  <c r="J265" i="24"/>
  <c r="J125" i="24" s="1"/>
  <c r="J263" i="24"/>
  <c r="J123" i="24" s="1"/>
  <c r="J227" i="24"/>
  <c r="J256" i="24"/>
  <c r="J116" i="24" s="1"/>
  <c r="J266" i="24"/>
  <c r="J126" i="24" s="1"/>
  <c r="J255" i="24"/>
  <c r="J115" i="24" s="1"/>
  <c r="J268" i="24"/>
  <c r="J128" i="24" s="1"/>
  <c r="J260" i="24"/>
  <c r="J120" i="24" s="1"/>
  <c r="J262" i="24"/>
  <c r="J122" i="24" s="1"/>
  <c r="J209" i="24"/>
  <c r="J55" i="24" s="1"/>
  <c r="J231" i="24"/>
  <c r="J211" i="24"/>
  <c r="J57" i="24" s="1"/>
  <c r="J210" i="24"/>
  <c r="J56" i="24" s="1"/>
  <c r="K42" i="24"/>
  <c r="K46" i="24"/>
  <c r="K43" i="24"/>
  <c r="K228" i="24" s="1"/>
  <c r="L81" i="24"/>
  <c r="K209" i="20"/>
  <c r="K210" i="20"/>
  <c r="K211" i="20"/>
  <c r="K231" i="20"/>
  <c r="K255" i="20"/>
  <c r="K115" i="20" s="1"/>
  <c r="K256" i="20"/>
  <c r="K116" i="20" s="1"/>
  <c r="K263" i="20"/>
  <c r="K123" i="20" s="1"/>
  <c r="K258" i="20"/>
  <c r="K118" i="20" s="1"/>
  <c r="K261" i="20"/>
  <c r="K121" i="20" s="1"/>
  <c r="K260" i="20"/>
  <c r="K120" i="20" s="1"/>
  <c r="K265" i="20"/>
  <c r="K125" i="20" s="1"/>
  <c r="K267" i="20"/>
  <c r="K127" i="20" s="1"/>
  <c r="K268" i="20"/>
  <c r="K128" i="20" s="1"/>
  <c r="K227" i="20"/>
  <c r="K266" i="20"/>
  <c r="K126" i="20" s="1"/>
  <c r="K262" i="20"/>
  <c r="K122" i="20" s="1"/>
  <c r="K257" i="20"/>
  <c r="K117" i="20" s="1"/>
  <c r="L43" i="20"/>
  <c r="L228" i="20" s="1"/>
  <c r="M81" i="20"/>
  <c r="L42" i="20"/>
  <c r="L46" i="20"/>
  <c r="L199" i="24"/>
  <c r="M91" i="24"/>
  <c r="M90" i="24"/>
  <c r="L198" i="24"/>
  <c r="L202" i="24"/>
  <c r="M94" i="24"/>
  <c r="K54" i="24"/>
  <c r="K53" i="24"/>
  <c r="L200" i="24"/>
  <c r="M92" i="24"/>
  <c r="L203" i="24"/>
  <c r="M95" i="24"/>
  <c r="L51" i="24"/>
  <c r="M50" i="24"/>
  <c r="L204" i="24"/>
  <c r="M96" i="24"/>
  <c r="L66" i="24"/>
  <c r="K67" i="24"/>
  <c r="L197" i="24"/>
  <c r="M89" i="24"/>
  <c r="K61" i="24"/>
  <c r="J62" i="24"/>
  <c r="M198" i="23"/>
  <c r="N90" i="23"/>
  <c r="M211" i="23"/>
  <c r="M210" i="23"/>
  <c r="M209" i="23"/>
  <c r="K62" i="23"/>
  <c r="L61" i="23"/>
  <c r="J54" i="23"/>
  <c r="J53" i="23"/>
  <c r="J56" i="23"/>
  <c r="J55" i="23"/>
  <c r="J57" i="23"/>
  <c r="L50" i="23"/>
  <c r="K51" i="23"/>
  <c r="M199" i="23"/>
  <c r="N91" i="23"/>
  <c r="L203" i="23"/>
  <c r="M95" i="23"/>
  <c r="O81" i="23"/>
  <c r="N46" i="23"/>
  <c r="N43" i="23"/>
  <c r="N42" i="23"/>
  <c r="K67" i="23"/>
  <c r="L66" i="23"/>
  <c r="L197" i="23"/>
  <c r="M89" i="23"/>
  <c r="L204" i="23"/>
  <c r="M96" i="23"/>
  <c r="L202" i="23"/>
  <c r="M94" i="23"/>
  <c r="L200" i="23"/>
  <c r="M92" i="23"/>
  <c r="K231" i="22"/>
  <c r="K211" i="22"/>
  <c r="K209" i="22"/>
  <c r="K210" i="22"/>
  <c r="L204" i="22"/>
  <c r="M96" i="22"/>
  <c r="K62" i="22"/>
  <c r="L61" i="22"/>
  <c r="K67" i="22"/>
  <c r="L66" i="22"/>
  <c r="L199" i="22"/>
  <c r="M91" i="22"/>
  <c r="L203" i="22"/>
  <c r="M95" i="22"/>
  <c r="L198" i="22"/>
  <c r="M90" i="22"/>
  <c r="L46" i="22"/>
  <c r="L42" i="22"/>
  <c r="M81" i="22"/>
  <c r="L43" i="22"/>
  <c r="L228" i="22" s="1"/>
  <c r="L202" i="22"/>
  <c r="M94" i="22"/>
  <c r="L50" i="22"/>
  <c r="K51" i="22"/>
  <c r="L197" i="22"/>
  <c r="M89" i="22"/>
  <c r="L200" i="22"/>
  <c r="M92" i="22"/>
  <c r="J53" i="22"/>
  <c r="J54" i="22"/>
  <c r="K227" i="22"/>
  <c r="K257" i="22"/>
  <c r="K117" i="22" s="1"/>
  <c r="K260" i="22"/>
  <c r="K120" i="22" s="1"/>
  <c r="K267" i="22"/>
  <c r="K127" i="22" s="1"/>
  <c r="K255" i="22"/>
  <c r="K115" i="22" s="1"/>
  <c r="K261" i="22"/>
  <c r="K121" i="22" s="1"/>
  <c r="K262" i="22"/>
  <c r="K122" i="22" s="1"/>
  <c r="K265" i="22"/>
  <c r="K125" i="22" s="1"/>
  <c r="K256" i="22"/>
  <c r="K116" i="22" s="1"/>
  <c r="K263" i="22"/>
  <c r="K123" i="22" s="1"/>
  <c r="K268" i="22"/>
  <c r="K128" i="22" s="1"/>
  <c r="K266" i="22"/>
  <c r="K126" i="22" s="1"/>
  <c r="K258" i="22"/>
  <c r="K118" i="22" s="1"/>
  <c r="M94" i="21"/>
  <c r="L202" i="21"/>
  <c r="M90" i="21"/>
  <c r="L198" i="21"/>
  <c r="K67" i="21"/>
  <c r="L66" i="21"/>
  <c r="K231" i="21"/>
  <c r="K211" i="21"/>
  <c r="K209" i="21"/>
  <c r="K210" i="21"/>
  <c r="J55" i="21"/>
  <c r="L43" i="21"/>
  <c r="L228" i="21" s="1"/>
  <c r="M81" i="21"/>
  <c r="L46" i="21"/>
  <c r="L42" i="21"/>
  <c r="J56" i="21"/>
  <c r="L200" i="21"/>
  <c r="M92" i="21"/>
  <c r="J57" i="21"/>
  <c r="N36" i="21"/>
  <c r="L197" i="21"/>
  <c r="M89" i="21"/>
  <c r="J54" i="21"/>
  <c r="J53" i="21"/>
  <c r="K227" i="21"/>
  <c r="K260" i="21"/>
  <c r="K120" i="21" s="1"/>
  <c r="K267" i="21"/>
  <c r="K127" i="21" s="1"/>
  <c r="K255" i="21"/>
  <c r="K115" i="21" s="1"/>
  <c r="K262" i="21"/>
  <c r="K122" i="21" s="1"/>
  <c r="K261" i="21"/>
  <c r="K121" i="21" s="1"/>
  <c r="K265" i="21"/>
  <c r="K125" i="21" s="1"/>
  <c r="K257" i="21"/>
  <c r="K117" i="21" s="1"/>
  <c r="K258" i="21"/>
  <c r="K118" i="21" s="1"/>
  <c r="K266" i="21"/>
  <c r="K126" i="21" s="1"/>
  <c r="K256" i="21"/>
  <c r="K116" i="21" s="1"/>
  <c r="K263" i="21"/>
  <c r="K123" i="21" s="1"/>
  <c r="K268" i="21"/>
  <c r="K128" i="21" s="1"/>
  <c r="M96" i="21"/>
  <c r="L204" i="21"/>
  <c r="K51" i="21"/>
  <c r="L50" i="21"/>
  <c r="L199" i="21"/>
  <c r="M91" i="21"/>
  <c r="L203" i="21"/>
  <c r="M95" i="21"/>
  <c r="L61" i="21"/>
  <c r="K62" i="21"/>
  <c r="L200" i="20"/>
  <c r="M92" i="20"/>
  <c r="J53" i="20"/>
  <c r="J54" i="20"/>
  <c r="J57" i="20"/>
  <c r="J56" i="20"/>
  <c r="J55" i="20"/>
  <c r="L199" i="20"/>
  <c r="M91" i="20"/>
  <c r="L66" i="20"/>
  <c r="K67" i="20"/>
  <c r="L198" i="20"/>
  <c r="M90" i="20"/>
  <c r="L203" i="20"/>
  <c r="M95" i="20"/>
  <c r="M36" i="20"/>
  <c r="L50" i="20"/>
  <c r="K51" i="20"/>
  <c r="N204" i="20"/>
  <c r="O96" i="20"/>
  <c r="J62" i="20"/>
  <c r="K61" i="20"/>
  <c r="L202" i="20"/>
  <c r="M94" i="20"/>
  <c r="L197" i="20"/>
  <c r="M89" i="20"/>
  <c r="J54" i="19"/>
  <c r="J53" i="19"/>
  <c r="J55" i="19"/>
  <c r="J57" i="19"/>
  <c r="J56" i="19"/>
  <c r="M202" i="19"/>
  <c r="N94" i="19"/>
  <c r="L198" i="19"/>
  <c r="M90" i="19"/>
  <c r="M67" i="19"/>
  <c r="N66" i="19"/>
  <c r="L197" i="19"/>
  <c r="M89" i="19"/>
  <c r="O46" i="19"/>
  <c r="O42" i="19"/>
  <c r="P81" i="19"/>
  <c r="O43" i="19"/>
  <c r="O228" i="19" s="1"/>
  <c r="N227" i="19"/>
  <c r="N268" i="19"/>
  <c r="N128" i="19" s="1"/>
  <c r="N262" i="19"/>
  <c r="N122" i="19" s="1"/>
  <c r="N256" i="19"/>
  <c r="N116" i="19" s="1"/>
  <c r="N260" i="19"/>
  <c r="N120" i="19" s="1"/>
  <c r="N267" i="19"/>
  <c r="N127" i="19" s="1"/>
  <c r="N266" i="19"/>
  <c r="N126" i="19" s="1"/>
  <c r="N261" i="19"/>
  <c r="N121" i="19" s="1"/>
  <c r="N258" i="19"/>
  <c r="N118" i="19" s="1"/>
  <c r="N265" i="19"/>
  <c r="N125" i="19" s="1"/>
  <c r="N263" i="19"/>
  <c r="N123" i="19" s="1"/>
  <c r="N255" i="19"/>
  <c r="N115" i="19" s="1"/>
  <c r="N257" i="19"/>
  <c r="N117" i="19" s="1"/>
  <c r="L203" i="19"/>
  <c r="M95" i="19"/>
  <c r="N231" i="19"/>
  <c r="N211" i="19"/>
  <c r="N209" i="19"/>
  <c r="N210" i="19"/>
  <c r="K62" i="19"/>
  <c r="L61" i="19"/>
  <c r="L199" i="19"/>
  <c r="M91" i="19"/>
  <c r="L204" i="19"/>
  <c r="M96" i="19"/>
  <c r="L200" i="19"/>
  <c r="M92" i="19"/>
  <c r="K51" i="19"/>
  <c r="L50" i="19"/>
  <c r="L200" i="18"/>
  <c r="M92" i="18"/>
  <c r="L204" i="18"/>
  <c r="M96" i="18"/>
  <c r="L202" i="18"/>
  <c r="M94" i="18"/>
  <c r="M199" i="18"/>
  <c r="N91" i="18"/>
  <c r="L81" i="18"/>
  <c r="K43" i="18"/>
  <c r="K228" i="18" s="1"/>
  <c r="K42" i="18"/>
  <c r="K46" i="18"/>
  <c r="M89" i="18"/>
  <c r="L197" i="18"/>
  <c r="L15" i="18" s="1"/>
  <c r="K62" i="18"/>
  <c r="L61" i="18"/>
  <c r="J227" i="18"/>
  <c r="J263" i="18"/>
  <c r="J123" i="18" s="1"/>
  <c r="J258" i="18"/>
  <c r="J118" i="18" s="1"/>
  <c r="J255" i="18"/>
  <c r="J115" i="18" s="1"/>
  <c r="J260" i="18"/>
  <c r="J120" i="18" s="1"/>
  <c r="J262" i="18"/>
  <c r="J122" i="18" s="1"/>
  <c r="J266" i="18"/>
  <c r="J126" i="18" s="1"/>
  <c r="J257" i="18"/>
  <c r="J117" i="18" s="1"/>
  <c r="J261" i="18"/>
  <c r="J121" i="18" s="1"/>
  <c r="J267" i="18"/>
  <c r="J127" i="18" s="1"/>
  <c r="J265" i="18"/>
  <c r="J125" i="18" s="1"/>
  <c r="J256" i="18"/>
  <c r="J116" i="18" s="1"/>
  <c r="J268" i="18"/>
  <c r="J128" i="18" s="1"/>
  <c r="L198" i="18"/>
  <c r="M90" i="18"/>
  <c r="J231" i="18"/>
  <c r="J209" i="18"/>
  <c r="J55" i="18" s="1"/>
  <c r="J211" i="18"/>
  <c r="J57" i="18" s="1"/>
  <c r="J210" i="18"/>
  <c r="J56" i="18" s="1"/>
  <c r="M203" i="18"/>
  <c r="N95" i="18"/>
  <c r="M54" i="18"/>
  <c r="M53" i="18"/>
  <c r="L66" i="18"/>
  <c r="K67" i="18"/>
  <c r="N51" i="18"/>
  <c r="O50" i="18"/>
  <c r="L231" i="25"/>
  <c r="L211" i="25"/>
  <c r="L209" i="25"/>
  <c r="L210" i="25"/>
  <c r="L197" i="25"/>
  <c r="M89" i="25"/>
  <c r="M43" i="25"/>
  <c r="M228" i="25" s="1"/>
  <c r="M46" i="25"/>
  <c r="M42" i="25"/>
  <c r="N81" i="25"/>
  <c r="L203" i="25"/>
  <c r="M95" i="25"/>
  <c r="L199" i="25"/>
  <c r="M91" i="25"/>
  <c r="M92" i="25"/>
  <c r="L200" i="25"/>
  <c r="L201" i="25"/>
  <c r="M93" i="25"/>
  <c r="L227" i="25"/>
  <c r="L267" i="25"/>
  <c r="L127" i="25" s="1"/>
  <c r="L266" i="25"/>
  <c r="L126" i="25" s="1"/>
  <c r="L268" i="25"/>
  <c r="L128" i="25" s="1"/>
  <c r="L261" i="25"/>
  <c r="L121" i="25" s="1"/>
  <c r="L263" i="25"/>
  <c r="L123" i="25" s="1"/>
  <c r="L255" i="25"/>
  <c r="L115" i="25" s="1"/>
  <c r="L256" i="25"/>
  <c r="L116" i="25" s="1"/>
  <c r="L257" i="25"/>
  <c r="L117" i="25" s="1"/>
  <c r="L258" i="25"/>
  <c r="L118" i="25" s="1"/>
  <c r="L265" i="25"/>
  <c r="L125" i="25" s="1"/>
  <c r="L260" i="25"/>
  <c r="L120" i="25" s="1"/>
  <c r="L262" i="25"/>
  <c r="L122" i="25" s="1"/>
  <c r="M90" i="25"/>
  <c r="L198" i="25"/>
  <c r="J62" i="25"/>
  <c r="K61" i="25"/>
  <c r="L50" i="25"/>
  <c r="K51" i="25"/>
  <c r="K57" i="25" s="1"/>
  <c r="J54" i="25"/>
  <c r="J53" i="25"/>
  <c r="L204" i="25"/>
  <c r="M96" i="25"/>
  <c r="M94" i="25"/>
  <c r="L202" i="25"/>
  <c r="M67" i="25"/>
  <c r="N66" i="25"/>
  <c r="M7" i="25"/>
  <c r="O7" i="24"/>
  <c r="M7" i="23"/>
  <c r="M231" i="23" s="1"/>
  <c r="N7" i="22"/>
  <c r="M7" i="21"/>
  <c r="M7" i="20"/>
  <c r="M7" i="19"/>
  <c r="O7" i="18"/>
  <c r="K54" i="16"/>
  <c r="K177" i="16"/>
  <c r="K172" i="16"/>
  <c r="K167" i="16"/>
  <c r="K160" i="16"/>
  <c r="K155" i="16"/>
  <c r="K178" i="16"/>
  <c r="K173" i="16"/>
  <c r="K161" i="16"/>
  <c r="K144" i="16"/>
  <c r="K143" i="16"/>
  <c r="K151" i="16"/>
  <c r="K127" i="16"/>
  <c r="K126" i="16"/>
  <c r="K139" i="16"/>
  <c r="K168" i="16"/>
  <c r="K150" i="16"/>
  <c r="K133" i="16"/>
  <c r="K122" i="16"/>
  <c r="K156" i="16"/>
  <c r="K134" i="16"/>
  <c r="K116" i="16"/>
  <c r="K117" i="16"/>
  <c r="K121" i="16"/>
  <c r="K138" i="16"/>
  <c r="K67" i="16"/>
  <c r="L66" i="16"/>
  <c r="K53" i="16"/>
  <c r="K57" i="16"/>
  <c r="K55" i="16"/>
  <c r="K56" i="16"/>
  <c r="U26" i="16"/>
  <c r="U24" i="16"/>
  <c r="M95" i="16"/>
  <c r="L203" i="16"/>
  <c r="L208" i="16"/>
  <c r="L207" i="16"/>
  <c r="L8" i="16"/>
  <c r="M7" i="16"/>
  <c r="M51" i="16" s="1"/>
  <c r="L249" i="16"/>
  <c r="L84" i="16"/>
  <c r="L85" i="16"/>
  <c r="L86" i="16"/>
  <c r="K176" i="16"/>
  <c r="K171" i="16"/>
  <c r="K159" i="16"/>
  <c r="K137" i="16"/>
  <c r="K120" i="16"/>
  <c r="K154" i="16"/>
  <c r="K149" i="16"/>
  <c r="K132" i="16"/>
  <c r="K142" i="16"/>
  <c r="K166" i="16"/>
  <c r="K115" i="16"/>
  <c r="K125" i="16"/>
  <c r="K72" i="16"/>
  <c r="K74" i="16"/>
  <c r="K73" i="16"/>
  <c r="M89" i="16"/>
  <c r="L197" i="16"/>
  <c r="J62" i="16"/>
  <c r="K61" i="16"/>
  <c r="L200" i="16"/>
  <c r="M92" i="16"/>
  <c r="N50" i="16"/>
  <c r="L198" i="16"/>
  <c r="M90" i="16"/>
  <c r="M91" i="16"/>
  <c r="L199" i="16"/>
  <c r="L51" i="16"/>
  <c r="L202" i="16"/>
  <c r="M94" i="16"/>
  <c r="M201" i="16"/>
  <c r="N93" i="16"/>
  <c r="L204" i="16"/>
  <c r="M96" i="16"/>
  <c r="N36" i="27" l="1"/>
  <c r="M24" i="27"/>
  <c r="M26" i="27"/>
  <c r="M62" i="27"/>
  <c r="M15" i="27"/>
  <c r="N67" i="27"/>
  <c r="O66" i="27"/>
  <c r="Q209" i="27"/>
  <c r="Q211" i="27"/>
  <c r="Q210" i="27"/>
  <c r="M51" i="27"/>
  <c r="N50" i="27"/>
  <c r="N199" i="27"/>
  <c r="O91" i="27"/>
  <c r="L57" i="27"/>
  <c r="L56" i="27"/>
  <c r="L55" i="27"/>
  <c r="L54" i="27"/>
  <c r="L53" i="27"/>
  <c r="S81" i="27"/>
  <c r="R43" i="27"/>
  <c r="R46" i="27"/>
  <c r="R42" i="27"/>
  <c r="N204" i="27"/>
  <c r="O96" i="27"/>
  <c r="O316" i="27"/>
  <c r="O176" i="27" s="1"/>
  <c r="O311" i="27"/>
  <c r="O171" i="27" s="1"/>
  <c r="O306" i="27"/>
  <c r="O166" i="27" s="1"/>
  <c r="O299" i="27"/>
  <c r="O159" i="27" s="1"/>
  <c r="O294" i="27"/>
  <c r="O154" i="27" s="1"/>
  <c r="O289" i="27"/>
  <c r="O149" i="27" s="1"/>
  <c r="O282" i="27"/>
  <c r="O142" i="27" s="1"/>
  <c r="O277" i="27"/>
  <c r="O137" i="27" s="1"/>
  <c r="O272" i="27"/>
  <c r="O132" i="27" s="1"/>
  <c r="O265" i="27"/>
  <c r="O125" i="27" s="1"/>
  <c r="O260" i="27"/>
  <c r="O120" i="27" s="1"/>
  <c r="O255" i="27"/>
  <c r="O115" i="27" s="1"/>
  <c r="N197" i="27"/>
  <c r="O89" i="27"/>
  <c r="N198" i="27"/>
  <c r="O90" i="27"/>
  <c r="N201" i="27"/>
  <c r="O93" i="27"/>
  <c r="O319" i="27"/>
  <c r="O179" i="27" s="1"/>
  <c r="O314" i="27"/>
  <c r="O174" i="27" s="1"/>
  <c r="O309" i="27"/>
  <c r="O169" i="27" s="1"/>
  <c r="O302" i="27"/>
  <c r="O162" i="27" s="1"/>
  <c r="O297" i="27"/>
  <c r="O157" i="27" s="1"/>
  <c r="O268" i="27"/>
  <c r="O128" i="27" s="1"/>
  <c r="O263" i="27"/>
  <c r="O123" i="27" s="1"/>
  <c r="O258" i="27"/>
  <c r="O118" i="27" s="1"/>
  <c r="O280" i="27"/>
  <c r="O140" i="27" s="1"/>
  <c r="O285" i="27"/>
  <c r="O145" i="27" s="1"/>
  <c r="O275" i="27"/>
  <c r="O135" i="27" s="1"/>
  <c r="O292" i="27"/>
  <c r="O152" i="27" s="1"/>
  <c r="O73" i="27"/>
  <c r="O74" i="27"/>
  <c r="O72" i="27"/>
  <c r="N203" i="27"/>
  <c r="O95" i="27"/>
  <c r="O318" i="27"/>
  <c r="O178" i="27" s="1"/>
  <c r="O313" i="27"/>
  <c r="O173" i="27" s="1"/>
  <c r="O308" i="27"/>
  <c r="O168" i="27" s="1"/>
  <c r="O301" i="27"/>
  <c r="O161" i="27" s="1"/>
  <c r="O296" i="27"/>
  <c r="O156" i="27" s="1"/>
  <c r="O291" i="27"/>
  <c r="O151" i="27" s="1"/>
  <c r="O284" i="27"/>
  <c r="O144" i="27" s="1"/>
  <c r="O279" i="27"/>
  <c r="O139" i="27" s="1"/>
  <c r="O274" i="27"/>
  <c r="O134" i="27" s="1"/>
  <c r="O317" i="27"/>
  <c r="O177" i="27" s="1"/>
  <c r="O312" i="27"/>
  <c r="O172" i="27" s="1"/>
  <c r="O307" i="27"/>
  <c r="O167" i="27" s="1"/>
  <c r="O295" i="27"/>
  <c r="O155" i="27" s="1"/>
  <c r="O300" i="27"/>
  <c r="O160" i="27" s="1"/>
  <c r="O273" i="27"/>
  <c r="O133" i="27" s="1"/>
  <c r="O266" i="27"/>
  <c r="O126" i="27" s="1"/>
  <c r="O261" i="27"/>
  <c r="O121" i="27" s="1"/>
  <c r="O256" i="27"/>
  <c r="O116" i="27" s="1"/>
  <c r="O283" i="27"/>
  <c r="O143" i="27" s="1"/>
  <c r="O278" i="27"/>
  <c r="O138" i="27" s="1"/>
  <c r="O290" i="27"/>
  <c r="O150" i="27" s="1"/>
  <c r="O267" i="27"/>
  <c r="O127" i="27" s="1"/>
  <c r="O262" i="27"/>
  <c r="O122" i="27" s="1"/>
  <c r="O257" i="27"/>
  <c r="O117" i="27" s="1"/>
  <c r="P207" i="27"/>
  <c r="Q7" i="27"/>
  <c r="P8" i="27"/>
  <c r="P225" i="27"/>
  <c r="P229" i="27"/>
  <c r="P226" i="27"/>
  <c r="P208" i="27"/>
  <c r="P230" i="27"/>
  <c r="P224" i="27"/>
  <c r="P249" i="27"/>
  <c r="P86" i="27"/>
  <c r="P84" i="27"/>
  <c r="P85" i="27"/>
  <c r="N202" i="27"/>
  <c r="O94" i="27"/>
  <c r="R61" i="27"/>
  <c r="N200" i="27"/>
  <c r="O92" i="27"/>
  <c r="P227" i="27"/>
  <c r="Q227" i="27"/>
  <c r="P228" i="27"/>
  <c r="L258" i="26"/>
  <c r="L118" i="26" s="1"/>
  <c r="L263" i="26"/>
  <c r="L123" i="26" s="1"/>
  <c r="L260" i="26"/>
  <c r="L120" i="26" s="1"/>
  <c r="L268" i="26"/>
  <c r="L128" i="26" s="1"/>
  <c r="L262" i="26"/>
  <c r="L122" i="26" s="1"/>
  <c r="L256" i="26"/>
  <c r="L116" i="26" s="1"/>
  <c r="N81" i="26"/>
  <c r="M43" i="26"/>
  <c r="M228" i="26" s="1"/>
  <c r="M46" i="26"/>
  <c r="M42" i="26"/>
  <c r="M227" i="26" s="1"/>
  <c r="L209" i="26"/>
  <c r="L55" i="26" s="1"/>
  <c r="L231" i="26"/>
  <c r="L211" i="26"/>
  <c r="L57" i="26" s="1"/>
  <c r="L210" i="26"/>
  <c r="L56" i="26" s="1"/>
  <c r="L257" i="26"/>
  <c r="L117" i="26" s="1"/>
  <c r="L255" i="26"/>
  <c r="L115" i="26" s="1"/>
  <c r="L266" i="26"/>
  <c r="L126" i="26" s="1"/>
  <c r="L265" i="26"/>
  <c r="L125" i="26" s="1"/>
  <c r="L267" i="26"/>
  <c r="L127" i="26" s="1"/>
  <c r="L54" i="26"/>
  <c r="L53" i="26"/>
  <c r="O26" i="26"/>
  <c r="O24" i="26"/>
  <c r="P36" i="26"/>
  <c r="M15" i="26"/>
  <c r="N201" i="26"/>
  <c r="O93" i="26"/>
  <c r="N202" i="26"/>
  <c r="O94" i="26"/>
  <c r="M67" i="26"/>
  <c r="N66" i="26"/>
  <c r="N197" i="26"/>
  <c r="O89" i="26"/>
  <c r="N198" i="26"/>
  <c r="O90" i="26"/>
  <c r="M73" i="26"/>
  <c r="M74" i="26"/>
  <c r="M72" i="26"/>
  <c r="N204" i="26"/>
  <c r="O96" i="26"/>
  <c r="N199" i="26"/>
  <c r="O91" i="26"/>
  <c r="N50" i="26"/>
  <c r="M51" i="26"/>
  <c r="N200" i="26"/>
  <c r="O92" i="26"/>
  <c r="M319" i="26"/>
  <c r="M179" i="26" s="1"/>
  <c r="M314" i="26"/>
  <c r="M174" i="26" s="1"/>
  <c r="M309" i="26"/>
  <c r="M169" i="26" s="1"/>
  <c r="M302" i="26"/>
  <c r="M162" i="26" s="1"/>
  <c r="M285" i="26"/>
  <c r="M145" i="26" s="1"/>
  <c r="M275" i="26"/>
  <c r="M135" i="26" s="1"/>
  <c r="M297" i="26"/>
  <c r="M157" i="26" s="1"/>
  <c r="M292" i="26"/>
  <c r="M152" i="26" s="1"/>
  <c r="M280" i="26"/>
  <c r="M140" i="26" s="1"/>
  <c r="N203" i="26"/>
  <c r="O95" i="26"/>
  <c r="M317" i="26"/>
  <c r="M177" i="26" s="1"/>
  <c r="M312" i="26"/>
  <c r="M172" i="26" s="1"/>
  <c r="M307" i="26"/>
  <c r="M167" i="26" s="1"/>
  <c r="M300" i="26"/>
  <c r="M160" i="26" s="1"/>
  <c r="M318" i="26"/>
  <c r="M178" i="26" s="1"/>
  <c r="M313" i="26"/>
  <c r="M173" i="26" s="1"/>
  <c r="M308" i="26"/>
  <c r="M168" i="26" s="1"/>
  <c r="M301" i="26"/>
  <c r="M161" i="26" s="1"/>
  <c r="M296" i="26"/>
  <c r="M156" i="26" s="1"/>
  <c r="M291" i="26"/>
  <c r="M151" i="26" s="1"/>
  <c r="M284" i="26"/>
  <c r="M144" i="26" s="1"/>
  <c r="M279" i="26"/>
  <c r="M139" i="26" s="1"/>
  <c r="M274" i="26"/>
  <c r="M134" i="26" s="1"/>
  <c r="M290" i="26"/>
  <c r="M150" i="26" s="1"/>
  <c r="M278" i="26"/>
  <c r="M138" i="26" s="1"/>
  <c r="M267" i="26"/>
  <c r="M127" i="26" s="1"/>
  <c r="M295" i="26"/>
  <c r="M155" i="26" s="1"/>
  <c r="M283" i="26"/>
  <c r="M143" i="26" s="1"/>
  <c r="M273" i="26"/>
  <c r="M133" i="26" s="1"/>
  <c r="N207" i="26"/>
  <c r="N208" i="26"/>
  <c r="N8" i="26"/>
  <c r="O7" i="26"/>
  <c r="N224" i="26"/>
  <c r="N230" i="26"/>
  <c r="N229" i="26"/>
  <c r="N226" i="26"/>
  <c r="N225" i="26"/>
  <c r="N249" i="26"/>
  <c r="N84" i="26"/>
  <c r="N85" i="26"/>
  <c r="N86" i="26"/>
  <c r="M62" i="26"/>
  <c r="N61" i="26"/>
  <c r="M316" i="26"/>
  <c r="M176" i="26" s="1"/>
  <c r="M311" i="26"/>
  <c r="M171" i="26" s="1"/>
  <c r="M306" i="26"/>
  <c r="M166" i="26" s="1"/>
  <c r="M299" i="26"/>
  <c r="M159" i="26" s="1"/>
  <c r="M294" i="26"/>
  <c r="M154" i="26" s="1"/>
  <c r="M289" i="26"/>
  <c r="M149" i="26" s="1"/>
  <c r="M282" i="26"/>
  <c r="M142" i="26" s="1"/>
  <c r="M277" i="26"/>
  <c r="M137" i="26" s="1"/>
  <c r="M272" i="26"/>
  <c r="M132" i="26" s="1"/>
  <c r="M255" i="26"/>
  <c r="M115" i="26" s="1"/>
  <c r="L15" i="20"/>
  <c r="L300" i="23"/>
  <c r="L160" i="23" s="1"/>
  <c r="L291" i="23"/>
  <c r="L151" i="23" s="1"/>
  <c r="L313" i="23"/>
  <c r="L173" i="23" s="1"/>
  <c r="L308" i="23"/>
  <c r="L168" i="23" s="1"/>
  <c r="L295" i="23"/>
  <c r="L155" i="23" s="1"/>
  <c r="L279" i="23"/>
  <c r="L139" i="23" s="1"/>
  <c r="L318" i="23"/>
  <c r="L178" i="23" s="1"/>
  <c r="L278" i="23"/>
  <c r="L138" i="23" s="1"/>
  <c r="L301" i="23"/>
  <c r="L161" i="23" s="1"/>
  <c r="L273" i="23"/>
  <c r="L133" i="23" s="1"/>
  <c r="L284" i="23"/>
  <c r="L144" i="23" s="1"/>
  <c r="L283" i="23"/>
  <c r="L143" i="23" s="1"/>
  <c r="L317" i="23"/>
  <c r="L177" i="23" s="1"/>
  <c r="L296" i="23"/>
  <c r="L156" i="23" s="1"/>
  <c r="L312" i="23"/>
  <c r="L172" i="23" s="1"/>
  <c r="L290" i="23"/>
  <c r="L150" i="23" s="1"/>
  <c r="L307" i="23"/>
  <c r="L167" i="23" s="1"/>
  <c r="L274" i="23"/>
  <c r="L134" i="23" s="1"/>
  <c r="L262" i="23"/>
  <c r="L122" i="23" s="1"/>
  <c r="L256" i="23"/>
  <c r="L116" i="23" s="1"/>
  <c r="L261" i="23"/>
  <c r="L121" i="23" s="1"/>
  <c r="L257" i="23"/>
  <c r="L117" i="23" s="1"/>
  <c r="L267" i="23"/>
  <c r="L127" i="23" s="1"/>
  <c r="L266" i="23"/>
  <c r="L126" i="23" s="1"/>
  <c r="L311" i="23"/>
  <c r="L171" i="23" s="1"/>
  <c r="L299" i="23"/>
  <c r="L159" i="23" s="1"/>
  <c r="L277" i="23"/>
  <c r="L137" i="23" s="1"/>
  <c r="L294" i="23"/>
  <c r="L154" i="23" s="1"/>
  <c r="L282" i="23"/>
  <c r="L142" i="23" s="1"/>
  <c r="L289" i="23"/>
  <c r="L149" i="23" s="1"/>
  <c r="L272" i="23"/>
  <c r="L132" i="23" s="1"/>
  <c r="L306" i="23"/>
  <c r="L166" i="23" s="1"/>
  <c r="L316" i="23"/>
  <c r="L176" i="23" s="1"/>
  <c r="L260" i="23"/>
  <c r="L120" i="23" s="1"/>
  <c r="L255" i="23"/>
  <c r="L115" i="23" s="1"/>
  <c r="L265" i="23"/>
  <c r="L125" i="23" s="1"/>
  <c r="L72" i="23"/>
  <c r="L74" i="23"/>
  <c r="L73" i="23"/>
  <c r="M228" i="23"/>
  <c r="M36" i="23"/>
  <c r="L24" i="23"/>
  <c r="L26" i="23"/>
  <c r="M208" i="23"/>
  <c r="M207" i="23"/>
  <c r="M229" i="23"/>
  <c r="M226" i="23"/>
  <c r="M224" i="23"/>
  <c r="M230" i="23"/>
  <c r="M249" i="23"/>
  <c r="M8" i="23"/>
  <c r="M225" i="23"/>
  <c r="M85" i="23"/>
  <c r="M86" i="23"/>
  <c r="M84" i="23"/>
  <c r="M227" i="23"/>
  <c r="L302" i="23"/>
  <c r="L162" i="23" s="1"/>
  <c r="L297" i="23"/>
  <c r="L157" i="23" s="1"/>
  <c r="L292" i="23"/>
  <c r="L152" i="23" s="1"/>
  <c r="L275" i="23"/>
  <c r="L135" i="23" s="1"/>
  <c r="L280" i="23"/>
  <c r="L140" i="23" s="1"/>
  <c r="L285" i="23"/>
  <c r="L145" i="23" s="1"/>
  <c r="L319" i="23"/>
  <c r="L179" i="23" s="1"/>
  <c r="L314" i="23"/>
  <c r="L174" i="23" s="1"/>
  <c r="L309" i="23"/>
  <c r="L169" i="23" s="1"/>
  <c r="L268" i="23"/>
  <c r="L128" i="23" s="1"/>
  <c r="L263" i="23"/>
  <c r="L123" i="23" s="1"/>
  <c r="L258" i="23"/>
  <c r="L118" i="23" s="1"/>
  <c r="M230" i="21"/>
  <c r="M226" i="21"/>
  <c r="M249" i="21"/>
  <c r="M225" i="21"/>
  <c r="M229" i="21"/>
  <c r="M224" i="21"/>
  <c r="M8" i="21"/>
  <c r="M208" i="21"/>
  <c r="M207" i="21"/>
  <c r="M86" i="21"/>
  <c r="M85" i="21"/>
  <c r="M84" i="21"/>
  <c r="L73" i="21"/>
  <c r="L72" i="21"/>
  <c r="L74" i="21"/>
  <c r="L290" i="21"/>
  <c r="L150" i="21" s="1"/>
  <c r="L301" i="21"/>
  <c r="L161" i="21" s="1"/>
  <c r="L283" i="21"/>
  <c r="L143" i="21" s="1"/>
  <c r="L313" i="21"/>
  <c r="L173" i="21" s="1"/>
  <c r="L278" i="21"/>
  <c r="L138" i="21" s="1"/>
  <c r="L284" i="21"/>
  <c r="L144" i="21" s="1"/>
  <c r="L312" i="21"/>
  <c r="L172" i="21" s="1"/>
  <c r="L308" i="21"/>
  <c r="L168" i="21" s="1"/>
  <c r="L296" i="21"/>
  <c r="L156" i="21" s="1"/>
  <c r="L307" i="21"/>
  <c r="L167" i="21" s="1"/>
  <c r="L291" i="21"/>
  <c r="L151" i="21" s="1"/>
  <c r="L300" i="21"/>
  <c r="L160" i="21" s="1"/>
  <c r="L279" i="21"/>
  <c r="L139" i="21" s="1"/>
  <c r="L274" i="21"/>
  <c r="L134" i="21" s="1"/>
  <c r="L317" i="21"/>
  <c r="L177" i="21" s="1"/>
  <c r="L295" i="21"/>
  <c r="L155" i="21" s="1"/>
  <c r="L318" i="21"/>
  <c r="L178" i="21" s="1"/>
  <c r="L273" i="21"/>
  <c r="L133" i="21" s="1"/>
  <c r="N24" i="21"/>
  <c r="N26" i="21"/>
  <c r="L297" i="21"/>
  <c r="L157" i="21" s="1"/>
  <c r="L292" i="21"/>
  <c r="L152" i="21" s="1"/>
  <c r="L285" i="21"/>
  <c r="L145" i="21" s="1"/>
  <c r="L319" i="21"/>
  <c r="L179" i="21" s="1"/>
  <c r="L275" i="21"/>
  <c r="L135" i="21" s="1"/>
  <c r="L314" i="21"/>
  <c r="L174" i="21" s="1"/>
  <c r="L309" i="21"/>
  <c r="L169" i="21" s="1"/>
  <c r="L302" i="21"/>
  <c r="L162" i="21" s="1"/>
  <c r="L280" i="21"/>
  <c r="L140" i="21" s="1"/>
  <c r="L15" i="21"/>
  <c r="L272" i="21"/>
  <c r="L132" i="21" s="1"/>
  <c r="L289" i="21"/>
  <c r="L149" i="21" s="1"/>
  <c r="L277" i="21"/>
  <c r="L137" i="21" s="1"/>
  <c r="L306" i="21"/>
  <c r="L166" i="21" s="1"/>
  <c r="L294" i="21"/>
  <c r="L154" i="21" s="1"/>
  <c r="L311" i="21"/>
  <c r="L171" i="21" s="1"/>
  <c r="L282" i="21"/>
  <c r="L142" i="21" s="1"/>
  <c r="L299" i="21"/>
  <c r="L159" i="21" s="1"/>
  <c r="L316" i="21"/>
  <c r="L176" i="21" s="1"/>
  <c r="L15" i="24"/>
  <c r="L15" i="23"/>
  <c r="L15" i="22"/>
  <c r="L15" i="19"/>
  <c r="L15" i="25"/>
  <c r="M81" i="24"/>
  <c r="L43" i="24"/>
  <c r="L228" i="24" s="1"/>
  <c r="L42" i="24"/>
  <c r="L46" i="24"/>
  <c r="K210" i="24"/>
  <c r="K56" i="24" s="1"/>
  <c r="K209" i="24"/>
  <c r="K55" i="24" s="1"/>
  <c r="K231" i="24"/>
  <c r="K211" i="24"/>
  <c r="K57" i="24" s="1"/>
  <c r="K268" i="24"/>
  <c r="K128" i="24" s="1"/>
  <c r="K262" i="24"/>
  <c r="K122" i="24" s="1"/>
  <c r="K263" i="24"/>
  <c r="K123" i="24" s="1"/>
  <c r="K255" i="24"/>
  <c r="K115" i="24" s="1"/>
  <c r="K258" i="24"/>
  <c r="K118" i="24" s="1"/>
  <c r="K267" i="24"/>
  <c r="K127" i="24" s="1"/>
  <c r="K256" i="24"/>
  <c r="K116" i="24" s="1"/>
  <c r="K266" i="24"/>
  <c r="K126" i="24" s="1"/>
  <c r="K260" i="24"/>
  <c r="K120" i="24" s="1"/>
  <c r="K227" i="24"/>
  <c r="K261" i="24"/>
  <c r="K121" i="24" s="1"/>
  <c r="K265" i="24"/>
  <c r="K125" i="24" s="1"/>
  <c r="K257" i="24"/>
  <c r="K117" i="24" s="1"/>
  <c r="K57" i="21"/>
  <c r="N81" i="20"/>
  <c r="M46" i="20"/>
  <c r="M42" i="20"/>
  <c r="M43" i="20"/>
  <c r="M228" i="20" s="1"/>
  <c r="L231" i="20"/>
  <c r="L210" i="20"/>
  <c r="L209" i="20"/>
  <c r="L211" i="20"/>
  <c r="L261" i="20"/>
  <c r="L121" i="20" s="1"/>
  <c r="L255" i="20"/>
  <c r="L115" i="20" s="1"/>
  <c r="L262" i="20"/>
  <c r="L122" i="20" s="1"/>
  <c r="L258" i="20"/>
  <c r="L118" i="20" s="1"/>
  <c r="L266" i="20"/>
  <c r="L126" i="20" s="1"/>
  <c r="L267" i="20"/>
  <c r="L127" i="20" s="1"/>
  <c r="L268" i="20"/>
  <c r="L128" i="20" s="1"/>
  <c r="L256" i="20"/>
  <c r="L116" i="20" s="1"/>
  <c r="L227" i="20"/>
  <c r="L257" i="20"/>
  <c r="L117" i="20" s="1"/>
  <c r="L263" i="20"/>
  <c r="L123" i="20" s="1"/>
  <c r="L265" i="20"/>
  <c r="L125" i="20" s="1"/>
  <c r="L260" i="20"/>
  <c r="L120" i="20" s="1"/>
  <c r="M204" i="24"/>
  <c r="N96" i="24"/>
  <c r="M198" i="24"/>
  <c r="N90" i="24"/>
  <c r="L61" i="24"/>
  <c r="K62" i="24"/>
  <c r="M51" i="24"/>
  <c r="N50" i="24"/>
  <c r="L53" i="24"/>
  <c r="L54" i="24"/>
  <c r="M203" i="24"/>
  <c r="N95" i="24"/>
  <c r="M200" i="24"/>
  <c r="N92" i="24"/>
  <c r="M199" i="24"/>
  <c r="N91" i="24"/>
  <c r="M197" i="24"/>
  <c r="N89" i="24"/>
  <c r="L67" i="24"/>
  <c r="M66" i="24"/>
  <c r="M202" i="24"/>
  <c r="N94" i="24"/>
  <c r="M204" i="23"/>
  <c r="N96" i="23"/>
  <c r="N211" i="23"/>
  <c r="N210" i="23"/>
  <c r="N209" i="23"/>
  <c r="P81" i="23"/>
  <c r="O46" i="23"/>
  <c r="O43" i="23"/>
  <c r="O42" i="23"/>
  <c r="M197" i="23"/>
  <c r="N89" i="23"/>
  <c r="M203" i="23"/>
  <c r="N95" i="23"/>
  <c r="M200" i="23"/>
  <c r="N92" i="23"/>
  <c r="M66" i="23"/>
  <c r="L67" i="23"/>
  <c r="O91" i="23"/>
  <c r="N199" i="23"/>
  <c r="M202" i="23"/>
  <c r="N94" i="23"/>
  <c r="N227" i="23"/>
  <c r="K54" i="23"/>
  <c r="K53" i="23"/>
  <c r="K56" i="23"/>
  <c r="K57" i="23"/>
  <c r="K55" i="23"/>
  <c r="N198" i="23"/>
  <c r="O90" i="23"/>
  <c r="M50" i="23"/>
  <c r="L51" i="23"/>
  <c r="M61" i="23"/>
  <c r="L62" i="23"/>
  <c r="L51" i="22"/>
  <c r="M50" i="22"/>
  <c r="M203" i="22"/>
  <c r="N95" i="22"/>
  <c r="L62" i="22"/>
  <c r="M61" i="22"/>
  <c r="M204" i="22"/>
  <c r="N96" i="22"/>
  <c r="M198" i="22"/>
  <c r="N90" i="22"/>
  <c r="M202" i="22"/>
  <c r="N94" i="22"/>
  <c r="N92" i="22"/>
  <c r="M200" i="22"/>
  <c r="M199" i="22"/>
  <c r="N91" i="22"/>
  <c r="K56" i="22"/>
  <c r="N81" i="22"/>
  <c r="M46" i="22"/>
  <c r="M43" i="22"/>
  <c r="M228" i="22" s="1"/>
  <c r="M42" i="22"/>
  <c r="K55" i="22"/>
  <c r="K53" i="22"/>
  <c r="K54" i="22"/>
  <c r="M197" i="22"/>
  <c r="N89" i="22"/>
  <c r="L227" i="22"/>
  <c r="L267" i="22"/>
  <c r="L127" i="22" s="1"/>
  <c r="L268" i="22"/>
  <c r="L128" i="22" s="1"/>
  <c r="L255" i="22"/>
  <c r="L115" i="22" s="1"/>
  <c r="L262" i="22"/>
  <c r="L122" i="22" s="1"/>
  <c r="L261" i="22"/>
  <c r="L121" i="22" s="1"/>
  <c r="L258" i="22"/>
  <c r="L118" i="22" s="1"/>
  <c r="L260" i="22"/>
  <c r="L120" i="22" s="1"/>
  <c r="L257" i="22"/>
  <c r="L117" i="22" s="1"/>
  <c r="L256" i="22"/>
  <c r="L116" i="22" s="1"/>
  <c r="L266" i="22"/>
  <c r="L126" i="22" s="1"/>
  <c r="L263" i="22"/>
  <c r="L123" i="22" s="1"/>
  <c r="L265" i="22"/>
  <c r="L125" i="22" s="1"/>
  <c r="L67" i="22"/>
  <c r="M66" i="22"/>
  <c r="K57" i="22"/>
  <c r="L231" i="22"/>
  <c r="L211" i="22"/>
  <c r="L209" i="22"/>
  <c r="L210" i="22"/>
  <c r="L62" i="21"/>
  <c r="M61" i="21"/>
  <c r="L231" i="21"/>
  <c r="L209" i="21"/>
  <c r="L211" i="21"/>
  <c r="L210" i="21"/>
  <c r="M66" i="21"/>
  <c r="L67" i="21"/>
  <c r="M199" i="21"/>
  <c r="N91" i="21"/>
  <c r="N81" i="21"/>
  <c r="M46" i="21"/>
  <c r="M42" i="21"/>
  <c r="M43" i="21"/>
  <c r="M228" i="21" s="1"/>
  <c r="L227" i="21"/>
  <c r="L266" i="21"/>
  <c r="L126" i="21" s="1"/>
  <c r="L261" i="21"/>
  <c r="L121" i="21" s="1"/>
  <c r="L255" i="21"/>
  <c r="L115" i="21" s="1"/>
  <c r="L256" i="21"/>
  <c r="L116" i="21" s="1"/>
  <c r="L260" i="21"/>
  <c r="L120" i="21" s="1"/>
  <c r="L262" i="21"/>
  <c r="L122" i="21" s="1"/>
  <c r="L268" i="21"/>
  <c r="L128" i="21" s="1"/>
  <c r="L265" i="21"/>
  <c r="L125" i="21" s="1"/>
  <c r="L257" i="21"/>
  <c r="L117" i="21" s="1"/>
  <c r="L263" i="21"/>
  <c r="L123" i="21" s="1"/>
  <c r="L267" i="21"/>
  <c r="L127" i="21" s="1"/>
  <c r="L258" i="21"/>
  <c r="L118" i="21" s="1"/>
  <c r="O36" i="21"/>
  <c r="M197" i="21"/>
  <c r="N89" i="21"/>
  <c r="L51" i="21"/>
  <c r="M50" i="21"/>
  <c r="M198" i="21"/>
  <c r="N90" i="21"/>
  <c r="M204" i="21"/>
  <c r="N96" i="21"/>
  <c r="M203" i="21"/>
  <c r="N95" i="21"/>
  <c r="K53" i="21"/>
  <c r="K54" i="21"/>
  <c r="M200" i="21"/>
  <c r="N92" i="21"/>
  <c r="K56" i="21"/>
  <c r="K55" i="21"/>
  <c r="M202" i="21"/>
  <c r="N94" i="21"/>
  <c r="M198" i="20"/>
  <c r="N90" i="20"/>
  <c r="N89" i="20"/>
  <c r="M197" i="20"/>
  <c r="K54" i="20"/>
  <c r="K53" i="20"/>
  <c r="K55" i="20"/>
  <c r="K57" i="20"/>
  <c r="K56" i="20"/>
  <c r="N95" i="20"/>
  <c r="M203" i="20"/>
  <c r="M50" i="20"/>
  <c r="L51" i="20"/>
  <c r="M202" i="20"/>
  <c r="N94" i="20"/>
  <c r="L61" i="20"/>
  <c r="K62" i="20"/>
  <c r="M66" i="20"/>
  <c r="L67" i="20"/>
  <c r="N91" i="20"/>
  <c r="M199" i="20"/>
  <c r="M200" i="20"/>
  <c r="N92" i="20"/>
  <c r="N36" i="20"/>
  <c r="O204" i="20"/>
  <c r="P96" i="20"/>
  <c r="O231" i="19"/>
  <c r="O209" i="19"/>
  <c r="O211" i="19"/>
  <c r="O210" i="19"/>
  <c r="M204" i="19"/>
  <c r="N96" i="19"/>
  <c r="N89" i="19"/>
  <c r="M197" i="19"/>
  <c r="Q81" i="19"/>
  <c r="P43" i="19"/>
  <c r="P228" i="19" s="1"/>
  <c r="P46" i="19"/>
  <c r="P42" i="19"/>
  <c r="M200" i="19"/>
  <c r="N92" i="19"/>
  <c r="O227" i="19"/>
  <c r="O256" i="19"/>
  <c r="O116" i="19" s="1"/>
  <c r="O258" i="19"/>
  <c r="O118" i="19" s="1"/>
  <c r="O267" i="19"/>
  <c r="O127" i="19" s="1"/>
  <c r="O266" i="19"/>
  <c r="O126" i="19" s="1"/>
  <c r="O261" i="19"/>
  <c r="O121" i="19" s="1"/>
  <c r="O263" i="19"/>
  <c r="O123" i="19" s="1"/>
  <c r="O265" i="19"/>
  <c r="O125" i="19" s="1"/>
  <c r="O262" i="19"/>
  <c r="O122" i="19" s="1"/>
  <c r="O255" i="19"/>
  <c r="O115" i="19" s="1"/>
  <c r="O257" i="19"/>
  <c r="O117" i="19" s="1"/>
  <c r="O268" i="19"/>
  <c r="O128" i="19" s="1"/>
  <c r="O260" i="19"/>
  <c r="O120" i="19" s="1"/>
  <c r="K54" i="19"/>
  <c r="K53" i="19"/>
  <c r="K56" i="19"/>
  <c r="K57" i="19"/>
  <c r="K55" i="19"/>
  <c r="N202" i="19"/>
  <c r="O94" i="19"/>
  <c r="N91" i="19"/>
  <c r="M199" i="19"/>
  <c r="N67" i="19"/>
  <c r="O66" i="19"/>
  <c r="N95" i="19"/>
  <c r="M203" i="19"/>
  <c r="M50" i="19"/>
  <c r="L51" i="19"/>
  <c r="L62" i="19"/>
  <c r="M61" i="19"/>
  <c r="M198" i="19"/>
  <c r="N90" i="19"/>
  <c r="L67" i="18"/>
  <c r="M66" i="18"/>
  <c r="L62" i="18"/>
  <c r="M61" i="18"/>
  <c r="O91" i="18"/>
  <c r="N199" i="18"/>
  <c r="M202" i="18"/>
  <c r="N94" i="18"/>
  <c r="O95" i="18"/>
  <c r="N203" i="18"/>
  <c r="M197" i="18"/>
  <c r="M15" i="18" s="1"/>
  <c r="N89" i="18"/>
  <c r="K231" i="18"/>
  <c r="K210" i="18"/>
  <c r="K56" i="18" s="1"/>
  <c r="K209" i="18"/>
  <c r="K55" i="18" s="1"/>
  <c r="K211" i="18"/>
  <c r="K57" i="18" s="1"/>
  <c r="M204" i="18"/>
  <c r="N96" i="18"/>
  <c r="P50" i="18"/>
  <c r="O51" i="18"/>
  <c r="K227" i="18"/>
  <c r="K256" i="18"/>
  <c r="K116" i="18" s="1"/>
  <c r="K268" i="18"/>
  <c r="K128" i="18" s="1"/>
  <c r="K262" i="18"/>
  <c r="K122" i="18" s="1"/>
  <c r="K263" i="18"/>
  <c r="K123" i="18" s="1"/>
  <c r="K258" i="18"/>
  <c r="K118" i="18" s="1"/>
  <c r="K261" i="18"/>
  <c r="K121" i="18" s="1"/>
  <c r="K257" i="18"/>
  <c r="K117" i="18" s="1"/>
  <c r="K266" i="18"/>
  <c r="K126" i="18" s="1"/>
  <c r="K267" i="18"/>
  <c r="K127" i="18" s="1"/>
  <c r="K260" i="18"/>
  <c r="K120" i="18" s="1"/>
  <c r="K255" i="18"/>
  <c r="K115" i="18" s="1"/>
  <c r="K265" i="18"/>
  <c r="K125" i="18" s="1"/>
  <c r="M198" i="18"/>
  <c r="N90" i="18"/>
  <c r="N54" i="18"/>
  <c r="N53" i="18"/>
  <c r="M200" i="18"/>
  <c r="N92" i="18"/>
  <c r="M81" i="18"/>
  <c r="L43" i="18"/>
  <c r="L228" i="18" s="1"/>
  <c r="L42" i="18"/>
  <c r="L46" i="18"/>
  <c r="M200" i="25"/>
  <c r="N92" i="25"/>
  <c r="K53" i="25"/>
  <c r="K54" i="25"/>
  <c r="M199" i="25"/>
  <c r="N91" i="25"/>
  <c r="M211" i="25"/>
  <c r="M209" i="25"/>
  <c r="M231" i="25"/>
  <c r="M210" i="25"/>
  <c r="L51" i="25"/>
  <c r="L57" i="25" s="1"/>
  <c r="M50" i="25"/>
  <c r="M197" i="25"/>
  <c r="N89" i="25"/>
  <c r="M202" i="25"/>
  <c r="N94" i="25"/>
  <c r="L61" i="25"/>
  <c r="K62" i="25"/>
  <c r="K56" i="25"/>
  <c r="M204" i="25"/>
  <c r="N96" i="25"/>
  <c r="K55" i="25"/>
  <c r="M203" i="25"/>
  <c r="N95" i="25"/>
  <c r="N67" i="25"/>
  <c r="O66" i="25"/>
  <c r="M201" i="25"/>
  <c r="N93" i="25"/>
  <c r="L55" i="25"/>
  <c r="M198" i="25"/>
  <c r="N90" i="25"/>
  <c r="O81" i="25"/>
  <c r="N42" i="25"/>
  <c r="N43" i="25"/>
  <c r="N228" i="25" s="1"/>
  <c r="N46" i="25"/>
  <c r="M227" i="25"/>
  <c r="M258" i="25"/>
  <c r="M118" i="25" s="1"/>
  <c r="M263" i="25"/>
  <c r="M123" i="25" s="1"/>
  <c r="M266" i="25"/>
  <c r="M126" i="25" s="1"/>
  <c r="M268" i="25"/>
  <c r="M128" i="25" s="1"/>
  <c r="M255" i="25"/>
  <c r="M115" i="25" s="1"/>
  <c r="M262" i="25"/>
  <c r="M122" i="25" s="1"/>
  <c r="M257" i="25"/>
  <c r="M117" i="25" s="1"/>
  <c r="M265" i="25"/>
  <c r="M125" i="25" s="1"/>
  <c r="M260" i="25"/>
  <c r="M120" i="25" s="1"/>
  <c r="M267" i="25"/>
  <c r="M127" i="25" s="1"/>
  <c r="M256" i="25"/>
  <c r="M116" i="25" s="1"/>
  <c r="M261" i="25"/>
  <c r="M121" i="25" s="1"/>
  <c r="N7" i="25"/>
  <c r="L15" i="16"/>
  <c r="P7" i="24"/>
  <c r="N7" i="23"/>
  <c r="N231" i="23" s="1"/>
  <c r="O7" i="22"/>
  <c r="N7" i="21"/>
  <c r="N7" i="20"/>
  <c r="N7" i="19"/>
  <c r="P7" i="18"/>
  <c r="M57" i="16"/>
  <c r="M56" i="16"/>
  <c r="M55" i="16"/>
  <c r="L57" i="16"/>
  <c r="L55" i="16"/>
  <c r="L56" i="16"/>
  <c r="L61" i="16"/>
  <c r="K62" i="16"/>
  <c r="M204" i="16"/>
  <c r="N96" i="16"/>
  <c r="M199" i="16"/>
  <c r="N91" i="16"/>
  <c r="L53" i="16"/>
  <c r="M198" i="16"/>
  <c r="N90" i="16"/>
  <c r="L54" i="16"/>
  <c r="N201" i="16"/>
  <c r="O93" i="16"/>
  <c r="M197" i="16"/>
  <c r="N89" i="16"/>
  <c r="L176" i="16"/>
  <c r="L171" i="16"/>
  <c r="L159" i="16"/>
  <c r="L137" i="16"/>
  <c r="L154" i="16"/>
  <c r="L149" i="16"/>
  <c r="L132" i="16"/>
  <c r="L166" i="16"/>
  <c r="L142" i="16"/>
  <c r="L125" i="16"/>
  <c r="L120" i="16"/>
  <c r="L115" i="16"/>
  <c r="L67" i="16"/>
  <c r="M66" i="16"/>
  <c r="L177" i="16"/>
  <c r="L172" i="16"/>
  <c r="L167" i="16"/>
  <c r="L160" i="16"/>
  <c r="L155" i="16"/>
  <c r="L178" i="16"/>
  <c r="L173" i="16"/>
  <c r="L143" i="16"/>
  <c r="L156" i="16"/>
  <c r="L151" i="16"/>
  <c r="L127" i="16"/>
  <c r="L126" i="16"/>
  <c r="L161" i="16"/>
  <c r="L139" i="16"/>
  <c r="L117" i="16"/>
  <c r="L168" i="16"/>
  <c r="L150" i="16"/>
  <c r="L133" i="16"/>
  <c r="L122" i="16"/>
  <c r="L144" i="16"/>
  <c r="L134" i="16"/>
  <c r="L138" i="16"/>
  <c r="L121" i="16"/>
  <c r="L116" i="16"/>
  <c r="M203" i="16"/>
  <c r="N95" i="16"/>
  <c r="M202" i="16"/>
  <c r="N94" i="16"/>
  <c r="N51" i="16"/>
  <c r="O50" i="16"/>
  <c r="L179" i="16"/>
  <c r="L174" i="16"/>
  <c r="L169" i="16"/>
  <c r="L162" i="16"/>
  <c r="L157" i="16"/>
  <c r="L135" i="16"/>
  <c r="L118" i="16"/>
  <c r="L128" i="16"/>
  <c r="L152" i="16"/>
  <c r="L140" i="16"/>
  <c r="L123" i="16"/>
  <c r="L145" i="16"/>
  <c r="M208" i="16"/>
  <c r="M54" i="16" s="1"/>
  <c r="M207" i="16"/>
  <c r="M53" i="16" s="1"/>
  <c r="M8" i="16"/>
  <c r="N7" i="16"/>
  <c r="M249" i="16"/>
  <c r="M84" i="16"/>
  <c r="M85" i="16"/>
  <c r="M86" i="16"/>
  <c r="M200" i="16"/>
  <c r="N92" i="16"/>
  <c r="L73" i="16"/>
  <c r="L72" i="16"/>
  <c r="L74" i="16"/>
  <c r="N24" i="27" l="1"/>
  <c r="N26" i="27"/>
  <c r="O36" i="27"/>
  <c r="N62" i="27"/>
  <c r="N15" i="27"/>
  <c r="M55" i="27"/>
  <c r="M57" i="27"/>
  <c r="M56" i="27"/>
  <c r="M53" i="27"/>
  <c r="M54" i="27"/>
  <c r="P316" i="27"/>
  <c r="P176" i="27" s="1"/>
  <c r="P311" i="27"/>
  <c r="P171" i="27" s="1"/>
  <c r="P306" i="27"/>
  <c r="P166" i="27" s="1"/>
  <c r="P299" i="27"/>
  <c r="P159" i="27" s="1"/>
  <c r="P294" i="27"/>
  <c r="P154" i="27" s="1"/>
  <c r="P289" i="27"/>
  <c r="P149" i="27" s="1"/>
  <c r="P282" i="27"/>
  <c r="P142" i="27" s="1"/>
  <c r="P277" i="27"/>
  <c r="P137" i="27" s="1"/>
  <c r="P272" i="27"/>
  <c r="P132" i="27" s="1"/>
  <c r="P265" i="27"/>
  <c r="P125" i="27" s="1"/>
  <c r="P255" i="27"/>
  <c r="P115" i="27" s="1"/>
  <c r="P260" i="27"/>
  <c r="P120" i="27" s="1"/>
  <c r="O197" i="27"/>
  <c r="P89" i="27"/>
  <c r="P318" i="27"/>
  <c r="P178" i="27" s="1"/>
  <c r="P313" i="27"/>
  <c r="P173" i="27" s="1"/>
  <c r="P308" i="27"/>
  <c r="P168" i="27" s="1"/>
  <c r="P301" i="27"/>
  <c r="P161" i="27" s="1"/>
  <c r="P296" i="27"/>
  <c r="P156" i="27" s="1"/>
  <c r="P291" i="27"/>
  <c r="P151" i="27" s="1"/>
  <c r="P284" i="27"/>
  <c r="P144" i="27" s="1"/>
  <c r="P279" i="27"/>
  <c r="P139" i="27" s="1"/>
  <c r="P274" i="27"/>
  <c r="P134" i="27" s="1"/>
  <c r="P317" i="27"/>
  <c r="P177" i="27" s="1"/>
  <c r="P312" i="27"/>
  <c r="P172" i="27" s="1"/>
  <c r="P307" i="27"/>
  <c r="P167" i="27" s="1"/>
  <c r="P300" i="27"/>
  <c r="P160" i="27" s="1"/>
  <c r="P273" i="27"/>
  <c r="P133" i="27" s="1"/>
  <c r="P266" i="27"/>
  <c r="P126" i="27" s="1"/>
  <c r="P261" i="27"/>
  <c r="P121" i="27" s="1"/>
  <c r="P283" i="27"/>
  <c r="P143" i="27" s="1"/>
  <c r="P278" i="27"/>
  <c r="P138" i="27" s="1"/>
  <c r="P290" i="27"/>
  <c r="P150" i="27" s="1"/>
  <c r="P267" i="27"/>
  <c r="P127" i="27" s="1"/>
  <c r="P262" i="27"/>
  <c r="P122" i="27" s="1"/>
  <c r="P295" i="27"/>
  <c r="P155" i="27" s="1"/>
  <c r="P256" i="27"/>
  <c r="P116" i="27" s="1"/>
  <c r="P257" i="27"/>
  <c r="P117" i="27" s="1"/>
  <c r="O198" i="27"/>
  <c r="P90" i="27"/>
  <c r="O200" i="27"/>
  <c r="P92" i="27"/>
  <c r="S61" i="27"/>
  <c r="P73" i="27"/>
  <c r="P74" i="27"/>
  <c r="P72" i="27"/>
  <c r="Q207" i="27"/>
  <c r="R7" i="27"/>
  <c r="Q8" i="27"/>
  <c r="Q225" i="27"/>
  <c r="Q230" i="27"/>
  <c r="Q249" i="27"/>
  <c r="Q229" i="27"/>
  <c r="Q224" i="27"/>
  <c r="Q226" i="27"/>
  <c r="Q208" i="27"/>
  <c r="Q85" i="27"/>
  <c r="Q84" i="27"/>
  <c r="Q86" i="27"/>
  <c r="R227" i="27"/>
  <c r="O204" i="27"/>
  <c r="P96" i="27"/>
  <c r="R231" i="27"/>
  <c r="R210" i="27"/>
  <c r="R211" i="27"/>
  <c r="R209" i="27"/>
  <c r="O199" i="27"/>
  <c r="P91" i="27"/>
  <c r="Q231" i="27"/>
  <c r="O202" i="27"/>
  <c r="P94" i="27"/>
  <c r="O203" i="27"/>
  <c r="P95" i="27"/>
  <c r="R228" i="27"/>
  <c r="O67" i="27"/>
  <c r="P66" i="27"/>
  <c r="P319" i="27"/>
  <c r="P179" i="27" s="1"/>
  <c r="P314" i="27"/>
  <c r="P174" i="27" s="1"/>
  <c r="P309" i="27"/>
  <c r="P169" i="27" s="1"/>
  <c r="P302" i="27"/>
  <c r="P162" i="27" s="1"/>
  <c r="P297" i="27"/>
  <c r="P157" i="27" s="1"/>
  <c r="P268" i="27"/>
  <c r="P128" i="27" s="1"/>
  <c r="P263" i="27"/>
  <c r="P123" i="27" s="1"/>
  <c r="P280" i="27"/>
  <c r="P140" i="27" s="1"/>
  <c r="P285" i="27"/>
  <c r="P145" i="27" s="1"/>
  <c r="P275" i="27"/>
  <c r="P135" i="27" s="1"/>
  <c r="P292" i="27"/>
  <c r="P152" i="27" s="1"/>
  <c r="P258" i="27"/>
  <c r="P118" i="27" s="1"/>
  <c r="O201" i="27"/>
  <c r="P93" i="27"/>
  <c r="T81" i="27"/>
  <c r="S43" i="27"/>
  <c r="S46" i="27"/>
  <c r="S42" i="27"/>
  <c r="Q228" i="27"/>
  <c r="O50" i="27"/>
  <c r="N51" i="27"/>
  <c r="M265" i="26"/>
  <c r="M125" i="26" s="1"/>
  <c r="M260" i="26"/>
  <c r="M120" i="26" s="1"/>
  <c r="M263" i="26"/>
  <c r="M123" i="26" s="1"/>
  <c r="M261" i="26"/>
  <c r="M121" i="26" s="1"/>
  <c r="M262" i="26"/>
  <c r="M122" i="26" s="1"/>
  <c r="M256" i="26"/>
  <c r="M116" i="26" s="1"/>
  <c r="M266" i="26"/>
  <c r="M126" i="26" s="1"/>
  <c r="M257" i="26"/>
  <c r="M117" i="26" s="1"/>
  <c r="M231" i="26"/>
  <c r="M210" i="26"/>
  <c r="M56" i="26" s="1"/>
  <c r="M211" i="26"/>
  <c r="M57" i="26" s="1"/>
  <c r="M209" i="26"/>
  <c r="M55" i="26" s="1"/>
  <c r="M258" i="26"/>
  <c r="M118" i="26" s="1"/>
  <c r="M268" i="26"/>
  <c r="M128" i="26" s="1"/>
  <c r="N46" i="26"/>
  <c r="N42" i="26"/>
  <c r="N227" i="26" s="1"/>
  <c r="O81" i="26"/>
  <c r="N43" i="26"/>
  <c r="N228" i="26" s="1"/>
  <c r="P26" i="26"/>
  <c r="Q36" i="26"/>
  <c r="P24" i="26"/>
  <c r="N15" i="26"/>
  <c r="O203" i="26"/>
  <c r="P95" i="26"/>
  <c r="O200" i="26"/>
  <c r="P92" i="26"/>
  <c r="O201" i="26"/>
  <c r="P93" i="26"/>
  <c r="O50" i="26"/>
  <c r="N51" i="26"/>
  <c r="O197" i="26"/>
  <c r="P89" i="26"/>
  <c r="M53" i="26"/>
  <c r="N62" i="26"/>
  <c r="O61" i="26"/>
  <c r="N316" i="26"/>
  <c r="N176" i="26" s="1"/>
  <c r="N311" i="26"/>
  <c r="N171" i="26" s="1"/>
  <c r="N306" i="26"/>
  <c r="N166" i="26" s="1"/>
  <c r="N299" i="26"/>
  <c r="N159" i="26" s="1"/>
  <c r="N294" i="26"/>
  <c r="N154" i="26" s="1"/>
  <c r="N289" i="26"/>
  <c r="N149" i="26" s="1"/>
  <c r="N282" i="26"/>
  <c r="N142" i="26" s="1"/>
  <c r="N277" i="26"/>
  <c r="N137" i="26" s="1"/>
  <c r="N272" i="26"/>
  <c r="N132" i="26" s="1"/>
  <c r="O198" i="26"/>
  <c r="P90" i="26"/>
  <c r="N318" i="26"/>
  <c r="N178" i="26" s="1"/>
  <c r="N313" i="26"/>
  <c r="N173" i="26" s="1"/>
  <c r="N308" i="26"/>
  <c r="N168" i="26" s="1"/>
  <c r="N301" i="26"/>
  <c r="N161" i="26" s="1"/>
  <c r="N296" i="26"/>
  <c r="N156" i="26" s="1"/>
  <c r="N291" i="26"/>
  <c r="N151" i="26" s="1"/>
  <c r="N284" i="26"/>
  <c r="N144" i="26" s="1"/>
  <c r="N279" i="26"/>
  <c r="N139" i="26" s="1"/>
  <c r="N274" i="26"/>
  <c r="N134" i="26" s="1"/>
  <c r="N317" i="26"/>
  <c r="N177" i="26" s="1"/>
  <c r="N312" i="26"/>
  <c r="N172" i="26" s="1"/>
  <c r="N307" i="26"/>
  <c r="N167" i="26" s="1"/>
  <c r="N300" i="26"/>
  <c r="N160" i="26" s="1"/>
  <c r="N290" i="26"/>
  <c r="N150" i="26" s="1"/>
  <c r="N278" i="26"/>
  <c r="N138" i="26" s="1"/>
  <c r="N295" i="26"/>
  <c r="N155" i="26" s="1"/>
  <c r="N283" i="26"/>
  <c r="N143" i="26" s="1"/>
  <c r="N273" i="26"/>
  <c r="N133" i="26" s="1"/>
  <c r="O208" i="26"/>
  <c r="O207" i="26"/>
  <c r="O8" i="26"/>
  <c r="P7" i="26"/>
  <c r="O229" i="26"/>
  <c r="O224" i="26"/>
  <c r="O249" i="26"/>
  <c r="O225" i="26"/>
  <c r="O230" i="26"/>
  <c r="O226" i="26"/>
  <c r="O85" i="26"/>
  <c r="O86" i="26"/>
  <c r="O84" i="26"/>
  <c r="O199" i="26"/>
  <c r="P91" i="26"/>
  <c r="N67" i="26"/>
  <c r="O66" i="26"/>
  <c r="M54" i="26"/>
  <c r="N319" i="26"/>
  <c r="N179" i="26" s="1"/>
  <c r="N314" i="26"/>
  <c r="N174" i="26" s="1"/>
  <c r="N309" i="26"/>
  <c r="N169" i="26" s="1"/>
  <c r="N302" i="26"/>
  <c r="N162" i="26" s="1"/>
  <c r="N297" i="26"/>
  <c r="N157" i="26" s="1"/>
  <c r="N285" i="26"/>
  <c r="N145" i="26" s="1"/>
  <c r="N275" i="26"/>
  <c r="N135" i="26" s="1"/>
  <c r="N292" i="26"/>
  <c r="N152" i="26" s="1"/>
  <c r="N280" i="26"/>
  <c r="N140" i="26" s="1"/>
  <c r="N73" i="26"/>
  <c r="N74" i="26"/>
  <c r="N72" i="26"/>
  <c r="O204" i="26"/>
  <c r="P96" i="26"/>
  <c r="O202" i="26"/>
  <c r="P94" i="26"/>
  <c r="M15" i="20"/>
  <c r="M319" i="23"/>
  <c r="M179" i="23" s="1"/>
  <c r="M275" i="23"/>
  <c r="M135" i="23" s="1"/>
  <c r="M314" i="23"/>
  <c r="M174" i="23" s="1"/>
  <c r="M309" i="23"/>
  <c r="M169" i="23" s="1"/>
  <c r="M302" i="23"/>
  <c r="M162" i="23" s="1"/>
  <c r="M297" i="23"/>
  <c r="M157" i="23" s="1"/>
  <c r="M292" i="23"/>
  <c r="M152" i="23" s="1"/>
  <c r="M285" i="23"/>
  <c r="M145" i="23" s="1"/>
  <c r="M280" i="23"/>
  <c r="M140" i="23" s="1"/>
  <c r="M258" i="23"/>
  <c r="M118" i="23" s="1"/>
  <c r="M268" i="23"/>
  <c r="M128" i="23" s="1"/>
  <c r="M263" i="23"/>
  <c r="M123" i="23" s="1"/>
  <c r="M316" i="23"/>
  <c r="M176" i="23" s="1"/>
  <c r="M306" i="23"/>
  <c r="M166" i="23" s="1"/>
  <c r="M311" i="23"/>
  <c r="M171" i="23" s="1"/>
  <c r="M299" i="23"/>
  <c r="M159" i="23" s="1"/>
  <c r="M277" i="23"/>
  <c r="M137" i="23" s="1"/>
  <c r="M294" i="23"/>
  <c r="M154" i="23" s="1"/>
  <c r="M282" i="23"/>
  <c r="M142" i="23" s="1"/>
  <c r="M272" i="23"/>
  <c r="M132" i="23" s="1"/>
  <c r="M289" i="23"/>
  <c r="M149" i="23" s="1"/>
  <c r="M255" i="23"/>
  <c r="M115" i="23" s="1"/>
  <c r="M265" i="23"/>
  <c r="M125" i="23" s="1"/>
  <c r="M260" i="23"/>
  <c r="M120" i="23" s="1"/>
  <c r="M300" i="23"/>
  <c r="M160" i="23" s="1"/>
  <c r="M283" i="23"/>
  <c r="M143" i="23" s="1"/>
  <c r="M279" i="23"/>
  <c r="M139" i="23" s="1"/>
  <c r="M295" i="23"/>
  <c r="M155" i="23" s="1"/>
  <c r="M308" i="23"/>
  <c r="M168" i="23" s="1"/>
  <c r="M290" i="23"/>
  <c r="M150" i="23" s="1"/>
  <c r="M273" i="23"/>
  <c r="M133" i="23" s="1"/>
  <c r="M278" i="23"/>
  <c r="M138" i="23" s="1"/>
  <c r="M301" i="23"/>
  <c r="M161" i="23" s="1"/>
  <c r="M318" i="23"/>
  <c r="M178" i="23" s="1"/>
  <c r="M284" i="23"/>
  <c r="M144" i="23" s="1"/>
  <c r="M313" i="23"/>
  <c r="M173" i="23" s="1"/>
  <c r="M317" i="23"/>
  <c r="M177" i="23" s="1"/>
  <c r="M296" i="23"/>
  <c r="M156" i="23" s="1"/>
  <c r="M312" i="23"/>
  <c r="M172" i="23" s="1"/>
  <c r="M291" i="23"/>
  <c r="M151" i="23" s="1"/>
  <c r="M307" i="23"/>
  <c r="M167" i="23" s="1"/>
  <c r="M274" i="23"/>
  <c r="M134" i="23" s="1"/>
  <c r="M262" i="23"/>
  <c r="M122" i="23" s="1"/>
  <c r="M261" i="23"/>
  <c r="M121" i="23" s="1"/>
  <c r="M266" i="23"/>
  <c r="M126" i="23" s="1"/>
  <c r="M257" i="23"/>
  <c r="M117" i="23" s="1"/>
  <c r="M256" i="23"/>
  <c r="M116" i="23" s="1"/>
  <c r="M267" i="23"/>
  <c r="M127" i="23" s="1"/>
  <c r="N228" i="23"/>
  <c r="N36" i="23"/>
  <c r="M24" i="23"/>
  <c r="M26" i="23"/>
  <c r="M73" i="23"/>
  <c r="M72" i="23"/>
  <c r="M74" i="23"/>
  <c r="N208" i="23"/>
  <c r="N225" i="23"/>
  <c r="N229" i="23"/>
  <c r="N224" i="23"/>
  <c r="N226" i="23"/>
  <c r="N249" i="23"/>
  <c r="N230" i="23"/>
  <c r="N8" i="23"/>
  <c r="N207" i="23"/>
  <c r="N86" i="23"/>
  <c r="N85" i="23"/>
  <c r="N84" i="23"/>
  <c r="M15" i="21"/>
  <c r="O26" i="21"/>
  <c r="O24" i="21"/>
  <c r="M319" i="21"/>
  <c r="M179" i="21" s="1"/>
  <c r="M275" i="21"/>
  <c r="M135" i="21" s="1"/>
  <c r="M314" i="21"/>
  <c r="M174" i="21" s="1"/>
  <c r="M309" i="21"/>
  <c r="M169" i="21" s="1"/>
  <c r="M297" i="21"/>
  <c r="M157" i="21" s="1"/>
  <c r="M292" i="21"/>
  <c r="M152" i="21" s="1"/>
  <c r="M285" i="21"/>
  <c r="M145" i="21" s="1"/>
  <c r="M302" i="21"/>
  <c r="M162" i="21" s="1"/>
  <c r="M280" i="21"/>
  <c r="M140" i="21" s="1"/>
  <c r="M300" i="21"/>
  <c r="M160" i="21" s="1"/>
  <c r="M301" i="21"/>
  <c r="M161" i="21" s="1"/>
  <c r="M295" i="21"/>
  <c r="M155" i="21" s="1"/>
  <c r="M291" i="21"/>
  <c r="M151" i="21" s="1"/>
  <c r="M290" i="21"/>
  <c r="M150" i="21" s="1"/>
  <c r="M273" i="21"/>
  <c r="M133" i="21" s="1"/>
  <c r="M278" i="21"/>
  <c r="M138" i="21" s="1"/>
  <c r="M274" i="21"/>
  <c r="M134" i="21" s="1"/>
  <c r="M317" i="21"/>
  <c r="M177" i="21" s="1"/>
  <c r="M318" i="21"/>
  <c r="M178" i="21" s="1"/>
  <c r="M296" i="21"/>
  <c r="M156" i="21" s="1"/>
  <c r="M312" i="21"/>
  <c r="M172" i="21" s="1"/>
  <c r="M313" i="21"/>
  <c r="M173" i="21" s="1"/>
  <c r="M279" i="21"/>
  <c r="M139" i="21" s="1"/>
  <c r="M307" i="21"/>
  <c r="M167" i="21" s="1"/>
  <c r="M283" i="21"/>
  <c r="M143" i="21" s="1"/>
  <c r="M308" i="21"/>
  <c r="M168" i="21" s="1"/>
  <c r="M284" i="21"/>
  <c r="M144" i="21" s="1"/>
  <c r="M72" i="21"/>
  <c r="M74" i="21"/>
  <c r="M73" i="21"/>
  <c r="M272" i="21"/>
  <c r="M132" i="21" s="1"/>
  <c r="M289" i="21"/>
  <c r="M149" i="21" s="1"/>
  <c r="M282" i="21"/>
  <c r="M142" i="21" s="1"/>
  <c r="M277" i="21"/>
  <c r="M137" i="21" s="1"/>
  <c r="M316" i="21"/>
  <c r="M176" i="21" s="1"/>
  <c r="M299" i="21"/>
  <c r="M159" i="21" s="1"/>
  <c r="M311" i="21"/>
  <c r="M171" i="21" s="1"/>
  <c r="M306" i="21"/>
  <c r="M166" i="21" s="1"/>
  <c r="M294" i="21"/>
  <c r="M154" i="21" s="1"/>
  <c r="N249" i="21"/>
  <c r="N8" i="21"/>
  <c r="N230" i="21"/>
  <c r="N207" i="21"/>
  <c r="N208" i="21"/>
  <c r="N225" i="21"/>
  <c r="N226" i="21"/>
  <c r="N229" i="21"/>
  <c r="N224" i="21"/>
  <c r="N85" i="21"/>
  <c r="N84" i="21"/>
  <c r="N86" i="21"/>
  <c r="M15" i="24"/>
  <c r="M15" i="23"/>
  <c r="M15" i="22"/>
  <c r="L57" i="21"/>
  <c r="L55" i="21"/>
  <c r="M15" i="19"/>
  <c r="M15" i="25"/>
  <c r="L209" i="24"/>
  <c r="L55" i="24" s="1"/>
  <c r="L210" i="24"/>
  <c r="L56" i="24" s="1"/>
  <c r="L211" i="24"/>
  <c r="L57" i="24" s="1"/>
  <c r="L231" i="24"/>
  <c r="L266" i="24"/>
  <c r="L126" i="24" s="1"/>
  <c r="L263" i="24"/>
  <c r="L123" i="24" s="1"/>
  <c r="L268" i="24"/>
  <c r="L128" i="24" s="1"/>
  <c r="L257" i="24"/>
  <c r="L117" i="24" s="1"/>
  <c r="L256" i="24"/>
  <c r="L116" i="24" s="1"/>
  <c r="L265" i="24"/>
  <c r="L125" i="24" s="1"/>
  <c r="L267" i="24"/>
  <c r="L127" i="24" s="1"/>
  <c r="L262" i="24"/>
  <c r="L122" i="24" s="1"/>
  <c r="L227" i="24"/>
  <c r="L261" i="24"/>
  <c r="L121" i="24" s="1"/>
  <c r="L255" i="24"/>
  <c r="L115" i="24" s="1"/>
  <c r="L260" i="24"/>
  <c r="L120" i="24" s="1"/>
  <c r="L258" i="24"/>
  <c r="L118" i="24" s="1"/>
  <c r="M43" i="24"/>
  <c r="M228" i="24" s="1"/>
  <c r="M42" i="24"/>
  <c r="M46" i="24"/>
  <c r="N81" i="24"/>
  <c r="L56" i="22"/>
  <c r="L55" i="22"/>
  <c r="L57" i="22"/>
  <c r="L56" i="21"/>
  <c r="M258" i="20"/>
  <c r="M118" i="20" s="1"/>
  <c r="M255" i="20"/>
  <c r="M115" i="20" s="1"/>
  <c r="M265" i="20"/>
  <c r="M125" i="20" s="1"/>
  <c r="M257" i="20"/>
  <c r="M117" i="20" s="1"/>
  <c r="M263" i="20"/>
  <c r="M123" i="20" s="1"/>
  <c r="M256" i="20"/>
  <c r="M116" i="20" s="1"/>
  <c r="M267" i="20"/>
  <c r="M127" i="20" s="1"/>
  <c r="M266" i="20"/>
  <c r="M126" i="20" s="1"/>
  <c r="M260" i="20"/>
  <c r="M120" i="20" s="1"/>
  <c r="M227" i="20"/>
  <c r="M268" i="20"/>
  <c r="M128" i="20" s="1"/>
  <c r="M261" i="20"/>
  <c r="M121" i="20" s="1"/>
  <c r="M262" i="20"/>
  <c r="M122" i="20" s="1"/>
  <c r="M210" i="20"/>
  <c r="M211" i="20"/>
  <c r="M231" i="20"/>
  <c r="M209" i="20"/>
  <c r="O81" i="20"/>
  <c r="N46" i="20"/>
  <c r="N43" i="20"/>
  <c r="N228" i="20" s="1"/>
  <c r="N42" i="20"/>
  <c r="N66" i="24"/>
  <c r="M67" i="24"/>
  <c r="N200" i="24"/>
  <c r="O92" i="24"/>
  <c r="O89" i="24"/>
  <c r="N197" i="24"/>
  <c r="N51" i="24"/>
  <c r="O50" i="24"/>
  <c r="N198" i="24"/>
  <c r="O90" i="24"/>
  <c r="N199" i="24"/>
  <c r="O91" i="24"/>
  <c r="N203" i="24"/>
  <c r="O95" i="24"/>
  <c r="M53" i="24"/>
  <c r="M54" i="24"/>
  <c r="N204" i="24"/>
  <c r="O96" i="24"/>
  <c r="N202" i="24"/>
  <c r="O94" i="24"/>
  <c r="M61" i="24"/>
  <c r="L62" i="24"/>
  <c r="O198" i="23"/>
  <c r="P90" i="23"/>
  <c r="O199" i="23"/>
  <c r="P91" i="23"/>
  <c r="M62" i="23"/>
  <c r="N61" i="23"/>
  <c r="O211" i="23"/>
  <c r="O210" i="23"/>
  <c r="O209" i="23"/>
  <c r="L54" i="23"/>
  <c r="L53" i="23"/>
  <c r="L55" i="23"/>
  <c r="L57" i="23"/>
  <c r="L56" i="23"/>
  <c r="O95" i="23"/>
  <c r="N203" i="23"/>
  <c r="Q81" i="23"/>
  <c r="P43" i="23"/>
  <c r="P42" i="23"/>
  <c r="P46" i="23"/>
  <c r="N50" i="23"/>
  <c r="M51" i="23"/>
  <c r="M67" i="23"/>
  <c r="N66" i="23"/>
  <c r="O89" i="23"/>
  <c r="N197" i="23"/>
  <c r="O92" i="23"/>
  <c r="N200" i="23"/>
  <c r="N204" i="23"/>
  <c r="O96" i="23"/>
  <c r="N202" i="23"/>
  <c r="O94" i="23"/>
  <c r="N204" i="22"/>
  <c r="O96" i="22"/>
  <c r="M62" i="22"/>
  <c r="N61" i="22"/>
  <c r="M227" i="22"/>
  <c r="M267" i="22"/>
  <c r="M127" i="22" s="1"/>
  <c r="M266" i="22"/>
  <c r="M126" i="22" s="1"/>
  <c r="M262" i="22"/>
  <c r="M122" i="22" s="1"/>
  <c r="M258" i="22"/>
  <c r="M118" i="22" s="1"/>
  <c r="M265" i="22"/>
  <c r="M125" i="22" s="1"/>
  <c r="M257" i="22"/>
  <c r="M117" i="22" s="1"/>
  <c r="M268" i="22"/>
  <c r="M128" i="22" s="1"/>
  <c r="M260" i="22"/>
  <c r="M120" i="22" s="1"/>
  <c r="M256" i="22"/>
  <c r="M116" i="22" s="1"/>
  <c r="M263" i="22"/>
  <c r="M123" i="22" s="1"/>
  <c r="M255" i="22"/>
  <c r="M115" i="22" s="1"/>
  <c r="M261" i="22"/>
  <c r="M121" i="22" s="1"/>
  <c r="N200" i="22"/>
  <c r="O92" i="22"/>
  <c r="M231" i="22"/>
  <c r="M211" i="22"/>
  <c r="M209" i="22"/>
  <c r="M210" i="22"/>
  <c r="N199" i="22"/>
  <c r="O91" i="22"/>
  <c r="N202" i="22"/>
  <c r="O94" i="22"/>
  <c r="N197" i="22"/>
  <c r="O89" i="22"/>
  <c r="O81" i="22"/>
  <c r="N46" i="22"/>
  <c r="N43" i="22"/>
  <c r="N228" i="22" s="1"/>
  <c r="N42" i="22"/>
  <c r="N198" i="22"/>
  <c r="O90" i="22"/>
  <c r="M51" i="22"/>
  <c r="N50" i="22"/>
  <c r="N203" i="22"/>
  <c r="O95" i="22"/>
  <c r="M67" i="22"/>
  <c r="N66" i="22"/>
  <c r="L53" i="22"/>
  <c r="L54" i="22"/>
  <c r="N197" i="21"/>
  <c r="O89" i="21"/>
  <c r="M227" i="21"/>
  <c r="M265" i="21"/>
  <c r="M125" i="21" s="1"/>
  <c r="M262" i="21"/>
  <c r="M122" i="21" s="1"/>
  <c r="M267" i="21"/>
  <c r="M127" i="21" s="1"/>
  <c r="M258" i="21"/>
  <c r="M118" i="21" s="1"/>
  <c r="M266" i="21"/>
  <c r="M126" i="21" s="1"/>
  <c r="M261" i="21"/>
  <c r="M121" i="21" s="1"/>
  <c r="M263" i="21"/>
  <c r="M123" i="21" s="1"/>
  <c r="M256" i="21"/>
  <c r="M116" i="21" s="1"/>
  <c r="M255" i="21"/>
  <c r="M115" i="21" s="1"/>
  <c r="M268" i="21"/>
  <c r="M128" i="21" s="1"/>
  <c r="M257" i="21"/>
  <c r="M117" i="21" s="1"/>
  <c r="M260" i="21"/>
  <c r="M120" i="21" s="1"/>
  <c r="N203" i="21"/>
  <c r="O95" i="21"/>
  <c r="M67" i="21"/>
  <c r="N66" i="21"/>
  <c r="N200" i="21"/>
  <c r="O92" i="21"/>
  <c r="P36" i="21"/>
  <c r="N202" i="21"/>
  <c r="O94" i="21"/>
  <c r="N198" i="21"/>
  <c r="O90" i="21"/>
  <c r="M231" i="21"/>
  <c r="M209" i="21"/>
  <c r="M211" i="21"/>
  <c r="M210" i="21"/>
  <c r="O81" i="21"/>
  <c r="N46" i="21"/>
  <c r="N42" i="21"/>
  <c r="N43" i="21"/>
  <c r="N228" i="21" s="1"/>
  <c r="N204" i="21"/>
  <c r="O96" i="21"/>
  <c r="N50" i="21"/>
  <c r="M51" i="21"/>
  <c r="N199" i="21"/>
  <c r="O91" i="21"/>
  <c r="M62" i="21"/>
  <c r="N61" i="21"/>
  <c r="L54" i="21"/>
  <c r="L53" i="21"/>
  <c r="N200" i="20"/>
  <c r="O92" i="20"/>
  <c r="N202" i="20"/>
  <c r="O94" i="20"/>
  <c r="M61" i="20"/>
  <c r="L62" i="20"/>
  <c r="L54" i="20"/>
  <c r="L53" i="20"/>
  <c r="L55" i="20"/>
  <c r="L56" i="20"/>
  <c r="L57" i="20"/>
  <c r="N199" i="20"/>
  <c r="O91" i="20"/>
  <c r="M51" i="20"/>
  <c r="N50" i="20"/>
  <c r="P204" i="20"/>
  <c r="Q96" i="20"/>
  <c r="N197" i="20"/>
  <c r="O89" i="20"/>
  <c r="N203" i="20"/>
  <c r="O95" i="20"/>
  <c r="N198" i="20"/>
  <c r="O90" i="20"/>
  <c r="O36" i="20"/>
  <c r="N66" i="20"/>
  <c r="M67" i="20"/>
  <c r="P231" i="19"/>
  <c r="P211" i="19"/>
  <c r="P209" i="19"/>
  <c r="P210" i="19"/>
  <c r="N197" i="19"/>
  <c r="O89" i="19"/>
  <c r="N50" i="19"/>
  <c r="M51" i="19"/>
  <c r="M62" i="19"/>
  <c r="N61" i="19"/>
  <c r="N200" i="19"/>
  <c r="O92" i="19"/>
  <c r="N199" i="19"/>
  <c r="O91" i="19"/>
  <c r="N204" i="19"/>
  <c r="O96" i="19"/>
  <c r="L53" i="19"/>
  <c r="L54" i="19"/>
  <c r="L55" i="19"/>
  <c r="L57" i="19"/>
  <c r="L56" i="19"/>
  <c r="P227" i="19"/>
  <c r="P257" i="19"/>
  <c r="P117" i="19" s="1"/>
  <c r="P258" i="19"/>
  <c r="P118" i="19" s="1"/>
  <c r="P260" i="19"/>
  <c r="P120" i="19" s="1"/>
  <c r="P266" i="19"/>
  <c r="P126" i="19" s="1"/>
  <c r="P262" i="19"/>
  <c r="P122" i="19" s="1"/>
  <c r="P263" i="19"/>
  <c r="P123" i="19" s="1"/>
  <c r="P256" i="19"/>
  <c r="P116" i="19" s="1"/>
  <c r="P265" i="19"/>
  <c r="P125" i="19" s="1"/>
  <c r="P261" i="19"/>
  <c r="P121" i="19" s="1"/>
  <c r="P267" i="19"/>
  <c r="P127" i="19" s="1"/>
  <c r="P268" i="19"/>
  <c r="P128" i="19" s="1"/>
  <c r="P255" i="19"/>
  <c r="P115" i="19" s="1"/>
  <c r="O202" i="19"/>
  <c r="P94" i="19"/>
  <c r="N203" i="19"/>
  <c r="O95" i="19"/>
  <c r="R81" i="19"/>
  <c r="Q43" i="19"/>
  <c r="Q228" i="19" s="1"/>
  <c r="Q46" i="19"/>
  <c r="Q42" i="19"/>
  <c r="N198" i="19"/>
  <c r="O90" i="19"/>
  <c r="O67" i="19"/>
  <c r="P66" i="19"/>
  <c r="N81" i="18"/>
  <c r="M46" i="18"/>
  <c r="M42" i="18"/>
  <c r="M43" i="18"/>
  <c r="M228" i="18" s="1"/>
  <c r="N202" i="18"/>
  <c r="O94" i="18"/>
  <c r="O199" i="18"/>
  <c r="P91" i="18"/>
  <c r="N61" i="18"/>
  <c r="M62" i="18"/>
  <c r="N200" i="18"/>
  <c r="O92" i="18"/>
  <c r="L231" i="18"/>
  <c r="L210" i="18"/>
  <c r="L56" i="18" s="1"/>
  <c r="L209" i="18"/>
  <c r="L55" i="18" s="1"/>
  <c r="L211" i="18"/>
  <c r="L57" i="18" s="1"/>
  <c r="N198" i="18"/>
  <c r="O90" i="18"/>
  <c r="Q50" i="18"/>
  <c r="P51" i="18"/>
  <c r="O89" i="18"/>
  <c r="N197" i="18"/>
  <c r="N15" i="18" s="1"/>
  <c r="L227" i="18"/>
  <c r="L266" i="18"/>
  <c r="L126" i="18" s="1"/>
  <c r="L267" i="18"/>
  <c r="L127" i="18" s="1"/>
  <c r="L257" i="18"/>
  <c r="L117" i="18" s="1"/>
  <c r="L260" i="18"/>
  <c r="L120" i="18" s="1"/>
  <c r="L261" i="18"/>
  <c r="L121" i="18" s="1"/>
  <c r="L258" i="18"/>
  <c r="L118" i="18" s="1"/>
  <c r="L255" i="18"/>
  <c r="L115" i="18" s="1"/>
  <c r="L262" i="18"/>
  <c r="L122" i="18" s="1"/>
  <c r="L256" i="18"/>
  <c r="L116" i="18" s="1"/>
  <c r="L268" i="18"/>
  <c r="L128" i="18" s="1"/>
  <c r="L265" i="18"/>
  <c r="L125" i="18" s="1"/>
  <c r="L263" i="18"/>
  <c r="L123" i="18" s="1"/>
  <c r="N204" i="18"/>
  <c r="O96" i="18"/>
  <c r="N66" i="18"/>
  <c r="M67" i="18"/>
  <c r="O53" i="18"/>
  <c r="O54" i="18"/>
  <c r="O203" i="18"/>
  <c r="P95" i="18"/>
  <c r="N202" i="25"/>
  <c r="O94" i="25"/>
  <c r="N203" i="25"/>
  <c r="O95" i="25"/>
  <c r="N197" i="25"/>
  <c r="O89" i="25"/>
  <c r="N199" i="25"/>
  <c r="O91" i="25"/>
  <c r="N201" i="25"/>
  <c r="O93" i="25"/>
  <c r="N204" i="25"/>
  <c r="O96" i="25"/>
  <c r="N198" i="25"/>
  <c r="O90" i="25"/>
  <c r="N231" i="25"/>
  <c r="N210" i="25"/>
  <c r="N209" i="25"/>
  <c r="N211" i="25"/>
  <c r="M51" i="25"/>
  <c r="M55" i="25" s="1"/>
  <c r="N50" i="25"/>
  <c r="P66" i="25"/>
  <c r="O67" i="25"/>
  <c r="L53" i="25"/>
  <c r="L54" i="25"/>
  <c r="N227" i="25"/>
  <c r="N258" i="25"/>
  <c r="N118" i="25" s="1"/>
  <c r="N268" i="25"/>
  <c r="N128" i="25" s="1"/>
  <c r="N260" i="25"/>
  <c r="N120" i="25" s="1"/>
  <c r="N257" i="25"/>
  <c r="N117" i="25" s="1"/>
  <c r="N263" i="25"/>
  <c r="N123" i="25" s="1"/>
  <c r="N255" i="25"/>
  <c r="N115" i="25" s="1"/>
  <c r="N267" i="25"/>
  <c r="N127" i="25" s="1"/>
  <c r="N266" i="25"/>
  <c r="N126" i="25" s="1"/>
  <c r="N261" i="25"/>
  <c r="N121" i="25" s="1"/>
  <c r="N265" i="25"/>
  <c r="N125" i="25" s="1"/>
  <c r="N262" i="25"/>
  <c r="N122" i="25" s="1"/>
  <c r="N256" i="25"/>
  <c r="N116" i="25" s="1"/>
  <c r="N200" i="25"/>
  <c r="O92" i="25"/>
  <c r="P81" i="25"/>
  <c r="O42" i="25"/>
  <c r="O46" i="25"/>
  <c r="O43" i="25"/>
  <c r="O228" i="25" s="1"/>
  <c r="L56" i="25"/>
  <c r="L62" i="25"/>
  <c r="M61" i="25"/>
  <c r="O7" i="25"/>
  <c r="M15" i="16"/>
  <c r="Q7" i="24"/>
  <c r="O7" i="23"/>
  <c r="P7" i="22"/>
  <c r="O7" i="21"/>
  <c r="O7" i="20"/>
  <c r="O7" i="19"/>
  <c r="Q7" i="18"/>
  <c r="N198" i="16"/>
  <c r="O90" i="16"/>
  <c r="N200" i="16"/>
  <c r="O92" i="16"/>
  <c r="N202" i="16"/>
  <c r="O94" i="16"/>
  <c r="N57" i="16"/>
  <c r="N56" i="16"/>
  <c r="N55" i="16"/>
  <c r="L62" i="16"/>
  <c r="M61" i="16"/>
  <c r="M176" i="16"/>
  <c r="M171" i="16"/>
  <c r="M154" i="16"/>
  <c r="M142" i="16"/>
  <c r="M132" i="16"/>
  <c r="M125" i="16"/>
  <c r="M120" i="16"/>
  <c r="M149" i="16"/>
  <c r="M159" i="16"/>
  <c r="M137" i="16"/>
  <c r="M166" i="16"/>
  <c r="M115" i="16"/>
  <c r="N203" i="16"/>
  <c r="O95" i="16"/>
  <c r="N197" i="16"/>
  <c r="O89" i="16"/>
  <c r="N199" i="16"/>
  <c r="O91" i="16"/>
  <c r="M177" i="16"/>
  <c r="M172" i="16"/>
  <c r="M167" i="16"/>
  <c r="M160" i="16"/>
  <c r="M155" i="16"/>
  <c r="M150" i="16"/>
  <c r="M143" i="16"/>
  <c r="M138" i="16"/>
  <c r="M178" i="16"/>
  <c r="M173" i="16"/>
  <c r="M156" i="16"/>
  <c r="M151" i="16"/>
  <c r="M127" i="16"/>
  <c r="M122" i="16"/>
  <c r="M117" i="16"/>
  <c r="M161" i="16"/>
  <c r="M139" i="16"/>
  <c r="M168" i="16"/>
  <c r="M133" i="16"/>
  <c r="M144" i="16"/>
  <c r="M134" i="16"/>
  <c r="M121" i="16"/>
  <c r="M126" i="16"/>
  <c r="M116" i="16"/>
  <c r="M179" i="16"/>
  <c r="M174" i="16"/>
  <c r="M169" i="16"/>
  <c r="M162" i="16"/>
  <c r="M157" i="16"/>
  <c r="M152" i="16"/>
  <c r="M145" i="16"/>
  <c r="M140" i="16"/>
  <c r="M135" i="16"/>
  <c r="M118" i="16"/>
  <c r="M128" i="16"/>
  <c r="M123" i="16"/>
  <c r="M67" i="16"/>
  <c r="N66" i="16"/>
  <c r="O201" i="16"/>
  <c r="P93" i="16"/>
  <c r="N204" i="16"/>
  <c r="O96" i="16"/>
  <c r="M74" i="16"/>
  <c r="M73" i="16"/>
  <c r="M72" i="16"/>
  <c r="N208" i="16"/>
  <c r="N54" i="16" s="1"/>
  <c r="N207" i="16"/>
  <c r="N53" i="16" s="1"/>
  <c r="N8" i="16"/>
  <c r="O7" i="16"/>
  <c r="N249" i="16"/>
  <c r="N85" i="16"/>
  <c r="N86" i="16"/>
  <c r="N84" i="16"/>
  <c r="O51" i="16"/>
  <c r="P50" i="16"/>
  <c r="O26" i="27" l="1"/>
  <c r="P36" i="27"/>
  <c r="O24" i="27"/>
  <c r="O62" i="27"/>
  <c r="O15" i="27"/>
  <c r="P204" i="27"/>
  <c r="Q96" i="27"/>
  <c r="P198" i="27"/>
  <c r="Q90" i="27"/>
  <c r="U81" i="27"/>
  <c r="T43" i="27"/>
  <c r="T46" i="27"/>
  <c r="T42" i="27"/>
  <c r="P67" i="27"/>
  <c r="Q66" i="27"/>
  <c r="P199" i="27"/>
  <c r="Q91" i="27"/>
  <c r="P201" i="27"/>
  <c r="Q93" i="27"/>
  <c r="N55" i="27"/>
  <c r="N56" i="27"/>
  <c r="N57" i="27"/>
  <c r="N54" i="27"/>
  <c r="N53" i="27"/>
  <c r="Q73" i="27"/>
  <c r="Q74" i="27"/>
  <c r="Q72" i="27"/>
  <c r="P197" i="27"/>
  <c r="Q89" i="27"/>
  <c r="P50" i="27"/>
  <c r="O51" i="27"/>
  <c r="P203" i="27"/>
  <c r="Q95" i="27"/>
  <c r="Q316" i="27"/>
  <c r="Q176" i="27" s="1"/>
  <c r="Q311" i="27"/>
  <c r="Q171" i="27" s="1"/>
  <c r="Q306" i="27"/>
  <c r="Q166" i="27" s="1"/>
  <c r="Q299" i="27"/>
  <c r="Q159" i="27" s="1"/>
  <c r="Q294" i="27"/>
  <c r="Q154" i="27" s="1"/>
  <c r="Q289" i="27"/>
  <c r="Q149" i="27" s="1"/>
  <c r="Q282" i="27"/>
  <c r="Q142" i="27" s="1"/>
  <c r="Q277" i="27"/>
  <c r="Q137" i="27" s="1"/>
  <c r="Q272" i="27"/>
  <c r="Q132" i="27" s="1"/>
  <c r="Q265" i="27"/>
  <c r="Q125" i="27" s="1"/>
  <c r="Q255" i="27"/>
  <c r="Q115" i="27" s="1"/>
  <c r="Q260" i="27"/>
  <c r="Q120" i="27" s="1"/>
  <c r="Q319" i="27"/>
  <c r="Q179" i="27" s="1"/>
  <c r="Q314" i="27"/>
  <c r="Q174" i="27" s="1"/>
  <c r="Q309" i="27"/>
  <c r="Q169" i="27" s="1"/>
  <c r="Q302" i="27"/>
  <c r="Q162" i="27" s="1"/>
  <c r="Q297" i="27"/>
  <c r="Q157" i="27" s="1"/>
  <c r="Q292" i="27"/>
  <c r="Q152" i="27" s="1"/>
  <c r="Q285" i="27"/>
  <c r="Q145" i="27" s="1"/>
  <c r="Q268" i="27"/>
  <c r="Q128" i="27" s="1"/>
  <c r="Q263" i="27"/>
  <c r="Q123" i="27" s="1"/>
  <c r="Q258" i="27"/>
  <c r="Q118" i="27" s="1"/>
  <c r="Q280" i="27"/>
  <c r="Q140" i="27" s="1"/>
  <c r="Q275" i="27"/>
  <c r="Q135" i="27" s="1"/>
  <c r="T61" i="27"/>
  <c r="S227" i="27"/>
  <c r="P202" i="27"/>
  <c r="Q94" i="27"/>
  <c r="Q318" i="27"/>
  <c r="Q178" i="27" s="1"/>
  <c r="Q313" i="27"/>
  <c r="Q173" i="27" s="1"/>
  <c r="Q308" i="27"/>
  <c r="Q168" i="27" s="1"/>
  <c r="Q301" i="27"/>
  <c r="Q161" i="27" s="1"/>
  <c r="Q296" i="27"/>
  <c r="Q156" i="27" s="1"/>
  <c r="Q291" i="27"/>
  <c r="Q151" i="27" s="1"/>
  <c r="Q284" i="27"/>
  <c r="Q144" i="27" s="1"/>
  <c r="Q279" i="27"/>
  <c r="Q139" i="27" s="1"/>
  <c r="Q274" i="27"/>
  <c r="Q134" i="27" s="1"/>
  <c r="Q317" i="27"/>
  <c r="Q177" i="27" s="1"/>
  <c r="Q312" i="27"/>
  <c r="Q172" i="27" s="1"/>
  <c r="Q307" i="27"/>
  <c r="Q167" i="27" s="1"/>
  <c r="Q300" i="27"/>
  <c r="Q160" i="27" s="1"/>
  <c r="Q295" i="27"/>
  <c r="Q155" i="27" s="1"/>
  <c r="Q290" i="27"/>
  <c r="Q150" i="27" s="1"/>
  <c r="Q283" i="27"/>
  <c r="Q143" i="27" s="1"/>
  <c r="Q273" i="27"/>
  <c r="Q133" i="27" s="1"/>
  <c r="Q266" i="27"/>
  <c r="Q126" i="27" s="1"/>
  <c r="Q261" i="27"/>
  <c r="Q121" i="27" s="1"/>
  <c r="Q256" i="27"/>
  <c r="Q116" i="27" s="1"/>
  <c r="Q278" i="27"/>
  <c r="Q138" i="27" s="1"/>
  <c r="Q267" i="27"/>
  <c r="Q127" i="27" s="1"/>
  <c r="Q262" i="27"/>
  <c r="Q122" i="27" s="1"/>
  <c r="Q257" i="27"/>
  <c r="Q117" i="27" s="1"/>
  <c r="P200" i="27"/>
  <c r="Q92" i="27"/>
  <c r="S211" i="27"/>
  <c r="S209" i="27"/>
  <c r="S210" i="27"/>
  <c r="S231" i="27"/>
  <c r="R208" i="27"/>
  <c r="R207" i="27"/>
  <c r="S7" i="27"/>
  <c r="S228" i="27" s="1"/>
  <c r="R8" i="27"/>
  <c r="R225" i="27"/>
  <c r="R224" i="27"/>
  <c r="R229" i="27"/>
  <c r="R230" i="27"/>
  <c r="R249" i="27"/>
  <c r="R226" i="27"/>
  <c r="R86" i="27"/>
  <c r="R85" i="27"/>
  <c r="R84" i="27"/>
  <c r="N262" i="26"/>
  <c r="N122" i="26" s="1"/>
  <c r="N267" i="26"/>
  <c r="N127" i="26" s="1"/>
  <c r="N255" i="26"/>
  <c r="N115" i="26" s="1"/>
  <c r="N263" i="26"/>
  <c r="N123" i="26" s="1"/>
  <c r="N266" i="26"/>
  <c r="N126" i="26" s="1"/>
  <c r="N268" i="26"/>
  <c r="N128" i="26" s="1"/>
  <c r="N261" i="26"/>
  <c r="N121" i="26" s="1"/>
  <c r="N256" i="26"/>
  <c r="N116" i="26" s="1"/>
  <c r="N258" i="26"/>
  <c r="N118" i="26" s="1"/>
  <c r="N257" i="26"/>
  <c r="N117" i="26" s="1"/>
  <c r="N260" i="26"/>
  <c r="N120" i="26" s="1"/>
  <c r="N265" i="26"/>
  <c r="N125" i="26" s="1"/>
  <c r="O42" i="26"/>
  <c r="O227" i="26" s="1"/>
  <c r="O43" i="26"/>
  <c r="O228" i="26" s="1"/>
  <c r="O46" i="26"/>
  <c r="P81" i="26"/>
  <c r="N210" i="26"/>
  <c r="N56" i="26" s="1"/>
  <c r="N209" i="26"/>
  <c r="N55" i="26" s="1"/>
  <c r="N211" i="26"/>
  <c r="N57" i="26" s="1"/>
  <c r="N231" i="26"/>
  <c r="N54" i="26"/>
  <c r="R36" i="26"/>
  <c r="Q26" i="26"/>
  <c r="Q24" i="26"/>
  <c r="N53" i="26"/>
  <c r="O15" i="26"/>
  <c r="P199" i="26"/>
  <c r="Q91" i="26"/>
  <c r="O73" i="26"/>
  <c r="O74" i="26"/>
  <c r="O72" i="26"/>
  <c r="P204" i="26"/>
  <c r="Q96" i="26"/>
  <c r="P197" i="26"/>
  <c r="Q89" i="26"/>
  <c r="O319" i="26"/>
  <c r="O179" i="26" s="1"/>
  <c r="O314" i="26"/>
  <c r="O174" i="26" s="1"/>
  <c r="O309" i="26"/>
  <c r="O169" i="26" s="1"/>
  <c r="O302" i="26"/>
  <c r="O162" i="26" s="1"/>
  <c r="O297" i="26"/>
  <c r="O157" i="26" s="1"/>
  <c r="O292" i="26"/>
  <c r="O152" i="26" s="1"/>
  <c r="O285" i="26"/>
  <c r="O145" i="26" s="1"/>
  <c r="O280" i="26"/>
  <c r="O140" i="26" s="1"/>
  <c r="O275" i="26"/>
  <c r="O135" i="26" s="1"/>
  <c r="O62" i="26"/>
  <c r="P61" i="26"/>
  <c r="O51" i="26"/>
  <c r="P50" i="26"/>
  <c r="P208" i="26"/>
  <c r="P207" i="26"/>
  <c r="P8" i="26"/>
  <c r="Q7" i="26"/>
  <c r="P226" i="26"/>
  <c r="P229" i="26"/>
  <c r="P224" i="26"/>
  <c r="P249" i="26"/>
  <c r="P225" i="26"/>
  <c r="P230" i="26"/>
  <c r="P85" i="26"/>
  <c r="P84" i="26"/>
  <c r="P86" i="26"/>
  <c r="O318" i="26"/>
  <c r="O178" i="26" s="1"/>
  <c r="O313" i="26"/>
  <c r="O173" i="26" s="1"/>
  <c r="O308" i="26"/>
  <c r="O168" i="26" s="1"/>
  <c r="O301" i="26"/>
  <c r="O161" i="26" s="1"/>
  <c r="O296" i="26"/>
  <c r="O156" i="26" s="1"/>
  <c r="O291" i="26"/>
  <c r="O151" i="26" s="1"/>
  <c r="O284" i="26"/>
  <c r="O144" i="26" s="1"/>
  <c r="O279" i="26"/>
  <c r="O139" i="26" s="1"/>
  <c r="O274" i="26"/>
  <c r="O134" i="26" s="1"/>
  <c r="O317" i="26"/>
  <c r="O177" i="26" s="1"/>
  <c r="O312" i="26"/>
  <c r="O172" i="26" s="1"/>
  <c r="O307" i="26"/>
  <c r="O167" i="26" s="1"/>
  <c r="O300" i="26"/>
  <c r="O160" i="26" s="1"/>
  <c r="O295" i="26"/>
  <c r="O155" i="26" s="1"/>
  <c r="O290" i="26"/>
  <c r="O150" i="26" s="1"/>
  <c r="O283" i="26"/>
  <c r="O143" i="26" s="1"/>
  <c r="O278" i="26"/>
  <c r="O138" i="26" s="1"/>
  <c r="O267" i="26"/>
  <c r="O127" i="26" s="1"/>
  <c r="O273" i="26"/>
  <c r="O133" i="26" s="1"/>
  <c r="P201" i="26"/>
  <c r="Q93" i="26"/>
  <c r="P203" i="26"/>
  <c r="Q95" i="26"/>
  <c r="O316" i="26"/>
  <c r="O176" i="26" s="1"/>
  <c r="O311" i="26"/>
  <c r="O171" i="26" s="1"/>
  <c r="O306" i="26"/>
  <c r="O166" i="26" s="1"/>
  <c r="O299" i="26"/>
  <c r="O159" i="26" s="1"/>
  <c r="O294" i="26"/>
  <c r="O154" i="26" s="1"/>
  <c r="O289" i="26"/>
  <c r="O149" i="26" s="1"/>
  <c r="O282" i="26"/>
  <c r="O142" i="26" s="1"/>
  <c r="O277" i="26"/>
  <c r="O137" i="26" s="1"/>
  <c r="O272" i="26"/>
  <c r="O132" i="26" s="1"/>
  <c r="P202" i="26"/>
  <c r="Q94" i="26"/>
  <c r="P198" i="26"/>
  <c r="Q90" i="26"/>
  <c r="O67" i="26"/>
  <c r="P66" i="26"/>
  <c r="P200" i="26"/>
  <c r="Q92" i="26"/>
  <c r="N15" i="20"/>
  <c r="O226" i="23"/>
  <c r="O230" i="23"/>
  <c r="O229" i="23"/>
  <c r="O8" i="23"/>
  <c r="O207" i="23"/>
  <c r="O225" i="23"/>
  <c r="O208" i="23"/>
  <c r="O249" i="23"/>
  <c r="O224" i="23"/>
  <c r="O84" i="23"/>
  <c r="O85" i="23"/>
  <c r="O86" i="23"/>
  <c r="N74" i="23"/>
  <c r="N73" i="23"/>
  <c r="N72" i="23"/>
  <c r="O231" i="23"/>
  <c r="N309" i="23"/>
  <c r="N169" i="23" s="1"/>
  <c r="N319" i="23"/>
  <c r="N179" i="23" s="1"/>
  <c r="N292" i="23"/>
  <c r="N152" i="23" s="1"/>
  <c r="N275" i="23"/>
  <c r="N135" i="23" s="1"/>
  <c r="N314" i="23"/>
  <c r="N174" i="23" s="1"/>
  <c r="N302" i="23"/>
  <c r="N162" i="23" s="1"/>
  <c r="N280" i="23"/>
  <c r="N140" i="23" s="1"/>
  <c r="N297" i="23"/>
  <c r="N157" i="23" s="1"/>
  <c r="N285" i="23"/>
  <c r="N145" i="23" s="1"/>
  <c r="N258" i="23"/>
  <c r="N118" i="23" s="1"/>
  <c r="N268" i="23"/>
  <c r="N128" i="23" s="1"/>
  <c r="N263" i="23"/>
  <c r="N123" i="23" s="1"/>
  <c r="O227" i="23"/>
  <c r="N291" i="23"/>
  <c r="N151" i="23" s="1"/>
  <c r="N317" i="23"/>
  <c r="N177" i="23" s="1"/>
  <c r="N313" i="23"/>
  <c r="N173" i="23" s="1"/>
  <c r="N279" i="23"/>
  <c r="N139" i="23" s="1"/>
  <c r="N296" i="23"/>
  <c r="N156" i="23" s="1"/>
  <c r="N301" i="23"/>
  <c r="N161" i="23" s="1"/>
  <c r="N283" i="23"/>
  <c r="N143" i="23" s="1"/>
  <c r="N295" i="23"/>
  <c r="N155" i="23" s="1"/>
  <c r="N307" i="23"/>
  <c r="N167" i="23" s="1"/>
  <c r="N284" i="23"/>
  <c r="N144" i="23" s="1"/>
  <c r="N290" i="23"/>
  <c r="N150" i="23" s="1"/>
  <c r="N278" i="23"/>
  <c r="N138" i="23" s="1"/>
  <c r="N274" i="23"/>
  <c r="N134" i="23" s="1"/>
  <c r="N312" i="23"/>
  <c r="N172" i="23" s="1"/>
  <c r="N308" i="23"/>
  <c r="N168" i="23" s="1"/>
  <c r="N273" i="23"/>
  <c r="N133" i="23" s="1"/>
  <c r="N318" i="23"/>
  <c r="N178" i="23" s="1"/>
  <c r="N300" i="23"/>
  <c r="N160" i="23" s="1"/>
  <c r="N257" i="23"/>
  <c r="N117" i="23" s="1"/>
  <c r="N256" i="23"/>
  <c r="N116" i="23" s="1"/>
  <c r="N266" i="23"/>
  <c r="N126" i="23" s="1"/>
  <c r="N262" i="23"/>
  <c r="N122" i="23" s="1"/>
  <c r="N261" i="23"/>
  <c r="N121" i="23" s="1"/>
  <c r="N267" i="23"/>
  <c r="N127" i="23" s="1"/>
  <c r="O36" i="23"/>
  <c r="N24" i="23"/>
  <c r="N26" i="23"/>
  <c r="N289" i="23"/>
  <c r="N149" i="23" s="1"/>
  <c r="N306" i="23"/>
  <c r="N166" i="23" s="1"/>
  <c r="N299" i="23"/>
  <c r="N159" i="23" s="1"/>
  <c r="N316" i="23"/>
  <c r="N176" i="23" s="1"/>
  <c r="N277" i="23"/>
  <c r="N137" i="23" s="1"/>
  <c r="N311" i="23"/>
  <c r="N171" i="23" s="1"/>
  <c r="N294" i="23"/>
  <c r="N154" i="23" s="1"/>
  <c r="N282" i="23"/>
  <c r="N142" i="23" s="1"/>
  <c r="N272" i="23"/>
  <c r="N132" i="23" s="1"/>
  <c r="N255" i="23"/>
  <c r="N115" i="23" s="1"/>
  <c r="N265" i="23"/>
  <c r="N125" i="23" s="1"/>
  <c r="N260" i="23"/>
  <c r="N120" i="23" s="1"/>
  <c r="O228" i="23"/>
  <c r="N282" i="21"/>
  <c r="N142" i="21" s="1"/>
  <c r="N294" i="21"/>
  <c r="N154" i="21" s="1"/>
  <c r="N272" i="21"/>
  <c r="N132" i="21" s="1"/>
  <c r="N316" i="21"/>
  <c r="N176" i="21" s="1"/>
  <c r="N299" i="21"/>
  <c r="N159" i="21" s="1"/>
  <c r="N311" i="21"/>
  <c r="N171" i="21" s="1"/>
  <c r="N306" i="21"/>
  <c r="N166" i="21" s="1"/>
  <c r="N289" i="21"/>
  <c r="N149" i="21" s="1"/>
  <c r="N277" i="21"/>
  <c r="N137" i="21" s="1"/>
  <c r="O208" i="21"/>
  <c r="O224" i="21"/>
  <c r="O8" i="21"/>
  <c r="O226" i="21"/>
  <c r="O230" i="21"/>
  <c r="O225" i="21"/>
  <c r="O229" i="21"/>
  <c r="O207" i="21"/>
  <c r="O249" i="21"/>
  <c r="O85" i="21"/>
  <c r="O86" i="21"/>
  <c r="O84" i="21"/>
  <c r="N280" i="21"/>
  <c r="N140" i="21" s="1"/>
  <c r="N309" i="21"/>
  <c r="N169" i="21" s="1"/>
  <c r="N314" i="21"/>
  <c r="N174" i="21" s="1"/>
  <c r="N297" i="21"/>
  <c r="N157" i="21" s="1"/>
  <c r="N285" i="21"/>
  <c r="N145" i="21" s="1"/>
  <c r="N319" i="21"/>
  <c r="N179" i="21" s="1"/>
  <c r="N292" i="21"/>
  <c r="N152" i="21" s="1"/>
  <c r="N302" i="21"/>
  <c r="N162" i="21" s="1"/>
  <c r="N275" i="21"/>
  <c r="N135" i="21" s="1"/>
  <c r="N301" i="21"/>
  <c r="N161" i="21" s="1"/>
  <c r="N290" i="21"/>
  <c r="N150" i="21" s="1"/>
  <c r="N312" i="21"/>
  <c r="N172" i="21" s="1"/>
  <c r="N279" i="21"/>
  <c r="N139" i="21" s="1"/>
  <c r="N313" i="21"/>
  <c r="N173" i="21" s="1"/>
  <c r="N295" i="21"/>
  <c r="N155" i="21" s="1"/>
  <c r="N308" i="21"/>
  <c r="N168" i="21" s="1"/>
  <c r="N296" i="21"/>
  <c r="N156" i="21" s="1"/>
  <c r="N273" i="21"/>
  <c r="N133" i="21" s="1"/>
  <c r="N317" i="21"/>
  <c r="N177" i="21" s="1"/>
  <c r="N284" i="21"/>
  <c r="N144" i="21" s="1"/>
  <c r="N283" i="21"/>
  <c r="N143" i="21" s="1"/>
  <c r="N300" i="21"/>
  <c r="N160" i="21" s="1"/>
  <c r="N278" i="21"/>
  <c r="N138" i="21" s="1"/>
  <c r="N291" i="21"/>
  <c r="N151" i="21" s="1"/>
  <c r="N318" i="21"/>
  <c r="N178" i="21" s="1"/>
  <c r="N274" i="21"/>
  <c r="N134" i="21" s="1"/>
  <c r="N307" i="21"/>
  <c r="N167" i="21" s="1"/>
  <c r="N73" i="21"/>
  <c r="N72" i="21"/>
  <c r="N74" i="21"/>
  <c r="P26" i="21"/>
  <c r="P24" i="21"/>
  <c r="N15" i="21"/>
  <c r="N15" i="24"/>
  <c r="N15" i="23"/>
  <c r="N15" i="22"/>
  <c r="N15" i="19"/>
  <c r="N15" i="25"/>
  <c r="M56" i="25"/>
  <c r="M210" i="24"/>
  <c r="M56" i="24" s="1"/>
  <c r="M231" i="24"/>
  <c r="M211" i="24"/>
  <c r="M57" i="24" s="1"/>
  <c r="M209" i="24"/>
  <c r="M55" i="24" s="1"/>
  <c r="N43" i="24"/>
  <c r="N228" i="24" s="1"/>
  <c r="N46" i="24"/>
  <c r="N42" i="24"/>
  <c r="O81" i="24"/>
  <c r="M258" i="24"/>
  <c r="M118" i="24" s="1"/>
  <c r="M227" i="24"/>
  <c r="M257" i="24"/>
  <c r="M117" i="24" s="1"/>
  <c r="M263" i="24"/>
  <c r="M123" i="24" s="1"/>
  <c r="M260" i="24"/>
  <c r="M120" i="24" s="1"/>
  <c r="M268" i="24"/>
  <c r="M128" i="24" s="1"/>
  <c r="M261" i="24"/>
  <c r="M121" i="24" s="1"/>
  <c r="M262" i="24"/>
  <c r="M122" i="24" s="1"/>
  <c r="M267" i="24"/>
  <c r="M127" i="24" s="1"/>
  <c r="M265" i="24"/>
  <c r="M125" i="24" s="1"/>
  <c r="M256" i="24"/>
  <c r="M116" i="24" s="1"/>
  <c r="M266" i="24"/>
  <c r="M126" i="24" s="1"/>
  <c r="M255" i="24"/>
  <c r="M115" i="24" s="1"/>
  <c r="M56" i="22"/>
  <c r="M55" i="22"/>
  <c r="N255" i="20"/>
  <c r="N115" i="20" s="1"/>
  <c r="N261" i="20"/>
  <c r="N121" i="20" s="1"/>
  <c r="N258" i="20"/>
  <c r="N118" i="20" s="1"/>
  <c r="N267" i="20"/>
  <c r="N127" i="20" s="1"/>
  <c r="N227" i="20"/>
  <c r="N268" i="20"/>
  <c r="N128" i="20" s="1"/>
  <c r="N266" i="20"/>
  <c r="N126" i="20" s="1"/>
  <c r="N263" i="20"/>
  <c r="N123" i="20" s="1"/>
  <c r="N256" i="20"/>
  <c r="N116" i="20" s="1"/>
  <c r="N265" i="20"/>
  <c r="N125" i="20" s="1"/>
  <c r="N260" i="20"/>
  <c r="N120" i="20" s="1"/>
  <c r="N257" i="20"/>
  <c r="N117" i="20" s="1"/>
  <c r="N262" i="20"/>
  <c r="N122" i="20" s="1"/>
  <c r="N231" i="20"/>
  <c r="N209" i="20"/>
  <c r="N211" i="20"/>
  <c r="N210" i="20"/>
  <c r="O42" i="20"/>
  <c r="O43" i="20"/>
  <c r="O228" i="20" s="1"/>
  <c r="O46" i="20"/>
  <c r="P81" i="20"/>
  <c r="O51" i="24"/>
  <c r="P50" i="24"/>
  <c r="O197" i="24"/>
  <c r="P89" i="24"/>
  <c r="N53" i="24"/>
  <c r="N54" i="24"/>
  <c r="M62" i="24"/>
  <c r="N61" i="24"/>
  <c r="O203" i="24"/>
  <c r="P95" i="24"/>
  <c r="P92" i="24"/>
  <c r="O200" i="24"/>
  <c r="P94" i="24"/>
  <c r="O202" i="24"/>
  <c r="O199" i="24"/>
  <c r="P91" i="24"/>
  <c r="P96" i="24"/>
  <c r="O204" i="24"/>
  <c r="P90" i="24"/>
  <c r="O198" i="24"/>
  <c r="N67" i="24"/>
  <c r="O66" i="24"/>
  <c r="O203" i="23"/>
  <c r="P95" i="23"/>
  <c r="O204" i="23"/>
  <c r="P96" i="23"/>
  <c r="N62" i="23"/>
  <c r="O61" i="23"/>
  <c r="O197" i="23"/>
  <c r="P89" i="23"/>
  <c r="P209" i="23"/>
  <c r="P210" i="23"/>
  <c r="P211" i="23"/>
  <c r="N67" i="23"/>
  <c r="O66" i="23"/>
  <c r="P199" i="23"/>
  <c r="Q91" i="23"/>
  <c r="O200" i="23"/>
  <c r="P92" i="23"/>
  <c r="Q43" i="23"/>
  <c r="R81" i="23"/>
  <c r="Q42" i="23"/>
  <c r="Q46" i="23"/>
  <c r="P198" i="23"/>
  <c r="Q90" i="23"/>
  <c r="M54" i="23"/>
  <c r="M53" i="23"/>
  <c r="M55" i="23"/>
  <c r="M57" i="23"/>
  <c r="M56" i="23"/>
  <c r="N51" i="23"/>
  <c r="O50" i="23"/>
  <c r="O202" i="23"/>
  <c r="P94" i="23"/>
  <c r="N211" i="22"/>
  <c r="N209" i="22"/>
  <c r="N231" i="22"/>
  <c r="N210" i="22"/>
  <c r="P81" i="22"/>
  <c r="O46" i="22"/>
  <c r="O43" i="22"/>
  <c r="O228" i="22" s="1"/>
  <c r="O42" i="22"/>
  <c r="O203" i="22"/>
  <c r="P95" i="22"/>
  <c r="N51" i="22"/>
  <c r="O50" i="22"/>
  <c r="O197" i="22"/>
  <c r="P89" i="22"/>
  <c r="M57" i="22"/>
  <c r="M53" i="22"/>
  <c r="M54" i="22"/>
  <c r="N62" i="22"/>
  <c r="O61" i="22"/>
  <c r="O198" i="22"/>
  <c r="P90" i="22"/>
  <c r="O202" i="22"/>
  <c r="P94" i="22"/>
  <c r="O200" i="22"/>
  <c r="P92" i="22"/>
  <c r="O204" i="22"/>
  <c r="P96" i="22"/>
  <c r="N67" i="22"/>
  <c r="O66" i="22"/>
  <c r="N227" i="22"/>
  <c r="N263" i="22"/>
  <c r="N123" i="22" s="1"/>
  <c r="N265" i="22"/>
  <c r="N125" i="22" s="1"/>
  <c r="N266" i="22"/>
  <c r="N126" i="22" s="1"/>
  <c r="N260" i="22"/>
  <c r="N120" i="22" s="1"/>
  <c r="N267" i="22"/>
  <c r="N127" i="22" s="1"/>
  <c r="N258" i="22"/>
  <c r="N118" i="22" s="1"/>
  <c r="N255" i="22"/>
  <c r="N115" i="22" s="1"/>
  <c r="N262" i="22"/>
  <c r="N122" i="22" s="1"/>
  <c r="N268" i="22"/>
  <c r="N128" i="22" s="1"/>
  <c r="N261" i="22"/>
  <c r="N121" i="22" s="1"/>
  <c r="N257" i="22"/>
  <c r="N117" i="22" s="1"/>
  <c r="N256" i="22"/>
  <c r="N116" i="22" s="1"/>
  <c r="O199" i="22"/>
  <c r="P91" i="22"/>
  <c r="M53" i="21"/>
  <c r="M54" i="21"/>
  <c r="M56" i="21"/>
  <c r="O50" i="21"/>
  <c r="N51" i="21"/>
  <c r="M57" i="21"/>
  <c r="O204" i="21"/>
  <c r="P96" i="21"/>
  <c r="M55" i="21"/>
  <c r="Q36" i="21"/>
  <c r="O200" i="21"/>
  <c r="P92" i="21"/>
  <c r="N62" i="21"/>
  <c r="O61" i="21"/>
  <c r="O198" i="21"/>
  <c r="P90" i="21"/>
  <c r="N227" i="21"/>
  <c r="N266" i="21"/>
  <c r="N126" i="21" s="1"/>
  <c r="N263" i="21"/>
  <c r="N123" i="21" s="1"/>
  <c r="N261" i="21"/>
  <c r="N121" i="21" s="1"/>
  <c r="N257" i="21"/>
  <c r="N117" i="21" s="1"/>
  <c r="N268" i="21"/>
  <c r="N128" i="21" s="1"/>
  <c r="N260" i="21"/>
  <c r="N120" i="21" s="1"/>
  <c r="N258" i="21"/>
  <c r="N118" i="21" s="1"/>
  <c r="N255" i="21"/>
  <c r="N115" i="21" s="1"/>
  <c r="N256" i="21"/>
  <c r="N116" i="21" s="1"/>
  <c r="N265" i="21"/>
  <c r="N125" i="21" s="1"/>
  <c r="N262" i="21"/>
  <c r="N122" i="21" s="1"/>
  <c r="N267" i="21"/>
  <c r="N127" i="21" s="1"/>
  <c r="N67" i="21"/>
  <c r="O66" i="21"/>
  <c r="O199" i="21"/>
  <c r="P91" i="21"/>
  <c r="N231" i="21"/>
  <c r="N209" i="21"/>
  <c r="N210" i="21"/>
  <c r="N211" i="21"/>
  <c r="O202" i="21"/>
  <c r="P94" i="21"/>
  <c r="O197" i="21"/>
  <c r="P89" i="21"/>
  <c r="P81" i="21"/>
  <c r="O46" i="21"/>
  <c r="O42" i="21"/>
  <c r="O43" i="21"/>
  <c r="O228" i="21" s="1"/>
  <c r="O203" i="21"/>
  <c r="P95" i="21"/>
  <c r="P36" i="20"/>
  <c r="O198" i="20"/>
  <c r="P90" i="20"/>
  <c r="O197" i="20"/>
  <c r="P89" i="20"/>
  <c r="M62" i="20"/>
  <c r="N61" i="20"/>
  <c r="O203" i="20"/>
  <c r="P95" i="20"/>
  <c r="Q204" i="20"/>
  <c r="R96" i="20"/>
  <c r="O202" i="20"/>
  <c r="P94" i="20"/>
  <c r="N51" i="20"/>
  <c r="O50" i="20"/>
  <c r="O199" i="20"/>
  <c r="P91" i="20"/>
  <c r="N67" i="20"/>
  <c r="O66" i="20"/>
  <c r="M54" i="20"/>
  <c r="M53" i="20"/>
  <c r="M55" i="20"/>
  <c r="M56" i="20"/>
  <c r="M57" i="20"/>
  <c r="O200" i="20"/>
  <c r="P92" i="20"/>
  <c r="O204" i="19"/>
  <c r="P96" i="19"/>
  <c r="M53" i="19"/>
  <c r="M54" i="19"/>
  <c r="M57" i="19"/>
  <c r="M56" i="19"/>
  <c r="M55" i="19"/>
  <c r="O198" i="19"/>
  <c r="P90" i="19"/>
  <c r="O50" i="19"/>
  <c r="N51" i="19"/>
  <c r="O199" i="19"/>
  <c r="P91" i="19"/>
  <c r="O197" i="19"/>
  <c r="P89" i="19"/>
  <c r="P202" i="19"/>
  <c r="Q94" i="19"/>
  <c r="Q227" i="19"/>
  <c r="Q256" i="19"/>
  <c r="Q116" i="19" s="1"/>
  <c r="Q258" i="19"/>
  <c r="Q118" i="19" s="1"/>
  <c r="Q261" i="19"/>
  <c r="Q121" i="19" s="1"/>
  <c r="Q263" i="19"/>
  <c r="Q123" i="19" s="1"/>
  <c r="Q267" i="19"/>
  <c r="Q127" i="19" s="1"/>
  <c r="Q268" i="19"/>
  <c r="Q128" i="19" s="1"/>
  <c r="Q265" i="19"/>
  <c r="Q125" i="19" s="1"/>
  <c r="Q262" i="19"/>
  <c r="Q122" i="19" s="1"/>
  <c r="Q266" i="19"/>
  <c r="Q126" i="19" s="1"/>
  <c r="Q260" i="19"/>
  <c r="Q120" i="19" s="1"/>
  <c r="Q257" i="19"/>
  <c r="Q117" i="19" s="1"/>
  <c r="Q255" i="19"/>
  <c r="Q115" i="19" s="1"/>
  <c r="O200" i="19"/>
  <c r="P92" i="19"/>
  <c r="O203" i="19"/>
  <c r="P95" i="19"/>
  <c r="Q231" i="19"/>
  <c r="Q211" i="19"/>
  <c r="Q209" i="19"/>
  <c r="Q210" i="19"/>
  <c r="N62" i="19"/>
  <c r="O61" i="19"/>
  <c r="P67" i="19"/>
  <c r="Q66" i="19"/>
  <c r="S81" i="19"/>
  <c r="R43" i="19"/>
  <c r="R228" i="19" s="1"/>
  <c r="R46" i="19"/>
  <c r="R42" i="19"/>
  <c r="O202" i="18"/>
  <c r="P94" i="18"/>
  <c r="O204" i="18"/>
  <c r="P96" i="18"/>
  <c r="O197" i="18"/>
  <c r="P89" i="18"/>
  <c r="P92" i="18"/>
  <c r="O200" i="18"/>
  <c r="N67" i="18"/>
  <c r="O66" i="18"/>
  <c r="P53" i="18"/>
  <c r="P54" i="18"/>
  <c r="P203" i="18"/>
  <c r="Q95" i="18"/>
  <c r="R50" i="18"/>
  <c r="Q51" i="18"/>
  <c r="M227" i="18"/>
  <c r="M267" i="18"/>
  <c r="M127" i="18" s="1"/>
  <c r="M265" i="18"/>
  <c r="M125" i="18" s="1"/>
  <c r="M262" i="18"/>
  <c r="M122" i="18" s="1"/>
  <c r="M257" i="18"/>
  <c r="M117" i="18" s="1"/>
  <c r="M260" i="18"/>
  <c r="M120" i="18" s="1"/>
  <c r="M266" i="18"/>
  <c r="M126" i="18" s="1"/>
  <c r="M261" i="18"/>
  <c r="M121" i="18" s="1"/>
  <c r="M258" i="18"/>
  <c r="M118" i="18" s="1"/>
  <c r="M256" i="18"/>
  <c r="M116" i="18" s="1"/>
  <c r="M268" i="18"/>
  <c r="M128" i="18" s="1"/>
  <c r="M255" i="18"/>
  <c r="M115" i="18" s="1"/>
  <c r="M263" i="18"/>
  <c r="M123" i="18" s="1"/>
  <c r="P199" i="18"/>
  <c r="Q91" i="18"/>
  <c r="O198" i="18"/>
  <c r="P90" i="18"/>
  <c r="M231" i="18"/>
  <c r="M210" i="18"/>
  <c r="M56" i="18" s="1"/>
  <c r="M211" i="18"/>
  <c r="M57" i="18" s="1"/>
  <c r="M209" i="18"/>
  <c r="M55" i="18" s="1"/>
  <c r="N62" i="18"/>
  <c r="O61" i="18"/>
  <c r="O81" i="18"/>
  <c r="N43" i="18"/>
  <c r="N228" i="18" s="1"/>
  <c r="N46" i="18"/>
  <c r="N42" i="18"/>
  <c r="O198" i="25"/>
  <c r="P90" i="25"/>
  <c r="Q66" i="25"/>
  <c r="P67" i="25"/>
  <c r="O197" i="25"/>
  <c r="P89" i="25"/>
  <c r="O50" i="25"/>
  <c r="N51" i="25"/>
  <c r="N55" i="25" s="1"/>
  <c r="O204" i="25"/>
  <c r="P96" i="25"/>
  <c r="O231" i="25"/>
  <c r="O211" i="25"/>
  <c r="O209" i="25"/>
  <c r="O210" i="25"/>
  <c r="M53" i="25"/>
  <c r="M54" i="25"/>
  <c r="O203" i="25"/>
  <c r="P95" i="25"/>
  <c r="O227" i="25"/>
  <c r="O257" i="25"/>
  <c r="O117" i="25" s="1"/>
  <c r="O266" i="25"/>
  <c r="O126" i="25" s="1"/>
  <c r="O258" i="25"/>
  <c r="O118" i="25" s="1"/>
  <c r="O260" i="25"/>
  <c r="O120" i="25" s="1"/>
  <c r="O268" i="25"/>
  <c r="O128" i="25" s="1"/>
  <c r="O262" i="25"/>
  <c r="O122" i="25" s="1"/>
  <c r="O261" i="25"/>
  <c r="O121" i="25" s="1"/>
  <c r="O263" i="25"/>
  <c r="O123" i="25" s="1"/>
  <c r="O255" i="25"/>
  <c r="O115" i="25" s="1"/>
  <c r="O267" i="25"/>
  <c r="O127" i="25" s="1"/>
  <c r="O256" i="25"/>
  <c r="O116" i="25" s="1"/>
  <c r="O265" i="25"/>
  <c r="O125" i="25" s="1"/>
  <c r="O201" i="25"/>
  <c r="P93" i="25"/>
  <c r="Q81" i="25"/>
  <c r="P43" i="25"/>
  <c r="P228" i="25" s="1"/>
  <c r="P42" i="25"/>
  <c r="P46" i="25"/>
  <c r="M57" i="25"/>
  <c r="O200" i="25"/>
  <c r="P92" i="25"/>
  <c r="O199" i="25"/>
  <c r="P91" i="25"/>
  <c r="P94" i="25"/>
  <c r="O202" i="25"/>
  <c r="M62" i="25"/>
  <c r="N61" i="25"/>
  <c r="P7" i="25"/>
  <c r="N15" i="16"/>
  <c r="R7" i="24"/>
  <c r="P7" i="23"/>
  <c r="P227" i="23" s="1"/>
  <c r="Q7" i="22"/>
  <c r="P7" i="21"/>
  <c r="P7" i="20"/>
  <c r="P7" i="19"/>
  <c r="R7" i="18"/>
  <c r="P96" i="16"/>
  <c r="O204" i="16"/>
  <c r="P7" i="16"/>
  <c r="O208" i="16"/>
  <c r="O54" i="16" s="1"/>
  <c r="O8" i="16"/>
  <c r="O207" i="16"/>
  <c r="O53" i="16" s="1"/>
  <c r="O249" i="16"/>
  <c r="O84" i="16"/>
  <c r="O86" i="16"/>
  <c r="O85" i="16"/>
  <c r="O202" i="16"/>
  <c r="P94" i="16"/>
  <c r="P201" i="16"/>
  <c r="Q93" i="16"/>
  <c r="O199" i="16"/>
  <c r="P91" i="16"/>
  <c r="N74" i="16"/>
  <c r="N73" i="16"/>
  <c r="N72" i="16"/>
  <c r="P51" i="16"/>
  <c r="Q50" i="16"/>
  <c r="O200" i="16"/>
  <c r="P92" i="16"/>
  <c r="O57" i="16"/>
  <c r="O56" i="16"/>
  <c r="O55" i="16"/>
  <c r="N67" i="16"/>
  <c r="O66" i="16"/>
  <c r="P89" i="16"/>
  <c r="O197" i="16"/>
  <c r="M62" i="16"/>
  <c r="N61" i="16"/>
  <c r="N179" i="16"/>
  <c r="N169" i="16"/>
  <c r="N135" i="16"/>
  <c r="N174" i="16"/>
  <c r="N128" i="16"/>
  <c r="N152" i="16"/>
  <c r="N140" i="16"/>
  <c r="N157" i="16"/>
  <c r="N123" i="16"/>
  <c r="N162" i="16"/>
  <c r="N145" i="16"/>
  <c r="N118" i="16"/>
  <c r="P90" i="16"/>
  <c r="O198" i="16"/>
  <c r="N176" i="16"/>
  <c r="N171" i="16"/>
  <c r="N154" i="16"/>
  <c r="N142" i="16"/>
  <c r="N132" i="16"/>
  <c r="N125" i="16"/>
  <c r="N149" i="16"/>
  <c r="N159" i="16"/>
  <c r="N137" i="16"/>
  <c r="N166" i="16"/>
  <c r="N115" i="16"/>
  <c r="N120" i="16"/>
  <c r="O203" i="16"/>
  <c r="P95" i="16"/>
  <c r="N178" i="16"/>
  <c r="N173" i="16"/>
  <c r="N127" i="16"/>
  <c r="N122" i="16"/>
  <c r="N167" i="16"/>
  <c r="N150" i="16"/>
  <c r="N134" i="16"/>
  <c r="N177" i="16"/>
  <c r="N168" i="16"/>
  <c r="N160" i="16"/>
  <c r="N143" i="16"/>
  <c r="N117" i="16"/>
  <c r="N133" i="16"/>
  <c r="N116" i="16"/>
  <c r="N144" i="16"/>
  <c r="N121" i="16"/>
  <c r="N156" i="16"/>
  <c r="N138" i="16"/>
  <c r="N126" i="16"/>
  <c r="N172" i="16"/>
  <c r="N151" i="16"/>
  <c r="N155" i="16"/>
  <c r="N139" i="16"/>
  <c r="N161" i="16"/>
  <c r="P15" i="27" l="1"/>
  <c r="Q36" i="27"/>
  <c r="P24" i="27"/>
  <c r="P26" i="27"/>
  <c r="P62" i="27"/>
  <c r="Q203" i="27"/>
  <c r="R95" i="27"/>
  <c r="U46" i="27"/>
  <c r="U43" i="27"/>
  <c r="U42" i="27"/>
  <c r="Q199" i="27"/>
  <c r="R91" i="27"/>
  <c r="Q202" i="27"/>
  <c r="R94" i="27"/>
  <c r="Q198" i="27"/>
  <c r="R90" i="27"/>
  <c r="O55" i="27"/>
  <c r="O56" i="27"/>
  <c r="O57" i="27"/>
  <c r="O53" i="27"/>
  <c r="O54" i="27"/>
  <c r="Q50" i="27"/>
  <c r="P51" i="27"/>
  <c r="Q67" i="27"/>
  <c r="R66" i="27"/>
  <c r="R74" i="27"/>
  <c r="R72" i="27"/>
  <c r="R73" i="27"/>
  <c r="Q197" i="27"/>
  <c r="R89" i="27"/>
  <c r="Q204" i="27"/>
  <c r="R96" i="27"/>
  <c r="R319" i="27"/>
  <c r="R179" i="27" s="1"/>
  <c r="R314" i="27"/>
  <c r="R174" i="27" s="1"/>
  <c r="R309" i="27"/>
  <c r="R169" i="27" s="1"/>
  <c r="R302" i="27"/>
  <c r="R162" i="27" s="1"/>
  <c r="R297" i="27"/>
  <c r="R157" i="27" s="1"/>
  <c r="R292" i="27"/>
  <c r="R152" i="27" s="1"/>
  <c r="R285" i="27"/>
  <c r="R145" i="27" s="1"/>
  <c r="R280" i="27"/>
  <c r="R140" i="27" s="1"/>
  <c r="R275" i="27"/>
  <c r="R135" i="27" s="1"/>
  <c r="R268" i="27"/>
  <c r="R128" i="27" s="1"/>
  <c r="R263" i="27"/>
  <c r="R123" i="27" s="1"/>
  <c r="R258" i="27"/>
  <c r="R118" i="27" s="1"/>
  <c r="U61" i="27"/>
  <c r="T227" i="27"/>
  <c r="T211" i="27"/>
  <c r="T209" i="27"/>
  <c r="T210" i="27"/>
  <c r="R317" i="27"/>
  <c r="R177" i="27" s="1"/>
  <c r="R312" i="27"/>
  <c r="R172" i="27" s="1"/>
  <c r="R307" i="27"/>
  <c r="R167" i="27" s="1"/>
  <c r="R300" i="27"/>
  <c r="R160" i="27" s="1"/>
  <c r="R295" i="27"/>
  <c r="R155" i="27" s="1"/>
  <c r="R290" i="27"/>
  <c r="R150" i="27" s="1"/>
  <c r="R283" i="27"/>
  <c r="R143" i="27" s="1"/>
  <c r="R296" i="27"/>
  <c r="R156" i="27" s="1"/>
  <c r="R274" i="27"/>
  <c r="R134" i="27" s="1"/>
  <c r="R318" i="27"/>
  <c r="R178" i="27" s="1"/>
  <c r="R301" i="27"/>
  <c r="R161" i="27" s="1"/>
  <c r="R278" i="27"/>
  <c r="R138" i="27" s="1"/>
  <c r="R267" i="27"/>
  <c r="R127" i="27" s="1"/>
  <c r="R262" i="27"/>
  <c r="R122" i="27" s="1"/>
  <c r="R257" i="27"/>
  <c r="R117" i="27" s="1"/>
  <c r="R313" i="27"/>
  <c r="R173" i="27" s="1"/>
  <c r="R284" i="27"/>
  <c r="R144" i="27" s="1"/>
  <c r="R308" i="27"/>
  <c r="R168" i="27" s="1"/>
  <c r="R291" i="27"/>
  <c r="R151" i="27" s="1"/>
  <c r="R279" i="27"/>
  <c r="R139" i="27" s="1"/>
  <c r="R273" i="27"/>
  <c r="R133" i="27" s="1"/>
  <c r="R266" i="27"/>
  <c r="R126" i="27" s="1"/>
  <c r="R256" i="27"/>
  <c r="R116" i="27" s="1"/>
  <c r="R261" i="27"/>
  <c r="R121" i="27" s="1"/>
  <c r="R277" i="27"/>
  <c r="R137" i="27" s="1"/>
  <c r="R311" i="27"/>
  <c r="R171" i="27" s="1"/>
  <c r="R299" i="27"/>
  <c r="R159" i="27" s="1"/>
  <c r="R306" i="27"/>
  <c r="R166" i="27" s="1"/>
  <c r="R282" i="27"/>
  <c r="R142" i="27" s="1"/>
  <c r="R272" i="27"/>
  <c r="R132" i="27" s="1"/>
  <c r="R265" i="27"/>
  <c r="R125" i="27" s="1"/>
  <c r="R260" i="27"/>
  <c r="R120" i="27" s="1"/>
  <c r="R255" i="27"/>
  <c r="R115" i="27" s="1"/>
  <c r="R289" i="27"/>
  <c r="R149" i="27" s="1"/>
  <c r="R316" i="27"/>
  <c r="R176" i="27" s="1"/>
  <c r="R294" i="27"/>
  <c r="R154" i="27" s="1"/>
  <c r="S208" i="27"/>
  <c r="S8" i="27"/>
  <c r="T7" i="27"/>
  <c r="T231" i="27" s="1"/>
  <c r="S224" i="27"/>
  <c r="S207" i="27"/>
  <c r="S229" i="27"/>
  <c r="S225" i="27"/>
  <c r="S226" i="27"/>
  <c r="S230" i="27"/>
  <c r="S249" i="27"/>
  <c r="S84" i="27"/>
  <c r="S86" i="27"/>
  <c r="S85" i="27"/>
  <c r="Q200" i="27"/>
  <c r="R92" i="27"/>
  <c r="Q201" i="27"/>
  <c r="R93" i="27"/>
  <c r="T228" i="27"/>
  <c r="O263" i="26"/>
  <c r="O123" i="26" s="1"/>
  <c r="O266" i="26"/>
  <c r="O126" i="26" s="1"/>
  <c r="O268" i="26"/>
  <c r="O128" i="26" s="1"/>
  <c r="O260" i="26"/>
  <c r="O120" i="26" s="1"/>
  <c r="O261" i="26"/>
  <c r="O121" i="26" s="1"/>
  <c r="O265" i="26"/>
  <c r="O125" i="26" s="1"/>
  <c r="O262" i="26"/>
  <c r="O122" i="26" s="1"/>
  <c r="O257" i="26"/>
  <c r="O117" i="26" s="1"/>
  <c r="Q81" i="26"/>
  <c r="P43" i="26"/>
  <c r="P228" i="26" s="1"/>
  <c r="P46" i="26"/>
  <c r="P42" i="26"/>
  <c r="P227" i="26" s="1"/>
  <c r="O210" i="26"/>
  <c r="O56" i="26" s="1"/>
  <c r="O209" i="26"/>
  <c r="O55" i="26" s="1"/>
  <c r="O211" i="26"/>
  <c r="O57" i="26" s="1"/>
  <c r="O231" i="26"/>
  <c r="O255" i="26"/>
  <c r="O115" i="26" s="1"/>
  <c r="O256" i="26"/>
  <c r="O116" i="26" s="1"/>
  <c r="O258" i="26"/>
  <c r="O118" i="26" s="1"/>
  <c r="S36" i="26"/>
  <c r="R24" i="26"/>
  <c r="R26" i="26"/>
  <c r="P15" i="26"/>
  <c r="Q202" i="26"/>
  <c r="R94" i="26"/>
  <c r="Q203" i="26"/>
  <c r="R95" i="26"/>
  <c r="Q61" i="26"/>
  <c r="P62" i="26"/>
  <c r="Q197" i="26"/>
  <c r="R89" i="26"/>
  <c r="Q200" i="26"/>
  <c r="R92" i="26"/>
  <c r="Q201" i="26"/>
  <c r="R93" i="26"/>
  <c r="P74" i="26"/>
  <c r="P72" i="26"/>
  <c r="P73" i="26"/>
  <c r="O54" i="26"/>
  <c r="O53" i="26"/>
  <c r="Q66" i="26"/>
  <c r="P67" i="26"/>
  <c r="Q199" i="26"/>
  <c r="R91" i="26"/>
  <c r="P316" i="26"/>
  <c r="P176" i="26" s="1"/>
  <c r="P311" i="26"/>
  <c r="P171" i="26" s="1"/>
  <c r="P306" i="26"/>
  <c r="P166" i="26" s="1"/>
  <c r="P299" i="26"/>
  <c r="P159" i="26" s="1"/>
  <c r="P294" i="26"/>
  <c r="P154" i="26" s="1"/>
  <c r="P289" i="26"/>
  <c r="P149" i="26" s="1"/>
  <c r="P282" i="26"/>
  <c r="P142" i="26" s="1"/>
  <c r="P277" i="26"/>
  <c r="P137" i="26" s="1"/>
  <c r="P272" i="26"/>
  <c r="P132" i="26" s="1"/>
  <c r="P318" i="26"/>
  <c r="P178" i="26" s="1"/>
  <c r="P313" i="26"/>
  <c r="P173" i="26" s="1"/>
  <c r="P308" i="26"/>
  <c r="P168" i="26" s="1"/>
  <c r="P301" i="26"/>
  <c r="P161" i="26" s="1"/>
  <c r="P296" i="26"/>
  <c r="P156" i="26" s="1"/>
  <c r="P291" i="26"/>
  <c r="P151" i="26" s="1"/>
  <c r="P284" i="26"/>
  <c r="P144" i="26" s="1"/>
  <c r="P279" i="26"/>
  <c r="P139" i="26" s="1"/>
  <c r="P274" i="26"/>
  <c r="P134" i="26" s="1"/>
  <c r="P317" i="26"/>
  <c r="P177" i="26" s="1"/>
  <c r="P312" i="26"/>
  <c r="P172" i="26" s="1"/>
  <c r="P307" i="26"/>
  <c r="P167" i="26" s="1"/>
  <c r="P300" i="26"/>
  <c r="P160" i="26" s="1"/>
  <c r="P295" i="26"/>
  <c r="P155" i="26" s="1"/>
  <c r="P290" i="26"/>
  <c r="P150" i="26" s="1"/>
  <c r="P283" i="26"/>
  <c r="P143" i="26" s="1"/>
  <c r="P278" i="26"/>
  <c r="P138" i="26" s="1"/>
  <c r="P273" i="26"/>
  <c r="P133" i="26" s="1"/>
  <c r="Q198" i="26"/>
  <c r="R90" i="26"/>
  <c r="P319" i="26"/>
  <c r="P179" i="26" s="1"/>
  <c r="P314" i="26"/>
  <c r="P174" i="26" s="1"/>
  <c r="P309" i="26"/>
  <c r="P169" i="26" s="1"/>
  <c r="P302" i="26"/>
  <c r="P162" i="26" s="1"/>
  <c r="P297" i="26"/>
  <c r="P157" i="26" s="1"/>
  <c r="P292" i="26"/>
  <c r="P152" i="26" s="1"/>
  <c r="P285" i="26"/>
  <c r="P145" i="26" s="1"/>
  <c r="P280" i="26"/>
  <c r="P140" i="26" s="1"/>
  <c r="P275" i="26"/>
  <c r="P135" i="26" s="1"/>
  <c r="Q208" i="26"/>
  <c r="Q207" i="26"/>
  <c r="R7" i="26"/>
  <c r="Q8" i="26"/>
  <c r="Q224" i="26"/>
  <c r="Q225" i="26"/>
  <c r="Q230" i="26"/>
  <c r="Q249" i="26"/>
  <c r="Q226" i="26"/>
  <c r="Q229" i="26"/>
  <c r="Q85" i="26"/>
  <c r="Q84" i="26"/>
  <c r="Q86" i="26"/>
  <c r="P51" i="26"/>
  <c r="Q50" i="26"/>
  <c r="Q204" i="26"/>
  <c r="R96" i="26"/>
  <c r="O15" i="20"/>
  <c r="P36" i="23"/>
  <c r="O24" i="23"/>
  <c r="O26" i="23"/>
  <c r="P231" i="23"/>
  <c r="O282" i="23"/>
  <c r="O142" i="23" s="1"/>
  <c r="O272" i="23"/>
  <c r="O132" i="23" s="1"/>
  <c r="O289" i="23"/>
  <c r="O149" i="23" s="1"/>
  <c r="O316" i="23"/>
  <c r="O176" i="23" s="1"/>
  <c r="O277" i="23"/>
  <c r="O137" i="23" s="1"/>
  <c r="O311" i="23"/>
  <c r="O171" i="23" s="1"/>
  <c r="O306" i="23"/>
  <c r="O166" i="23" s="1"/>
  <c r="O299" i="23"/>
  <c r="O159" i="23" s="1"/>
  <c r="O294" i="23"/>
  <c r="O154" i="23" s="1"/>
  <c r="O265" i="23"/>
  <c r="O125" i="23" s="1"/>
  <c r="O260" i="23"/>
  <c r="O120" i="23" s="1"/>
  <c r="O255" i="23"/>
  <c r="O115" i="23" s="1"/>
  <c r="O296" i="23"/>
  <c r="O156" i="23" s="1"/>
  <c r="O273" i="23"/>
  <c r="O133" i="23" s="1"/>
  <c r="O301" i="23"/>
  <c r="O161" i="23" s="1"/>
  <c r="O317" i="23"/>
  <c r="O177" i="23" s="1"/>
  <c r="O295" i="23"/>
  <c r="O155" i="23" s="1"/>
  <c r="O291" i="23"/>
  <c r="O151" i="23" s="1"/>
  <c r="O308" i="23"/>
  <c r="O168" i="23" s="1"/>
  <c r="O312" i="23"/>
  <c r="O172" i="23" s="1"/>
  <c r="O284" i="23"/>
  <c r="O144" i="23" s="1"/>
  <c r="O274" i="23"/>
  <c r="O134" i="23" s="1"/>
  <c r="O307" i="23"/>
  <c r="O167" i="23" s="1"/>
  <c r="O278" i="23"/>
  <c r="O138" i="23" s="1"/>
  <c r="O313" i="23"/>
  <c r="O173" i="23" s="1"/>
  <c r="O300" i="23"/>
  <c r="O160" i="23" s="1"/>
  <c r="O318" i="23"/>
  <c r="O178" i="23" s="1"/>
  <c r="O290" i="23"/>
  <c r="O150" i="23" s="1"/>
  <c r="O283" i="23"/>
  <c r="O143" i="23" s="1"/>
  <c r="O279" i="23"/>
  <c r="O139" i="23" s="1"/>
  <c r="O261" i="23"/>
  <c r="O121" i="23" s="1"/>
  <c r="O256" i="23"/>
  <c r="O116" i="23" s="1"/>
  <c r="O267" i="23"/>
  <c r="O127" i="23" s="1"/>
  <c r="O266" i="23"/>
  <c r="O126" i="23" s="1"/>
  <c r="O257" i="23"/>
  <c r="O117" i="23" s="1"/>
  <c r="O262" i="23"/>
  <c r="O122" i="23" s="1"/>
  <c r="O280" i="23"/>
  <c r="O140" i="23" s="1"/>
  <c r="O319" i="23"/>
  <c r="O179" i="23" s="1"/>
  <c r="O292" i="23"/>
  <c r="O152" i="23" s="1"/>
  <c r="O275" i="23"/>
  <c r="O135" i="23" s="1"/>
  <c r="O302" i="23"/>
  <c r="O162" i="23" s="1"/>
  <c r="O297" i="23"/>
  <c r="O157" i="23" s="1"/>
  <c r="O285" i="23"/>
  <c r="O145" i="23" s="1"/>
  <c r="O314" i="23"/>
  <c r="O174" i="23" s="1"/>
  <c r="O309" i="23"/>
  <c r="O169" i="23" s="1"/>
  <c r="O263" i="23"/>
  <c r="O123" i="23" s="1"/>
  <c r="O258" i="23"/>
  <c r="O118" i="23" s="1"/>
  <c r="O268" i="23"/>
  <c r="O128" i="23" s="1"/>
  <c r="P226" i="23"/>
  <c r="P8" i="23"/>
  <c r="P249" i="23"/>
  <c r="P207" i="23"/>
  <c r="P229" i="23"/>
  <c r="P225" i="23"/>
  <c r="P224" i="23"/>
  <c r="P208" i="23"/>
  <c r="P230" i="23"/>
  <c r="P85" i="23"/>
  <c r="P86" i="23"/>
  <c r="P84" i="23"/>
  <c r="O74" i="23"/>
  <c r="O73" i="23"/>
  <c r="O72" i="23"/>
  <c r="P228" i="23"/>
  <c r="O309" i="21"/>
  <c r="O169" i="21" s="1"/>
  <c r="O297" i="21"/>
  <c r="O157" i="21" s="1"/>
  <c r="O285" i="21"/>
  <c r="O145" i="21" s="1"/>
  <c r="O292" i="21"/>
  <c r="O152" i="21" s="1"/>
  <c r="O280" i="21"/>
  <c r="O140" i="21" s="1"/>
  <c r="O314" i="21"/>
  <c r="O174" i="21" s="1"/>
  <c r="O319" i="21"/>
  <c r="O179" i="21" s="1"/>
  <c r="O302" i="21"/>
  <c r="O162" i="21" s="1"/>
  <c r="O275" i="21"/>
  <c r="O135" i="21" s="1"/>
  <c r="P207" i="21"/>
  <c r="P208" i="21"/>
  <c r="P224" i="21"/>
  <c r="P230" i="21"/>
  <c r="P226" i="21"/>
  <c r="P229" i="21"/>
  <c r="P249" i="21"/>
  <c r="P225" i="21"/>
  <c r="P8" i="21"/>
  <c r="P85" i="21"/>
  <c r="P84" i="21"/>
  <c r="P86" i="21"/>
  <c r="O299" i="21"/>
  <c r="O159" i="21" s="1"/>
  <c r="O294" i="21"/>
  <c r="O154" i="21" s="1"/>
  <c r="O289" i="21"/>
  <c r="O149" i="21" s="1"/>
  <c r="O277" i="21"/>
  <c r="O137" i="21" s="1"/>
  <c r="O316" i="21"/>
  <c r="O176" i="21" s="1"/>
  <c r="O272" i="21"/>
  <c r="O132" i="21" s="1"/>
  <c r="O311" i="21"/>
  <c r="O171" i="21" s="1"/>
  <c r="O282" i="21"/>
  <c r="O142" i="21" s="1"/>
  <c r="O306" i="21"/>
  <c r="O166" i="21" s="1"/>
  <c r="O291" i="21"/>
  <c r="O151" i="21" s="1"/>
  <c r="O273" i="21"/>
  <c r="O133" i="21" s="1"/>
  <c r="O284" i="21"/>
  <c r="O144" i="21" s="1"/>
  <c r="O290" i="21"/>
  <c r="O150" i="21" s="1"/>
  <c r="O279" i="21"/>
  <c r="O139" i="21" s="1"/>
  <c r="O317" i="21"/>
  <c r="O177" i="21" s="1"/>
  <c r="O313" i="21"/>
  <c r="O173" i="21" s="1"/>
  <c r="O307" i="21"/>
  <c r="O167" i="21" s="1"/>
  <c r="O283" i="21"/>
  <c r="O143" i="21" s="1"/>
  <c r="O308" i="21"/>
  <c r="O168" i="21" s="1"/>
  <c r="O300" i="21"/>
  <c r="O160" i="21" s="1"/>
  <c r="O301" i="21"/>
  <c r="O161" i="21" s="1"/>
  <c r="O278" i="21"/>
  <c r="O138" i="21" s="1"/>
  <c r="O295" i="21"/>
  <c r="O155" i="21" s="1"/>
  <c r="O274" i="21"/>
  <c r="O134" i="21" s="1"/>
  <c r="O312" i="21"/>
  <c r="O172" i="21" s="1"/>
  <c r="O318" i="21"/>
  <c r="O178" i="21" s="1"/>
  <c r="O296" i="21"/>
  <c r="O156" i="21" s="1"/>
  <c r="Q26" i="21"/>
  <c r="Q24" i="21"/>
  <c r="O72" i="21"/>
  <c r="O74" i="21"/>
  <c r="O73" i="21"/>
  <c r="N56" i="21"/>
  <c r="N55" i="21"/>
  <c r="N57" i="21"/>
  <c r="O15" i="21"/>
  <c r="O15" i="24"/>
  <c r="O15" i="23"/>
  <c r="O15" i="22"/>
  <c r="O15" i="19"/>
  <c r="O15" i="18"/>
  <c r="O15" i="25"/>
  <c r="O42" i="24"/>
  <c r="O43" i="24"/>
  <c r="O228" i="24" s="1"/>
  <c r="P81" i="24"/>
  <c r="O46" i="24"/>
  <c r="N227" i="24"/>
  <c r="N267" i="24"/>
  <c r="N127" i="24" s="1"/>
  <c r="N265" i="24"/>
  <c r="N125" i="24" s="1"/>
  <c r="N260" i="24"/>
  <c r="N120" i="24" s="1"/>
  <c r="N262" i="24"/>
  <c r="N122" i="24" s="1"/>
  <c r="N255" i="24"/>
  <c r="N115" i="24" s="1"/>
  <c r="N268" i="24"/>
  <c r="N128" i="24" s="1"/>
  <c r="N261" i="24"/>
  <c r="N121" i="24" s="1"/>
  <c r="N257" i="24"/>
  <c r="N117" i="24" s="1"/>
  <c r="N258" i="24"/>
  <c r="N118" i="24" s="1"/>
  <c r="N256" i="24"/>
  <c r="N116" i="24" s="1"/>
  <c r="N263" i="24"/>
  <c r="N123" i="24" s="1"/>
  <c r="N266" i="24"/>
  <c r="N126" i="24" s="1"/>
  <c r="N231" i="24"/>
  <c r="N211" i="24"/>
  <c r="N57" i="24" s="1"/>
  <c r="N209" i="24"/>
  <c r="N55" i="24" s="1"/>
  <c r="N210" i="24"/>
  <c r="N56" i="24" s="1"/>
  <c r="N56" i="22"/>
  <c r="P43" i="20"/>
  <c r="P228" i="20" s="1"/>
  <c r="P42" i="20"/>
  <c r="Q81" i="20"/>
  <c r="P46" i="20"/>
  <c r="O210" i="20"/>
  <c r="O209" i="20"/>
  <c r="O231" i="20"/>
  <c r="O211" i="20"/>
  <c r="O227" i="20"/>
  <c r="O258" i="20"/>
  <c r="O118" i="20" s="1"/>
  <c r="O268" i="20"/>
  <c r="O128" i="20" s="1"/>
  <c r="O262" i="20"/>
  <c r="O122" i="20" s="1"/>
  <c r="O267" i="20"/>
  <c r="O127" i="20" s="1"/>
  <c r="O266" i="20"/>
  <c r="O126" i="20" s="1"/>
  <c r="O265" i="20"/>
  <c r="O125" i="20" s="1"/>
  <c r="O260" i="20"/>
  <c r="O120" i="20" s="1"/>
  <c r="O256" i="20"/>
  <c r="O116" i="20" s="1"/>
  <c r="O255" i="20"/>
  <c r="O115" i="20" s="1"/>
  <c r="O263" i="20"/>
  <c r="O123" i="20" s="1"/>
  <c r="O257" i="20"/>
  <c r="O117" i="20" s="1"/>
  <c r="O261" i="20"/>
  <c r="O121" i="20" s="1"/>
  <c r="P197" i="24"/>
  <c r="Q89" i="24"/>
  <c r="P198" i="24"/>
  <c r="Q90" i="24"/>
  <c r="P202" i="24"/>
  <c r="Q94" i="24"/>
  <c r="P51" i="24"/>
  <c r="Q50" i="24"/>
  <c r="O61" i="24"/>
  <c r="N62" i="24"/>
  <c r="O54" i="24"/>
  <c r="O53" i="24"/>
  <c r="P203" i="24"/>
  <c r="Q95" i="24"/>
  <c r="P204" i="24"/>
  <c r="Q96" i="24"/>
  <c r="P200" i="24"/>
  <c r="Q92" i="24"/>
  <c r="O67" i="24"/>
  <c r="P66" i="24"/>
  <c r="P199" i="24"/>
  <c r="Q91" i="24"/>
  <c r="Q210" i="23"/>
  <c r="Q209" i="23"/>
  <c r="Q211" i="23"/>
  <c r="P202" i="23"/>
  <c r="Q94" i="23"/>
  <c r="P197" i="23"/>
  <c r="Q89" i="23"/>
  <c r="Q198" i="23"/>
  <c r="R90" i="23"/>
  <c r="P200" i="23"/>
  <c r="Q92" i="23"/>
  <c r="O51" i="23"/>
  <c r="P50" i="23"/>
  <c r="P66" i="23"/>
  <c r="O67" i="23"/>
  <c r="O62" i="23"/>
  <c r="P61" i="23"/>
  <c r="N54" i="23"/>
  <c r="N53" i="23"/>
  <c r="N57" i="23"/>
  <c r="N56" i="23"/>
  <c r="N55" i="23"/>
  <c r="Q199" i="23"/>
  <c r="R91" i="23"/>
  <c r="P204" i="23"/>
  <c r="Q96" i="23"/>
  <c r="S81" i="23"/>
  <c r="R42" i="23"/>
  <c r="R43" i="23"/>
  <c r="R46" i="23"/>
  <c r="P203" i="23"/>
  <c r="Q95" i="23"/>
  <c r="P66" i="22"/>
  <c r="O67" i="22"/>
  <c r="P198" i="22"/>
  <c r="Q90" i="22"/>
  <c r="Q81" i="22"/>
  <c r="P43" i="22"/>
  <c r="P228" i="22" s="1"/>
  <c r="P42" i="22"/>
  <c r="P46" i="22"/>
  <c r="P199" i="22"/>
  <c r="Q91" i="22"/>
  <c r="O51" i="22"/>
  <c r="P50" i="22"/>
  <c r="O227" i="22"/>
  <c r="O255" i="22"/>
  <c r="O115" i="22" s="1"/>
  <c r="O257" i="22"/>
  <c r="O117" i="22" s="1"/>
  <c r="O267" i="22"/>
  <c r="O127" i="22" s="1"/>
  <c r="O262" i="22"/>
  <c r="O122" i="22" s="1"/>
  <c r="O256" i="22"/>
  <c r="O116" i="22" s="1"/>
  <c r="O260" i="22"/>
  <c r="O120" i="22" s="1"/>
  <c r="O261" i="22"/>
  <c r="O121" i="22" s="1"/>
  <c r="O268" i="22"/>
  <c r="O128" i="22" s="1"/>
  <c r="O263" i="22"/>
  <c r="O123" i="22" s="1"/>
  <c r="O258" i="22"/>
  <c r="O118" i="22" s="1"/>
  <c r="O265" i="22"/>
  <c r="O125" i="22" s="1"/>
  <c r="O266" i="22"/>
  <c r="O126" i="22" s="1"/>
  <c r="P204" i="22"/>
  <c r="Q96" i="22"/>
  <c r="P61" i="22"/>
  <c r="O62" i="22"/>
  <c r="N54" i="22"/>
  <c r="N53" i="22"/>
  <c r="P202" i="22"/>
  <c r="Q94" i="22"/>
  <c r="P197" i="22"/>
  <c r="Q89" i="22"/>
  <c r="P203" i="22"/>
  <c r="Q95" i="22"/>
  <c r="N55" i="22"/>
  <c r="O211" i="22"/>
  <c r="O209" i="22"/>
  <c r="O231" i="22"/>
  <c r="O210" i="22"/>
  <c r="P200" i="22"/>
  <c r="Q92" i="22"/>
  <c r="N57" i="22"/>
  <c r="O62" i="21"/>
  <c r="P61" i="21"/>
  <c r="O227" i="21"/>
  <c r="O257" i="21"/>
  <c r="O117" i="21" s="1"/>
  <c r="O266" i="21"/>
  <c r="O126" i="21" s="1"/>
  <c r="O261" i="21"/>
  <c r="O121" i="21" s="1"/>
  <c r="O260" i="21"/>
  <c r="O120" i="21" s="1"/>
  <c r="O262" i="21"/>
  <c r="O122" i="21" s="1"/>
  <c r="O268" i="21"/>
  <c r="O128" i="21" s="1"/>
  <c r="O265" i="21"/>
  <c r="O125" i="21" s="1"/>
  <c r="O256" i="21"/>
  <c r="O116" i="21" s="1"/>
  <c r="O258" i="21"/>
  <c r="O118" i="21" s="1"/>
  <c r="O255" i="21"/>
  <c r="O115" i="21" s="1"/>
  <c r="O267" i="21"/>
  <c r="O127" i="21" s="1"/>
  <c r="O263" i="21"/>
  <c r="O123" i="21" s="1"/>
  <c r="P200" i="21"/>
  <c r="Q92" i="21"/>
  <c r="O231" i="21"/>
  <c r="O211" i="21"/>
  <c r="O209" i="21"/>
  <c r="O210" i="21"/>
  <c r="N53" i="21"/>
  <c r="N54" i="21"/>
  <c r="P204" i="21"/>
  <c r="Q96" i="21"/>
  <c r="P46" i="21"/>
  <c r="P42" i="21"/>
  <c r="P43" i="21"/>
  <c r="P228" i="21" s="1"/>
  <c r="Q81" i="21"/>
  <c r="P50" i="21"/>
  <c r="O51" i="21"/>
  <c r="Q89" i="21"/>
  <c r="P197" i="21"/>
  <c r="Q91" i="21"/>
  <c r="P199" i="21"/>
  <c r="R36" i="21"/>
  <c r="P198" i="21"/>
  <c r="Q90" i="21"/>
  <c r="P203" i="21"/>
  <c r="Q95" i="21"/>
  <c r="P202" i="21"/>
  <c r="Q94" i="21"/>
  <c r="O67" i="21"/>
  <c r="P66" i="21"/>
  <c r="S96" i="20"/>
  <c r="R204" i="20"/>
  <c r="P200" i="20"/>
  <c r="Q92" i="20"/>
  <c r="O67" i="20"/>
  <c r="P66" i="20"/>
  <c r="P203" i="20"/>
  <c r="Q95" i="20"/>
  <c r="P197" i="20"/>
  <c r="Q89" i="20"/>
  <c r="O61" i="20"/>
  <c r="N62" i="20"/>
  <c r="P198" i="20"/>
  <c r="Q90" i="20"/>
  <c r="Q91" i="20"/>
  <c r="P199" i="20"/>
  <c r="P202" i="20"/>
  <c r="Q94" i="20"/>
  <c r="N53" i="20"/>
  <c r="N54" i="20"/>
  <c r="N57" i="20"/>
  <c r="N55" i="20"/>
  <c r="N56" i="20"/>
  <c r="O51" i="20"/>
  <c r="P50" i="20"/>
  <c r="Q36" i="20"/>
  <c r="R231" i="19"/>
  <c r="R211" i="19"/>
  <c r="R209" i="19"/>
  <c r="R210" i="19"/>
  <c r="P200" i="19"/>
  <c r="Q92" i="19"/>
  <c r="P197" i="19"/>
  <c r="Q89" i="19"/>
  <c r="T81" i="19"/>
  <c r="S43" i="19"/>
  <c r="S228" i="19" s="1"/>
  <c r="S46" i="19"/>
  <c r="S42" i="19"/>
  <c r="P199" i="19"/>
  <c r="Q91" i="19"/>
  <c r="P203" i="19"/>
  <c r="Q95" i="19"/>
  <c r="N53" i="19"/>
  <c r="N54" i="19"/>
  <c r="N56" i="19"/>
  <c r="N57" i="19"/>
  <c r="N55" i="19"/>
  <c r="Q67" i="19"/>
  <c r="R66" i="19"/>
  <c r="O62" i="19"/>
  <c r="P61" i="19"/>
  <c r="O51" i="19"/>
  <c r="P50" i="19"/>
  <c r="P204" i="19"/>
  <c r="Q96" i="19"/>
  <c r="R227" i="19"/>
  <c r="R256" i="19"/>
  <c r="R116" i="19" s="1"/>
  <c r="R263" i="19"/>
  <c r="R123" i="19" s="1"/>
  <c r="R265" i="19"/>
  <c r="R125" i="19" s="1"/>
  <c r="R268" i="19"/>
  <c r="R128" i="19" s="1"/>
  <c r="R266" i="19"/>
  <c r="R126" i="19" s="1"/>
  <c r="R262" i="19"/>
  <c r="R122" i="19" s="1"/>
  <c r="R261" i="19"/>
  <c r="R121" i="19" s="1"/>
  <c r="R267" i="19"/>
  <c r="R127" i="19" s="1"/>
  <c r="R258" i="19"/>
  <c r="R118" i="19" s="1"/>
  <c r="R255" i="19"/>
  <c r="R115" i="19" s="1"/>
  <c r="R257" i="19"/>
  <c r="R117" i="19" s="1"/>
  <c r="R260" i="19"/>
  <c r="R120" i="19" s="1"/>
  <c r="R94" i="19"/>
  <c r="Q202" i="19"/>
  <c r="P198" i="19"/>
  <c r="Q90" i="19"/>
  <c r="P81" i="18"/>
  <c r="O46" i="18"/>
  <c r="O42" i="18"/>
  <c r="O43" i="18"/>
  <c r="O228" i="18" s="1"/>
  <c r="P200" i="18"/>
  <c r="Q92" i="18"/>
  <c r="O62" i="18"/>
  <c r="P61" i="18"/>
  <c r="Q53" i="18"/>
  <c r="Q54" i="18"/>
  <c r="Q199" i="18"/>
  <c r="R91" i="18"/>
  <c r="P197" i="18"/>
  <c r="P15" i="18" s="1"/>
  <c r="Q89" i="18"/>
  <c r="P204" i="18"/>
  <c r="Q96" i="18"/>
  <c r="N227" i="18"/>
  <c r="N267" i="18"/>
  <c r="N127" i="18" s="1"/>
  <c r="N256" i="18"/>
  <c r="N116" i="18" s="1"/>
  <c r="N258" i="18"/>
  <c r="N118" i="18" s="1"/>
  <c r="N262" i="18"/>
  <c r="N122" i="18" s="1"/>
  <c r="N257" i="18"/>
  <c r="N117" i="18" s="1"/>
  <c r="N263" i="18"/>
  <c r="N123" i="18" s="1"/>
  <c r="N266" i="18"/>
  <c r="N126" i="18" s="1"/>
  <c r="N265" i="18"/>
  <c r="N125" i="18" s="1"/>
  <c r="N260" i="18"/>
  <c r="N120" i="18" s="1"/>
  <c r="N268" i="18"/>
  <c r="N128" i="18" s="1"/>
  <c r="N261" i="18"/>
  <c r="N121" i="18" s="1"/>
  <c r="N255" i="18"/>
  <c r="N115" i="18" s="1"/>
  <c r="S50" i="18"/>
  <c r="R51" i="18"/>
  <c r="N211" i="18"/>
  <c r="N57" i="18" s="1"/>
  <c r="N209" i="18"/>
  <c r="N55" i="18" s="1"/>
  <c r="N231" i="18"/>
  <c r="N210" i="18"/>
  <c r="N56" i="18" s="1"/>
  <c r="O67" i="18"/>
  <c r="P66" i="18"/>
  <c r="Q94" i="18"/>
  <c r="P202" i="18"/>
  <c r="Q203" i="18"/>
  <c r="R95" i="18"/>
  <c r="P198" i="18"/>
  <c r="Q90" i="18"/>
  <c r="N57" i="25"/>
  <c r="P50" i="25"/>
  <c r="O51" i="25"/>
  <c r="O55" i="25" s="1"/>
  <c r="N54" i="25"/>
  <c r="N53" i="25"/>
  <c r="P202" i="25"/>
  <c r="Q94" i="25"/>
  <c r="P231" i="25"/>
  <c r="P211" i="25"/>
  <c r="P209" i="25"/>
  <c r="P210" i="25"/>
  <c r="O56" i="25"/>
  <c r="Q89" i="25"/>
  <c r="P197" i="25"/>
  <c r="Q91" i="25"/>
  <c r="P199" i="25"/>
  <c r="P227" i="25"/>
  <c r="P255" i="25"/>
  <c r="P115" i="25" s="1"/>
  <c r="P266" i="25"/>
  <c r="P126" i="25" s="1"/>
  <c r="P258" i="25"/>
  <c r="P118" i="25" s="1"/>
  <c r="P260" i="25"/>
  <c r="P120" i="25" s="1"/>
  <c r="P267" i="25"/>
  <c r="P127" i="25" s="1"/>
  <c r="P256" i="25"/>
  <c r="P116" i="25" s="1"/>
  <c r="P268" i="25"/>
  <c r="P128" i="25" s="1"/>
  <c r="P262" i="25"/>
  <c r="P122" i="25" s="1"/>
  <c r="P263" i="25"/>
  <c r="P123" i="25" s="1"/>
  <c r="P257" i="25"/>
  <c r="P117" i="25" s="1"/>
  <c r="P261" i="25"/>
  <c r="P121" i="25" s="1"/>
  <c r="P265" i="25"/>
  <c r="P125" i="25" s="1"/>
  <c r="N56" i="25"/>
  <c r="R81" i="25"/>
  <c r="Q46" i="25"/>
  <c r="Q43" i="25"/>
  <c r="Q228" i="25" s="1"/>
  <c r="Q42" i="25"/>
  <c r="Q67" i="25"/>
  <c r="R66" i="25"/>
  <c r="P200" i="25"/>
  <c r="Q92" i="25"/>
  <c r="Q93" i="25"/>
  <c r="P201" i="25"/>
  <c r="Q95" i="25"/>
  <c r="P203" i="25"/>
  <c r="P204" i="25"/>
  <c r="Q96" i="25"/>
  <c r="P198" i="25"/>
  <c r="Q90" i="25"/>
  <c r="N62" i="25"/>
  <c r="O61" i="25"/>
  <c r="Q7" i="25"/>
  <c r="O15" i="16"/>
  <c r="S7" i="24"/>
  <c r="Q7" i="23"/>
  <c r="Q231" i="23" s="1"/>
  <c r="R7" i="22"/>
  <c r="Q7" i="21"/>
  <c r="Q7" i="20"/>
  <c r="Q7" i="19"/>
  <c r="S7" i="18"/>
  <c r="Q201" i="16"/>
  <c r="R93" i="16"/>
  <c r="O74" i="16"/>
  <c r="O73" i="16"/>
  <c r="O72" i="16"/>
  <c r="Q90" i="16"/>
  <c r="P198" i="16"/>
  <c r="P197" i="16"/>
  <c r="Q89" i="16"/>
  <c r="R50" i="16"/>
  <c r="P203" i="16"/>
  <c r="Q95" i="16"/>
  <c r="P66" i="16"/>
  <c r="O67" i="16"/>
  <c r="P56" i="16"/>
  <c r="P57" i="16"/>
  <c r="P55" i="16"/>
  <c r="P202" i="16"/>
  <c r="Q94" i="16"/>
  <c r="P207" i="16"/>
  <c r="P53" i="16" s="1"/>
  <c r="P208" i="16"/>
  <c r="P54" i="16" s="1"/>
  <c r="Q7" i="16"/>
  <c r="Q51" i="16" s="1"/>
  <c r="P8" i="16"/>
  <c r="P249" i="16"/>
  <c r="P86" i="16"/>
  <c r="P85" i="16"/>
  <c r="P84" i="16"/>
  <c r="O178" i="16"/>
  <c r="O173" i="16"/>
  <c r="O168" i="16"/>
  <c r="O161" i="16"/>
  <c r="O156" i="16"/>
  <c r="O177" i="16"/>
  <c r="O172" i="16"/>
  <c r="O167" i="16"/>
  <c r="O150" i="16"/>
  <c r="O134" i="16"/>
  <c r="O160" i="16"/>
  <c r="O143" i="16"/>
  <c r="O117" i="16"/>
  <c r="O133" i="16"/>
  <c r="O116" i="16"/>
  <c r="O144" i="16"/>
  <c r="O122" i="16"/>
  <c r="O121" i="16"/>
  <c r="O138" i="16"/>
  <c r="O126" i="16"/>
  <c r="O155" i="16"/>
  <c r="O151" i="16"/>
  <c r="O139" i="16"/>
  <c r="O127" i="16"/>
  <c r="O176" i="16"/>
  <c r="O171" i="16"/>
  <c r="O166" i="16"/>
  <c r="O159" i="16"/>
  <c r="O154" i="16"/>
  <c r="O149" i="16"/>
  <c r="O137" i="16"/>
  <c r="O132" i="16"/>
  <c r="O142" i="16"/>
  <c r="O125" i="16"/>
  <c r="O115" i="16"/>
  <c r="O120" i="16"/>
  <c r="P204" i="16"/>
  <c r="Q96" i="16"/>
  <c r="Q92" i="16"/>
  <c r="P200" i="16"/>
  <c r="N62" i="16"/>
  <c r="O61" i="16"/>
  <c r="P199" i="16"/>
  <c r="Q91" i="16"/>
  <c r="O179" i="16"/>
  <c r="O174" i="16"/>
  <c r="O162" i="16"/>
  <c r="O140" i="16"/>
  <c r="O152" i="16"/>
  <c r="O169" i="16"/>
  <c r="O157" i="16"/>
  <c r="O123" i="16"/>
  <c r="O145" i="16"/>
  <c r="O118" i="16"/>
  <c r="O128" i="16"/>
  <c r="O135" i="16"/>
  <c r="Q15" i="27" l="1"/>
  <c r="Q24" i="27"/>
  <c r="R36" i="27"/>
  <c r="Q26" i="27"/>
  <c r="Q62" i="27"/>
  <c r="R204" i="27"/>
  <c r="S96" i="27"/>
  <c r="S66" i="27"/>
  <c r="R67" i="27"/>
  <c r="S317" i="27"/>
  <c r="S177" i="27" s="1"/>
  <c r="S312" i="27"/>
  <c r="S172" i="27" s="1"/>
  <c r="S307" i="27"/>
  <c r="S167" i="27" s="1"/>
  <c r="S300" i="27"/>
  <c r="S160" i="27" s="1"/>
  <c r="S295" i="27"/>
  <c r="S155" i="27" s="1"/>
  <c r="S290" i="27"/>
  <c r="S150" i="27" s="1"/>
  <c r="S283" i="27"/>
  <c r="S143" i="27" s="1"/>
  <c r="S278" i="27"/>
  <c r="S138" i="27" s="1"/>
  <c r="S318" i="27"/>
  <c r="S178" i="27" s="1"/>
  <c r="S313" i="27"/>
  <c r="S173" i="27" s="1"/>
  <c r="S308" i="27"/>
  <c r="S168" i="27" s="1"/>
  <c r="S274" i="27"/>
  <c r="S134" i="27" s="1"/>
  <c r="S301" i="27"/>
  <c r="S161" i="27" s="1"/>
  <c r="S267" i="27"/>
  <c r="S127" i="27" s="1"/>
  <c r="S262" i="27"/>
  <c r="S122" i="27" s="1"/>
  <c r="S257" i="27"/>
  <c r="S117" i="27" s="1"/>
  <c r="S284" i="27"/>
  <c r="S144" i="27" s="1"/>
  <c r="S291" i="27"/>
  <c r="S151" i="27" s="1"/>
  <c r="S279" i="27"/>
  <c r="S139" i="27" s="1"/>
  <c r="S273" i="27"/>
  <c r="S133" i="27" s="1"/>
  <c r="S266" i="27"/>
  <c r="S126" i="27" s="1"/>
  <c r="S261" i="27"/>
  <c r="S121" i="27" s="1"/>
  <c r="S256" i="27"/>
  <c r="S116" i="27" s="1"/>
  <c r="S296" i="27"/>
  <c r="S156" i="27" s="1"/>
  <c r="R197" i="27"/>
  <c r="S89" i="27"/>
  <c r="P56" i="27"/>
  <c r="P55" i="27"/>
  <c r="P57" i="27"/>
  <c r="P53" i="27"/>
  <c r="P54" i="27"/>
  <c r="R198" i="27"/>
  <c r="S90" i="27"/>
  <c r="S316" i="27"/>
  <c r="S176" i="27" s="1"/>
  <c r="S311" i="27"/>
  <c r="S171" i="27" s="1"/>
  <c r="S306" i="27"/>
  <c r="S166" i="27" s="1"/>
  <c r="S299" i="27"/>
  <c r="S159" i="27" s="1"/>
  <c r="S282" i="27"/>
  <c r="S142" i="27" s="1"/>
  <c r="S272" i="27"/>
  <c r="S132" i="27" s="1"/>
  <c r="S265" i="27"/>
  <c r="S125" i="27" s="1"/>
  <c r="S260" i="27"/>
  <c r="S120" i="27" s="1"/>
  <c r="S255" i="27"/>
  <c r="S115" i="27" s="1"/>
  <c r="S289" i="27"/>
  <c r="S149" i="27" s="1"/>
  <c r="S294" i="27"/>
  <c r="S154" i="27" s="1"/>
  <c r="S277" i="27"/>
  <c r="S137" i="27" s="1"/>
  <c r="R50" i="27"/>
  <c r="Q51" i="27"/>
  <c r="U211" i="27"/>
  <c r="U209" i="27"/>
  <c r="U210" i="27"/>
  <c r="R200" i="27"/>
  <c r="S92" i="27"/>
  <c r="S319" i="27"/>
  <c r="S179" i="27" s="1"/>
  <c r="S314" i="27"/>
  <c r="S174" i="27" s="1"/>
  <c r="S309" i="27"/>
  <c r="S169" i="27" s="1"/>
  <c r="S302" i="27"/>
  <c r="S162" i="27" s="1"/>
  <c r="S297" i="27"/>
  <c r="S157" i="27" s="1"/>
  <c r="S292" i="27"/>
  <c r="S152" i="27" s="1"/>
  <c r="S285" i="27"/>
  <c r="S145" i="27" s="1"/>
  <c r="S280" i="27"/>
  <c r="S140" i="27" s="1"/>
  <c r="S275" i="27"/>
  <c r="S135" i="27" s="1"/>
  <c r="S268" i="27"/>
  <c r="S128" i="27" s="1"/>
  <c r="S263" i="27"/>
  <c r="S123" i="27" s="1"/>
  <c r="S258" i="27"/>
  <c r="S118" i="27" s="1"/>
  <c r="T208" i="27"/>
  <c r="T8" i="27"/>
  <c r="U7" i="27"/>
  <c r="U227" i="27" s="1"/>
  <c r="T225" i="27"/>
  <c r="T229" i="27"/>
  <c r="T224" i="27"/>
  <c r="T230" i="27"/>
  <c r="T207" i="27"/>
  <c r="T226" i="27"/>
  <c r="T249" i="27"/>
  <c r="T85" i="27"/>
  <c r="T86" i="27"/>
  <c r="T84" i="27"/>
  <c r="R202" i="27"/>
  <c r="S94" i="27"/>
  <c r="R203" i="27"/>
  <c r="S95" i="27"/>
  <c r="S74" i="27"/>
  <c r="S72" i="27"/>
  <c r="S73" i="27"/>
  <c r="R201" i="27"/>
  <c r="S93" i="27"/>
  <c r="R199" i="27"/>
  <c r="S91" i="27"/>
  <c r="P268" i="26"/>
  <c r="P128" i="26" s="1"/>
  <c r="P265" i="26"/>
  <c r="P125" i="26" s="1"/>
  <c r="P263" i="26"/>
  <c r="P123" i="26" s="1"/>
  <c r="P260" i="26"/>
  <c r="P120" i="26" s="1"/>
  <c r="P257" i="26"/>
  <c r="P117" i="26" s="1"/>
  <c r="P267" i="26"/>
  <c r="P127" i="26" s="1"/>
  <c r="P262" i="26"/>
  <c r="P122" i="26" s="1"/>
  <c r="P261" i="26"/>
  <c r="P121" i="26" s="1"/>
  <c r="P255" i="26"/>
  <c r="P115" i="26" s="1"/>
  <c r="P231" i="26"/>
  <c r="P211" i="26"/>
  <c r="P57" i="26" s="1"/>
  <c r="P209" i="26"/>
  <c r="P55" i="26" s="1"/>
  <c r="P210" i="26"/>
  <c r="P56" i="26" s="1"/>
  <c r="P256" i="26"/>
  <c r="P116" i="26" s="1"/>
  <c r="P258" i="26"/>
  <c r="P118" i="26" s="1"/>
  <c r="P266" i="26"/>
  <c r="P126" i="26" s="1"/>
  <c r="R81" i="26"/>
  <c r="Q43" i="26"/>
  <c r="Q228" i="26" s="1"/>
  <c r="Q46" i="26"/>
  <c r="Q42" i="26"/>
  <c r="Q227" i="26" s="1"/>
  <c r="Q15" i="26"/>
  <c r="S26" i="26"/>
  <c r="T36" i="26"/>
  <c r="S24" i="26"/>
  <c r="R204" i="26"/>
  <c r="S96" i="26"/>
  <c r="R201" i="26"/>
  <c r="S93" i="26"/>
  <c r="Q74" i="26"/>
  <c r="Q72" i="26"/>
  <c r="Q73" i="26"/>
  <c r="R61" i="26"/>
  <c r="Q62" i="26"/>
  <c r="Q51" i="26"/>
  <c r="Q54" i="26" s="1"/>
  <c r="R50" i="26"/>
  <c r="P53" i="26"/>
  <c r="R66" i="26"/>
  <c r="Q67" i="26"/>
  <c r="P54" i="26"/>
  <c r="R203" i="26"/>
  <c r="S95" i="26"/>
  <c r="Q316" i="26"/>
  <c r="Q176" i="26" s="1"/>
  <c r="Q311" i="26"/>
  <c r="Q171" i="26" s="1"/>
  <c r="Q306" i="26"/>
  <c r="Q166" i="26" s="1"/>
  <c r="Q299" i="26"/>
  <c r="Q159" i="26" s="1"/>
  <c r="Q294" i="26"/>
  <c r="Q154" i="26" s="1"/>
  <c r="Q282" i="26"/>
  <c r="Q142" i="26" s="1"/>
  <c r="Q289" i="26"/>
  <c r="Q149" i="26" s="1"/>
  <c r="Q277" i="26"/>
  <c r="Q137" i="26" s="1"/>
  <c r="Q272" i="26"/>
  <c r="Q132" i="26" s="1"/>
  <c r="R200" i="26"/>
  <c r="S92" i="26"/>
  <c r="Q319" i="26"/>
  <c r="Q179" i="26" s="1"/>
  <c r="Q314" i="26"/>
  <c r="Q174" i="26" s="1"/>
  <c r="Q309" i="26"/>
  <c r="Q169" i="26" s="1"/>
  <c r="Q302" i="26"/>
  <c r="Q162" i="26" s="1"/>
  <c r="Q297" i="26"/>
  <c r="Q157" i="26" s="1"/>
  <c r="Q292" i="26"/>
  <c r="Q152" i="26" s="1"/>
  <c r="Q285" i="26"/>
  <c r="Q145" i="26" s="1"/>
  <c r="Q280" i="26"/>
  <c r="Q140" i="26" s="1"/>
  <c r="Q275" i="26"/>
  <c r="Q135" i="26" s="1"/>
  <c r="R198" i="26"/>
  <c r="S90" i="26"/>
  <c r="R202" i="26"/>
  <c r="S94" i="26"/>
  <c r="Q318" i="26"/>
  <c r="Q178" i="26" s="1"/>
  <c r="Q313" i="26"/>
  <c r="Q173" i="26" s="1"/>
  <c r="Q308" i="26"/>
  <c r="Q168" i="26" s="1"/>
  <c r="Q301" i="26"/>
  <c r="Q161" i="26" s="1"/>
  <c r="Q317" i="26"/>
  <c r="Q177" i="26" s="1"/>
  <c r="Q312" i="26"/>
  <c r="Q172" i="26" s="1"/>
  <c r="Q307" i="26"/>
  <c r="Q167" i="26" s="1"/>
  <c r="Q300" i="26"/>
  <c r="Q160" i="26" s="1"/>
  <c r="Q295" i="26"/>
  <c r="Q155" i="26" s="1"/>
  <c r="Q290" i="26"/>
  <c r="Q150" i="26" s="1"/>
  <c r="Q283" i="26"/>
  <c r="Q143" i="26" s="1"/>
  <c r="Q278" i="26"/>
  <c r="Q138" i="26" s="1"/>
  <c r="Q273" i="26"/>
  <c r="Q133" i="26" s="1"/>
  <c r="Q291" i="26"/>
  <c r="Q151" i="26" s="1"/>
  <c r="Q279" i="26"/>
  <c r="Q139" i="26" s="1"/>
  <c r="Q296" i="26"/>
  <c r="Q156" i="26" s="1"/>
  <c r="Q284" i="26"/>
  <c r="Q144" i="26" s="1"/>
  <c r="Q274" i="26"/>
  <c r="Q134" i="26" s="1"/>
  <c r="R208" i="26"/>
  <c r="R207" i="26"/>
  <c r="S7" i="26"/>
  <c r="R8" i="26"/>
  <c r="R225" i="26"/>
  <c r="R229" i="26"/>
  <c r="R226" i="26"/>
  <c r="R249" i="26"/>
  <c r="R224" i="26"/>
  <c r="R230" i="26"/>
  <c r="R86" i="26"/>
  <c r="R85" i="26"/>
  <c r="R84" i="26"/>
  <c r="R197" i="26"/>
  <c r="S89" i="26"/>
  <c r="R199" i="26"/>
  <c r="S91" i="26"/>
  <c r="P15" i="20"/>
  <c r="P306" i="23"/>
  <c r="P166" i="23" s="1"/>
  <c r="P289" i="23"/>
  <c r="P149" i="23" s="1"/>
  <c r="P316" i="23"/>
  <c r="P176" i="23" s="1"/>
  <c r="P311" i="23"/>
  <c r="P171" i="23" s="1"/>
  <c r="P299" i="23"/>
  <c r="P159" i="23" s="1"/>
  <c r="P294" i="23"/>
  <c r="P154" i="23" s="1"/>
  <c r="P277" i="23"/>
  <c r="P137" i="23" s="1"/>
  <c r="P272" i="23"/>
  <c r="P132" i="23" s="1"/>
  <c r="P282" i="23"/>
  <c r="P142" i="23" s="1"/>
  <c r="P260" i="23"/>
  <c r="P120" i="23" s="1"/>
  <c r="P265" i="23"/>
  <c r="P125" i="23" s="1"/>
  <c r="P255" i="23"/>
  <c r="P115" i="23" s="1"/>
  <c r="P73" i="23"/>
  <c r="P74" i="23"/>
  <c r="P72" i="23"/>
  <c r="P317" i="23"/>
  <c r="P177" i="23" s="1"/>
  <c r="P295" i="23"/>
  <c r="P155" i="23" s="1"/>
  <c r="P308" i="23"/>
  <c r="P168" i="23" s="1"/>
  <c r="P279" i="23"/>
  <c r="P139" i="23" s="1"/>
  <c r="P301" i="23"/>
  <c r="P161" i="23" s="1"/>
  <c r="P273" i="23"/>
  <c r="P133" i="23" s="1"/>
  <c r="P296" i="23"/>
  <c r="P156" i="23" s="1"/>
  <c r="P284" i="23"/>
  <c r="P144" i="23" s="1"/>
  <c r="P312" i="23"/>
  <c r="P172" i="23" s="1"/>
  <c r="P278" i="23"/>
  <c r="P138" i="23" s="1"/>
  <c r="P307" i="23"/>
  <c r="P167" i="23" s="1"/>
  <c r="P291" i="23"/>
  <c r="P151" i="23" s="1"/>
  <c r="P290" i="23"/>
  <c r="P150" i="23" s="1"/>
  <c r="P283" i="23"/>
  <c r="P143" i="23" s="1"/>
  <c r="P318" i="23"/>
  <c r="P178" i="23" s="1"/>
  <c r="P274" i="23"/>
  <c r="P134" i="23" s="1"/>
  <c r="P313" i="23"/>
  <c r="P173" i="23" s="1"/>
  <c r="P300" i="23"/>
  <c r="P160" i="23" s="1"/>
  <c r="P267" i="23"/>
  <c r="P127" i="23" s="1"/>
  <c r="P262" i="23"/>
  <c r="P122" i="23" s="1"/>
  <c r="P261" i="23"/>
  <c r="P121" i="23" s="1"/>
  <c r="P266" i="23"/>
  <c r="P126" i="23" s="1"/>
  <c r="P257" i="23"/>
  <c r="P117" i="23" s="1"/>
  <c r="P256" i="23"/>
  <c r="P116" i="23" s="1"/>
  <c r="Q207" i="23"/>
  <c r="Q208" i="23"/>
  <c r="Q226" i="23"/>
  <c r="Q8" i="23"/>
  <c r="Q249" i="23"/>
  <c r="Q224" i="23"/>
  <c r="Q230" i="23"/>
  <c r="Q225" i="23"/>
  <c r="Q229" i="23"/>
  <c r="Q84" i="23"/>
  <c r="Q85" i="23"/>
  <c r="Q86" i="23"/>
  <c r="Q227" i="23"/>
  <c r="P309" i="23"/>
  <c r="P169" i="23" s="1"/>
  <c r="P297" i="23"/>
  <c r="P157" i="23" s="1"/>
  <c r="P302" i="23"/>
  <c r="P162" i="23" s="1"/>
  <c r="P280" i="23"/>
  <c r="P140" i="23" s="1"/>
  <c r="P285" i="23"/>
  <c r="P145" i="23" s="1"/>
  <c r="P292" i="23"/>
  <c r="P152" i="23" s="1"/>
  <c r="P275" i="23"/>
  <c r="P135" i="23" s="1"/>
  <c r="P319" i="23"/>
  <c r="P179" i="23" s="1"/>
  <c r="P314" i="23"/>
  <c r="P174" i="23" s="1"/>
  <c r="P258" i="23"/>
  <c r="P118" i="23" s="1"/>
  <c r="P268" i="23"/>
  <c r="P128" i="23" s="1"/>
  <c r="P263" i="23"/>
  <c r="P123" i="23" s="1"/>
  <c r="Q228" i="23"/>
  <c r="Q36" i="23"/>
  <c r="P24" i="23"/>
  <c r="P26" i="23"/>
  <c r="R26" i="21"/>
  <c r="R24" i="21"/>
  <c r="P72" i="21"/>
  <c r="P74" i="21"/>
  <c r="P73" i="21"/>
  <c r="P316" i="21"/>
  <c r="P176" i="21" s="1"/>
  <c r="P272" i="21"/>
  <c r="P132" i="21" s="1"/>
  <c r="P311" i="21"/>
  <c r="P171" i="21" s="1"/>
  <c r="P306" i="21"/>
  <c r="P166" i="21" s="1"/>
  <c r="P294" i="21"/>
  <c r="P154" i="21" s="1"/>
  <c r="P289" i="21"/>
  <c r="P149" i="21" s="1"/>
  <c r="P282" i="21"/>
  <c r="P142" i="21" s="1"/>
  <c r="P277" i="21"/>
  <c r="P137" i="21" s="1"/>
  <c r="P299" i="21"/>
  <c r="P159" i="21" s="1"/>
  <c r="Q208" i="21"/>
  <c r="Q225" i="21"/>
  <c r="Q229" i="21"/>
  <c r="Q224" i="21"/>
  <c r="Q8" i="21"/>
  <c r="Q207" i="21"/>
  <c r="Q226" i="21"/>
  <c r="Q249" i="21"/>
  <c r="Q230" i="21"/>
  <c r="Q84" i="21"/>
  <c r="Q86" i="21"/>
  <c r="Q85" i="21"/>
  <c r="P15" i="21"/>
  <c r="P319" i="21"/>
  <c r="P179" i="21" s="1"/>
  <c r="P285" i="21"/>
  <c r="P145" i="21" s="1"/>
  <c r="P309" i="21"/>
  <c r="P169" i="21" s="1"/>
  <c r="P297" i="21"/>
  <c r="P157" i="21" s="1"/>
  <c r="P314" i="21"/>
  <c r="P174" i="21" s="1"/>
  <c r="P302" i="21"/>
  <c r="P162" i="21" s="1"/>
  <c r="P292" i="21"/>
  <c r="P152" i="21" s="1"/>
  <c r="P280" i="21"/>
  <c r="P140" i="21" s="1"/>
  <c r="P275" i="21"/>
  <c r="P135" i="21" s="1"/>
  <c r="P318" i="21"/>
  <c r="P178" i="21" s="1"/>
  <c r="P274" i="21"/>
  <c r="P134" i="21" s="1"/>
  <c r="P307" i="21"/>
  <c r="P167" i="21" s="1"/>
  <c r="P313" i="21"/>
  <c r="P173" i="21" s="1"/>
  <c r="P312" i="21"/>
  <c r="P172" i="21" s="1"/>
  <c r="P273" i="21"/>
  <c r="P133" i="21" s="1"/>
  <c r="P308" i="21"/>
  <c r="P168" i="21" s="1"/>
  <c r="P290" i="21"/>
  <c r="P150" i="21" s="1"/>
  <c r="P296" i="21"/>
  <c r="P156" i="21" s="1"/>
  <c r="P300" i="21"/>
  <c r="P160" i="21" s="1"/>
  <c r="P278" i="21"/>
  <c r="P138" i="21" s="1"/>
  <c r="P284" i="21"/>
  <c r="P144" i="21" s="1"/>
  <c r="P317" i="21"/>
  <c r="P177" i="21" s="1"/>
  <c r="P295" i="21"/>
  <c r="P155" i="21" s="1"/>
  <c r="P279" i="21"/>
  <c r="P139" i="21" s="1"/>
  <c r="P283" i="21"/>
  <c r="P143" i="21" s="1"/>
  <c r="P301" i="21"/>
  <c r="P161" i="21" s="1"/>
  <c r="P291" i="21"/>
  <c r="P151" i="21" s="1"/>
  <c r="P15" i="24"/>
  <c r="P15" i="23"/>
  <c r="O57" i="22"/>
  <c r="P15" i="22"/>
  <c r="P15" i="19"/>
  <c r="P15" i="25"/>
  <c r="O57" i="25"/>
  <c r="O210" i="24"/>
  <c r="O56" i="24" s="1"/>
  <c r="O209" i="24"/>
  <c r="O55" i="24" s="1"/>
  <c r="O231" i="24"/>
  <c r="O211" i="24"/>
  <c r="O57" i="24" s="1"/>
  <c r="P46" i="24"/>
  <c r="Q81" i="24"/>
  <c r="P42" i="24"/>
  <c r="P43" i="24"/>
  <c r="P228" i="24" s="1"/>
  <c r="O266" i="24"/>
  <c r="O126" i="24" s="1"/>
  <c r="O268" i="24"/>
  <c r="O128" i="24" s="1"/>
  <c r="O265" i="24"/>
  <c r="O125" i="24" s="1"/>
  <c r="O256" i="24"/>
  <c r="O116" i="24" s="1"/>
  <c r="O258" i="24"/>
  <c r="O118" i="24" s="1"/>
  <c r="O261" i="24"/>
  <c r="O121" i="24" s="1"/>
  <c r="O260" i="24"/>
  <c r="O120" i="24" s="1"/>
  <c r="O257" i="24"/>
  <c r="O117" i="24" s="1"/>
  <c r="O255" i="24"/>
  <c r="O115" i="24" s="1"/>
  <c r="O267" i="24"/>
  <c r="O127" i="24" s="1"/>
  <c r="O263" i="24"/>
  <c r="O123" i="24" s="1"/>
  <c r="O227" i="24"/>
  <c r="O262" i="24"/>
  <c r="O122" i="24" s="1"/>
  <c r="O55" i="22"/>
  <c r="P231" i="20"/>
  <c r="P210" i="20"/>
  <c r="P209" i="20"/>
  <c r="P211" i="20"/>
  <c r="R81" i="20"/>
  <c r="Q43" i="20"/>
  <c r="Q228" i="20" s="1"/>
  <c r="Q42" i="20"/>
  <c r="Q46" i="20"/>
  <c r="P260" i="20"/>
  <c r="P120" i="20" s="1"/>
  <c r="P262" i="20"/>
  <c r="P122" i="20" s="1"/>
  <c r="P261" i="20"/>
  <c r="P121" i="20" s="1"/>
  <c r="P263" i="20"/>
  <c r="P123" i="20" s="1"/>
  <c r="P257" i="20"/>
  <c r="P117" i="20" s="1"/>
  <c r="P265" i="20"/>
  <c r="P125" i="20" s="1"/>
  <c r="P256" i="20"/>
  <c r="P116" i="20" s="1"/>
  <c r="P266" i="20"/>
  <c r="P126" i="20" s="1"/>
  <c r="P227" i="20"/>
  <c r="P267" i="20"/>
  <c r="P127" i="20" s="1"/>
  <c r="P268" i="20"/>
  <c r="P128" i="20" s="1"/>
  <c r="P255" i="20"/>
  <c r="P115" i="20" s="1"/>
  <c r="P258" i="20"/>
  <c r="P118" i="20" s="1"/>
  <c r="Q66" i="24"/>
  <c r="P67" i="24"/>
  <c r="Q202" i="24"/>
  <c r="R94" i="24"/>
  <c r="Q198" i="24"/>
  <c r="R90" i="24"/>
  <c r="Q51" i="24"/>
  <c r="R50" i="24"/>
  <c r="Q203" i="24"/>
  <c r="R95" i="24"/>
  <c r="P54" i="24"/>
  <c r="P53" i="24"/>
  <c r="Q199" i="24"/>
  <c r="R91" i="24"/>
  <c r="Q200" i="24"/>
  <c r="R92" i="24"/>
  <c r="Q197" i="24"/>
  <c r="R89" i="24"/>
  <c r="R96" i="24"/>
  <c r="Q204" i="24"/>
  <c r="O62" i="24"/>
  <c r="P61" i="24"/>
  <c r="P67" i="23"/>
  <c r="Q66" i="23"/>
  <c r="Q197" i="23"/>
  <c r="R89" i="23"/>
  <c r="R210" i="23"/>
  <c r="R209" i="23"/>
  <c r="R211" i="23"/>
  <c r="P51" i="23"/>
  <c r="Q50" i="23"/>
  <c r="Q202" i="23"/>
  <c r="R94" i="23"/>
  <c r="O53" i="23"/>
  <c r="O54" i="23"/>
  <c r="O56" i="23"/>
  <c r="O55" i="23"/>
  <c r="O57" i="23"/>
  <c r="Q200" i="23"/>
  <c r="R92" i="23"/>
  <c r="T81" i="23"/>
  <c r="S42" i="23"/>
  <c r="S46" i="23"/>
  <c r="S43" i="23"/>
  <c r="Q204" i="23"/>
  <c r="R96" i="23"/>
  <c r="Q61" i="23"/>
  <c r="P62" i="23"/>
  <c r="S90" i="23"/>
  <c r="R198" i="23"/>
  <c r="Q203" i="23"/>
  <c r="R95" i="23"/>
  <c r="R199" i="23"/>
  <c r="S91" i="23"/>
  <c r="P231" i="22"/>
  <c r="P211" i="22"/>
  <c r="P209" i="22"/>
  <c r="P210" i="22"/>
  <c r="P227" i="22"/>
  <c r="P265" i="22"/>
  <c r="P125" i="22" s="1"/>
  <c r="P255" i="22"/>
  <c r="P115" i="22" s="1"/>
  <c r="P260" i="22"/>
  <c r="P120" i="22" s="1"/>
  <c r="P266" i="22"/>
  <c r="P126" i="22" s="1"/>
  <c r="P261" i="22"/>
  <c r="P121" i="22" s="1"/>
  <c r="P257" i="22"/>
  <c r="P117" i="22" s="1"/>
  <c r="P262" i="22"/>
  <c r="P122" i="22" s="1"/>
  <c r="P256" i="22"/>
  <c r="P116" i="22" s="1"/>
  <c r="P268" i="22"/>
  <c r="P128" i="22" s="1"/>
  <c r="P267" i="22"/>
  <c r="P127" i="22" s="1"/>
  <c r="P263" i="22"/>
  <c r="P123" i="22" s="1"/>
  <c r="P258" i="22"/>
  <c r="P118" i="22" s="1"/>
  <c r="Q200" i="22"/>
  <c r="R92" i="22"/>
  <c r="P62" i="22"/>
  <c r="Q61" i="22"/>
  <c r="P51" i="22"/>
  <c r="Q50" i="22"/>
  <c r="Q198" i="22"/>
  <c r="R90" i="22"/>
  <c r="Q43" i="22"/>
  <c r="Q228" i="22" s="1"/>
  <c r="Q42" i="22"/>
  <c r="R81" i="22"/>
  <c r="Q46" i="22"/>
  <c r="Q197" i="22"/>
  <c r="R89" i="22"/>
  <c r="Q204" i="22"/>
  <c r="R96" i="22"/>
  <c r="O53" i="22"/>
  <c r="O54" i="22"/>
  <c r="Q203" i="22"/>
  <c r="R95" i="22"/>
  <c r="O56" i="22"/>
  <c r="Q199" i="22"/>
  <c r="R91" i="22"/>
  <c r="Q202" i="22"/>
  <c r="R94" i="22"/>
  <c r="P67" i="22"/>
  <c r="Q66" i="22"/>
  <c r="Q197" i="21"/>
  <c r="R89" i="21"/>
  <c r="P51" i="21"/>
  <c r="Q50" i="21"/>
  <c r="Q43" i="21"/>
  <c r="Q228" i="21" s="1"/>
  <c r="R81" i="21"/>
  <c r="Q42" i="21"/>
  <c r="Q46" i="21"/>
  <c r="O56" i="21"/>
  <c r="P67" i="21"/>
  <c r="Q66" i="21"/>
  <c r="Q202" i="21"/>
  <c r="R94" i="21"/>
  <c r="S36" i="21"/>
  <c r="O55" i="21"/>
  <c r="Q198" i="21"/>
  <c r="R90" i="21"/>
  <c r="O54" i="21"/>
  <c r="O53" i="21"/>
  <c r="Q203" i="21"/>
  <c r="R95" i="21"/>
  <c r="Q199" i="21"/>
  <c r="R91" i="21"/>
  <c r="P209" i="21"/>
  <c r="P211" i="21"/>
  <c r="P231" i="21"/>
  <c r="P210" i="21"/>
  <c r="P62" i="21"/>
  <c r="Q61" i="21"/>
  <c r="P227" i="21"/>
  <c r="P263" i="21"/>
  <c r="P123" i="21" s="1"/>
  <c r="P266" i="21"/>
  <c r="P126" i="21" s="1"/>
  <c r="P268" i="21"/>
  <c r="P128" i="21" s="1"/>
  <c r="P256" i="21"/>
  <c r="P116" i="21" s="1"/>
  <c r="P265" i="21"/>
  <c r="P125" i="21" s="1"/>
  <c r="P267" i="21"/>
  <c r="P127" i="21" s="1"/>
  <c r="P261" i="21"/>
  <c r="P121" i="21" s="1"/>
  <c r="P258" i="21"/>
  <c r="P118" i="21" s="1"/>
  <c r="P260" i="21"/>
  <c r="P120" i="21" s="1"/>
  <c r="P262" i="21"/>
  <c r="P122" i="21" s="1"/>
  <c r="P255" i="21"/>
  <c r="P115" i="21" s="1"/>
  <c r="P257" i="21"/>
  <c r="P117" i="21" s="1"/>
  <c r="O57" i="21"/>
  <c r="Q204" i="21"/>
  <c r="R96" i="21"/>
  <c r="Q200" i="21"/>
  <c r="R92" i="21"/>
  <c r="Q199" i="20"/>
  <c r="R91" i="20"/>
  <c r="Q203" i="20"/>
  <c r="R95" i="20"/>
  <c r="R90" i="20"/>
  <c r="Q198" i="20"/>
  <c r="P51" i="20"/>
  <c r="Q50" i="20"/>
  <c r="O53" i="20"/>
  <c r="O54" i="20"/>
  <c r="O56" i="20"/>
  <c r="O55" i="20"/>
  <c r="O57" i="20"/>
  <c r="Q66" i="20"/>
  <c r="P67" i="20"/>
  <c r="R36" i="20"/>
  <c r="P61" i="20"/>
  <c r="O62" i="20"/>
  <c r="Q197" i="20"/>
  <c r="R89" i="20"/>
  <c r="R94" i="20"/>
  <c r="Q202" i="20"/>
  <c r="Q200" i="20"/>
  <c r="R92" i="20"/>
  <c r="S204" i="20"/>
  <c r="T96" i="20"/>
  <c r="R202" i="19"/>
  <c r="S94" i="19"/>
  <c r="P51" i="19"/>
  <c r="Q50" i="19"/>
  <c r="R92" i="19"/>
  <c r="Q200" i="19"/>
  <c r="O53" i="19"/>
  <c r="O54" i="19"/>
  <c r="O56" i="19"/>
  <c r="O55" i="19"/>
  <c r="O57" i="19"/>
  <c r="S227" i="19"/>
  <c r="S255" i="19"/>
  <c r="S115" i="19" s="1"/>
  <c r="S267" i="19"/>
  <c r="S127" i="19" s="1"/>
  <c r="S268" i="19"/>
  <c r="S128" i="19" s="1"/>
  <c r="S258" i="19"/>
  <c r="S118" i="19" s="1"/>
  <c r="S260" i="19"/>
  <c r="S120" i="19" s="1"/>
  <c r="S266" i="19"/>
  <c r="S126" i="19" s="1"/>
  <c r="S263" i="19"/>
  <c r="S123" i="19" s="1"/>
  <c r="S256" i="19"/>
  <c r="S116" i="19" s="1"/>
  <c r="S265" i="19"/>
  <c r="S125" i="19" s="1"/>
  <c r="S261" i="19"/>
  <c r="S121" i="19" s="1"/>
  <c r="S262" i="19"/>
  <c r="S122" i="19" s="1"/>
  <c r="S257" i="19"/>
  <c r="S117" i="19" s="1"/>
  <c r="Q61" i="19"/>
  <c r="P62" i="19"/>
  <c r="S231" i="19"/>
  <c r="S211" i="19"/>
  <c r="S209" i="19"/>
  <c r="S210" i="19"/>
  <c r="Q203" i="19"/>
  <c r="R95" i="19"/>
  <c r="R96" i="19"/>
  <c r="Q204" i="19"/>
  <c r="S66" i="19"/>
  <c r="R67" i="19"/>
  <c r="U81" i="19"/>
  <c r="T46" i="19"/>
  <c r="T42" i="19"/>
  <c r="T43" i="19"/>
  <c r="T228" i="19" s="1"/>
  <c r="R90" i="19"/>
  <c r="Q198" i="19"/>
  <c r="Q199" i="19"/>
  <c r="R91" i="19"/>
  <c r="Q197" i="19"/>
  <c r="R89" i="19"/>
  <c r="Q202" i="18"/>
  <c r="R94" i="18"/>
  <c r="T50" i="18"/>
  <c r="S51" i="18"/>
  <c r="Q197" i="18"/>
  <c r="R89" i="18"/>
  <c r="Q200" i="18"/>
  <c r="R92" i="18"/>
  <c r="R53" i="18"/>
  <c r="R54" i="18"/>
  <c r="P67" i="18"/>
  <c r="Q66" i="18"/>
  <c r="R199" i="18"/>
  <c r="S91" i="18"/>
  <c r="P62" i="18"/>
  <c r="Q61" i="18"/>
  <c r="Q198" i="18"/>
  <c r="R90" i="18"/>
  <c r="O227" i="18"/>
  <c r="O268" i="18"/>
  <c r="O128" i="18" s="1"/>
  <c r="O255" i="18"/>
  <c r="O115" i="18" s="1"/>
  <c r="O260" i="18"/>
  <c r="O120" i="18" s="1"/>
  <c r="O263" i="18"/>
  <c r="O123" i="18" s="1"/>
  <c r="O258" i="18"/>
  <c r="O118" i="18" s="1"/>
  <c r="O265" i="18"/>
  <c r="O125" i="18" s="1"/>
  <c r="O267" i="18"/>
  <c r="O127" i="18" s="1"/>
  <c r="O262" i="18"/>
  <c r="O122" i="18" s="1"/>
  <c r="O257" i="18"/>
  <c r="O117" i="18" s="1"/>
  <c r="O266" i="18"/>
  <c r="O126" i="18" s="1"/>
  <c r="O261" i="18"/>
  <c r="O121" i="18" s="1"/>
  <c r="O256" i="18"/>
  <c r="O116" i="18" s="1"/>
  <c r="O211" i="18"/>
  <c r="O57" i="18" s="1"/>
  <c r="O209" i="18"/>
  <c r="O55" i="18" s="1"/>
  <c r="O231" i="18"/>
  <c r="O210" i="18"/>
  <c r="O56" i="18" s="1"/>
  <c r="Q204" i="18"/>
  <c r="R96" i="18"/>
  <c r="R203" i="18"/>
  <c r="S95" i="18"/>
  <c r="Q81" i="18"/>
  <c r="P42" i="18"/>
  <c r="P43" i="18"/>
  <c r="P228" i="18" s="1"/>
  <c r="P46" i="18"/>
  <c r="Q200" i="25"/>
  <c r="R92" i="25"/>
  <c r="Q199" i="25"/>
  <c r="R91" i="25"/>
  <c r="Q202" i="25"/>
  <c r="R94" i="25"/>
  <c r="Q201" i="25"/>
  <c r="R93" i="25"/>
  <c r="Q204" i="25"/>
  <c r="R96" i="25"/>
  <c r="R67" i="25"/>
  <c r="S66" i="25"/>
  <c r="Q197" i="25"/>
  <c r="R89" i="25"/>
  <c r="Q198" i="25"/>
  <c r="R90" i="25"/>
  <c r="Q227" i="25"/>
  <c r="Q268" i="25"/>
  <c r="Q128" i="25" s="1"/>
  <c r="Q265" i="25"/>
  <c r="Q125" i="25" s="1"/>
  <c r="Q257" i="25"/>
  <c r="Q117" i="25" s="1"/>
  <c r="Q266" i="25"/>
  <c r="Q126" i="25" s="1"/>
  <c r="Q258" i="25"/>
  <c r="Q118" i="25" s="1"/>
  <c r="Q260" i="25"/>
  <c r="Q120" i="25" s="1"/>
  <c r="Q256" i="25"/>
  <c r="Q116" i="25" s="1"/>
  <c r="Q263" i="25"/>
  <c r="Q123" i="25" s="1"/>
  <c r="Q255" i="25"/>
  <c r="Q115" i="25" s="1"/>
  <c r="Q262" i="25"/>
  <c r="Q122" i="25" s="1"/>
  <c r="Q261" i="25"/>
  <c r="Q121" i="25" s="1"/>
  <c r="Q267" i="25"/>
  <c r="Q127" i="25" s="1"/>
  <c r="Q203" i="25"/>
  <c r="R95" i="25"/>
  <c r="O54" i="25"/>
  <c r="O53" i="25"/>
  <c r="S81" i="25"/>
  <c r="R46" i="25"/>
  <c r="R43" i="25"/>
  <c r="R228" i="25" s="1"/>
  <c r="R42" i="25"/>
  <c r="P61" i="25"/>
  <c r="O62" i="25"/>
  <c r="Q231" i="25"/>
  <c r="Q209" i="25"/>
  <c r="Q211" i="25"/>
  <c r="Q210" i="25"/>
  <c r="P51" i="25"/>
  <c r="P57" i="25" s="1"/>
  <c r="Q50" i="25"/>
  <c r="R7" i="25"/>
  <c r="P15" i="16"/>
  <c r="T7" i="24"/>
  <c r="R7" i="23"/>
  <c r="R228" i="23" s="1"/>
  <c r="S7" i="22"/>
  <c r="R7" i="21"/>
  <c r="R7" i="20"/>
  <c r="R7" i="19"/>
  <c r="T7" i="18"/>
  <c r="Q57" i="16"/>
  <c r="Q56" i="16"/>
  <c r="Q55" i="16"/>
  <c r="P61" i="16"/>
  <c r="O62" i="16"/>
  <c r="P67" i="16"/>
  <c r="Q66" i="16"/>
  <c r="Q198" i="16"/>
  <c r="R90" i="16"/>
  <c r="Q203" i="16"/>
  <c r="R95" i="16"/>
  <c r="P179" i="16"/>
  <c r="P174" i="16"/>
  <c r="P162" i="16"/>
  <c r="P140" i="16"/>
  <c r="P152" i="16"/>
  <c r="P169" i="16"/>
  <c r="P157" i="16"/>
  <c r="P123" i="16"/>
  <c r="P145" i="16"/>
  <c r="P135" i="16"/>
  <c r="P128" i="16"/>
  <c r="P118" i="16"/>
  <c r="Q202" i="16"/>
  <c r="R94" i="16"/>
  <c r="Q200" i="16"/>
  <c r="R92" i="16"/>
  <c r="P178" i="16"/>
  <c r="P173" i="16"/>
  <c r="P168" i="16"/>
  <c r="P161" i="16"/>
  <c r="P156" i="16"/>
  <c r="P177" i="16"/>
  <c r="P172" i="16"/>
  <c r="P160" i="16"/>
  <c r="P139" i="16"/>
  <c r="P133" i="16"/>
  <c r="P116" i="16"/>
  <c r="P144" i="16"/>
  <c r="P122" i="16"/>
  <c r="P121" i="16"/>
  <c r="P167" i="16"/>
  <c r="P150" i="16"/>
  <c r="P138" i="16"/>
  <c r="P134" i="16"/>
  <c r="P126" i="16"/>
  <c r="P155" i="16"/>
  <c r="P151" i="16"/>
  <c r="P127" i="16"/>
  <c r="P143" i="16"/>
  <c r="P117" i="16"/>
  <c r="S50" i="16"/>
  <c r="R51" i="16"/>
  <c r="Q204" i="16"/>
  <c r="R96" i="16"/>
  <c r="P176" i="16"/>
  <c r="P171" i="16"/>
  <c r="P166" i="16"/>
  <c r="P159" i="16"/>
  <c r="P154" i="16"/>
  <c r="P149" i="16"/>
  <c r="P137" i="16"/>
  <c r="P132" i="16"/>
  <c r="P115" i="16"/>
  <c r="P142" i="16"/>
  <c r="P125" i="16"/>
  <c r="P120" i="16"/>
  <c r="R201" i="16"/>
  <c r="S93" i="16"/>
  <c r="Q207" i="16"/>
  <c r="Q53" i="16" s="1"/>
  <c r="Q208" i="16"/>
  <c r="Q54" i="16" s="1"/>
  <c r="R7" i="16"/>
  <c r="Q8" i="16"/>
  <c r="Q249" i="16"/>
  <c r="Q86" i="16"/>
  <c r="Q84" i="16"/>
  <c r="Q85" i="16"/>
  <c r="P74" i="16"/>
  <c r="P72" i="16"/>
  <c r="P73" i="16"/>
  <c r="Q197" i="16"/>
  <c r="R89" i="16"/>
  <c r="Q199" i="16"/>
  <c r="R91" i="16"/>
  <c r="R26" i="27" l="1"/>
  <c r="S36" i="27"/>
  <c r="R24" i="27"/>
  <c r="R62" i="27"/>
  <c r="R15" i="27"/>
  <c r="S198" i="27"/>
  <c r="T90" i="27"/>
  <c r="Q57" i="27"/>
  <c r="Q55" i="27"/>
  <c r="Q56" i="27"/>
  <c r="Q53" i="27"/>
  <c r="Q54" i="27"/>
  <c r="T319" i="27"/>
  <c r="T179" i="27" s="1"/>
  <c r="T314" i="27"/>
  <c r="T174" i="27" s="1"/>
  <c r="T309" i="27"/>
  <c r="T169" i="27" s="1"/>
  <c r="T302" i="27"/>
  <c r="T162" i="27" s="1"/>
  <c r="T297" i="27"/>
  <c r="T157" i="27" s="1"/>
  <c r="T292" i="27"/>
  <c r="T152" i="27" s="1"/>
  <c r="T285" i="27"/>
  <c r="T145" i="27" s="1"/>
  <c r="T280" i="27"/>
  <c r="T140" i="27" s="1"/>
  <c r="T275" i="27"/>
  <c r="T135" i="27" s="1"/>
  <c r="T268" i="27"/>
  <c r="T128" i="27" s="1"/>
  <c r="T263" i="27"/>
  <c r="T123" i="27" s="1"/>
  <c r="T258" i="27"/>
  <c r="T118" i="27" s="1"/>
  <c r="S50" i="27"/>
  <c r="R51" i="27"/>
  <c r="S199" i="27"/>
  <c r="T91" i="27"/>
  <c r="T316" i="27"/>
  <c r="T176" i="27" s="1"/>
  <c r="T311" i="27"/>
  <c r="T171" i="27" s="1"/>
  <c r="T306" i="27"/>
  <c r="T166" i="27" s="1"/>
  <c r="T282" i="27"/>
  <c r="T142" i="27" s="1"/>
  <c r="T272" i="27"/>
  <c r="T132" i="27" s="1"/>
  <c r="T265" i="27"/>
  <c r="T125" i="27" s="1"/>
  <c r="T260" i="27"/>
  <c r="T120" i="27" s="1"/>
  <c r="T289" i="27"/>
  <c r="T149" i="27" s="1"/>
  <c r="T294" i="27"/>
  <c r="T154" i="27" s="1"/>
  <c r="T277" i="27"/>
  <c r="T137" i="27" s="1"/>
  <c r="T255" i="27"/>
  <c r="T115" i="27" s="1"/>
  <c r="T299" i="27"/>
  <c r="T159" i="27" s="1"/>
  <c r="T92" i="27"/>
  <c r="S200" i="27"/>
  <c r="T317" i="27"/>
  <c r="T177" i="27" s="1"/>
  <c r="T312" i="27"/>
  <c r="T172" i="27" s="1"/>
  <c r="T307" i="27"/>
  <c r="T167" i="27" s="1"/>
  <c r="T300" i="27"/>
  <c r="T160" i="27" s="1"/>
  <c r="T295" i="27"/>
  <c r="T155" i="27" s="1"/>
  <c r="T290" i="27"/>
  <c r="T150" i="27" s="1"/>
  <c r="T283" i="27"/>
  <c r="T143" i="27" s="1"/>
  <c r="T278" i="27"/>
  <c r="T138" i="27" s="1"/>
  <c r="T318" i="27"/>
  <c r="T178" i="27" s="1"/>
  <c r="T313" i="27"/>
  <c r="T173" i="27" s="1"/>
  <c r="T308" i="27"/>
  <c r="T168" i="27" s="1"/>
  <c r="T301" i="27"/>
  <c r="T161" i="27" s="1"/>
  <c r="T267" i="27"/>
  <c r="T127" i="27" s="1"/>
  <c r="T262" i="27"/>
  <c r="T122" i="27" s="1"/>
  <c r="T284" i="27"/>
  <c r="T144" i="27" s="1"/>
  <c r="T291" i="27"/>
  <c r="T151" i="27" s="1"/>
  <c r="T279" i="27"/>
  <c r="T139" i="27" s="1"/>
  <c r="T273" i="27"/>
  <c r="T133" i="27" s="1"/>
  <c r="T266" i="27"/>
  <c r="T126" i="27" s="1"/>
  <c r="T261" i="27"/>
  <c r="T121" i="27" s="1"/>
  <c r="T296" i="27"/>
  <c r="T156" i="27" s="1"/>
  <c r="T274" i="27"/>
  <c r="T134" i="27" s="1"/>
  <c r="T257" i="27"/>
  <c r="T117" i="27" s="1"/>
  <c r="T256" i="27"/>
  <c r="T116" i="27" s="1"/>
  <c r="U208" i="27"/>
  <c r="U8" i="27"/>
  <c r="U249" i="27"/>
  <c r="U229" i="27"/>
  <c r="U225" i="27"/>
  <c r="U230" i="27"/>
  <c r="U226" i="27"/>
  <c r="U207" i="27"/>
  <c r="U224" i="27"/>
  <c r="U84" i="27"/>
  <c r="U86" i="27"/>
  <c r="U85" i="27"/>
  <c r="T66" i="27"/>
  <c r="S67" i="27"/>
  <c r="S203" i="27"/>
  <c r="T95" i="27"/>
  <c r="T74" i="27"/>
  <c r="T72" i="27"/>
  <c r="T73" i="27"/>
  <c r="U231" i="27"/>
  <c r="S204" i="27"/>
  <c r="T96" i="27"/>
  <c r="S201" i="27"/>
  <c r="T93" i="27"/>
  <c r="S202" i="27"/>
  <c r="T94" i="27"/>
  <c r="U228" i="27"/>
  <c r="S197" i="27"/>
  <c r="T89" i="27"/>
  <c r="Q53" i="26"/>
  <c r="Q265" i="26"/>
  <c r="Q125" i="26" s="1"/>
  <c r="Q261" i="26"/>
  <c r="Q121" i="26" s="1"/>
  <c r="Q267" i="26"/>
  <c r="Q127" i="26" s="1"/>
  <c r="Q255" i="26"/>
  <c r="Q115" i="26" s="1"/>
  <c r="Q257" i="26"/>
  <c r="Q117" i="26" s="1"/>
  <c r="Q256" i="26"/>
  <c r="Q116" i="26" s="1"/>
  <c r="Q266" i="26"/>
  <c r="Q126" i="26" s="1"/>
  <c r="Q268" i="26"/>
  <c r="Q128" i="26" s="1"/>
  <c r="Q211" i="26"/>
  <c r="Q57" i="26" s="1"/>
  <c r="Q231" i="26"/>
  <c r="Q210" i="26"/>
  <c r="Q56" i="26" s="1"/>
  <c r="Q209" i="26"/>
  <c r="Q55" i="26" s="1"/>
  <c r="Q262" i="26"/>
  <c r="Q122" i="26" s="1"/>
  <c r="Q258" i="26"/>
  <c r="Q118" i="26" s="1"/>
  <c r="Q263" i="26"/>
  <c r="Q123" i="26" s="1"/>
  <c r="Q260" i="26"/>
  <c r="Q120" i="26" s="1"/>
  <c r="R43" i="26"/>
  <c r="R228" i="26" s="1"/>
  <c r="R46" i="26"/>
  <c r="R42" i="26"/>
  <c r="R227" i="26" s="1"/>
  <c r="S81" i="26"/>
  <c r="T26" i="26"/>
  <c r="T24" i="26"/>
  <c r="U36" i="26"/>
  <c r="R15" i="26"/>
  <c r="S200" i="26"/>
  <c r="T92" i="26"/>
  <c r="R319" i="26"/>
  <c r="R179" i="26" s="1"/>
  <c r="R314" i="26"/>
  <c r="R174" i="26" s="1"/>
  <c r="R309" i="26"/>
  <c r="R169" i="26" s="1"/>
  <c r="R302" i="26"/>
  <c r="R162" i="26" s="1"/>
  <c r="R297" i="26"/>
  <c r="R157" i="26" s="1"/>
  <c r="R292" i="26"/>
  <c r="R152" i="26" s="1"/>
  <c r="R285" i="26"/>
  <c r="R145" i="26" s="1"/>
  <c r="R280" i="26"/>
  <c r="R140" i="26" s="1"/>
  <c r="R275" i="26"/>
  <c r="R135" i="26" s="1"/>
  <c r="R51" i="26"/>
  <c r="S50" i="26"/>
  <c r="S198" i="26"/>
  <c r="T90" i="26"/>
  <c r="S201" i="26"/>
  <c r="T93" i="26"/>
  <c r="R317" i="26"/>
  <c r="R177" i="26" s="1"/>
  <c r="R312" i="26"/>
  <c r="R172" i="26" s="1"/>
  <c r="R307" i="26"/>
  <c r="R167" i="26" s="1"/>
  <c r="R300" i="26"/>
  <c r="R160" i="26" s="1"/>
  <c r="R295" i="26"/>
  <c r="R155" i="26" s="1"/>
  <c r="R290" i="26"/>
  <c r="R150" i="26" s="1"/>
  <c r="R283" i="26"/>
  <c r="R143" i="26" s="1"/>
  <c r="R278" i="26"/>
  <c r="R138" i="26" s="1"/>
  <c r="R318" i="26"/>
  <c r="R178" i="26" s="1"/>
  <c r="R313" i="26"/>
  <c r="R173" i="26" s="1"/>
  <c r="R308" i="26"/>
  <c r="R168" i="26" s="1"/>
  <c r="R301" i="26"/>
  <c r="R161" i="26" s="1"/>
  <c r="R273" i="26"/>
  <c r="R133" i="26" s="1"/>
  <c r="R291" i="26"/>
  <c r="R151" i="26" s="1"/>
  <c r="R279" i="26"/>
  <c r="R139" i="26" s="1"/>
  <c r="R296" i="26"/>
  <c r="R156" i="26" s="1"/>
  <c r="R284" i="26"/>
  <c r="R144" i="26" s="1"/>
  <c r="R274" i="26"/>
  <c r="R134" i="26" s="1"/>
  <c r="R316" i="26"/>
  <c r="R176" i="26" s="1"/>
  <c r="R311" i="26"/>
  <c r="R171" i="26" s="1"/>
  <c r="R306" i="26"/>
  <c r="R166" i="26" s="1"/>
  <c r="R299" i="26"/>
  <c r="R159" i="26" s="1"/>
  <c r="R294" i="26"/>
  <c r="R154" i="26" s="1"/>
  <c r="R282" i="26"/>
  <c r="R142" i="26" s="1"/>
  <c r="R289" i="26"/>
  <c r="R149" i="26" s="1"/>
  <c r="R277" i="26"/>
  <c r="R137" i="26" s="1"/>
  <c r="R272" i="26"/>
  <c r="R132" i="26" s="1"/>
  <c r="S208" i="26"/>
  <c r="S207" i="26"/>
  <c r="T7" i="26"/>
  <c r="S8" i="26"/>
  <c r="S224" i="26"/>
  <c r="S229" i="26"/>
  <c r="S230" i="26"/>
  <c r="S225" i="26"/>
  <c r="S249" i="26"/>
  <c r="S226" i="26"/>
  <c r="S84" i="26"/>
  <c r="S85" i="26"/>
  <c r="S86" i="26"/>
  <c r="S66" i="26"/>
  <c r="R67" i="26"/>
  <c r="S61" i="26"/>
  <c r="R62" i="26"/>
  <c r="S204" i="26"/>
  <c r="T96" i="26"/>
  <c r="S202" i="26"/>
  <c r="T94" i="26"/>
  <c r="S199" i="26"/>
  <c r="T91" i="26"/>
  <c r="S197" i="26"/>
  <c r="T89" i="26"/>
  <c r="R74" i="26"/>
  <c r="R72" i="26"/>
  <c r="R73" i="26"/>
  <c r="S203" i="26"/>
  <c r="T95" i="26"/>
  <c r="Q15" i="20"/>
  <c r="R231" i="23"/>
  <c r="R227" i="23"/>
  <c r="Q73" i="23"/>
  <c r="Q72" i="23"/>
  <c r="Q74" i="23"/>
  <c r="R208" i="23"/>
  <c r="R207" i="23"/>
  <c r="R226" i="23"/>
  <c r="R249" i="23"/>
  <c r="R229" i="23"/>
  <c r="R224" i="23"/>
  <c r="R230" i="23"/>
  <c r="R8" i="23"/>
  <c r="R225" i="23"/>
  <c r="R84" i="23"/>
  <c r="R85" i="23"/>
  <c r="R86" i="23"/>
  <c r="R36" i="23"/>
  <c r="Q24" i="23"/>
  <c r="Q26" i="23"/>
  <c r="Q277" i="23"/>
  <c r="Q137" i="23" s="1"/>
  <c r="Q306" i="23"/>
  <c r="Q166" i="23" s="1"/>
  <c r="Q316" i="23"/>
  <c r="Q176" i="23" s="1"/>
  <c r="Q311" i="23"/>
  <c r="Q171" i="23" s="1"/>
  <c r="Q299" i="23"/>
  <c r="Q159" i="23" s="1"/>
  <c r="Q294" i="23"/>
  <c r="Q154" i="23" s="1"/>
  <c r="Q289" i="23"/>
  <c r="Q149" i="23" s="1"/>
  <c r="Q282" i="23"/>
  <c r="Q142" i="23" s="1"/>
  <c r="Q272" i="23"/>
  <c r="Q132" i="23" s="1"/>
  <c r="Q260" i="23"/>
  <c r="Q120" i="23" s="1"/>
  <c r="Q255" i="23"/>
  <c r="Q115" i="23" s="1"/>
  <c r="Q265" i="23"/>
  <c r="Q125" i="23" s="1"/>
  <c r="Q301" i="23"/>
  <c r="Q161" i="23" s="1"/>
  <c r="Q300" i="23"/>
  <c r="Q160" i="23" s="1"/>
  <c r="Q296" i="23"/>
  <c r="Q156" i="23" s="1"/>
  <c r="Q273" i="23"/>
  <c r="Q133" i="23" s="1"/>
  <c r="Q291" i="23"/>
  <c r="Q151" i="23" s="1"/>
  <c r="Q295" i="23"/>
  <c r="Q155" i="23" s="1"/>
  <c r="Q284" i="23"/>
  <c r="Q144" i="23" s="1"/>
  <c r="Q278" i="23"/>
  <c r="Q138" i="23" s="1"/>
  <c r="Q279" i="23"/>
  <c r="Q139" i="23" s="1"/>
  <c r="Q283" i="23"/>
  <c r="Q143" i="23" s="1"/>
  <c r="Q318" i="23"/>
  <c r="Q178" i="23" s="1"/>
  <c r="Q274" i="23"/>
  <c r="Q134" i="23" s="1"/>
  <c r="Q290" i="23"/>
  <c r="Q150" i="23" s="1"/>
  <c r="Q313" i="23"/>
  <c r="Q173" i="23" s="1"/>
  <c r="Q317" i="23"/>
  <c r="Q177" i="23" s="1"/>
  <c r="Q307" i="23"/>
  <c r="Q167" i="23" s="1"/>
  <c r="Q308" i="23"/>
  <c r="Q168" i="23" s="1"/>
  <c r="Q312" i="23"/>
  <c r="Q172" i="23" s="1"/>
  <c r="Q257" i="23"/>
  <c r="Q117" i="23" s="1"/>
  <c r="Q267" i="23"/>
  <c r="Q127" i="23" s="1"/>
  <c r="Q256" i="23"/>
  <c r="Q116" i="23" s="1"/>
  <c r="Q266" i="23"/>
  <c r="Q126" i="23" s="1"/>
  <c r="Q262" i="23"/>
  <c r="Q122" i="23" s="1"/>
  <c r="Q261" i="23"/>
  <c r="Q121" i="23" s="1"/>
  <c r="Q285" i="23"/>
  <c r="Q145" i="23" s="1"/>
  <c r="Q314" i="23"/>
  <c r="Q174" i="23" s="1"/>
  <c r="Q309" i="23"/>
  <c r="Q169" i="23" s="1"/>
  <c r="Q302" i="23"/>
  <c r="Q162" i="23" s="1"/>
  <c r="Q280" i="23"/>
  <c r="Q140" i="23" s="1"/>
  <c r="Q297" i="23"/>
  <c r="Q157" i="23" s="1"/>
  <c r="Q292" i="23"/>
  <c r="Q152" i="23" s="1"/>
  <c r="Q275" i="23"/>
  <c r="Q135" i="23" s="1"/>
  <c r="Q319" i="23"/>
  <c r="Q179" i="23" s="1"/>
  <c r="Q263" i="23"/>
  <c r="Q123" i="23" s="1"/>
  <c r="Q268" i="23"/>
  <c r="Q128" i="23" s="1"/>
  <c r="Q258" i="23"/>
  <c r="Q118" i="23" s="1"/>
  <c r="Q72" i="21"/>
  <c r="Q74" i="21"/>
  <c r="Q73" i="21"/>
  <c r="S24" i="21"/>
  <c r="S26" i="21"/>
  <c r="R225" i="21"/>
  <c r="R8" i="21"/>
  <c r="R226" i="21"/>
  <c r="R224" i="21"/>
  <c r="R229" i="21"/>
  <c r="R208" i="21"/>
  <c r="R207" i="21"/>
  <c r="R249" i="21"/>
  <c r="R230" i="21"/>
  <c r="R85" i="21"/>
  <c r="R86" i="21"/>
  <c r="R84" i="21"/>
  <c r="Q285" i="21"/>
  <c r="Q145" i="21" s="1"/>
  <c r="Q275" i="21"/>
  <c r="Q135" i="21" s="1"/>
  <c r="Q319" i="21"/>
  <c r="Q179" i="21" s="1"/>
  <c r="Q297" i="21"/>
  <c r="Q157" i="21" s="1"/>
  <c r="Q309" i="21"/>
  <c r="Q169" i="21" s="1"/>
  <c r="Q302" i="21"/>
  <c r="Q162" i="21" s="1"/>
  <c r="Q292" i="21"/>
  <c r="Q152" i="21" s="1"/>
  <c r="Q314" i="21"/>
  <c r="Q174" i="21" s="1"/>
  <c r="Q280" i="21"/>
  <c r="Q140" i="21" s="1"/>
  <c r="Q318" i="21"/>
  <c r="Q178" i="21" s="1"/>
  <c r="Q274" i="21"/>
  <c r="Q134" i="21" s="1"/>
  <c r="Q283" i="21"/>
  <c r="Q143" i="21" s="1"/>
  <c r="Q313" i="21"/>
  <c r="Q173" i="21" s="1"/>
  <c r="Q317" i="21"/>
  <c r="Q177" i="21" s="1"/>
  <c r="Q273" i="21"/>
  <c r="Q133" i="21" s="1"/>
  <c r="Q284" i="21"/>
  <c r="Q144" i="21" s="1"/>
  <c r="Q300" i="21"/>
  <c r="Q160" i="21" s="1"/>
  <c r="Q308" i="21"/>
  <c r="Q168" i="21" s="1"/>
  <c r="Q312" i="21"/>
  <c r="Q172" i="21" s="1"/>
  <c r="Q278" i="21"/>
  <c r="Q138" i="21" s="1"/>
  <c r="Q301" i="21"/>
  <c r="Q161" i="21" s="1"/>
  <c r="Q307" i="21"/>
  <c r="Q167" i="21" s="1"/>
  <c r="Q279" i="21"/>
  <c r="Q139" i="21" s="1"/>
  <c r="Q296" i="21"/>
  <c r="Q156" i="21" s="1"/>
  <c r="Q295" i="21"/>
  <c r="Q155" i="21" s="1"/>
  <c r="Q291" i="21"/>
  <c r="Q151" i="21" s="1"/>
  <c r="Q290" i="21"/>
  <c r="Q150" i="21" s="1"/>
  <c r="Q282" i="21"/>
  <c r="Q142" i="21" s="1"/>
  <c r="Q277" i="21"/>
  <c r="Q137" i="21" s="1"/>
  <c r="Q316" i="21"/>
  <c r="Q176" i="21" s="1"/>
  <c r="Q272" i="21"/>
  <c r="Q132" i="21" s="1"/>
  <c r="Q306" i="21"/>
  <c r="Q166" i="21" s="1"/>
  <c r="Q299" i="21"/>
  <c r="Q159" i="21" s="1"/>
  <c r="Q294" i="21"/>
  <c r="Q154" i="21" s="1"/>
  <c r="Q289" i="21"/>
  <c r="Q149" i="21" s="1"/>
  <c r="Q311" i="21"/>
  <c r="Q171" i="21" s="1"/>
  <c r="P56" i="21"/>
  <c r="P57" i="21"/>
  <c r="Q15" i="21"/>
  <c r="Q15" i="24"/>
  <c r="Q15" i="23"/>
  <c r="Q15" i="22"/>
  <c r="Q15" i="19"/>
  <c r="Q15" i="18"/>
  <c r="Q15" i="25"/>
  <c r="P258" i="24"/>
  <c r="P118" i="24" s="1"/>
  <c r="P261" i="24"/>
  <c r="P121" i="24" s="1"/>
  <c r="P256" i="24"/>
  <c r="P116" i="24" s="1"/>
  <c r="P265" i="24"/>
  <c r="P125" i="24" s="1"/>
  <c r="P267" i="24"/>
  <c r="P127" i="24" s="1"/>
  <c r="P227" i="24"/>
  <c r="P268" i="24"/>
  <c r="P128" i="24" s="1"/>
  <c r="P266" i="24"/>
  <c r="P126" i="24" s="1"/>
  <c r="P255" i="24"/>
  <c r="P115" i="24" s="1"/>
  <c r="P263" i="24"/>
  <c r="P123" i="24" s="1"/>
  <c r="P262" i="24"/>
  <c r="P122" i="24" s="1"/>
  <c r="P257" i="24"/>
  <c r="P117" i="24" s="1"/>
  <c r="P260" i="24"/>
  <c r="P120" i="24" s="1"/>
  <c r="Q43" i="24"/>
  <c r="Q228" i="24" s="1"/>
  <c r="Q46" i="24"/>
  <c r="Q42" i="24"/>
  <c r="R81" i="24"/>
  <c r="P231" i="24"/>
  <c r="P210" i="24"/>
  <c r="P56" i="24" s="1"/>
  <c r="P209" i="24"/>
  <c r="P55" i="24" s="1"/>
  <c r="P211" i="24"/>
  <c r="P57" i="24" s="1"/>
  <c r="S81" i="20"/>
  <c r="R46" i="20"/>
  <c r="R42" i="20"/>
  <c r="R43" i="20"/>
  <c r="R228" i="20" s="1"/>
  <c r="Q211" i="20"/>
  <c r="Q231" i="20"/>
  <c r="Q209" i="20"/>
  <c r="Q210" i="20"/>
  <c r="Q227" i="20"/>
  <c r="Q255" i="20"/>
  <c r="Q115" i="20" s="1"/>
  <c r="Q261" i="20"/>
  <c r="Q121" i="20" s="1"/>
  <c r="Q260" i="20"/>
  <c r="Q120" i="20" s="1"/>
  <c r="Q268" i="20"/>
  <c r="Q128" i="20" s="1"/>
  <c r="Q257" i="20"/>
  <c r="Q117" i="20" s="1"/>
  <c r="Q267" i="20"/>
  <c r="Q127" i="20" s="1"/>
  <c r="Q262" i="20"/>
  <c r="Q122" i="20" s="1"/>
  <c r="Q265" i="20"/>
  <c r="Q125" i="20" s="1"/>
  <c r="Q263" i="20"/>
  <c r="Q123" i="20" s="1"/>
  <c r="Q256" i="20"/>
  <c r="Q116" i="20" s="1"/>
  <c r="Q266" i="20"/>
  <c r="Q126" i="20" s="1"/>
  <c r="Q258" i="20"/>
  <c r="Q118" i="20" s="1"/>
  <c r="R200" i="24"/>
  <c r="S92" i="24"/>
  <c r="R199" i="24"/>
  <c r="S91" i="24"/>
  <c r="R203" i="24"/>
  <c r="S95" i="24"/>
  <c r="Q61" i="24"/>
  <c r="P62" i="24"/>
  <c r="R202" i="24"/>
  <c r="S94" i="24"/>
  <c r="R204" i="24"/>
  <c r="S96" i="24"/>
  <c r="R51" i="24"/>
  <c r="S50" i="24"/>
  <c r="R197" i="24"/>
  <c r="S89" i="24"/>
  <c r="Q54" i="24"/>
  <c r="Q53" i="24"/>
  <c r="R198" i="24"/>
  <c r="S90" i="24"/>
  <c r="R66" i="24"/>
  <c r="Q67" i="24"/>
  <c r="S95" i="23"/>
  <c r="R203" i="23"/>
  <c r="S209" i="23"/>
  <c r="S211" i="23"/>
  <c r="S210" i="23"/>
  <c r="S94" i="23"/>
  <c r="R202" i="23"/>
  <c r="R197" i="23"/>
  <c r="S89" i="23"/>
  <c r="S198" i="23"/>
  <c r="T90" i="23"/>
  <c r="S92" i="23"/>
  <c r="R200" i="23"/>
  <c r="S96" i="23"/>
  <c r="R204" i="23"/>
  <c r="Q51" i="23"/>
  <c r="R50" i="23"/>
  <c r="Q67" i="23"/>
  <c r="R66" i="23"/>
  <c r="T46" i="23"/>
  <c r="T43" i="23"/>
  <c r="T42" i="23"/>
  <c r="U81" i="23"/>
  <c r="S199" i="23"/>
  <c r="T91" i="23"/>
  <c r="Q62" i="23"/>
  <c r="R61" i="23"/>
  <c r="P53" i="23"/>
  <c r="P54" i="23"/>
  <c r="P56" i="23"/>
  <c r="P57" i="23"/>
  <c r="P55" i="23"/>
  <c r="R203" i="22"/>
  <c r="S95" i="22"/>
  <c r="Q67" i="22"/>
  <c r="R66" i="22"/>
  <c r="R42" i="22"/>
  <c r="R46" i="22"/>
  <c r="S81" i="22"/>
  <c r="R43" i="22"/>
  <c r="R228" i="22" s="1"/>
  <c r="P56" i="22"/>
  <c r="R199" i="22"/>
  <c r="S91" i="22"/>
  <c r="Q51" i="22"/>
  <c r="R50" i="22"/>
  <c r="P54" i="22"/>
  <c r="P53" i="22"/>
  <c r="Q227" i="22"/>
  <c r="Q267" i="22"/>
  <c r="Q127" i="22" s="1"/>
  <c r="Q263" i="22"/>
  <c r="Q123" i="22" s="1"/>
  <c r="Q265" i="22"/>
  <c r="Q125" i="22" s="1"/>
  <c r="Q266" i="22"/>
  <c r="Q126" i="22" s="1"/>
  <c r="Q258" i="22"/>
  <c r="Q118" i="22" s="1"/>
  <c r="Q255" i="22"/>
  <c r="Q115" i="22" s="1"/>
  <c r="Q261" i="22"/>
  <c r="Q121" i="22" s="1"/>
  <c r="Q268" i="22"/>
  <c r="Q128" i="22" s="1"/>
  <c r="Q260" i="22"/>
  <c r="Q120" i="22" s="1"/>
  <c r="Q262" i="22"/>
  <c r="Q122" i="22" s="1"/>
  <c r="Q256" i="22"/>
  <c r="Q116" i="22" s="1"/>
  <c r="Q257" i="22"/>
  <c r="Q117" i="22" s="1"/>
  <c r="R200" i="22"/>
  <c r="S92" i="22"/>
  <c r="P55" i="22"/>
  <c r="R197" i="22"/>
  <c r="S89" i="22"/>
  <c r="Q62" i="22"/>
  <c r="R61" i="22"/>
  <c r="R202" i="22"/>
  <c r="S94" i="22"/>
  <c r="P57" i="22"/>
  <c r="Q231" i="22"/>
  <c r="Q211" i="22"/>
  <c r="Q209" i="22"/>
  <c r="Q210" i="22"/>
  <c r="R204" i="22"/>
  <c r="S96" i="22"/>
  <c r="R198" i="22"/>
  <c r="S90" i="22"/>
  <c r="Q209" i="21"/>
  <c r="Q210" i="21"/>
  <c r="Q211" i="21"/>
  <c r="Q231" i="21"/>
  <c r="S96" i="21"/>
  <c r="R204" i="21"/>
  <c r="Q62" i="21"/>
  <c r="R61" i="21"/>
  <c r="R203" i="21"/>
  <c r="S95" i="21"/>
  <c r="T36" i="21"/>
  <c r="Q227" i="21"/>
  <c r="Q256" i="21"/>
  <c r="Q116" i="21" s="1"/>
  <c r="Q257" i="21"/>
  <c r="Q117" i="21" s="1"/>
  <c r="Q262" i="21"/>
  <c r="Q122" i="21" s="1"/>
  <c r="Q261" i="21"/>
  <c r="Q121" i="21" s="1"/>
  <c r="Q263" i="21"/>
  <c r="Q123" i="21" s="1"/>
  <c r="Q255" i="21"/>
  <c r="Q115" i="21" s="1"/>
  <c r="Q267" i="21"/>
  <c r="Q127" i="21" s="1"/>
  <c r="Q265" i="21"/>
  <c r="Q125" i="21" s="1"/>
  <c r="Q268" i="21"/>
  <c r="Q128" i="21" s="1"/>
  <c r="Q258" i="21"/>
  <c r="Q118" i="21" s="1"/>
  <c r="Q260" i="21"/>
  <c r="Q120" i="21" s="1"/>
  <c r="Q266" i="21"/>
  <c r="Q126" i="21" s="1"/>
  <c r="R43" i="21"/>
  <c r="R228" i="21" s="1"/>
  <c r="S81" i="21"/>
  <c r="R46" i="21"/>
  <c r="R42" i="21"/>
  <c r="R202" i="21"/>
  <c r="S94" i="21"/>
  <c r="Q51" i="21"/>
  <c r="R50" i="21"/>
  <c r="R198" i="21"/>
  <c r="S90" i="21"/>
  <c r="Q67" i="21"/>
  <c r="R66" i="21"/>
  <c r="P53" i="21"/>
  <c r="P54" i="21"/>
  <c r="P55" i="21"/>
  <c r="S89" i="21"/>
  <c r="R197" i="21"/>
  <c r="R200" i="21"/>
  <c r="S92" i="21"/>
  <c r="R199" i="21"/>
  <c r="S91" i="21"/>
  <c r="S36" i="20"/>
  <c r="R202" i="20"/>
  <c r="S94" i="20"/>
  <c r="R197" i="20"/>
  <c r="S89" i="20"/>
  <c r="Q67" i="20"/>
  <c r="R66" i="20"/>
  <c r="R203" i="20"/>
  <c r="S95" i="20"/>
  <c r="R200" i="20"/>
  <c r="S92" i="20"/>
  <c r="U96" i="20"/>
  <c r="U204" i="20" s="1"/>
  <c r="T204" i="20"/>
  <c r="Q51" i="20"/>
  <c r="R50" i="20"/>
  <c r="S90" i="20"/>
  <c r="R198" i="20"/>
  <c r="R199" i="20"/>
  <c r="S91" i="20"/>
  <c r="P62" i="20"/>
  <c r="Q61" i="20"/>
  <c r="P53" i="20"/>
  <c r="P54" i="20"/>
  <c r="P56" i="20"/>
  <c r="P57" i="20"/>
  <c r="P55" i="20"/>
  <c r="T66" i="19"/>
  <c r="S67" i="19"/>
  <c r="R200" i="19"/>
  <c r="S92" i="19"/>
  <c r="R198" i="19"/>
  <c r="S90" i="19"/>
  <c r="Q51" i="19"/>
  <c r="R50" i="19"/>
  <c r="T211" i="19"/>
  <c r="T209" i="19"/>
  <c r="T210" i="19"/>
  <c r="T231" i="19"/>
  <c r="U46" i="19"/>
  <c r="U42" i="19"/>
  <c r="U43" i="19"/>
  <c r="U228" i="19" s="1"/>
  <c r="R204" i="19"/>
  <c r="S96" i="19"/>
  <c r="P53" i="19"/>
  <c r="P54" i="19"/>
  <c r="P56" i="19"/>
  <c r="P57" i="19"/>
  <c r="P55" i="19"/>
  <c r="R199" i="19"/>
  <c r="S91" i="19"/>
  <c r="S202" i="19"/>
  <c r="T94" i="19"/>
  <c r="R197" i="19"/>
  <c r="S89" i="19"/>
  <c r="T227" i="19"/>
  <c r="T261" i="19"/>
  <c r="T121" i="19" s="1"/>
  <c r="T256" i="19"/>
  <c r="T116" i="19" s="1"/>
  <c r="T268" i="19"/>
  <c r="T128" i="19" s="1"/>
  <c r="T255" i="19"/>
  <c r="T115" i="19" s="1"/>
  <c r="T267" i="19"/>
  <c r="T127" i="19" s="1"/>
  <c r="T258" i="19"/>
  <c r="T118" i="19" s="1"/>
  <c r="T266" i="19"/>
  <c r="T126" i="19" s="1"/>
  <c r="T263" i="19"/>
  <c r="T123" i="19" s="1"/>
  <c r="T260" i="19"/>
  <c r="T120" i="19" s="1"/>
  <c r="T265" i="19"/>
  <c r="T125" i="19" s="1"/>
  <c r="T262" i="19"/>
  <c r="T122" i="19" s="1"/>
  <c r="T257" i="19"/>
  <c r="T117" i="19" s="1"/>
  <c r="R203" i="19"/>
  <c r="S95" i="19"/>
  <c r="R61" i="19"/>
  <c r="Q62" i="19"/>
  <c r="T95" i="18"/>
  <c r="S203" i="18"/>
  <c r="Q43" i="18"/>
  <c r="Q228" i="18" s="1"/>
  <c r="R81" i="18"/>
  <c r="Q42" i="18"/>
  <c r="Q46" i="18"/>
  <c r="R197" i="18"/>
  <c r="S89" i="18"/>
  <c r="Q62" i="18"/>
  <c r="R61" i="18"/>
  <c r="R204" i="18"/>
  <c r="S96" i="18"/>
  <c r="S54" i="18"/>
  <c r="S53" i="18"/>
  <c r="P211" i="18"/>
  <c r="P57" i="18" s="1"/>
  <c r="P209" i="18"/>
  <c r="P55" i="18" s="1"/>
  <c r="P231" i="18"/>
  <c r="P210" i="18"/>
  <c r="P56" i="18" s="1"/>
  <c r="T51" i="18"/>
  <c r="U50" i="18"/>
  <c r="U51" i="18" s="1"/>
  <c r="S92" i="18"/>
  <c r="R200" i="18"/>
  <c r="Q67" i="18"/>
  <c r="R66" i="18"/>
  <c r="S90" i="18"/>
  <c r="R198" i="18"/>
  <c r="S94" i="18"/>
  <c r="R202" i="18"/>
  <c r="S199" i="18"/>
  <c r="T91" i="18"/>
  <c r="P227" i="18"/>
  <c r="P260" i="18"/>
  <c r="P120" i="18" s="1"/>
  <c r="P261" i="18"/>
  <c r="P121" i="18" s="1"/>
  <c r="P263" i="18"/>
  <c r="P123" i="18" s="1"/>
  <c r="P256" i="18"/>
  <c r="P116" i="18" s="1"/>
  <c r="P258" i="18"/>
  <c r="P118" i="18" s="1"/>
  <c r="P257" i="18"/>
  <c r="P117" i="18" s="1"/>
  <c r="P262" i="18"/>
  <c r="P122" i="18" s="1"/>
  <c r="P267" i="18"/>
  <c r="P127" i="18" s="1"/>
  <c r="P255" i="18"/>
  <c r="P115" i="18" s="1"/>
  <c r="P266" i="18"/>
  <c r="P126" i="18" s="1"/>
  <c r="P268" i="18"/>
  <c r="P128" i="18" s="1"/>
  <c r="P265" i="18"/>
  <c r="P125" i="18" s="1"/>
  <c r="R201" i="25"/>
  <c r="S93" i="25"/>
  <c r="R197" i="25"/>
  <c r="S89" i="25"/>
  <c r="P55" i="25"/>
  <c r="R202" i="25"/>
  <c r="S94" i="25"/>
  <c r="Q51" i="25"/>
  <c r="Q55" i="25" s="1"/>
  <c r="R50" i="25"/>
  <c r="R231" i="25"/>
  <c r="R210" i="25"/>
  <c r="R209" i="25"/>
  <c r="R211" i="25"/>
  <c r="P62" i="25"/>
  <c r="Q61" i="25"/>
  <c r="P53" i="25"/>
  <c r="P54" i="25"/>
  <c r="T81" i="25"/>
  <c r="S46" i="25"/>
  <c r="S43" i="25"/>
  <c r="S228" i="25" s="1"/>
  <c r="S42" i="25"/>
  <c r="S67" i="25"/>
  <c r="T66" i="25"/>
  <c r="R199" i="25"/>
  <c r="S91" i="25"/>
  <c r="R204" i="25"/>
  <c r="S96" i="25"/>
  <c r="R200" i="25"/>
  <c r="S92" i="25"/>
  <c r="R203" i="25"/>
  <c r="S95" i="25"/>
  <c r="R227" i="25"/>
  <c r="R262" i="25"/>
  <c r="R122" i="25" s="1"/>
  <c r="R255" i="25"/>
  <c r="R115" i="25" s="1"/>
  <c r="R256" i="25"/>
  <c r="R116" i="25" s="1"/>
  <c r="R268" i="25"/>
  <c r="R128" i="25" s="1"/>
  <c r="R261" i="25"/>
  <c r="R121" i="25" s="1"/>
  <c r="R263" i="25"/>
  <c r="R123" i="25" s="1"/>
  <c r="R266" i="25"/>
  <c r="R126" i="25" s="1"/>
  <c r="R267" i="25"/>
  <c r="R127" i="25" s="1"/>
  <c r="R260" i="25"/>
  <c r="R120" i="25" s="1"/>
  <c r="R258" i="25"/>
  <c r="R118" i="25" s="1"/>
  <c r="R257" i="25"/>
  <c r="R117" i="25" s="1"/>
  <c r="R265" i="25"/>
  <c r="R125" i="25" s="1"/>
  <c r="P56" i="25"/>
  <c r="R198" i="25"/>
  <c r="S90" i="25"/>
  <c r="S7" i="25"/>
  <c r="Q15" i="16"/>
  <c r="U7" i="24"/>
  <c r="S7" i="23"/>
  <c r="S227" i="23" s="1"/>
  <c r="T7" i="22"/>
  <c r="S7" i="21"/>
  <c r="S7" i="20"/>
  <c r="S7" i="19"/>
  <c r="U7" i="18"/>
  <c r="Q178" i="16"/>
  <c r="Q173" i="16"/>
  <c r="Q168" i="16"/>
  <c r="Q161" i="16"/>
  <c r="Q156" i="16"/>
  <c r="Q151" i="16"/>
  <c r="Q144" i="16"/>
  <c r="Q139" i="16"/>
  <c r="Q134" i="16"/>
  <c r="Q177" i="16"/>
  <c r="Q172" i="16"/>
  <c r="Q160" i="16"/>
  <c r="Q133" i="16"/>
  <c r="Q126" i="16"/>
  <c r="Q121" i="16"/>
  <c r="Q116" i="16"/>
  <c r="Q122" i="16"/>
  <c r="Q167" i="16"/>
  <c r="Q150" i="16"/>
  <c r="Q138" i="16"/>
  <c r="Q155" i="16"/>
  <c r="Q127" i="16"/>
  <c r="Q143" i="16"/>
  <c r="Q117" i="16"/>
  <c r="S201" i="16"/>
  <c r="T93" i="16"/>
  <c r="R56" i="16"/>
  <c r="R55" i="16"/>
  <c r="R57" i="16"/>
  <c r="R204" i="16"/>
  <c r="S96" i="16"/>
  <c r="R199" i="16"/>
  <c r="S91" i="16"/>
  <c r="Q179" i="16"/>
  <c r="Q174" i="16"/>
  <c r="Q157" i="16"/>
  <c r="Q145" i="16"/>
  <c r="Q128" i="16"/>
  <c r="Q123" i="16"/>
  <c r="Q118" i="16"/>
  <c r="Q169" i="16"/>
  <c r="Q140" i="16"/>
  <c r="Q162" i="16"/>
  <c r="Q135" i="16"/>
  <c r="Q152" i="16"/>
  <c r="T50" i="16"/>
  <c r="P62" i="16"/>
  <c r="Q61" i="16"/>
  <c r="R200" i="16"/>
  <c r="S92" i="16"/>
  <c r="R203" i="16"/>
  <c r="S95" i="16"/>
  <c r="R197" i="16"/>
  <c r="S89" i="16"/>
  <c r="Q74" i="16"/>
  <c r="Q73" i="16"/>
  <c r="Q72" i="16"/>
  <c r="Q176" i="16"/>
  <c r="Q171" i="16"/>
  <c r="Q166" i="16"/>
  <c r="Q159" i="16"/>
  <c r="Q154" i="16"/>
  <c r="Q149" i="16"/>
  <c r="Q142" i="16"/>
  <c r="Q137" i="16"/>
  <c r="Q115" i="16"/>
  <c r="Q125" i="16"/>
  <c r="Q120" i="16"/>
  <c r="Q132" i="16"/>
  <c r="R202" i="16"/>
  <c r="S94" i="16"/>
  <c r="R198" i="16"/>
  <c r="S90" i="16"/>
  <c r="Q67" i="16"/>
  <c r="R66" i="16"/>
  <c r="R207" i="16"/>
  <c r="R53" i="16" s="1"/>
  <c r="R208" i="16"/>
  <c r="R54" i="16" s="1"/>
  <c r="S7" i="16"/>
  <c r="S51" i="16" s="1"/>
  <c r="R8" i="16"/>
  <c r="R249" i="16"/>
  <c r="R85" i="16"/>
  <c r="R84" i="16"/>
  <c r="R86" i="16"/>
  <c r="S26" i="27" l="1"/>
  <c r="T36" i="27"/>
  <c r="S24" i="27"/>
  <c r="S62" i="27"/>
  <c r="S15" i="27"/>
  <c r="T203" i="27"/>
  <c r="U95" i="27"/>
  <c r="U203" i="27" s="1"/>
  <c r="R57" i="27"/>
  <c r="R55" i="27"/>
  <c r="R56" i="27"/>
  <c r="R53" i="27"/>
  <c r="R54" i="27"/>
  <c r="T197" i="27"/>
  <c r="U89" i="27"/>
  <c r="U197" i="27" s="1"/>
  <c r="T200" i="27"/>
  <c r="U92" i="27"/>
  <c r="U200" i="27" s="1"/>
  <c r="S51" i="27"/>
  <c r="T50" i="27"/>
  <c r="T204" i="27"/>
  <c r="U96" i="27"/>
  <c r="U204" i="27" s="1"/>
  <c r="U66" i="27"/>
  <c r="U67" i="27" s="1"/>
  <c r="T67" i="27"/>
  <c r="T198" i="27"/>
  <c r="U90" i="27"/>
  <c r="U198" i="27" s="1"/>
  <c r="T202" i="27"/>
  <c r="U94" i="27"/>
  <c r="U202" i="27" s="1"/>
  <c r="U317" i="27"/>
  <c r="U177" i="27" s="1"/>
  <c r="U312" i="27"/>
  <c r="U172" i="27" s="1"/>
  <c r="U307" i="27"/>
  <c r="U167" i="27" s="1"/>
  <c r="U300" i="27"/>
  <c r="U160" i="27" s="1"/>
  <c r="U295" i="27"/>
  <c r="U155" i="27" s="1"/>
  <c r="U290" i="27"/>
  <c r="U150" i="27" s="1"/>
  <c r="U283" i="27"/>
  <c r="U143" i="27" s="1"/>
  <c r="U278" i="27"/>
  <c r="U138" i="27" s="1"/>
  <c r="U318" i="27"/>
  <c r="U178" i="27" s="1"/>
  <c r="U313" i="27"/>
  <c r="U173" i="27" s="1"/>
  <c r="U308" i="27"/>
  <c r="U168" i="27" s="1"/>
  <c r="U301" i="27"/>
  <c r="U161" i="27" s="1"/>
  <c r="U296" i="27"/>
  <c r="U156" i="27" s="1"/>
  <c r="U291" i="27"/>
  <c r="U151" i="27" s="1"/>
  <c r="U284" i="27"/>
  <c r="U144" i="27" s="1"/>
  <c r="U267" i="27"/>
  <c r="U127" i="27" s="1"/>
  <c r="U262" i="27"/>
  <c r="U122" i="27" s="1"/>
  <c r="U257" i="27"/>
  <c r="U117" i="27" s="1"/>
  <c r="U279" i="27"/>
  <c r="U139" i="27" s="1"/>
  <c r="U273" i="27"/>
  <c r="U133" i="27" s="1"/>
  <c r="U266" i="27"/>
  <c r="U126" i="27" s="1"/>
  <c r="U261" i="27"/>
  <c r="U121" i="27" s="1"/>
  <c r="U274" i="27"/>
  <c r="U134" i="27" s="1"/>
  <c r="U256" i="27"/>
  <c r="U116" i="27" s="1"/>
  <c r="U316" i="27"/>
  <c r="U176" i="27" s="1"/>
  <c r="U311" i="27"/>
  <c r="U171" i="27" s="1"/>
  <c r="U306" i="27"/>
  <c r="U166" i="27" s="1"/>
  <c r="U299" i="27"/>
  <c r="U159" i="27" s="1"/>
  <c r="U294" i="27"/>
  <c r="U154" i="27" s="1"/>
  <c r="U289" i="27"/>
  <c r="U149" i="27" s="1"/>
  <c r="U282" i="27"/>
  <c r="U142" i="27" s="1"/>
  <c r="U272" i="27"/>
  <c r="U132" i="27" s="1"/>
  <c r="U265" i="27"/>
  <c r="U125" i="27" s="1"/>
  <c r="U260" i="27"/>
  <c r="U120" i="27" s="1"/>
  <c r="U255" i="27"/>
  <c r="U115" i="27" s="1"/>
  <c r="U277" i="27"/>
  <c r="U137" i="27" s="1"/>
  <c r="U74" i="27"/>
  <c r="U72" i="27"/>
  <c r="U73" i="27"/>
  <c r="T201" i="27"/>
  <c r="U93" i="27"/>
  <c r="U201" i="27" s="1"/>
  <c r="U319" i="27"/>
  <c r="U179" i="27" s="1"/>
  <c r="U314" i="27"/>
  <c r="U174" i="27" s="1"/>
  <c r="U309" i="27"/>
  <c r="U169" i="27" s="1"/>
  <c r="U302" i="27"/>
  <c r="U162" i="27" s="1"/>
  <c r="U297" i="27"/>
  <c r="U157" i="27" s="1"/>
  <c r="U292" i="27"/>
  <c r="U152" i="27" s="1"/>
  <c r="U285" i="27"/>
  <c r="U145" i="27" s="1"/>
  <c r="U280" i="27"/>
  <c r="U140" i="27" s="1"/>
  <c r="U275" i="27"/>
  <c r="U135" i="27" s="1"/>
  <c r="U268" i="27"/>
  <c r="U128" i="27" s="1"/>
  <c r="U263" i="27"/>
  <c r="U123" i="27" s="1"/>
  <c r="U258" i="27"/>
  <c r="U118" i="27" s="1"/>
  <c r="T199" i="27"/>
  <c r="U91" i="27"/>
  <c r="U199" i="27" s="1"/>
  <c r="R265" i="26"/>
  <c r="R125" i="26" s="1"/>
  <c r="R255" i="26"/>
  <c r="R115" i="26" s="1"/>
  <c r="R267" i="26"/>
  <c r="R127" i="26" s="1"/>
  <c r="R256" i="26"/>
  <c r="R116" i="26" s="1"/>
  <c r="R262" i="26"/>
  <c r="R122" i="26" s="1"/>
  <c r="R263" i="26"/>
  <c r="R123" i="26" s="1"/>
  <c r="R260" i="26"/>
  <c r="R120" i="26" s="1"/>
  <c r="R268" i="26"/>
  <c r="R128" i="26" s="1"/>
  <c r="R258" i="26"/>
  <c r="R118" i="26" s="1"/>
  <c r="S42" i="26"/>
  <c r="S227" i="26" s="1"/>
  <c r="S43" i="26"/>
  <c r="S228" i="26" s="1"/>
  <c r="S46" i="26"/>
  <c r="T81" i="26"/>
  <c r="R257" i="26"/>
  <c r="R117" i="26" s="1"/>
  <c r="R261" i="26"/>
  <c r="R121" i="26" s="1"/>
  <c r="R211" i="26"/>
  <c r="R57" i="26" s="1"/>
  <c r="R209" i="26"/>
  <c r="R55" i="26" s="1"/>
  <c r="R210" i="26"/>
  <c r="R56" i="26" s="1"/>
  <c r="R231" i="26"/>
  <c r="R266" i="26"/>
  <c r="R126" i="26" s="1"/>
  <c r="R53" i="26"/>
  <c r="U26" i="26"/>
  <c r="U24" i="26"/>
  <c r="R54" i="26"/>
  <c r="S15" i="26"/>
  <c r="S74" i="26"/>
  <c r="S72" i="26"/>
  <c r="S73" i="26"/>
  <c r="T202" i="26"/>
  <c r="U94" i="26"/>
  <c r="U202" i="26" s="1"/>
  <c r="S67" i="26"/>
  <c r="T66" i="26"/>
  <c r="S51" i="26"/>
  <c r="S54" i="26" s="1"/>
  <c r="T50" i="26"/>
  <c r="T198" i="26"/>
  <c r="U90" i="26"/>
  <c r="U198" i="26" s="1"/>
  <c r="T197" i="26"/>
  <c r="U89" i="26"/>
  <c r="U197" i="26" s="1"/>
  <c r="T204" i="26"/>
  <c r="U96" i="26"/>
  <c r="U204" i="26" s="1"/>
  <c r="S316" i="26"/>
  <c r="S176" i="26" s="1"/>
  <c r="S311" i="26"/>
  <c r="S171" i="26" s="1"/>
  <c r="S306" i="26"/>
  <c r="S166" i="26" s="1"/>
  <c r="S299" i="26"/>
  <c r="S159" i="26" s="1"/>
  <c r="S294" i="26"/>
  <c r="S154" i="26" s="1"/>
  <c r="S289" i="26"/>
  <c r="S149" i="26" s="1"/>
  <c r="S282" i="26"/>
  <c r="S142" i="26" s="1"/>
  <c r="S277" i="26"/>
  <c r="S137" i="26" s="1"/>
  <c r="S272" i="26"/>
  <c r="S132" i="26" s="1"/>
  <c r="S265" i="26"/>
  <c r="S125" i="26" s="1"/>
  <c r="S317" i="26"/>
  <c r="S177" i="26" s="1"/>
  <c r="S312" i="26"/>
  <c r="S172" i="26" s="1"/>
  <c r="S307" i="26"/>
  <c r="S167" i="26" s="1"/>
  <c r="S300" i="26"/>
  <c r="S160" i="26" s="1"/>
  <c r="S295" i="26"/>
  <c r="S155" i="26" s="1"/>
  <c r="S290" i="26"/>
  <c r="S150" i="26" s="1"/>
  <c r="S283" i="26"/>
  <c r="S143" i="26" s="1"/>
  <c r="S278" i="26"/>
  <c r="S138" i="26" s="1"/>
  <c r="S318" i="26"/>
  <c r="S178" i="26" s="1"/>
  <c r="S313" i="26"/>
  <c r="S173" i="26" s="1"/>
  <c r="S308" i="26"/>
  <c r="S168" i="26" s="1"/>
  <c r="S301" i="26"/>
  <c r="S161" i="26" s="1"/>
  <c r="S296" i="26"/>
  <c r="S156" i="26" s="1"/>
  <c r="S291" i="26"/>
  <c r="S151" i="26" s="1"/>
  <c r="S284" i="26"/>
  <c r="S144" i="26" s="1"/>
  <c r="S279" i="26"/>
  <c r="S139" i="26" s="1"/>
  <c r="S274" i="26"/>
  <c r="S134" i="26" s="1"/>
  <c r="S273" i="26"/>
  <c r="S133" i="26" s="1"/>
  <c r="S261" i="26"/>
  <c r="S121" i="26" s="1"/>
  <c r="S256" i="26"/>
  <c r="S116" i="26" s="1"/>
  <c r="T200" i="26"/>
  <c r="U92" i="26"/>
  <c r="U200" i="26" s="1"/>
  <c r="T199" i="26"/>
  <c r="U91" i="26"/>
  <c r="U199" i="26" s="1"/>
  <c r="S319" i="26"/>
  <c r="S179" i="26" s="1"/>
  <c r="S314" i="26"/>
  <c r="S174" i="26" s="1"/>
  <c r="S309" i="26"/>
  <c r="S169" i="26" s="1"/>
  <c r="S302" i="26"/>
  <c r="S162" i="26" s="1"/>
  <c r="S297" i="26"/>
  <c r="S157" i="26" s="1"/>
  <c r="S292" i="26"/>
  <c r="S152" i="26" s="1"/>
  <c r="S285" i="26"/>
  <c r="S145" i="26" s="1"/>
  <c r="S280" i="26"/>
  <c r="S140" i="26" s="1"/>
  <c r="S275" i="26"/>
  <c r="S135" i="26" s="1"/>
  <c r="T208" i="26"/>
  <c r="T207" i="26"/>
  <c r="T8" i="26"/>
  <c r="U7" i="26"/>
  <c r="T249" i="26"/>
  <c r="T224" i="26"/>
  <c r="T229" i="26"/>
  <c r="T226" i="26"/>
  <c r="T230" i="26"/>
  <c r="T225" i="26"/>
  <c r="T85" i="26"/>
  <c r="T86" i="26"/>
  <c r="T84" i="26"/>
  <c r="T201" i="26"/>
  <c r="U93" i="26"/>
  <c r="U201" i="26" s="1"/>
  <c r="T203" i="26"/>
  <c r="U95" i="26"/>
  <c r="U203" i="26" s="1"/>
  <c r="S62" i="26"/>
  <c r="T61" i="26"/>
  <c r="S53" i="26"/>
  <c r="R15" i="20"/>
  <c r="R295" i="23"/>
  <c r="R155" i="23" s="1"/>
  <c r="R307" i="23"/>
  <c r="R167" i="23" s="1"/>
  <c r="R278" i="23"/>
  <c r="R138" i="23" s="1"/>
  <c r="R290" i="23"/>
  <c r="R150" i="23" s="1"/>
  <c r="R317" i="23"/>
  <c r="R177" i="23" s="1"/>
  <c r="R308" i="23"/>
  <c r="R168" i="23" s="1"/>
  <c r="R274" i="23"/>
  <c r="R134" i="23" s="1"/>
  <c r="R312" i="23"/>
  <c r="R172" i="23" s="1"/>
  <c r="R284" i="23"/>
  <c r="R144" i="23" s="1"/>
  <c r="R296" i="23"/>
  <c r="R156" i="23" s="1"/>
  <c r="R300" i="23"/>
  <c r="R160" i="23" s="1"/>
  <c r="R313" i="23"/>
  <c r="R173" i="23" s="1"/>
  <c r="R279" i="23"/>
  <c r="R139" i="23" s="1"/>
  <c r="R283" i="23"/>
  <c r="R143" i="23" s="1"/>
  <c r="R273" i="23"/>
  <c r="R133" i="23" s="1"/>
  <c r="R318" i="23"/>
  <c r="R178" i="23" s="1"/>
  <c r="R301" i="23"/>
  <c r="R161" i="23" s="1"/>
  <c r="R291" i="23"/>
  <c r="R151" i="23" s="1"/>
  <c r="R261" i="23"/>
  <c r="R121" i="23" s="1"/>
  <c r="R257" i="23"/>
  <c r="R117" i="23" s="1"/>
  <c r="R266" i="23"/>
  <c r="R126" i="23" s="1"/>
  <c r="R256" i="23"/>
  <c r="R116" i="23" s="1"/>
  <c r="R267" i="23"/>
  <c r="R127" i="23" s="1"/>
  <c r="R262" i="23"/>
  <c r="R122" i="23" s="1"/>
  <c r="R275" i="23"/>
  <c r="R135" i="23" s="1"/>
  <c r="R309" i="23"/>
  <c r="R169" i="23" s="1"/>
  <c r="R297" i="23"/>
  <c r="R157" i="23" s="1"/>
  <c r="R285" i="23"/>
  <c r="R145" i="23" s="1"/>
  <c r="R292" i="23"/>
  <c r="R152" i="23" s="1"/>
  <c r="R280" i="23"/>
  <c r="R140" i="23" s="1"/>
  <c r="R302" i="23"/>
  <c r="R162" i="23" s="1"/>
  <c r="R319" i="23"/>
  <c r="R179" i="23" s="1"/>
  <c r="R314" i="23"/>
  <c r="R174" i="23" s="1"/>
  <c r="R268" i="23"/>
  <c r="R128" i="23" s="1"/>
  <c r="R263" i="23"/>
  <c r="R123" i="23" s="1"/>
  <c r="R258" i="23"/>
  <c r="R118" i="23" s="1"/>
  <c r="S231" i="23"/>
  <c r="S36" i="23"/>
  <c r="R24" i="23"/>
  <c r="R26" i="23"/>
  <c r="S207" i="23"/>
  <c r="S208" i="23"/>
  <c r="S249" i="23"/>
  <c r="S229" i="23"/>
  <c r="S224" i="23"/>
  <c r="S230" i="23"/>
  <c r="S225" i="23"/>
  <c r="S8" i="23"/>
  <c r="S226" i="23"/>
  <c r="S86" i="23"/>
  <c r="S84" i="23"/>
  <c r="S85" i="23"/>
  <c r="S228" i="23"/>
  <c r="R282" i="23"/>
  <c r="R142" i="23" s="1"/>
  <c r="R289" i="23"/>
  <c r="R149" i="23" s="1"/>
  <c r="R311" i="23"/>
  <c r="R171" i="23" s="1"/>
  <c r="R306" i="23"/>
  <c r="R166" i="23" s="1"/>
  <c r="R277" i="23"/>
  <c r="R137" i="23" s="1"/>
  <c r="R299" i="23"/>
  <c r="R159" i="23" s="1"/>
  <c r="R316" i="23"/>
  <c r="R176" i="23" s="1"/>
  <c r="R272" i="23"/>
  <c r="R132" i="23" s="1"/>
  <c r="R294" i="23"/>
  <c r="R154" i="23" s="1"/>
  <c r="R255" i="23"/>
  <c r="R115" i="23" s="1"/>
  <c r="R265" i="23"/>
  <c r="R125" i="23" s="1"/>
  <c r="R260" i="23"/>
  <c r="R120" i="23" s="1"/>
  <c r="R72" i="23"/>
  <c r="R74" i="23"/>
  <c r="R73" i="23"/>
  <c r="R318" i="21"/>
  <c r="R178" i="21" s="1"/>
  <c r="R291" i="21"/>
  <c r="R151" i="21" s="1"/>
  <c r="R317" i="21"/>
  <c r="R177" i="21" s="1"/>
  <c r="R274" i="21"/>
  <c r="R134" i="21" s="1"/>
  <c r="R290" i="21"/>
  <c r="R150" i="21" s="1"/>
  <c r="R312" i="21"/>
  <c r="R172" i="21" s="1"/>
  <c r="R301" i="21"/>
  <c r="R161" i="21" s="1"/>
  <c r="R278" i="21"/>
  <c r="R138" i="21" s="1"/>
  <c r="R308" i="21"/>
  <c r="R168" i="21" s="1"/>
  <c r="R283" i="21"/>
  <c r="R143" i="21" s="1"/>
  <c r="R284" i="21"/>
  <c r="R144" i="21" s="1"/>
  <c r="R295" i="21"/>
  <c r="R155" i="21" s="1"/>
  <c r="R313" i="21"/>
  <c r="R173" i="21" s="1"/>
  <c r="R279" i="21"/>
  <c r="R139" i="21" s="1"/>
  <c r="R273" i="21"/>
  <c r="R133" i="21" s="1"/>
  <c r="R300" i="21"/>
  <c r="R160" i="21" s="1"/>
  <c r="R307" i="21"/>
  <c r="R167" i="21" s="1"/>
  <c r="R296" i="21"/>
  <c r="R156" i="21" s="1"/>
  <c r="R282" i="21"/>
  <c r="R142" i="21" s="1"/>
  <c r="R311" i="21"/>
  <c r="R171" i="21" s="1"/>
  <c r="R272" i="21"/>
  <c r="R132" i="21" s="1"/>
  <c r="R289" i="21"/>
  <c r="R149" i="21" s="1"/>
  <c r="R294" i="21"/>
  <c r="R154" i="21" s="1"/>
  <c r="R316" i="21"/>
  <c r="R176" i="21" s="1"/>
  <c r="R306" i="21"/>
  <c r="R166" i="21" s="1"/>
  <c r="R277" i="21"/>
  <c r="R137" i="21" s="1"/>
  <c r="R299" i="21"/>
  <c r="R159" i="21" s="1"/>
  <c r="S249" i="21"/>
  <c r="S225" i="21"/>
  <c r="S229" i="21"/>
  <c r="S224" i="21"/>
  <c r="S226" i="21"/>
  <c r="S207" i="21"/>
  <c r="S8" i="21"/>
  <c r="S208" i="21"/>
  <c r="S230" i="21"/>
  <c r="S85" i="21"/>
  <c r="S84" i="21"/>
  <c r="S86" i="21"/>
  <c r="R74" i="21"/>
  <c r="R73" i="21"/>
  <c r="R72" i="21"/>
  <c r="T24" i="21"/>
  <c r="T26" i="21"/>
  <c r="R280" i="21"/>
  <c r="R140" i="21" s="1"/>
  <c r="R285" i="21"/>
  <c r="R145" i="21" s="1"/>
  <c r="R302" i="21"/>
  <c r="R162" i="21" s="1"/>
  <c r="R292" i="21"/>
  <c r="R152" i="21" s="1"/>
  <c r="R275" i="21"/>
  <c r="R135" i="21" s="1"/>
  <c r="R319" i="21"/>
  <c r="R179" i="21" s="1"/>
  <c r="R297" i="21"/>
  <c r="R157" i="21" s="1"/>
  <c r="R314" i="21"/>
  <c r="R174" i="21" s="1"/>
  <c r="R309" i="21"/>
  <c r="R169" i="21" s="1"/>
  <c r="R15" i="21"/>
  <c r="R15" i="24"/>
  <c r="R15" i="23"/>
  <c r="R15" i="22"/>
  <c r="R15" i="19"/>
  <c r="R15" i="18"/>
  <c r="R15" i="25"/>
  <c r="Q268" i="24"/>
  <c r="Q128" i="24" s="1"/>
  <c r="Q261" i="24"/>
  <c r="Q121" i="24" s="1"/>
  <c r="Q263" i="24"/>
  <c r="Q123" i="24" s="1"/>
  <c r="Q260" i="24"/>
  <c r="Q120" i="24" s="1"/>
  <c r="Q227" i="24"/>
  <c r="Q256" i="24"/>
  <c r="Q116" i="24" s="1"/>
  <c r="Q257" i="24"/>
  <c r="Q117" i="24" s="1"/>
  <c r="Q265" i="24"/>
  <c r="Q125" i="24" s="1"/>
  <c r="Q267" i="24"/>
  <c r="Q127" i="24" s="1"/>
  <c r="Q258" i="24"/>
  <c r="Q118" i="24" s="1"/>
  <c r="Q266" i="24"/>
  <c r="Q126" i="24" s="1"/>
  <c r="Q255" i="24"/>
  <c r="Q115" i="24" s="1"/>
  <c r="Q262" i="24"/>
  <c r="Q122" i="24" s="1"/>
  <c r="Q231" i="24"/>
  <c r="Q210" i="24"/>
  <c r="Q56" i="24" s="1"/>
  <c r="Q211" i="24"/>
  <c r="Q57" i="24" s="1"/>
  <c r="Q209" i="24"/>
  <c r="Q55" i="24" s="1"/>
  <c r="R43" i="24"/>
  <c r="R228" i="24" s="1"/>
  <c r="S81" i="24"/>
  <c r="R46" i="24"/>
  <c r="R42" i="24"/>
  <c r="Q57" i="22"/>
  <c r="R263" i="20"/>
  <c r="R123" i="20" s="1"/>
  <c r="R227" i="20"/>
  <c r="R265" i="20"/>
  <c r="R125" i="20" s="1"/>
  <c r="R261" i="20"/>
  <c r="R121" i="20" s="1"/>
  <c r="R262" i="20"/>
  <c r="R122" i="20" s="1"/>
  <c r="R267" i="20"/>
  <c r="R127" i="20" s="1"/>
  <c r="R258" i="20"/>
  <c r="R118" i="20" s="1"/>
  <c r="R256" i="20"/>
  <c r="R116" i="20" s="1"/>
  <c r="R257" i="20"/>
  <c r="R117" i="20" s="1"/>
  <c r="R268" i="20"/>
  <c r="R128" i="20" s="1"/>
  <c r="R255" i="20"/>
  <c r="R115" i="20" s="1"/>
  <c r="R266" i="20"/>
  <c r="R126" i="20" s="1"/>
  <c r="R260" i="20"/>
  <c r="R120" i="20" s="1"/>
  <c r="R209" i="20"/>
  <c r="R231" i="20"/>
  <c r="R211" i="20"/>
  <c r="R210" i="20"/>
  <c r="S42" i="20"/>
  <c r="S46" i="20"/>
  <c r="T81" i="20"/>
  <c r="S43" i="20"/>
  <c r="S228" i="20" s="1"/>
  <c r="S202" i="24"/>
  <c r="T94" i="24"/>
  <c r="T91" i="24"/>
  <c r="S199" i="24"/>
  <c r="S66" i="24"/>
  <c r="R67" i="24"/>
  <c r="T89" i="24"/>
  <c r="S197" i="24"/>
  <c r="S200" i="24"/>
  <c r="T92" i="24"/>
  <c r="T50" i="24"/>
  <c r="S51" i="24"/>
  <c r="Q62" i="24"/>
  <c r="R61" i="24"/>
  <c r="R54" i="24"/>
  <c r="R53" i="24"/>
  <c r="S204" i="24"/>
  <c r="T96" i="24"/>
  <c r="T95" i="24"/>
  <c r="S203" i="24"/>
  <c r="S198" i="24"/>
  <c r="T90" i="24"/>
  <c r="T211" i="23"/>
  <c r="T209" i="23"/>
  <c r="T210" i="23"/>
  <c r="S200" i="23"/>
  <c r="T92" i="23"/>
  <c r="U46" i="23"/>
  <c r="U42" i="23"/>
  <c r="U43" i="23"/>
  <c r="R62" i="23"/>
  <c r="S61" i="23"/>
  <c r="R67" i="23"/>
  <c r="S66" i="23"/>
  <c r="T198" i="23"/>
  <c r="U90" i="23"/>
  <c r="U198" i="23" s="1"/>
  <c r="S202" i="23"/>
  <c r="T94" i="23"/>
  <c r="T199" i="23"/>
  <c r="U91" i="23"/>
  <c r="U199" i="23" s="1"/>
  <c r="S50" i="23"/>
  <c r="R51" i="23"/>
  <c r="T89" i="23"/>
  <c r="S197" i="23"/>
  <c r="S203" i="23"/>
  <c r="T95" i="23"/>
  <c r="S204" i="23"/>
  <c r="T96" i="23"/>
  <c r="Q53" i="23"/>
  <c r="Q54" i="23"/>
  <c r="Q55" i="23"/>
  <c r="Q56" i="23"/>
  <c r="Q57" i="23"/>
  <c r="S202" i="22"/>
  <c r="T94" i="22"/>
  <c r="R51" i="22"/>
  <c r="S50" i="22"/>
  <c r="R227" i="22"/>
  <c r="R262" i="22"/>
  <c r="R122" i="22" s="1"/>
  <c r="R267" i="22"/>
  <c r="R127" i="22" s="1"/>
  <c r="R268" i="22"/>
  <c r="R128" i="22" s="1"/>
  <c r="R266" i="22"/>
  <c r="R126" i="22" s="1"/>
  <c r="R263" i="22"/>
  <c r="R123" i="22" s="1"/>
  <c r="R261" i="22"/>
  <c r="R121" i="22" s="1"/>
  <c r="R257" i="22"/>
  <c r="R117" i="22" s="1"/>
  <c r="R258" i="22"/>
  <c r="R118" i="22" s="1"/>
  <c r="R265" i="22"/>
  <c r="R125" i="22" s="1"/>
  <c r="R256" i="22"/>
  <c r="R116" i="22" s="1"/>
  <c r="R255" i="22"/>
  <c r="R115" i="22" s="1"/>
  <c r="R260" i="22"/>
  <c r="R120" i="22" s="1"/>
  <c r="S46" i="22"/>
  <c r="T81" i="22"/>
  <c r="S43" i="22"/>
  <c r="S228" i="22" s="1"/>
  <c r="S42" i="22"/>
  <c r="S200" i="22"/>
  <c r="T92" i="22"/>
  <c r="S204" i="22"/>
  <c r="T96" i="22"/>
  <c r="Q53" i="22"/>
  <c r="Q54" i="22"/>
  <c r="S66" i="22"/>
  <c r="R67" i="22"/>
  <c r="S198" i="22"/>
  <c r="T90" i="22"/>
  <c r="S61" i="22"/>
  <c r="R62" i="22"/>
  <c r="S199" i="22"/>
  <c r="T91" i="22"/>
  <c r="R231" i="22"/>
  <c r="R211" i="22"/>
  <c r="R57" i="22" s="1"/>
  <c r="R209" i="22"/>
  <c r="R55" i="22" s="1"/>
  <c r="R210" i="22"/>
  <c r="Q56" i="22"/>
  <c r="S203" i="22"/>
  <c r="T95" i="22"/>
  <c r="Q55" i="22"/>
  <c r="S197" i="22"/>
  <c r="T89" i="22"/>
  <c r="S202" i="21"/>
  <c r="T94" i="21"/>
  <c r="S199" i="21"/>
  <c r="T91" i="21"/>
  <c r="R62" i="21"/>
  <c r="S61" i="21"/>
  <c r="R67" i="21"/>
  <c r="S66" i="21"/>
  <c r="R227" i="21"/>
  <c r="R263" i="21"/>
  <c r="R123" i="21" s="1"/>
  <c r="R256" i="21"/>
  <c r="R116" i="21" s="1"/>
  <c r="R258" i="21"/>
  <c r="R118" i="21" s="1"/>
  <c r="R265" i="21"/>
  <c r="R125" i="21" s="1"/>
  <c r="R261" i="21"/>
  <c r="R121" i="21" s="1"/>
  <c r="R267" i="21"/>
  <c r="R127" i="21" s="1"/>
  <c r="R260" i="21"/>
  <c r="R120" i="21" s="1"/>
  <c r="R268" i="21"/>
  <c r="R128" i="21" s="1"/>
  <c r="R255" i="21"/>
  <c r="R115" i="21" s="1"/>
  <c r="R262" i="21"/>
  <c r="R122" i="21" s="1"/>
  <c r="R266" i="21"/>
  <c r="R126" i="21" s="1"/>
  <c r="R257" i="21"/>
  <c r="R117" i="21" s="1"/>
  <c r="S200" i="21"/>
  <c r="T92" i="21"/>
  <c r="R210" i="21"/>
  <c r="R211" i="21"/>
  <c r="R231" i="21"/>
  <c r="R209" i="21"/>
  <c r="S204" i="21"/>
  <c r="T96" i="21"/>
  <c r="S43" i="21"/>
  <c r="S228" i="21" s="1"/>
  <c r="T81" i="21"/>
  <c r="S46" i="21"/>
  <c r="S42" i="21"/>
  <c r="U36" i="21"/>
  <c r="Q57" i="21"/>
  <c r="S197" i="21"/>
  <c r="T89" i="21"/>
  <c r="R51" i="21"/>
  <c r="S50" i="21"/>
  <c r="S203" i="21"/>
  <c r="T95" i="21"/>
  <c r="Q56" i="21"/>
  <c r="S198" i="21"/>
  <c r="T90" i="21"/>
  <c r="Q54" i="21"/>
  <c r="Q53" i="21"/>
  <c r="Q55" i="21"/>
  <c r="S203" i="20"/>
  <c r="T95" i="20"/>
  <c r="S197" i="20"/>
  <c r="T89" i="20"/>
  <c r="S198" i="20"/>
  <c r="T90" i="20"/>
  <c r="R51" i="20"/>
  <c r="S50" i="20"/>
  <c r="S200" i="20"/>
  <c r="T92" i="20"/>
  <c r="Q54" i="20"/>
  <c r="Q53" i="20"/>
  <c r="Q57" i="20"/>
  <c r="Q56" i="20"/>
  <c r="Q55" i="20"/>
  <c r="S202" i="20"/>
  <c r="T94" i="20"/>
  <c r="T36" i="20"/>
  <c r="S199" i="20"/>
  <c r="T91" i="20"/>
  <c r="Q62" i="20"/>
  <c r="R61" i="20"/>
  <c r="S66" i="20"/>
  <c r="R67" i="20"/>
  <c r="S203" i="19"/>
  <c r="T95" i="19"/>
  <c r="U231" i="19"/>
  <c r="U209" i="19"/>
  <c r="U211" i="19"/>
  <c r="U210" i="19"/>
  <c r="S61" i="19"/>
  <c r="R62" i="19"/>
  <c r="T202" i="19"/>
  <c r="U94" i="19"/>
  <c r="U202" i="19" s="1"/>
  <c r="S200" i="19"/>
  <c r="T92" i="19"/>
  <c r="S198" i="19"/>
  <c r="T90" i="19"/>
  <c r="S197" i="19"/>
  <c r="T89" i="19"/>
  <c r="S204" i="19"/>
  <c r="T96" i="19"/>
  <c r="S199" i="19"/>
  <c r="T91" i="19"/>
  <c r="R51" i="19"/>
  <c r="S50" i="19"/>
  <c r="Q54" i="19"/>
  <c r="Q53" i="19"/>
  <c r="Q55" i="19"/>
  <c r="Q56" i="19"/>
  <c r="Q57" i="19"/>
  <c r="U227" i="19"/>
  <c r="U265" i="19"/>
  <c r="U125" i="19" s="1"/>
  <c r="U262" i="19"/>
  <c r="U122" i="19" s="1"/>
  <c r="U260" i="19"/>
  <c r="U120" i="19" s="1"/>
  <c r="U267" i="19"/>
  <c r="U127" i="19" s="1"/>
  <c r="U266" i="19"/>
  <c r="U126" i="19" s="1"/>
  <c r="U258" i="19"/>
  <c r="U118" i="19" s="1"/>
  <c r="U268" i="19"/>
  <c r="U128" i="19" s="1"/>
  <c r="U255" i="19"/>
  <c r="U115" i="19" s="1"/>
  <c r="U261" i="19"/>
  <c r="U121" i="19" s="1"/>
  <c r="U263" i="19"/>
  <c r="U123" i="19" s="1"/>
  <c r="U256" i="19"/>
  <c r="U116" i="19" s="1"/>
  <c r="U257" i="19"/>
  <c r="U117" i="19" s="1"/>
  <c r="U66" i="19"/>
  <c r="U67" i="19" s="1"/>
  <c r="T67" i="19"/>
  <c r="T199" i="18"/>
  <c r="U91" i="18"/>
  <c r="U199" i="18" s="1"/>
  <c r="Q211" i="18"/>
  <c r="Q57" i="18" s="1"/>
  <c r="Q209" i="18"/>
  <c r="Q55" i="18" s="1"/>
  <c r="Q231" i="18"/>
  <c r="Q210" i="18"/>
  <c r="Q56" i="18" s="1"/>
  <c r="S200" i="18"/>
  <c r="T92" i="18"/>
  <c r="Q227" i="18"/>
  <c r="Q261" i="18"/>
  <c r="Q121" i="18" s="1"/>
  <c r="Q260" i="18"/>
  <c r="Q120" i="18" s="1"/>
  <c r="Q267" i="18"/>
  <c r="Q127" i="18" s="1"/>
  <c r="Q255" i="18"/>
  <c r="Q115" i="18" s="1"/>
  <c r="Q266" i="18"/>
  <c r="Q126" i="18" s="1"/>
  <c r="Q265" i="18"/>
  <c r="Q125" i="18" s="1"/>
  <c r="Q268" i="18"/>
  <c r="Q128" i="18" s="1"/>
  <c r="Q262" i="18"/>
  <c r="Q122" i="18" s="1"/>
  <c r="Q263" i="18"/>
  <c r="Q123" i="18" s="1"/>
  <c r="Q256" i="18"/>
  <c r="Q116" i="18" s="1"/>
  <c r="Q258" i="18"/>
  <c r="Q118" i="18" s="1"/>
  <c r="Q257" i="18"/>
  <c r="Q117" i="18" s="1"/>
  <c r="R67" i="18"/>
  <c r="S66" i="18"/>
  <c r="S197" i="18"/>
  <c r="S15" i="18" s="1"/>
  <c r="T89" i="18"/>
  <c r="U54" i="18"/>
  <c r="U53" i="18"/>
  <c r="S202" i="18"/>
  <c r="T94" i="18"/>
  <c r="T54" i="18"/>
  <c r="T53" i="18"/>
  <c r="S204" i="18"/>
  <c r="T96" i="18"/>
  <c r="R62" i="18"/>
  <c r="S61" i="18"/>
  <c r="R46" i="18"/>
  <c r="R42" i="18"/>
  <c r="S81" i="18"/>
  <c r="R43" i="18"/>
  <c r="R228" i="18" s="1"/>
  <c r="S198" i="18"/>
  <c r="T90" i="18"/>
  <c r="T203" i="18"/>
  <c r="U95" i="18"/>
  <c r="U203" i="18" s="1"/>
  <c r="T67" i="25"/>
  <c r="U66" i="25"/>
  <c r="U67" i="25" s="1"/>
  <c r="S204" i="25"/>
  <c r="T96" i="25"/>
  <c r="S227" i="25"/>
  <c r="S262" i="25"/>
  <c r="S122" i="25" s="1"/>
  <c r="S260" i="25"/>
  <c r="S120" i="25" s="1"/>
  <c r="S265" i="25"/>
  <c r="S125" i="25" s="1"/>
  <c r="S261" i="25"/>
  <c r="S121" i="25" s="1"/>
  <c r="S263" i="25"/>
  <c r="S123" i="25" s="1"/>
  <c r="S266" i="25"/>
  <c r="S126" i="25" s="1"/>
  <c r="S267" i="25"/>
  <c r="S127" i="25" s="1"/>
  <c r="S258" i="25"/>
  <c r="S118" i="25" s="1"/>
  <c r="S255" i="25"/>
  <c r="S115" i="25" s="1"/>
  <c r="S256" i="25"/>
  <c r="S116" i="25" s="1"/>
  <c r="S268" i="25"/>
  <c r="S128" i="25" s="1"/>
  <c r="S257" i="25"/>
  <c r="S117" i="25" s="1"/>
  <c r="Q57" i="25"/>
  <c r="S231" i="25"/>
  <c r="S211" i="25"/>
  <c r="S209" i="25"/>
  <c r="S210" i="25"/>
  <c r="S197" i="25"/>
  <c r="T89" i="25"/>
  <c r="Q62" i="25"/>
  <c r="R61" i="25"/>
  <c r="T46" i="25"/>
  <c r="T42" i="25"/>
  <c r="U81" i="25"/>
  <c r="T43" i="25"/>
  <c r="T228" i="25" s="1"/>
  <c r="Q53" i="25"/>
  <c r="Q54" i="25"/>
  <c r="S198" i="25"/>
  <c r="T90" i="25"/>
  <c r="S203" i="25"/>
  <c r="T95" i="25"/>
  <c r="S199" i="25"/>
  <c r="T91" i="25"/>
  <c r="Q56" i="25"/>
  <c r="S201" i="25"/>
  <c r="T93" i="25"/>
  <c r="S200" i="25"/>
  <c r="T92" i="25"/>
  <c r="S202" i="25"/>
  <c r="T94" i="25"/>
  <c r="R51" i="25"/>
  <c r="R57" i="25" s="1"/>
  <c r="S50" i="25"/>
  <c r="T7" i="25"/>
  <c r="R15" i="16"/>
  <c r="T7" i="23"/>
  <c r="T227" i="23" s="1"/>
  <c r="U7" i="22"/>
  <c r="T7" i="21"/>
  <c r="T7" i="20"/>
  <c r="T7" i="19"/>
  <c r="S57" i="16"/>
  <c r="S56" i="16"/>
  <c r="S55" i="16"/>
  <c r="U50" i="16"/>
  <c r="T95" i="16"/>
  <c r="S203" i="16"/>
  <c r="S197" i="16"/>
  <c r="T89" i="16"/>
  <c r="R171" i="16"/>
  <c r="R115" i="16"/>
  <c r="R159" i="16"/>
  <c r="R125" i="16"/>
  <c r="R120" i="16"/>
  <c r="R176" i="16"/>
  <c r="R166" i="16"/>
  <c r="R142" i="16"/>
  <c r="R132" i="16"/>
  <c r="R137" i="16"/>
  <c r="R149" i="16"/>
  <c r="R154" i="16"/>
  <c r="S66" i="16"/>
  <c r="R67" i="16"/>
  <c r="R179" i="16"/>
  <c r="R174" i="16"/>
  <c r="R169" i="16"/>
  <c r="R157" i="16"/>
  <c r="R145" i="16"/>
  <c r="R128" i="16"/>
  <c r="R123" i="16"/>
  <c r="R140" i="16"/>
  <c r="R162" i="16"/>
  <c r="R135" i="16"/>
  <c r="R118" i="16"/>
  <c r="R152" i="16"/>
  <c r="S200" i="16"/>
  <c r="T92" i="16"/>
  <c r="R177" i="16"/>
  <c r="R172" i="16"/>
  <c r="R139" i="16"/>
  <c r="R133" i="16"/>
  <c r="R126" i="16"/>
  <c r="R155" i="16"/>
  <c r="R138" i="16"/>
  <c r="R178" i="16"/>
  <c r="R168" i="16"/>
  <c r="R144" i="16"/>
  <c r="R122" i="16"/>
  <c r="R167" i="16"/>
  <c r="R150" i="16"/>
  <c r="R121" i="16"/>
  <c r="R134" i="16"/>
  <c r="R173" i="16"/>
  <c r="R156" i="16"/>
  <c r="R151" i="16"/>
  <c r="R127" i="16"/>
  <c r="R143" i="16"/>
  <c r="R161" i="16"/>
  <c r="R117" i="16"/>
  <c r="R116" i="16"/>
  <c r="R160" i="16"/>
  <c r="S198" i="16"/>
  <c r="T90" i="16"/>
  <c r="U93" i="16"/>
  <c r="U201" i="16" s="1"/>
  <c r="T201" i="16"/>
  <c r="S204" i="16"/>
  <c r="T96" i="16"/>
  <c r="R74" i="16"/>
  <c r="R73" i="16"/>
  <c r="R72" i="16"/>
  <c r="Q62" i="16"/>
  <c r="R61" i="16"/>
  <c r="S199" i="16"/>
  <c r="T91" i="16"/>
  <c r="S207" i="16"/>
  <c r="S53" i="16" s="1"/>
  <c r="S8" i="16"/>
  <c r="T7" i="16"/>
  <c r="S208" i="16"/>
  <c r="S54" i="16" s="1"/>
  <c r="S249" i="16"/>
  <c r="S85" i="16"/>
  <c r="S86" i="16"/>
  <c r="S84" i="16"/>
  <c r="S202" i="16"/>
  <c r="T94" i="16"/>
  <c r="U36" i="27" l="1"/>
  <c r="T24" i="27"/>
  <c r="T26" i="27"/>
  <c r="T62" i="27"/>
  <c r="T15" i="27"/>
  <c r="U15" i="27" s="1"/>
  <c r="T51" i="27"/>
  <c r="U50" i="27"/>
  <c r="U51" i="27" s="1"/>
  <c r="S56" i="27"/>
  <c r="S55" i="27"/>
  <c r="S57" i="27"/>
  <c r="S54" i="27"/>
  <c r="S53" i="27"/>
  <c r="S268" i="26"/>
  <c r="S128" i="26" s="1"/>
  <c r="S266" i="26"/>
  <c r="S126" i="26" s="1"/>
  <c r="S257" i="26"/>
  <c r="S117" i="26" s="1"/>
  <c r="S260" i="26"/>
  <c r="S120" i="26" s="1"/>
  <c r="S263" i="26"/>
  <c r="S123" i="26" s="1"/>
  <c r="S262" i="26"/>
  <c r="S122" i="26" s="1"/>
  <c r="S255" i="26"/>
  <c r="S115" i="26" s="1"/>
  <c r="T43" i="26"/>
  <c r="T228" i="26" s="1"/>
  <c r="U81" i="26"/>
  <c r="T42" i="26"/>
  <c r="T227" i="26" s="1"/>
  <c r="T46" i="26"/>
  <c r="S211" i="26"/>
  <c r="S57" i="26" s="1"/>
  <c r="S209" i="26"/>
  <c r="S55" i="26" s="1"/>
  <c r="S210" i="26"/>
  <c r="S56" i="26" s="1"/>
  <c r="S231" i="26"/>
  <c r="S258" i="26"/>
  <c r="S118" i="26" s="1"/>
  <c r="S267" i="26"/>
  <c r="S127" i="26" s="1"/>
  <c r="T15" i="26"/>
  <c r="U15" i="26" s="1"/>
  <c r="U50" i="26"/>
  <c r="U51" i="26" s="1"/>
  <c r="T51" i="26"/>
  <c r="T54" i="26" s="1"/>
  <c r="T319" i="26"/>
  <c r="T179" i="26" s="1"/>
  <c r="T314" i="26"/>
  <c r="T174" i="26" s="1"/>
  <c r="T309" i="26"/>
  <c r="T169" i="26" s="1"/>
  <c r="T302" i="26"/>
  <c r="T162" i="26" s="1"/>
  <c r="T297" i="26"/>
  <c r="T157" i="26" s="1"/>
  <c r="T292" i="26"/>
  <c r="T152" i="26" s="1"/>
  <c r="T285" i="26"/>
  <c r="T145" i="26" s="1"/>
  <c r="T280" i="26"/>
  <c r="T140" i="26" s="1"/>
  <c r="T275" i="26"/>
  <c r="T135" i="26" s="1"/>
  <c r="T73" i="26"/>
  <c r="T74" i="26"/>
  <c r="T72" i="26"/>
  <c r="T316" i="26"/>
  <c r="T176" i="26" s="1"/>
  <c r="T311" i="26"/>
  <c r="T171" i="26" s="1"/>
  <c r="T306" i="26"/>
  <c r="T166" i="26" s="1"/>
  <c r="T299" i="26"/>
  <c r="T159" i="26" s="1"/>
  <c r="T294" i="26"/>
  <c r="T154" i="26" s="1"/>
  <c r="T289" i="26"/>
  <c r="T149" i="26" s="1"/>
  <c r="T282" i="26"/>
  <c r="T142" i="26" s="1"/>
  <c r="T277" i="26"/>
  <c r="T137" i="26" s="1"/>
  <c r="T272" i="26"/>
  <c r="T132" i="26" s="1"/>
  <c r="U207" i="26"/>
  <c r="U208" i="26"/>
  <c r="U8" i="26"/>
  <c r="U224" i="26"/>
  <c r="U229" i="26"/>
  <c r="U230" i="26"/>
  <c r="U249" i="26"/>
  <c r="U225" i="26"/>
  <c r="U226" i="26"/>
  <c r="U85" i="26"/>
  <c r="U84" i="26"/>
  <c r="U86" i="26"/>
  <c r="T67" i="26"/>
  <c r="U66" i="26"/>
  <c r="U67" i="26" s="1"/>
  <c r="T62" i="26"/>
  <c r="U61" i="26"/>
  <c r="U62" i="26" s="1"/>
  <c r="T317" i="26"/>
  <c r="T177" i="26" s="1"/>
  <c r="T312" i="26"/>
  <c r="T172" i="26" s="1"/>
  <c r="T307" i="26"/>
  <c r="T167" i="26" s="1"/>
  <c r="T300" i="26"/>
  <c r="T160" i="26" s="1"/>
  <c r="T295" i="26"/>
  <c r="T155" i="26" s="1"/>
  <c r="T290" i="26"/>
  <c r="T150" i="26" s="1"/>
  <c r="T283" i="26"/>
  <c r="T143" i="26" s="1"/>
  <c r="T278" i="26"/>
  <c r="T138" i="26" s="1"/>
  <c r="T318" i="26"/>
  <c r="T178" i="26" s="1"/>
  <c r="T313" i="26"/>
  <c r="T173" i="26" s="1"/>
  <c r="T308" i="26"/>
  <c r="T168" i="26" s="1"/>
  <c r="T301" i="26"/>
  <c r="T161" i="26" s="1"/>
  <c r="T296" i="26"/>
  <c r="T156" i="26" s="1"/>
  <c r="T291" i="26"/>
  <c r="T151" i="26" s="1"/>
  <c r="T284" i="26"/>
  <c r="T144" i="26" s="1"/>
  <c r="T279" i="26"/>
  <c r="T139" i="26" s="1"/>
  <c r="T274" i="26"/>
  <c r="T134" i="26" s="1"/>
  <c r="T267" i="26"/>
  <c r="T127" i="26" s="1"/>
  <c r="T273" i="26"/>
  <c r="T133" i="26" s="1"/>
  <c r="S15" i="20"/>
  <c r="T36" i="23"/>
  <c r="S24" i="23"/>
  <c r="S26" i="23"/>
  <c r="T231" i="23"/>
  <c r="S318" i="23"/>
  <c r="S178" i="23" s="1"/>
  <c r="S301" i="23"/>
  <c r="S161" i="23" s="1"/>
  <c r="S317" i="23"/>
  <c r="S177" i="23" s="1"/>
  <c r="S273" i="23"/>
  <c r="S133" i="23" s="1"/>
  <c r="S296" i="23"/>
  <c r="S156" i="23" s="1"/>
  <c r="S295" i="23"/>
  <c r="S155" i="23" s="1"/>
  <c r="S290" i="23"/>
  <c r="S150" i="23" s="1"/>
  <c r="S313" i="23"/>
  <c r="S173" i="23" s="1"/>
  <c r="S274" i="23"/>
  <c r="S134" i="23" s="1"/>
  <c r="S279" i="23"/>
  <c r="S139" i="23" s="1"/>
  <c r="S278" i="23"/>
  <c r="S138" i="23" s="1"/>
  <c r="S308" i="23"/>
  <c r="S168" i="23" s="1"/>
  <c r="S312" i="23"/>
  <c r="S172" i="23" s="1"/>
  <c r="S284" i="23"/>
  <c r="S144" i="23" s="1"/>
  <c r="S307" i="23"/>
  <c r="S167" i="23" s="1"/>
  <c r="S283" i="23"/>
  <c r="S143" i="23" s="1"/>
  <c r="S300" i="23"/>
  <c r="S160" i="23" s="1"/>
  <c r="S291" i="23"/>
  <c r="S151" i="23" s="1"/>
  <c r="S261" i="23"/>
  <c r="S121" i="23" s="1"/>
  <c r="S256" i="23"/>
  <c r="S116" i="23" s="1"/>
  <c r="S257" i="23"/>
  <c r="S117" i="23" s="1"/>
  <c r="S267" i="23"/>
  <c r="S127" i="23" s="1"/>
  <c r="S262" i="23"/>
  <c r="S122" i="23" s="1"/>
  <c r="S266" i="23"/>
  <c r="S126" i="23" s="1"/>
  <c r="T228" i="23"/>
  <c r="S314" i="23"/>
  <c r="S174" i="23" s="1"/>
  <c r="S309" i="23"/>
  <c r="S169" i="23" s="1"/>
  <c r="S302" i="23"/>
  <c r="S162" i="23" s="1"/>
  <c r="S297" i="23"/>
  <c r="S157" i="23" s="1"/>
  <c r="S292" i="23"/>
  <c r="S152" i="23" s="1"/>
  <c r="S285" i="23"/>
  <c r="S145" i="23" s="1"/>
  <c r="S275" i="23"/>
  <c r="S135" i="23" s="1"/>
  <c r="S319" i="23"/>
  <c r="S179" i="23" s="1"/>
  <c r="S280" i="23"/>
  <c r="S140" i="23" s="1"/>
  <c r="S263" i="23"/>
  <c r="S123" i="23" s="1"/>
  <c r="S258" i="23"/>
  <c r="S118" i="23" s="1"/>
  <c r="S268" i="23"/>
  <c r="S128" i="23" s="1"/>
  <c r="S74" i="23"/>
  <c r="S73" i="23"/>
  <c r="S72" i="23"/>
  <c r="S294" i="23"/>
  <c r="S154" i="23" s="1"/>
  <c r="S316" i="23"/>
  <c r="S176" i="23" s="1"/>
  <c r="S289" i="23"/>
  <c r="S149" i="23" s="1"/>
  <c r="S311" i="23"/>
  <c r="S171" i="23" s="1"/>
  <c r="S306" i="23"/>
  <c r="S166" i="23" s="1"/>
  <c r="S277" i="23"/>
  <c r="S137" i="23" s="1"/>
  <c r="S299" i="23"/>
  <c r="S159" i="23" s="1"/>
  <c r="S282" i="23"/>
  <c r="S142" i="23" s="1"/>
  <c r="S272" i="23"/>
  <c r="S132" i="23" s="1"/>
  <c r="S260" i="23"/>
  <c r="S120" i="23" s="1"/>
  <c r="S255" i="23"/>
  <c r="S115" i="23" s="1"/>
  <c r="S265" i="23"/>
  <c r="S125" i="23" s="1"/>
  <c r="T8" i="23"/>
  <c r="T208" i="23"/>
  <c r="T230" i="23"/>
  <c r="T207" i="23"/>
  <c r="T249" i="23"/>
  <c r="T226" i="23"/>
  <c r="T225" i="23"/>
  <c r="T224" i="23"/>
  <c r="T229" i="23"/>
  <c r="T86" i="23"/>
  <c r="T85" i="23"/>
  <c r="T84" i="23"/>
  <c r="T207" i="21"/>
  <c r="T226" i="21"/>
  <c r="T230" i="21"/>
  <c r="T224" i="21"/>
  <c r="T225" i="21"/>
  <c r="T8" i="21"/>
  <c r="T208" i="21"/>
  <c r="T229" i="21"/>
  <c r="T249" i="21"/>
  <c r="T84" i="21"/>
  <c r="T85" i="21"/>
  <c r="T86" i="21"/>
  <c r="S306" i="21"/>
  <c r="S166" i="21" s="1"/>
  <c r="S272" i="21"/>
  <c r="S132" i="21" s="1"/>
  <c r="S311" i="21"/>
  <c r="S171" i="21" s="1"/>
  <c r="S294" i="21"/>
  <c r="S154" i="21" s="1"/>
  <c r="S316" i="21"/>
  <c r="S176" i="21" s="1"/>
  <c r="S277" i="21"/>
  <c r="S137" i="21" s="1"/>
  <c r="S299" i="21"/>
  <c r="S159" i="21" s="1"/>
  <c r="S289" i="21"/>
  <c r="S149" i="21" s="1"/>
  <c r="S282" i="21"/>
  <c r="S142" i="21" s="1"/>
  <c r="S319" i="21"/>
  <c r="S179" i="21" s="1"/>
  <c r="S275" i="21"/>
  <c r="S135" i="21" s="1"/>
  <c r="S314" i="21"/>
  <c r="S174" i="21" s="1"/>
  <c r="S309" i="21"/>
  <c r="S169" i="21" s="1"/>
  <c r="S297" i="21"/>
  <c r="S157" i="21" s="1"/>
  <c r="S292" i="21"/>
  <c r="S152" i="21" s="1"/>
  <c r="S285" i="21"/>
  <c r="S145" i="21" s="1"/>
  <c r="S302" i="21"/>
  <c r="S162" i="21" s="1"/>
  <c r="S280" i="21"/>
  <c r="S140" i="21" s="1"/>
  <c r="S283" i="21"/>
  <c r="S143" i="21" s="1"/>
  <c r="S279" i="21"/>
  <c r="S139" i="21" s="1"/>
  <c r="S278" i="21"/>
  <c r="S138" i="21" s="1"/>
  <c r="S273" i="21"/>
  <c r="S133" i="21" s="1"/>
  <c r="S317" i="21"/>
  <c r="S177" i="21" s="1"/>
  <c r="S313" i="21"/>
  <c r="S173" i="21" s="1"/>
  <c r="S291" i="21"/>
  <c r="S151" i="21" s="1"/>
  <c r="S307" i="21"/>
  <c r="S167" i="21" s="1"/>
  <c r="S274" i="21"/>
  <c r="S134" i="21" s="1"/>
  <c r="S300" i="21"/>
  <c r="S160" i="21" s="1"/>
  <c r="S301" i="21"/>
  <c r="S161" i="21" s="1"/>
  <c r="S295" i="21"/>
  <c r="S155" i="21" s="1"/>
  <c r="S296" i="21"/>
  <c r="S156" i="21" s="1"/>
  <c r="S312" i="21"/>
  <c r="S172" i="21" s="1"/>
  <c r="S290" i="21"/>
  <c r="S150" i="21" s="1"/>
  <c r="S318" i="21"/>
  <c r="S178" i="21" s="1"/>
  <c r="S284" i="21"/>
  <c r="S144" i="21" s="1"/>
  <c r="S308" i="21"/>
  <c r="S168" i="21" s="1"/>
  <c r="S74" i="21"/>
  <c r="S73" i="21"/>
  <c r="S72" i="21"/>
  <c r="U24" i="21"/>
  <c r="U26" i="21"/>
  <c r="S15" i="21"/>
  <c r="S15" i="24"/>
  <c r="S15" i="23"/>
  <c r="R56" i="22"/>
  <c r="S15" i="22"/>
  <c r="S15" i="19"/>
  <c r="S15" i="25"/>
  <c r="R262" i="24"/>
  <c r="R122" i="24" s="1"/>
  <c r="R258" i="24"/>
  <c r="R118" i="24" s="1"/>
  <c r="R255" i="24"/>
  <c r="R115" i="24" s="1"/>
  <c r="R261" i="24"/>
  <c r="R121" i="24" s="1"/>
  <c r="R268" i="24"/>
  <c r="R128" i="24" s="1"/>
  <c r="R227" i="24"/>
  <c r="R260" i="24"/>
  <c r="R120" i="24" s="1"/>
  <c r="R267" i="24"/>
  <c r="R127" i="24" s="1"/>
  <c r="R256" i="24"/>
  <c r="R116" i="24" s="1"/>
  <c r="R266" i="24"/>
  <c r="R126" i="24" s="1"/>
  <c r="R265" i="24"/>
  <c r="R125" i="24" s="1"/>
  <c r="R263" i="24"/>
  <c r="R123" i="24" s="1"/>
  <c r="R257" i="24"/>
  <c r="R117" i="24" s="1"/>
  <c r="R211" i="24"/>
  <c r="R57" i="24" s="1"/>
  <c r="R209" i="24"/>
  <c r="R55" i="24" s="1"/>
  <c r="R210" i="24"/>
  <c r="R56" i="24" s="1"/>
  <c r="R231" i="24"/>
  <c r="T81" i="24"/>
  <c r="S43" i="24"/>
  <c r="S228" i="24" s="1"/>
  <c r="S42" i="24"/>
  <c r="S46" i="24"/>
  <c r="T43" i="20"/>
  <c r="T228" i="20" s="1"/>
  <c r="U81" i="20"/>
  <c r="T46" i="20"/>
  <c r="T42" i="20"/>
  <c r="S211" i="20"/>
  <c r="S231" i="20"/>
  <c r="S209" i="20"/>
  <c r="S210" i="20"/>
  <c r="S262" i="20"/>
  <c r="S122" i="20" s="1"/>
  <c r="S263" i="20"/>
  <c r="S123" i="20" s="1"/>
  <c r="S257" i="20"/>
  <c r="S117" i="20" s="1"/>
  <c r="S260" i="20"/>
  <c r="S120" i="20" s="1"/>
  <c r="S261" i="20"/>
  <c r="S121" i="20" s="1"/>
  <c r="S227" i="20"/>
  <c r="S255" i="20"/>
  <c r="S115" i="20" s="1"/>
  <c r="S267" i="20"/>
  <c r="S127" i="20" s="1"/>
  <c r="S256" i="20"/>
  <c r="S116" i="20" s="1"/>
  <c r="S258" i="20"/>
  <c r="S118" i="20" s="1"/>
  <c r="S266" i="20"/>
  <c r="S126" i="20" s="1"/>
  <c r="S265" i="20"/>
  <c r="S125" i="20" s="1"/>
  <c r="S268" i="20"/>
  <c r="S128" i="20" s="1"/>
  <c r="T197" i="24"/>
  <c r="U89" i="24"/>
  <c r="U197" i="24" s="1"/>
  <c r="S54" i="24"/>
  <c r="S53" i="24"/>
  <c r="T66" i="24"/>
  <c r="S67" i="24"/>
  <c r="S61" i="24"/>
  <c r="R62" i="24"/>
  <c r="U50" i="24"/>
  <c r="U51" i="24" s="1"/>
  <c r="T51" i="24"/>
  <c r="T198" i="24"/>
  <c r="U90" i="24"/>
  <c r="U198" i="24" s="1"/>
  <c r="T204" i="24"/>
  <c r="U96" i="24"/>
  <c r="U204" i="24" s="1"/>
  <c r="T199" i="24"/>
  <c r="U91" i="24"/>
  <c r="U199" i="24" s="1"/>
  <c r="T200" i="24"/>
  <c r="U92" i="24"/>
  <c r="U200" i="24" s="1"/>
  <c r="T202" i="24"/>
  <c r="U94" i="24"/>
  <c r="U202" i="24" s="1"/>
  <c r="T203" i="24"/>
  <c r="U95" i="24"/>
  <c r="U203" i="24" s="1"/>
  <c r="T200" i="23"/>
  <c r="U92" i="23"/>
  <c r="U200" i="23" s="1"/>
  <c r="T197" i="23"/>
  <c r="U89" i="23"/>
  <c r="U197" i="23" s="1"/>
  <c r="R54" i="23"/>
  <c r="R53" i="23"/>
  <c r="R57" i="23"/>
  <c r="R56" i="23"/>
  <c r="R55" i="23"/>
  <c r="S67" i="23"/>
  <c r="T66" i="23"/>
  <c r="T204" i="23"/>
  <c r="U96" i="23"/>
  <c r="U204" i="23" s="1"/>
  <c r="S62" i="23"/>
  <c r="T61" i="23"/>
  <c r="T50" i="23"/>
  <c r="S51" i="23"/>
  <c r="T203" i="23"/>
  <c r="U95" i="23"/>
  <c r="U203" i="23" s="1"/>
  <c r="T202" i="23"/>
  <c r="U94" i="23"/>
  <c r="U202" i="23" s="1"/>
  <c r="U211" i="23"/>
  <c r="U209" i="23"/>
  <c r="U210" i="23"/>
  <c r="T61" i="22"/>
  <c r="S62" i="22"/>
  <c r="T198" i="22"/>
  <c r="U90" i="22"/>
  <c r="U198" i="22" s="1"/>
  <c r="T197" i="22"/>
  <c r="U89" i="22"/>
  <c r="U197" i="22" s="1"/>
  <c r="S227" i="22"/>
  <c r="S268" i="22"/>
  <c r="S128" i="22" s="1"/>
  <c r="S263" i="22"/>
  <c r="S123" i="22" s="1"/>
  <c r="S260" i="22"/>
  <c r="S120" i="22" s="1"/>
  <c r="S267" i="22"/>
  <c r="S127" i="22" s="1"/>
  <c r="S258" i="22"/>
  <c r="S118" i="22" s="1"/>
  <c r="S257" i="22"/>
  <c r="S117" i="22" s="1"/>
  <c r="S261" i="22"/>
  <c r="S121" i="22" s="1"/>
  <c r="S255" i="22"/>
  <c r="S115" i="22" s="1"/>
  <c r="S266" i="22"/>
  <c r="S126" i="22" s="1"/>
  <c r="S256" i="22"/>
  <c r="S116" i="22" s="1"/>
  <c r="S265" i="22"/>
  <c r="S125" i="22" s="1"/>
  <c r="S262" i="22"/>
  <c r="S122" i="22" s="1"/>
  <c r="T66" i="22"/>
  <c r="S67" i="22"/>
  <c r="T50" i="22"/>
  <c r="S51" i="22"/>
  <c r="T200" i="22"/>
  <c r="U92" i="22"/>
  <c r="U200" i="22" s="1"/>
  <c r="T199" i="22"/>
  <c r="U91" i="22"/>
  <c r="U199" i="22" s="1"/>
  <c r="T46" i="22"/>
  <c r="T42" i="22"/>
  <c r="U81" i="22"/>
  <c r="T43" i="22"/>
  <c r="T228" i="22" s="1"/>
  <c r="R53" i="22"/>
  <c r="R54" i="22"/>
  <c r="T203" i="22"/>
  <c r="U95" i="22"/>
  <c r="U203" i="22" s="1"/>
  <c r="S231" i="22"/>
  <c r="S211" i="22"/>
  <c r="S209" i="22"/>
  <c r="S210" i="22"/>
  <c r="S56" i="22" s="1"/>
  <c r="T202" i="22"/>
  <c r="U94" i="22"/>
  <c r="U202" i="22" s="1"/>
  <c r="T204" i="22"/>
  <c r="U96" i="22"/>
  <c r="U204" i="22" s="1"/>
  <c r="S67" i="21"/>
  <c r="T66" i="21"/>
  <c r="T197" i="21"/>
  <c r="U89" i="21"/>
  <c r="U197" i="21" s="1"/>
  <c r="T43" i="21"/>
  <c r="T228" i="21" s="1"/>
  <c r="U81" i="21"/>
  <c r="T46" i="21"/>
  <c r="T42" i="21"/>
  <c r="U92" i="21"/>
  <c r="U200" i="21" s="1"/>
  <c r="T200" i="21"/>
  <c r="U90" i="21"/>
  <c r="U198" i="21" s="1"/>
  <c r="T198" i="21"/>
  <c r="T61" i="21"/>
  <c r="S62" i="21"/>
  <c r="U96" i="21"/>
  <c r="U204" i="21" s="1"/>
  <c r="T204" i="21"/>
  <c r="R56" i="21"/>
  <c r="T199" i="21"/>
  <c r="U91" i="21"/>
  <c r="U199" i="21" s="1"/>
  <c r="T203" i="21"/>
  <c r="U95" i="21"/>
  <c r="U203" i="21" s="1"/>
  <c r="R55" i="21"/>
  <c r="R53" i="21"/>
  <c r="R54" i="21"/>
  <c r="U94" i="21"/>
  <c r="U202" i="21" s="1"/>
  <c r="T202" i="21"/>
  <c r="S231" i="21"/>
  <c r="S209" i="21"/>
  <c r="S211" i="21"/>
  <c r="S210" i="21"/>
  <c r="S51" i="21"/>
  <c r="T50" i="21"/>
  <c r="S227" i="21"/>
  <c r="S268" i="21"/>
  <c r="S128" i="21" s="1"/>
  <c r="S260" i="21"/>
  <c r="S120" i="21" s="1"/>
  <c r="S261" i="21"/>
  <c r="S121" i="21" s="1"/>
  <c r="S263" i="21"/>
  <c r="S123" i="21" s="1"/>
  <c r="S262" i="21"/>
  <c r="S122" i="21" s="1"/>
  <c r="S258" i="21"/>
  <c r="S118" i="21" s="1"/>
  <c r="S256" i="21"/>
  <c r="S116" i="21" s="1"/>
  <c r="S265" i="21"/>
  <c r="S125" i="21" s="1"/>
  <c r="S267" i="21"/>
  <c r="S127" i="21" s="1"/>
  <c r="S257" i="21"/>
  <c r="S117" i="21" s="1"/>
  <c r="S266" i="21"/>
  <c r="S126" i="21" s="1"/>
  <c r="S255" i="21"/>
  <c r="S115" i="21" s="1"/>
  <c r="R57" i="21"/>
  <c r="T50" i="20"/>
  <c r="S51" i="20"/>
  <c r="T199" i="20"/>
  <c r="U91" i="20"/>
  <c r="U199" i="20" s="1"/>
  <c r="R54" i="20"/>
  <c r="R53" i="20"/>
  <c r="R57" i="20"/>
  <c r="R56" i="20"/>
  <c r="R55" i="20"/>
  <c r="T198" i="20"/>
  <c r="U90" i="20"/>
  <c r="U198" i="20" s="1"/>
  <c r="U36" i="20"/>
  <c r="U89" i="20"/>
  <c r="U197" i="20" s="1"/>
  <c r="T197" i="20"/>
  <c r="T202" i="20"/>
  <c r="U94" i="20"/>
  <c r="U202" i="20" s="1"/>
  <c r="T200" i="20"/>
  <c r="U92" i="20"/>
  <c r="U200" i="20" s="1"/>
  <c r="T66" i="20"/>
  <c r="S67" i="20"/>
  <c r="T203" i="20"/>
  <c r="U95" i="20"/>
  <c r="U203" i="20" s="1"/>
  <c r="R62" i="20"/>
  <c r="S61" i="20"/>
  <c r="T198" i="19"/>
  <c r="U90" i="19"/>
  <c r="U198" i="19" s="1"/>
  <c r="T199" i="19"/>
  <c r="U91" i="19"/>
  <c r="U199" i="19" s="1"/>
  <c r="T200" i="19"/>
  <c r="U92" i="19"/>
  <c r="U200" i="19" s="1"/>
  <c r="S62" i="19"/>
  <c r="T61" i="19"/>
  <c r="T204" i="19"/>
  <c r="U96" i="19"/>
  <c r="U204" i="19" s="1"/>
  <c r="T197" i="19"/>
  <c r="U89" i="19"/>
  <c r="U197" i="19" s="1"/>
  <c r="T203" i="19"/>
  <c r="U95" i="19"/>
  <c r="U203" i="19" s="1"/>
  <c r="R54" i="19"/>
  <c r="R53" i="19"/>
  <c r="R55" i="19"/>
  <c r="R57" i="19"/>
  <c r="R56" i="19"/>
  <c r="S51" i="19"/>
  <c r="T50" i="19"/>
  <c r="T66" i="18"/>
  <c r="S67" i="18"/>
  <c r="T200" i="18"/>
  <c r="U92" i="18"/>
  <c r="U200" i="18" s="1"/>
  <c r="S42" i="18"/>
  <c r="T81" i="18"/>
  <c r="S43" i="18"/>
  <c r="S228" i="18" s="1"/>
  <c r="S46" i="18"/>
  <c r="R227" i="18"/>
  <c r="R258" i="18"/>
  <c r="R118" i="18" s="1"/>
  <c r="R263" i="18"/>
  <c r="R123" i="18" s="1"/>
  <c r="R266" i="18"/>
  <c r="R126" i="18" s="1"/>
  <c r="R262" i="18"/>
  <c r="R122" i="18" s="1"/>
  <c r="R261" i="18"/>
  <c r="R121" i="18" s="1"/>
  <c r="R257" i="18"/>
  <c r="R117" i="18" s="1"/>
  <c r="R256" i="18"/>
  <c r="R116" i="18" s="1"/>
  <c r="R255" i="18"/>
  <c r="R115" i="18" s="1"/>
  <c r="R267" i="18"/>
  <c r="R127" i="18" s="1"/>
  <c r="R265" i="18"/>
  <c r="R125" i="18" s="1"/>
  <c r="R260" i="18"/>
  <c r="R120" i="18" s="1"/>
  <c r="R268" i="18"/>
  <c r="R128" i="18" s="1"/>
  <c r="T202" i="18"/>
  <c r="U94" i="18"/>
  <c r="U202" i="18" s="1"/>
  <c r="R231" i="18"/>
  <c r="R211" i="18"/>
  <c r="R57" i="18" s="1"/>
  <c r="R210" i="18"/>
  <c r="R56" i="18" s="1"/>
  <c r="R209" i="18"/>
  <c r="R55" i="18" s="1"/>
  <c r="S62" i="18"/>
  <c r="T61" i="18"/>
  <c r="T198" i="18"/>
  <c r="U90" i="18"/>
  <c r="U198" i="18" s="1"/>
  <c r="T204" i="18"/>
  <c r="U96" i="18"/>
  <c r="U204" i="18" s="1"/>
  <c r="U89" i="18"/>
  <c r="U197" i="18" s="1"/>
  <c r="T197" i="18"/>
  <c r="T15" i="18" s="1"/>
  <c r="U15" i="18" s="1"/>
  <c r="R55" i="25"/>
  <c r="T203" i="25"/>
  <c r="U95" i="25"/>
  <c r="U203" i="25" s="1"/>
  <c r="U92" i="25"/>
  <c r="U200" i="25" s="1"/>
  <c r="T200" i="25"/>
  <c r="T231" i="25"/>
  <c r="T211" i="25"/>
  <c r="T209" i="25"/>
  <c r="T210" i="25"/>
  <c r="U94" i="25"/>
  <c r="U202" i="25" s="1"/>
  <c r="T202" i="25"/>
  <c r="U90" i="25"/>
  <c r="U198" i="25" s="1"/>
  <c r="T198" i="25"/>
  <c r="R62" i="25"/>
  <c r="S61" i="25"/>
  <c r="U93" i="25"/>
  <c r="U201" i="25" s="1"/>
  <c r="T201" i="25"/>
  <c r="T204" i="25"/>
  <c r="U96" i="25"/>
  <c r="U204" i="25" s="1"/>
  <c r="U46" i="25"/>
  <c r="U43" i="25"/>
  <c r="U228" i="25" s="1"/>
  <c r="U42" i="25"/>
  <c r="T197" i="25"/>
  <c r="T15" i="25" s="1"/>
  <c r="U89" i="25"/>
  <c r="U197" i="25" s="1"/>
  <c r="T50" i="25"/>
  <c r="S51" i="25"/>
  <c r="T227" i="25"/>
  <c r="T268" i="25"/>
  <c r="T128" i="25" s="1"/>
  <c r="T260" i="25"/>
  <c r="T120" i="25" s="1"/>
  <c r="T263" i="25"/>
  <c r="T123" i="25" s="1"/>
  <c r="T262" i="25"/>
  <c r="T122" i="25" s="1"/>
  <c r="T258" i="25"/>
  <c r="T118" i="25" s="1"/>
  <c r="T265" i="25"/>
  <c r="T125" i="25" s="1"/>
  <c r="T266" i="25"/>
  <c r="T126" i="25" s="1"/>
  <c r="T267" i="25"/>
  <c r="T127" i="25" s="1"/>
  <c r="T261" i="25"/>
  <c r="T121" i="25" s="1"/>
  <c r="T257" i="25"/>
  <c r="T117" i="25" s="1"/>
  <c r="T255" i="25"/>
  <c r="T115" i="25" s="1"/>
  <c r="T256" i="25"/>
  <c r="T116" i="25" s="1"/>
  <c r="R54" i="25"/>
  <c r="R53" i="25"/>
  <c r="T199" i="25"/>
  <c r="U91" i="25"/>
  <c r="U199" i="25" s="1"/>
  <c r="R56" i="25"/>
  <c r="U7" i="25"/>
  <c r="S15" i="16"/>
  <c r="U7" i="23"/>
  <c r="U7" i="21"/>
  <c r="U7" i="20"/>
  <c r="U7" i="19"/>
  <c r="S73" i="16"/>
  <c r="S72" i="16"/>
  <c r="S74" i="16"/>
  <c r="S67" i="16"/>
  <c r="T66" i="16"/>
  <c r="U95" i="16"/>
  <c r="U203" i="16" s="1"/>
  <c r="T203" i="16"/>
  <c r="T208" i="16"/>
  <c r="T207" i="16"/>
  <c r="T8" i="16"/>
  <c r="U7" i="16"/>
  <c r="T249" i="16"/>
  <c r="T85" i="16"/>
  <c r="T86" i="16"/>
  <c r="T84" i="16"/>
  <c r="T200" i="16"/>
  <c r="U92" i="16"/>
  <c r="U200" i="16" s="1"/>
  <c r="T202" i="16"/>
  <c r="U94" i="16"/>
  <c r="U202" i="16" s="1"/>
  <c r="T51" i="16"/>
  <c r="T198" i="16"/>
  <c r="U90" i="16"/>
  <c r="U198" i="16" s="1"/>
  <c r="T204" i="16"/>
  <c r="U96" i="16"/>
  <c r="U204" i="16" s="1"/>
  <c r="S179" i="16"/>
  <c r="S174" i="16"/>
  <c r="S169" i="16"/>
  <c r="S162" i="16"/>
  <c r="S157" i="16"/>
  <c r="S152" i="16"/>
  <c r="S123" i="16"/>
  <c r="S145" i="16"/>
  <c r="S135" i="16"/>
  <c r="S118" i="16"/>
  <c r="S128" i="16"/>
  <c r="S140" i="16"/>
  <c r="U91" i="16"/>
  <c r="U199" i="16" s="1"/>
  <c r="T199" i="16"/>
  <c r="S176" i="16"/>
  <c r="S171" i="16"/>
  <c r="S159" i="16"/>
  <c r="S125" i="16"/>
  <c r="S120" i="16"/>
  <c r="S166" i="16"/>
  <c r="S142" i="16"/>
  <c r="S132" i="16"/>
  <c r="S154" i="16"/>
  <c r="S149" i="16"/>
  <c r="S137" i="16"/>
  <c r="S115" i="16"/>
  <c r="U89" i="16"/>
  <c r="U197" i="16" s="1"/>
  <c r="T197" i="16"/>
  <c r="S177" i="16"/>
  <c r="S172" i="16"/>
  <c r="S167" i="16"/>
  <c r="S160" i="16"/>
  <c r="S155" i="16"/>
  <c r="S178" i="16"/>
  <c r="S173" i="16"/>
  <c r="S138" i="16"/>
  <c r="S168" i="16"/>
  <c r="S144" i="16"/>
  <c r="S150" i="16"/>
  <c r="S121" i="16"/>
  <c r="S134" i="16"/>
  <c r="S156" i="16"/>
  <c r="S151" i="16"/>
  <c r="S127" i="16"/>
  <c r="S126" i="16"/>
  <c r="S143" i="16"/>
  <c r="S161" i="16"/>
  <c r="S139" i="16"/>
  <c r="S117" i="16"/>
  <c r="S122" i="16"/>
  <c r="S116" i="16"/>
  <c r="S133" i="16"/>
  <c r="S61" i="16"/>
  <c r="R62" i="16"/>
  <c r="U24" i="27" l="1"/>
  <c r="U26" i="27"/>
  <c r="U62" i="27"/>
  <c r="U57" i="27"/>
  <c r="U55" i="27"/>
  <c r="U56" i="27"/>
  <c r="U53" i="27"/>
  <c r="U54" i="27"/>
  <c r="T57" i="27"/>
  <c r="T56" i="27"/>
  <c r="T55" i="27"/>
  <c r="T53" i="27"/>
  <c r="T54" i="27"/>
  <c r="T258" i="26"/>
  <c r="T118" i="26" s="1"/>
  <c r="T261" i="26"/>
  <c r="T121" i="26" s="1"/>
  <c r="T260" i="26"/>
  <c r="T120" i="26" s="1"/>
  <c r="T268" i="26"/>
  <c r="T128" i="26" s="1"/>
  <c r="T262" i="26"/>
  <c r="T122" i="26" s="1"/>
  <c r="T255" i="26"/>
  <c r="T115" i="26" s="1"/>
  <c r="T263" i="26"/>
  <c r="T123" i="26" s="1"/>
  <c r="T256" i="26"/>
  <c r="T116" i="26" s="1"/>
  <c r="T265" i="26"/>
  <c r="T125" i="26" s="1"/>
  <c r="T257" i="26"/>
  <c r="T117" i="26" s="1"/>
  <c r="T266" i="26"/>
  <c r="T126" i="26" s="1"/>
  <c r="T231" i="26"/>
  <c r="T211" i="26"/>
  <c r="T57" i="26" s="1"/>
  <c r="T210" i="26"/>
  <c r="T56" i="26" s="1"/>
  <c r="T209" i="26"/>
  <c r="T55" i="26" s="1"/>
  <c r="U46" i="26"/>
  <c r="U42" i="26"/>
  <c r="U227" i="26" s="1"/>
  <c r="U43" i="26"/>
  <c r="U228" i="26" s="1"/>
  <c r="T53" i="26"/>
  <c r="U54" i="26"/>
  <c r="U53" i="26"/>
  <c r="U316" i="26"/>
  <c r="U176" i="26" s="1"/>
  <c r="U311" i="26"/>
  <c r="U171" i="26" s="1"/>
  <c r="U306" i="26"/>
  <c r="U166" i="26" s="1"/>
  <c r="U299" i="26"/>
  <c r="U159" i="26" s="1"/>
  <c r="U294" i="26"/>
  <c r="U154" i="26" s="1"/>
  <c r="U289" i="26"/>
  <c r="U149" i="26" s="1"/>
  <c r="U282" i="26"/>
  <c r="U142" i="26" s="1"/>
  <c r="U277" i="26"/>
  <c r="U137" i="26" s="1"/>
  <c r="U272" i="26"/>
  <c r="U132" i="26" s="1"/>
  <c r="U319" i="26"/>
  <c r="U179" i="26" s="1"/>
  <c r="U314" i="26"/>
  <c r="U174" i="26" s="1"/>
  <c r="U309" i="26"/>
  <c r="U169" i="26" s="1"/>
  <c r="U302" i="26"/>
  <c r="U162" i="26" s="1"/>
  <c r="U285" i="26"/>
  <c r="U145" i="26" s="1"/>
  <c r="U275" i="26"/>
  <c r="U135" i="26" s="1"/>
  <c r="U297" i="26"/>
  <c r="U157" i="26" s="1"/>
  <c r="U292" i="26"/>
  <c r="U152" i="26" s="1"/>
  <c r="U280" i="26"/>
  <c r="U140" i="26" s="1"/>
  <c r="U317" i="26"/>
  <c r="U177" i="26" s="1"/>
  <c r="U312" i="26"/>
  <c r="U172" i="26" s="1"/>
  <c r="U307" i="26"/>
  <c r="U167" i="26" s="1"/>
  <c r="U300" i="26"/>
  <c r="U160" i="26" s="1"/>
  <c r="U318" i="26"/>
  <c r="U178" i="26" s="1"/>
  <c r="U313" i="26"/>
  <c r="U173" i="26" s="1"/>
  <c r="U308" i="26"/>
  <c r="U168" i="26" s="1"/>
  <c r="U301" i="26"/>
  <c r="U161" i="26" s="1"/>
  <c r="U296" i="26"/>
  <c r="U156" i="26" s="1"/>
  <c r="U291" i="26"/>
  <c r="U151" i="26" s="1"/>
  <c r="U284" i="26"/>
  <c r="U144" i="26" s="1"/>
  <c r="U279" i="26"/>
  <c r="U139" i="26" s="1"/>
  <c r="U274" i="26"/>
  <c r="U134" i="26" s="1"/>
  <c r="U295" i="26"/>
  <c r="U155" i="26" s="1"/>
  <c r="U283" i="26"/>
  <c r="U143" i="26" s="1"/>
  <c r="U273" i="26"/>
  <c r="U133" i="26" s="1"/>
  <c r="U290" i="26"/>
  <c r="U150" i="26" s="1"/>
  <c r="U278" i="26"/>
  <c r="U138" i="26" s="1"/>
  <c r="U73" i="26"/>
  <c r="U74" i="26"/>
  <c r="U72" i="26"/>
  <c r="T15" i="20"/>
  <c r="U15" i="20" s="1"/>
  <c r="U207" i="23"/>
  <c r="U229" i="23"/>
  <c r="U224" i="23"/>
  <c r="U230" i="23"/>
  <c r="U249" i="23"/>
  <c r="U225" i="23"/>
  <c r="U8" i="23"/>
  <c r="U226" i="23"/>
  <c r="U208" i="23"/>
  <c r="U84" i="23"/>
  <c r="U85" i="23"/>
  <c r="U86" i="23"/>
  <c r="T73" i="23"/>
  <c r="T72" i="23"/>
  <c r="T74" i="23"/>
  <c r="U231" i="23"/>
  <c r="T275" i="23"/>
  <c r="T135" i="23" s="1"/>
  <c r="T280" i="23"/>
  <c r="T140" i="23" s="1"/>
  <c r="T319" i="23"/>
  <c r="T179" i="23" s="1"/>
  <c r="T285" i="23"/>
  <c r="T145" i="23" s="1"/>
  <c r="T314" i="23"/>
  <c r="T174" i="23" s="1"/>
  <c r="T309" i="23"/>
  <c r="T169" i="23" s="1"/>
  <c r="T302" i="23"/>
  <c r="T162" i="23" s="1"/>
  <c r="T297" i="23"/>
  <c r="T157" i="23" s="1"/>
  <c r="T292" i="23"/>
  <c r="T152" i="23" s="1"/>
  <c r="T263" i="23"/>
  <c r="T123" i="23" s="1"/>
  <c r="T258" i="23"/>
  <c r="T118" i="23" s="1"/>
  <c r="T268" i="23"/>
  <c r="T128" i="23" s="1"/>
  <c r="U228" i="23"/>
  <c r="T307" i="23"/>
  <c r="T167" i="23" s="1"/>
  <c r="T283" i="23"/>
  <c r="T143" i="23" s="1"/>
  <c r="T318" i="23"/>
  <c r="T178" i="23" s="1"/>
  <c r="T290" i="23"/>
  <c r="T150" i="23" s="1"/>
  <c r="T295" i="23"/>
  <c r="T155" i="23" s="1"/>
  <c r="T274" i="23"/>
  <c r="T134" i="23" s="1"/>
  <c r="T313" i="23"/>
  <c r="T173" i="23" s="1"/>
  <c r="T273" i="23"/>
  <c r="T133" i="23" s="1"/>
  <c r="T278" i="23"/>
  <c r="T138" i="23" s="1"/>
  <c r="T279" i="23"/>
  <c r="T139" i="23" s="1"/>
  <c r="T308" i="23"/>
  <c r="T168" i="23" s="1"/>
  <c r="T284" i="23"/>
  <c r="T144" i="23" s="1"/>
  <c r="T317" i="23"/>
  <c r="T177" i="23" s="1"/>
  <c r="T301" i="23"/>
  <c r="T161" i="23" s="1"/>
  <c r="T312" i="23"/>
  <c r="T172" i="23" s="1"/>
  <c r="T291" i="23"/>
  <c r="T151" i="23" s="1"/>
  <c r="T300" i="23"/>
  <c r="T160" i="23" s="1"/>
  <c r="T296" i="23"/>
  <c r="T156" i="23" s="1"/>
  <c r="T256" i="23"/>
  <c r="T116" i="23" s="1"/>
  <c r="T257" i="23"/>
  <c r="T117" i="23" s="1"/>
  <c r="T262" i="23"/>
  <c r="T122" i="23" s="1"/>
  <c r="T261" i="23"/>
  <c r="T121" i="23" s="1"/>
  <c r="T266" i="23"/>
  <c r="T126" i="23" s="1"/>
  <c r="T267" i="23"/>
  <c r="T127" i="23" s="1"/>
  <c r="T316" i="23"/>
  <c r="T176" i="23" s="1"/>
  <c r="T289" i="23"/>
  <c r="T149" i="23" s="1"/>
  <c r="T306" i="23"/>
  <c r="T166" i="23" s="1"/>
  <c r="T277" i="23"/>
  <c r="T137" i="23" s="1"/>
  <c r="T272" i="23"/>
  <c r="T132" i="23" s="1"/>
  <c r="T299" i="23"/>
  <c r="T159" i="23" s="1"/>
  <c r="T282" i="23"/>
  <c r="T142" i="23" s="1"/>
  <c r="T294" i="23"/>
  <c r="T154" i="23" s="1"/>
  <c r="T311" i="23"/>
  <c r="T171" i="23" s="1"/>
  <c r="T255" i="23"/>
  <c r="T115" i="23" s="1"/>
  <c r="T265" i="23"/>
  <c r="T125" i="23" s="1"/>
  <c r="T260" i="23"/>
  <c r="T120" i="23" s="1"/>
  <c r="U227" i="23"/>
  <c r="U36" i="23"/>
  <c r="T24" i="23"/>
  <c r="T26" i="23"/>
  <c r="T306" i="21"/>
  <c r="T166" i="21" s="1"/>
  <c r="T311" i="21"/>
  <c r="T171" i="21" s="1"/>
  <c r="T272" i="21"/>
  <c r="T132" i="21" s="1"/>
  <c r="T277" i="21"/>
  <c r="T137" i="21" s="1"/>
  <c r="T299" i="21"/>
  <c r="T159" i="21" s="1"/>
  <c r="T289" i="21"/>
  <c r="T149" i="21" s="1"/>
  <c r="T294" i="21"/>
  <c r="T154" i="21" s="1"/>
  <c r="T316" i="21"/>
  <c r="T176" i="21" s="1"/>
  <c r="T282" i="21"/>
  <c r="T142" i="21" s="1"/>
  <c r="U224" i="21"/>
  <c r="U226" i="21"/>
  <c r="U225" i="21"/>
  <c r="U229" i="21"/>
  <c r="U207" i="21"/>
  <c r="U208" i="21"/>
  <c r="U8" i="21"/>
  <c r="U230" i="21"/>
  <c r="U249" i="21"/>
  <c r="U86" i="21"/>
  <c r="U85" i="21"/>
  <c r="U84" i="21"/>
  <c r="T300" i="21"/>
  <c r="T160" i="21" s="1"/>
  <c r="T318" i="21"/>
  <c r="T178" i="21" s="1"/>
  <c r="T295" i="21"/>
  <c r="T155" i="21" s="1"/>
  <c r="T301" i="21"/>
  <c r="T161" i="21" s="1"/>
  <c r="T290" i="21"/>
  <c r="T150" i="21" s="1"/>
  <c r="T296" i="21"/>
  <c r="T156" i="21" s="1"/>
  <c r="T278" i="21"/>
  <c r="T138" i="21" s="1"/>
  <c r="T291" i="21"/>
  <c r="T151" i="21" s="1"/>
  <c r="T317" i="21"/>
  <c r="T177" i="21" s="1"/>
  <c r="T313" i="21"/>
  <c r="T173" i="21" s="1"/>
  <c r="T308" i="21"/>
  <c r="T168" i="21" s="1"/>
  <c r="T312" i="21"/>
  <c r="T172" i="21" s="1"/>
  <c r="T279" i="21"/>
  <c r="T139" i="21" s="1"/>
  <c r="T274" i="21"/>
  <c r="T134" i="21" s="1"/>
  <c r="T307" i="21"/>
  <c r="T167" i="21" s="1"/>
  <c r="T283" i="21"/>
  <c r="T143" i="21" s="1"/>
  <c r="T273" i="21"/>
  <c r="T133" i="21" s="1"/>
  <c r="T284" i="21"/>
  <c r="T144" i="21" s="1"/>
  <c r="T302" i="21"/>
  <c r="T162" i="21" s="1"/>
  <c r="T297" i="21"/>
  <c r="T157" i="21" s="1"/>
  <c r="T292" i="21"/>
  <c r="T152" i="21" s="1"/>
  <c r="T280" i="21"/>
  <c r="T140" i="21" s="1"/>
  <c r="T314" i="21"/>
  <c r="T174" i="21" s="1"/>
  <c r="T285" i="21"/>
  <c r="T145" i="21" s="1"/>
  <c r="T275" i="21"/>
  <c r="T135" i="21" s="1"/>
  <c r="T309" i="21"/>
  <c r="T169" i="21" s="1"/>
  <c r="T319" i="21"/>
  <c r="T179" i="21" s="1"/>
  <c r="T73" i="21"/>
  <c r="T74" i="21"/>
  <c r="T72" i="21"/>
  <c r="T15" i="21"/>
  <c r="U15" i="21" s="1"/>
  <c r="T15" i="24"/>
  <c r="U15" i="24" s="1"/>
  <c r="T15" i="23"/>
  <c r="U15" i="23" s="1"/>
  <c r="T15" i="22"/>
  <c r="U15" i="22" s="1"/>
  <c r="T15" i="19"/>
  <c r="U15" i="19" s="1"/>
  <c r="U15" i="25"/>
  <c r="S209" i="24"/>
  <c r="S55" i="24" s="1"/>
  <c r="S211" i="24"/>
  <c r="S57" i="24" s="1"/>
  <c r="S210" i="24"/>
  <c r="S56" i="24" s="1"/>
  <c r="S231" i="24"/>
  <c r="S266" i="24"/>
  <c r="S126" i="24" s="1"/>
  <c r="S257" i="24"/>
  <c r="S117" i="24" s="1"/>
  <c r="S268" i="24"/>
  <c r="S128" i="24" s="1"/>
  <c r="S262" i="24"/>
  <c r="S122" i="24" s="1"/>
  <c r="S227" i="24"/>
  <c r="S263" i="24"/>
  <c r="S123" i="24" s="1"/>
  <c r="S261" i="24"/>
  <c r="S121" i="24" s="1"/>
  <c r="S255" i="24"/>
  <c r="S115" i="24" s="1"/>
  <c r="S267" i="24"/>
  <c r="S127" i="24" s="1"/>
  <c r="S265" i="24"/>
  <c r="S125" i="24" s="1"/>
  <c r="S256" i="24"/>
  <c r="S116" i="24" s="1"/>
  <c r="S258" i="24"/>
  <c r="S118" i="24" s="1"/>
  <c r="S260" i="24"/>
  <c r="S120" i="24" s="1"/>
  <c r="U81" i="24"/>
  <c r="T43" i="24"/>
  <c r="T228" i="24" s="1"/>
  <c r="T46" i="24"/>
  <c r="T42" i="24"/>
  <c r="S56" i="21"/>
  <c r="S55" i="21"/>
  <c r="S57" i="21"/>
  <c r="T258" i="20"/>
  <c r="T118" i="20" s="1"/>
  <c r="T260" i="20"/>
  <c r="T120" i="20" s="1"/>
  <c r="T261" i="20"/>
  <c r="T121" i="20" s="1"/>
  <c r="T265" i="20"/>
  <c r="T125" i="20" s="1"/>
  <c r="T263" i="20"/>
  <c r="T123" i="20" s="1"/>
  <c r="T255" i="20"/>
  <c r="T115" i="20" s="1"/>
  <c r="T262" i="20"/>
  <c r="T122" i="20" s="1"/>
  <c r="T268" i="20"/>
  <c r="T128" i="20" s="1"/>
  <c r="T256" i="20"/>
  <c r="T116" i="20" s="1"/>
  <c r="T266" i="20"/>
  <c r="T126" i="20" s="1"/>
  <c r="T227" i="20"/>
  <c r="T267" i="20"/>
  <c r="T127" i="20" s="1"/>
  <c r="T257" i="20"/>
  <c r="T117" i="20" s="1"/>
  <c r="T211" i="20"/>
  <c r="T231" i="20"/>
  <c r="T209" i="20"/>
  <c r="T210" i="20"/>
  <c r="U46" i="20"/>
  <c r="U42" i="20"/>
  <c r="U43" i="20"/>
  <c r="U228" i="20" s="1"/>
  <c r="U66" i="24"/>
  <c r="U67" i="24" s="1"/>
  <c r="T67" i="24"/>
  <c r="T61" i="24"/>
  <c r="S62" i="24"/>
  <c r="T54" i="24"/>
  <c r="T53" i="24"/>
  <c r="U53" i="24"/>
  <c r="U54" i="24"/>
  <c r="U61" i="23"/>
  <c r="U62" i="23" s="1"/>
  <c r="T62" i="23"/>
  <c r="U50" i="23"/>
  <c r="U51" i="23" s="1"/>
  <c r="U55" i="23" s="1"/>
  <c r="T51" i="23"/>
  <c r="U66" i="23"/>
  <c r="U67" i="23" s="1"/>
  <c r="T67" i="23"/>
  <c r="S54" i="23"/>
  <c r="S53" i="23"/>
  <c r="S57" i="23"/>
  <c r="S56" i="23"/>
  <c r="S55" i="23"/>
  <c r="S55" i="22"/>
  <c r="U46" i="22"/>
  <c r="U43" i="22"/>
  <c r="U228" i="22" s="1"/>
  <c r="U42" i="22"/>
  <c r="T51" i="22"/>
  <c r="U50" i="22"/>
  <c r="U51" i="22" s="1"/>
  <c r="S57" i="22"/>
  <c r="T227" i="22"/>
  <c r="T262" i="22"/>
  <c r="T122" i="22" s="1"/>
  <c r="T267" i="22"/>
  <c r="T127" i="22" s="1"/>
  <c r="T257" i="22"/>
  <c r="T117" i="22" s="1"/>
  <c r="T261" i="22"/>
  <c r="T121" i="22" s="1"/>
  <c r="T265" i="22"/>
  <c r="T125" i="22" s="1"/>
  <c r="T268" i="22"/>
  <c r="T128" i="22" s="1"/>
  <c r="T260" i="22"/>
  <c r="T120" i="22" s="1"/>
  <c r="T256" i="22"/>
  <c r="T116" i="22" s="1"/>
  <c r="T258" i="22"/>
  <c r="T118" i="22" s="1"/>
  <c r="T255" i="22"/>
  <c r="T115" i="22" s="1"/>
  <c r="T266" i="22"/>
  <c r="T126" i="22" s="1"/>
  <c r="T263" i="22"/>
  <c r="T123" i="22" s="1"/>
  <c r="S53" i="22"/>
  <c r="S54" i="22"/>
  <c r="T231" i="22"/>
  <c r="T211" i="22"/>
  <c r="T209" i="22"/>
  <c r="T210" i="22"/>
  <c r="T56" i="22" s="1"/>
  <c r="T67" i="22"/>
  <c r="U66" i="22"/>
  <c r="U67" i="22" s="1"/>
  <c r="T62" i="22"/>
  <c r="U61" i="22"/>
  <c r="U62" i="22" s="1"/>
  <c r="T227" i="21"/>
  <c r="T268" i="21"/>
  <c r="T128" i="21" s="1"/>
  <c r="T267" i="21"/>
  <c r="T127" i="21" s="1"/>
  <c r="T263" i="21"/>
  <c r="T123" i="21" s="1"/>
  <c r="T265" i="21"/>
  <c r="T125" i="21" s="1"/>
  <c r="T266" i="21"/>
  <c r="T126" i="21" s="1"/>
  <c r="T258" i="21"/>
  <c r="T118" i="21" s="1"/>
  <c r="T261" i="21"/>
  <c r="T121" i="21" s="1"/>
  <c r="T256" i="21"/>
  <c r="T116" i="21" s="1"/>
  <c r="T262" i="21"/>
  <c r="T122" i="21" s="1"/>
  <c r="T260" i="21"/>
  <c r="T120" i="21" s="1"/>
  <c r="T257" i="21"/>
  <c r="T117" i="21" s="1"/>
  <c r="T255" i="21"/>
  <c r="T115" i="21" s="1"/>
  <c r="T231" i="21"/>
  <c r="T209" i="21"/>
  <c r="T211" i="21"/>
  <c r="T210" i="21"/>
  <c r="U46" i="21"/>
  <c r="U42" i="21"/>
  <c r="U43" i="21"/>
  <c r="U228" i="21" s="1"/>
  <c r="T62" i="21"/>
  <c r="U61" i="21"/>
  <c r="U62" i="21" s="1"/>
  <c r="T51" i="21"/>
  <c r="U50" i="21"/>
  <c r="U51" i="21" s="1"/>
  <c r="U66" i="21"/>
  <c r="U67" i="21" s="1"/>
  <c r="T67" i="21"/>
  <c r="S53" i="21"/>
  <c r="S54" i="21"/>
  <c r="U66" i="20"/>
  <c r="U67" i="20" s="1"/>
  <c r="T67" i="20"/>
  <c r="S54" i="20"/>
  <c r="S53" i="20"/>
  <c r="S56" i="20"/>
  <c r="S55" i="20"/>
  <c r="S57" i="20"/>
  <c r="S62" i="20"/>
  <c r="T61" i="20"/>
  <c r="T51" i="20"/>
  <c r="U50" i="20"/>
  <c r="U51" i="20" s="1"/>
  <c r="U50" i="19"/>
  <c r="U51" i="19" s="1"/>
  <c r="T51" i="19"/>
  <c r="S54" i="19"/>
  <c r="S53" i="19"/>
  <c r="S57" i="19"/>
  <c r="S55" i="19"/>
  <c r="S56" i="19"/>
  <c r="T62" i="19"/>
  <c r="U61" i="19"/>
  <c r="U62" i="19" s="1"/>
  <c r="S231" i="18"/>
  <c r="S210" i="18"/>
  <c r="S56" i="18" s="1"/>
  <c r="S211" i="18"/>
  <c r="S57" i="18" s="1"/>
  <c r="S209" i="18"/>
  <c r="S55" i="18" s="1"/>
  <c r="U81" i="18"/>
  <c r="T43" i="18"/>
  <c r="T228" i="18" s="1"/>
  <c r="T42" i="18"/>
  <c r="T46" i="18"/>
  <c r="U61" i="18"/>
  <c r="U62" i="18" s="1"/>
  <c r="T62" i="18"/>
  <c r="S227" i="18"/>
  <c r="S266" i="18"/>
  <c r="S126" i="18" s="1"/>
  <c r="S258" i="18"/>
  <c r="S118" i="18" s="1"/>
  <c r="S261" i="18"/>
  <c r="S121" i="18" s="1"/>
  <c r="S256" i="18"/>
  <c r="S116" i="18" s="1"/>
  <c r="S267" i="18"/>
  <c r="S127" i="18" s="1"/>
  <c r="S262" i="18"/>
  <c r="S122" i="18" s="1"/>
  <c r="S268" i="18"/>
  <c r="S128" i="18" s="1"/>
  <c r="S263" i="18"/>
  <c r="S123" i="18" s="1"/>
  <c r="S257" i="18"/>
  <c r="S117" i="18" s="1"/>
  <c r="S265" i="18"/>
  <c r="S125" i="18" s="1"/>
  <c r="S260" i="18"/>
  <c r="S120" i="18" s="1"/>
  <c r="S255" i="18"/>
  <c r="S115" i="18" s="1"/>
  <c r="U66" i="18"/>
  <c r="U67" i="18" s="1"/>
  <c r="T67" i="18"/>
  <c r="U211" i="25"/>
  <c r="U209" i="25"/>
  <c r="U231" i="25"/>
  <c r="U210" i="25"/>
  <c r="S54" i="25"/>
  <c r="S53" i="25"/>
  <c r="U227" i="25"/>
  <c r="U260" i="25"/>
  <c r="U120" i="25" s="1"/>
  <c r="U267" i="25"/>
  <c r="U127" i="25" s="1"/>
  <c r="U265" i="25"/>
  <c r="U125" i="25" s="1"/>
  <c r="U262" i="25"/>
  <c r="U122" i="25" s="1"/>
  <c r="U257" i="25"/>
  <c r="U117" i="25" s="1"/>
  <c r="U268" i="25"/>
  <c r="U128" i="25" s="1"/>
  <c r="U256" i="25"/>
  <c r="U116" i="25" s="1"/>
  <c r="U263" i="25"/>
  <c r="U123" i="25" s="1"/>
  <c r="U258" i="25"/>
  <c r="U118" i="25" s="1"/>
  <c r="U261" i="25"/>
  <c r="U121" i="25" s="1"/>
  <c r="U266" i="25"/>
  <c r="U126" i="25" s="1"/>
  <c r="U255" i="25"/>
  <c r="U115" i="25" s="1"/>
  <c r="T51" i="25"/>
  <c r="T56" i="25" s="1"/>
  <c r="U50" i="25"/>
  <c r="U51" i="25" s="1"/>
  <c r="S62" i="25"/>
  <c r="T61" i="25"/>
  <c r="S57" i="25"/>
  <c r="S55" i="25"/>
  <c r="S56" i="25"/>
  <c r="T15" i="16"/>
  <c r="U15" i="16" s="1"/>
  <c r="S62" i="16"/>
  <c r="T61" i="16"/>
  <c r="T176" i="16"/>
  <c r="T171" i="16"/>
  <c r="T166" i="16"/>
  <c r="T137" i="16"/>
  <c r="T125" i="16"/>
  <c r="T120" i="16"/>
  <c r="T142" i="16"/>
  <c r="T132" i="16"/>
  <c r="T154" i="16"/>
  <c r="T149" i="16"/>
  <c r="T159" i="16"/>
  <c r="T115" i="16"/>
  <c r="T57" i="16"/>
  <c r="T55" i="16"/>
  <c r="T56" i="16"/>
  <c r="T177" i="16"/>
  <c r="T172" i="16"/>
  <c r="T167" i="16"/>
  <c r="T160" i="16"/>
  <c r="T155" i="16"/>
  <c r="T178" i="16"/>
  <c r="T173" i="16"/>
  <c r="T168" i="16"/>
  <c r="T144" i="16"/>
  <c r="T143" i="16"/>
  <c r="T134" i="16"/>
  <c r="T138" i="16"/>
  <c r="T156" i="16"/>
  <c r="T151" i="16"/>
  <c r="T127" i="16"/>
  <c r="T126" i="16"/>
  <c r="T161" i="16"/>
  <c r="T139" i="16"/>
  <c r="T133" i="16"/>
  <c r="T122" i="16"/>
  <c r="T150" i="16"/>
  <c r="T116" i="16"/>
  <c r="T121" i="16"/>
  <c r="T117" i="16"/>
  <c r="T67" i="16"/>
  <c r="U66" i="16"/>
  <c r="U67" i="16" s="1"/>
  <c r="T73" i="16"/>
  <c r="T72" i="16"/>
  <c r="T74" i="16"/>
  <c r="U207" i="16"/>
  <c r="U8" i="16"/>
  <c r="U249" i="16"/>
  <c r="U85" i="16"/>
  <c r="U86" i="16"/>
  <c r="U84" i="16"/>
  <c r="U51" i="16"/>
  <c r="T53" i="16"/>
  <c r="T179" i="16"/>
  <c r="T174" i="16"/>
  <c r="T169" i="16"/>
  <c r="T162" i="16"/>
  <c r="T157" i="16"/>
  <c r="T152" i="16"/>
  <c r="T123" i="16"/>
  <c r="T145" i="16"/>
  <c r="T135" i="16"/>
  <c r="T118" i="16"/>
  <c r="T128" i="16"/>
  <c r="T140" i="16"/>
  <c r="T54" i="16"/>
  <c r="U255" i="26" l="1"/>
  <c r="U115" i="26" s="1"/>
  <c r="U265" i="26"/>
  <c r="U125" i="26" s="1"/>
  <c r="U256" i="26"/>
  <c r="U116" i="26" s="1"/>
  <c r="U257" i="26"/>
  <c r="U117" i="26" s="1"/>
  <c r="U266" i="26"/>
  <c r="U126" i="26" s="1"/>
  <c r="U260" i="26"/>
  <c r="U120" i="26" s="1"/>
  <c r="U231" i="26"/>
  <c r="U211" i="26"/>
  <c r="U57" i="26" s="1"/>
  <c r="U209" i="26"/>
  <c r="U55" i="26" s="1"/>
  <c r="U210" i="26"/>
  <c r="U56" i="26" s="1"/>
  <c r="U258" i="26"/>
  <c r="U118" i="26" s="1"/>
  <c r="U261" i="26"/>
  <c r="U121" i="26" s="1"/>
  <c r="U268" i="26"/>
  <c r="U128" i="26" s="1"/>
  <c r="U262" i="26"/>
  <c r="U122" i="26" s="1"/>
  <c r="U267" i="26"/>
  <c r="U127" i="26" s="1"/>
  <c r="U263" i="26"/>
  <c r="U123" i="26" s="1"/>
  <c r="U74" i="23"/>
  <c r="U73" i="23"/>
  <c r="U72" i="23"/>
  <c r="U294" i="23"/>
  <c r="U154" i="23" s="1"/>
  <c r="U316" i="23"/>
  <c r="U176" i="23" s="1"/>
  <c r="U289" i="23"/>
  <c r="U149" i="23" s="1"/>
  <c r="U311" i="23"/>
  <c r="U171" i="23" s="1"/>
  <c r="U306" i="23"/>
  <c r="U166" i="23" s="1"/>
  <c r="U277" i="23"/>
  <c r="U137" i="23" s="1"/>
  <c r="U272" i="23"/>
  <c r="U132" i="23" s="1"/>
  <c r="U299" i="23"/>
  <c r="U159" i="23" s="1"/>
  <c r="U282" i="23"/>
  <c r="U142" i="23" s="1"/>
  <c r="U255" i="23"/>
  <c r="U115" i="23" s="1"/>
  <c r="U265" i="23"/>
  <c r="U125" i="23" s="1"/>
  <c r="U260" i="23"/>
  <c r="U120" i="23" s="1"/>
  <c r="U24" i="23"/>
  <c r="U26" i="23"/>
  <c r="U312" i="23"/>
  <c r="U172" i="23" s="1"/>
  <c r="U313" i="23"/>
  <c r="U173" i="23" s="1"/>
  <c r="U273" i="23"/>
  <c r="U133" i="23" s="1"/>
  <c r="U295" i="23"/>
  <c r="U155" i="23" s="1"/>
  <c r="U301" i="23"/>
  <c r="U161" i="23" s="1"/>
  <c r="U278" i="23"/>
  <c r="U138" i="23" s="1"/>
  <c r="U318" i="23"/>
  <c r="U178" i="23" s="1"/>
  <c r="U308" i="23"/>
  <c r="U168" i="23" s="1"/>
  <c r="U317" i="23"/>
  <c r="U177" i="23" s="1"/>
  <c r="U284" i="23"/>
  <c r="U144" i="23" s="1"/>
  <c r="U307" i="23"/>
  <c r="U167" i="23" s="1"/>
  <c r="U291" i="23"/>
  <c r="U151" i="23" s="1"/>
  <c r="U300" i="23"/>
  <c r="U160" i="23" s="1"/>
  <c r="U296" i="23"/>
  <c r="U156" i="23" s="1"/>
  <c r="U290" i="23"/>
  <c r="U150" i="23" s="1"/>
  <c r="U274" i="23"/>
  <c r="U134" i="23" s="1"/>
  <c r="U283" i="23"/>
  <c r="U143" i="23" s="1"/>
  <c r="U279" i="23"/>
  <c r="U139" i="23" s="1"/>
  <c r="U262" i="23"/>
  <c r="U122" i="23" s="1"/>
  <c r="U256" i="23"/>
  <c r="U116" i="23" s="1"/>
  <c r="U257" i="23"/>
  <c r="U117" i="23" s="1"/>
  <c r="U266" i="23"/>
  <c r="U126" i="23" s="1"/>
  <c r="U267" i="23"/>
  <c r="U127" i="23" s="1"/>
  <c r="U261" i="23"/>
  <c r="U121" i="23" s="1"/>
  <c r="U314" i="23"/>
  <c r="U174" i="23" s="1"/>
  <c r="U309" i="23"/>
  <c r="U169" i="23" s="1"/>
  <c r="U302" i="23"/>
  <c r="U162" i="23" s="1"/>
  <c r="U297" i="23"/>
  <c r="U157" i="23" s="1"/>
  <c r="U292" i="23"/>
  <c r="U152" i="23" s="1"/>
  <c r="U285" i="23"/>
  <c r="U145" i="23" s="1"/>
  <c r="U319" i="23"/>
  <c r="U179" i="23" s="1"/>
  <c r="U280" i="23"/>
  <c r="U140" i="23" s="1"/>
  <c r="U275" i="23"/>
  <c r="U135" i="23" s="1"/>
  <c r="U268" i="23"/>
  <c r="U128" i="23" s="1"/>
  <c r="U263" i="23"/>
  <c r="U123" i="23" s="1"/>
  <c r="U258" i="23"/>
  <c r="U118" i="23" s="1"/>
  <c r="T57" i="21"/>
  <c r="U302" i="21"/>
  <c r="U162" i="21" s="1"/>
  <c r="U314" i="21"/>
  <c r="U174" i="21" s="1"/>
  <c r="U297" i="21"/>
  <c r="U157" i="21" s="1"/>
  <c r="U292" i="21"/>
  <c r="U152" i="21" s="1"/>
  <c r="U309" i="21"/>
  <c r="U169" i="21" s="1"/>
  <c r="U285" i="21"/>
  <c r="U145" i="21" s="1"/>
  <c r="U280" i="21"/>
  <c r="U140" i="21" s="1"/>
  <c r="U319" i="21"/>
  <c r="U179" i="21" s="1"/>
  <c r="U275" i="21"/>
  <c r="U135" i="21" s="1"/>
  <c r="U312" i="21"/>
  <c r="U172" i="21" s="1"/>
  <c r="U313" i="21"/>
  <c r="U173" i="21" s="1"/>
  <c r="U284" i="21"/>
  <c r="U144" i="21" s="1"/>
  <c r="U307" i="21"/>
  <c r="U167" i="21" s="1"/>
  <c r="U308" i="21"/>
  <c r="U168" i="21" s="1"/>
  <c r="U300" i="21"/>
  <c r="U160" i="21" s="1"/>
  <c r="U301" i="21"/>
  <c r="U161" i="21" s="1"/>
  <c r="U290" i="21"/>
  <c r="U150" i="21" s="1"/>
  <c r="U279" i="21"/>
  <c r="U139" i="21" s="1"/>
  <c r="U283" i="21"/>
  <c r="U143" i="21" s="1"/>
  <c r="U273" i="21"/>
  <c r="U133" i="21" s="1"/>
  <c r="U278" i="21"/>
  <c r="U138" i="21" s="1"/>
  <c r="U274" i="21"/>
  <c r="U134" i="21" s="1"/>
  <c r="U318" i="21"/>
  <c r="U178" i="21" s="1"/>
  <c r="U291" i="21"/>
  <c r="U151" i="21" s="1"/>
  <c r="U296" i="21"/>
  <c r="U156" i="21" s="1"/>
  <c r="U295" i="21"/>
  <c r="U155" i="21" s="1"/>
  <c r="U317" i="21"/>
  <c r="U177" i="21" s="1"/>
  <c r="U277" i="21"/>
  <c r="U137" i="21" s="1"/>
  <c r="U306" i="21"/>
  <c r="U166" i="21" s="1"/>
  <c r="U289" i="21"/>
  <c r="U149" i="21" s="1"/>
  <c r="U299" i="21"/>
  <c r="U159" i="21" s="1"/>
  <c r="U272" i="21"/>
  <c r="U132" i="21" s="1"/>
  <c r="U294" i="21"/>
  <c r="U154" i="21" s="1"/>
  <c r="U316" i="21"/>
  <c r="U176" i="21" s="1"/>
  <c r="U282" i="21"/>
  <c r="U142" i="21" s="1"/>
  <c r="U311" i="21"/>
  <c r="U171" i="21" s="1"/>
  <c r="U73" i="21"/>
  <c r="U74" i="21"/>
  <c r="U72" i="21"/>
  <c r="T57" i="22"/>
  <c r="T260" i="24"/>
  <c r="T120" i="24" s="1"/>
  <c r="T261" i="24"/>
  <c r="T121" i="24" s="1"/>
  <c r="T267" i="24"/>
  <c r="T127" i="24" s="1"/>
  <c r="T262" i="24"/>
  <c r="T122" i="24" s="1"/>
  <c r="T256" i="24"/>
  <c r="T116" i="24" s="1"/>
  <c r="T258" i="24"/>
  <c r="T118" i="24" s="1"/>
  <c r="T266" i="24"/>
  <c r="T126" i="24" s="1"/>
  <c r="T257" i="24"/>
  <c r="T117" i="24" s="1"/>
  <c r="T268" i="24"/>
  <c r="T128" i="24" s="1"/>
  <c r="T263" i="24"/>
  <c r="T123" i="24" s="1"/>
  <c r="T227" i="24"/>
  <c r="T265" i="24"/>
  <c r="T125" i="24" s="1"/>
  <c r="T255" i="24"/>
  <c r="T115" i="24" s="1"/>
  <c r="T209" i="24"/>
  <c r="T55" i="24" s="1"/>
  <c r="T210" i="24"/>
  <c r="T56" i="24" s="1"/>
  <c r="T211" i="24"/>
  <c r="T57" i="24" s="1"/>
  <c r="T231" i="24"/>
  <c r="U43" i="24"/>
  <c r="U228" i="24" s="1"/>
  <c r="U42" i="24"/>
  <c r="U46" i="24"/>
  <c r="U257" i="20"/>
  <c r="U117" i="20" s="1"/>
  <c r="U268" i="20"/>
  <c r="U128" i="20" s="1"/>
  <c r="U227" i="20"/>
  <c r="U261" i="20"/>
  <c r="U121" i="20" s="1"/>
  <c r="U256" i="20"/>
  <c r="U116" i="20" s="1"/>
  <c r="U267" i="20"/>
  <c r="U127" i="20" s="1"/>
  <c r="U258" i="20"/>
  <c r="U118" i="20" s="1"/>
  <c r="U266" i="20"/>
  <c r="U126" i="20" s="1"/>
  <c r="U263" i="20"/>
  <c r="U123" i="20" s="1"/>
  <c r="U265" i="20"/>
  <c r="U125" i="20" s="1"/>
  <c r="U255" i="20"/>
  <c r="U115" i="20" s="1"/>
  <c r="U260" i="20"/>
  <c r="U120" i="20" s="1"/>
  <c r="U262" i="20"/>
  <c r="U122" i="20" s="1"/>
  <c r="U209" i="20"/>
  <c r="U55" i="20" s="1"/>
  <c r="U211" i="20"/>
  <c r="U57" i="20" s="1"/>
  <c r="U231" i="20"/>
  <c r="U210" i="20"/>
  <c r="U56" i="20" s="1"/>
  <c r="U61" i="24"/>
  <c r="U62" i="24" s="1"/>
  <c r="T62" i="24"/>
  <c r="T54" i="23"/>
  <c r="T53" i="23"/>
  <c r="T55" i="23"/>
  <c r="T56" i="23"/>
  <c r="T57" i="23"/>
  <c r="U53" i="23"/>
  <c r="U54" i="23"/>
  <c r="U57" i="23"/>
  <c r="U56" i="23"/>
  <c r="T53" i="22"/>
  <c r="T54" i="22"/>
  <c r="U54" i="22"/>
  <c r="U53" i="22"/>
  <c r="U227" i="22"/>
  <c r="U258" i="22"/>
  <c r="U118" i="22" s="1"/>
  <c r="U267" i="22"/>
  <c r="U127" i="22" s="1"/>
  <c r="U262" i="22"/>
  <c r="U122" i="22" s="1"/>
  <c r="U256" i="22"/>
  <c r="U116" i="22" s="1"/>
  <c r="U255" i="22"/>
  <c r="U115" i="22" s="1"/>
  <c r="U257" i="22"/>
  <c r="U117" i="22" s="1"/>
  <c r="U261" i="22"/>
  <c r="U121" i="22" s="1"/>
  <c r="U263" i="22"/>
  <c r="U123" i="22" s="1"/>
  <c r="U266" i="22"/>
  <c r="U126" i="22" s="1"/>
  <c r="U265" i="22"/>
  <c r="U125" i="22" s="1"/>
  <c r="U268" i="22"/>
  <c r="U128" i="22" s="1"/>
  <c r="U260" i="22"/>
  <c r="U120" i="22" s="1"/>
  <c r="U231" i="22"/>
  <c r="U211" i="22"/>
  <c r="U57" i="22" s="1"/>
  <c r="U209" i="22"/>
  <c r="U55" i="22" s="1"/>
  <c r="U210" i="22"/>
  <c r="U56" i="22" s="1"/>
  <c r="T55" i="22"/>
  <c r="U54" i="21"/>
  <c r="U53" i="21"/>
  <c r="T54" i="21"/>
  <c r="T53" i="21"/>
  <c r="T55" i="21"/>
  <c r="U227" i="21"/>
  <c r="U256" i="21"/>
  <c r="U116" i="21" s="1"/>
  <c r="U263" i="21"/>
  <c r="U123" i="21" s="1"/>
  <c r="U267" i="21"/>
  <c r="U127" i="21" s="1"/>
  <c r="U268" i="21"/>
  <c r="U128" i="21" s="1"/>
  <c r="U265" i="21"/>
  <c r="U125" i="21" s="1"/>
  <c r="U266" i="21"/>
  <c r="U126" i="21" s="1"/>
  <c r="U257" i="21"/>
  <c r="U117" i="21" s="1"/>
  <c r="U255" i="21"/>
  <c r="U115" i="21" s="1"/>
  <c r="U261" i="21"/>
  <c r="U121" i="21" s="1"/>
  <c r="U258" i="21"/>
  <c r="U118" i="21" s="1"/>
  <c r="U260" i="21"/>
  <c r="U120" i="21" s="1"/>
  <c r="U262" i="21"/>
  <c r="U122" i="21" s="1"/>
  <c r="U231" i="21"/>
  <c r="U211" i="21"/>
  <c r="U57" i="21" s="1"/>
  <c r="U210" i="21"/>
  <c r="U56" i="21" s="1"/>
  <c r="U209" i="21"/>
  <c r="U55" i="21" s="1"/>
  <c r="T56" i="21"/>
  <c r="U53" i="20"/>
  <c r="U54" i="20"/>
  <c r="T54" i="20"/>
  <c r="T53" i="20"/>
  <c r="T56" i="20"/>
  <c r="T55" i="20"/>
  <c r="T57" i="20"/>
  <c r="U61" i="20"/>
  <c r="U62" i="20" s="1"/>
  <c r="T62" i="20"/>
  <c r="T53" i="19"/>
  <c r="T54" i="19"/>
  <c r="T56" i="19"/>
  <c r="T55" i="19"/>
  <c r="T57" i="19"/>
  <c r="U53" i="19"/>
  <c r="U54" i="19"/>
  <c r="U55" i="19"/>
  <c r="U57" i="19"/>
  <c r="U56" i="19"/>
  <c r="T227" i="18"/>
  <c r="T257" i="18"/>
  <c r="T117" i="18" s="1"/>
  <c r="T258" i="18"/>
  <c r="T118" i="18" s="1"/>
  <c r="T256" i="18"/>
  <c r="T116" i="18" s="1"/>
  <c r="T267" i="18"/>
  <c r="T127" i="18" s="1"/>
  <c r="T265" i="18"/>
  <c r="T125" i="18" s="1"/>
  <c r="T268" i="18"/>
  <c r="T128" i="18" s="1"/>
  <c r="T261" i="18"/>
  <c r="T121" i="18" s="1"/>
  <c r="T255" i="18"/>
  <c r="T115" i="18" s="1"/>
  <c r="T262" i="18"/>
  <c r="T122" i="18" s="1"/>
  <c r="T260" i="18"/>
  <c r="T120" i="18" s="1"/>
  <c r="T263" i="18"/>
  <c r="T123" i="18" s="1"/>
  <c r="T266" i="18"/>
  <c r="T126" i="18" s="1"/>
  <c r="T231" i="18"/>
  <c r="T210" i="18"/>
  <c r="T56" i="18" s="1"/>
  <c r="T211" i="18"/>
  <c r="T57" i="18" s="1"/>
  <c r="T209" i="18"/>
  <c r="T55" i="18" s="1"/>
  <c r="U43" i="18"/>
  <c r="U228" i="18" s="1"/>
  <c r="U42" i="18"/>
  <c r="U46" i="18"/>
  <c r="U54" i="25"/>
  <c r="U53" i="25"/>
  <c r="T53" i="25"/>
  <c r="T54" i="25"/>
  <c r="U56" i="25"/>
  <c r="U55" i="25"/>
  <c r="U57" i="25"/>
  <c r="T62" i="25"/>
  <c r="U61" i="25"/>
  <c r="U62" i="25" s="1"/>
  <c r="T57" i="25"/>
  <c r="T55" i="25"/>
  <c r="U53" i="16"/>
  <c r="U54" i="16"/>
  <c r="U55" i="16"/>
  <c r="U56" i="16"/>
  <c r="U179" i="16"/>
  <c r="U174" i="16"/>
  <c r="U169" i="16"/>
  <c r="U162" i="16"/>
  <c r="U157" i="16"/>
  <c r="U152" i="16"/>
  <c r="U145" i="16"/>
  <c r="U140" i="16"/>
  <c r="U135" i="16"/>
  <c r="U118" i="16"/>
  <c r="U128" i="16"/>
  <c r="U123" i="16"/>
  <c r="U177" i="16"/>
  <c r="U172" i="16"/>
  <c r="U167" i="16"/>
  <c r="U160" i="16"/>
  <c r="U155" i="16"/>
  <c r="U150" i="16"/>
  <c r="U143" i="16"/>
  <c r="U138" i="16"/>
  <c r="U178" i="16"/>
  <c r="U173" i="16"/>
  <c r="U161" i="16"/>
  <c r="U151" i="16"/>
  <c r="U127" i="16"/>
  <c r="U122" i="16"/>
  <c r="U117" i="16"/>
  <c r="U156" i="16"/>
  <c r="U126" i="16"/>
  <c r="U139" i="16"/>
  <c r="U133" i="16"/>
  <c r="U121" i="16"/>
  <c r="U168" i="16"/>
  <c r="U116" i="16"/>
  <c r="U134" i="16"/>
  <c r="U144" i="16"/>
  <c r="U176" i="16"/>
  <c r="U171" i="16"/>
  <c r="U166" i="16"/>
  <c r="U137" i="16"/>
  <c r="U132" i="16"/>
  <c r="U125" i="16"/>
  <c r="U120" i="16"/>
  <c r="U115" i="16"/>
  <c r="U142" i="16"/>
  <c r="U154" i="16"/>
  <c r="U149" i="16"/>
  <c r="U159" i="16"/>
  <c r="U72" i="16"/>
  <c r="U74" i="16"/>
  <c r="U73" i="16"/>
  <c r="T62" i="16"/>
  <c r="U61" i="16"/>
  <c r="U62" i="16" s="1"/>
  <c r="U261" i="24" l="1"/>
  <c r="U121" i="24" s="1"/>
  <c r="U256" i="24"/>
  <c r="U116" i="24" s="1"/>
  <c r="U266" i="24"/>
  <c r="U126" i="24" s="1"/>
  <c r="U260" i="24"/>
  <c r="U120" i="24" s="1"/>
  <c r="U262" i="24"/>
  <c r="U122" i="24" s="1"/>
  <c r="U267" i="24"/>
  <c r="U127" i="24" s="1"/>
  <c r="U227" i="24"/>
  <c r="U257" i="24"/>
  <c r="U117" i="24" s="1"/>
  <c r="U268" i="24"/>
  <c r="U128" i="24" s="1"/>
  <c r="U265" i="24"/>
  <c r="U125" i="24" s="1"/>
  <c r="U258" i="24"/>
  <c r="U118" i="24" s="1"/>
  <c r="U255" i="24"/>
  <c r="U115" i="24" s="1"/>
  <c r="U263" i="24"/>
  <c r="U123" i="24" s="1"/>
  <c r="U210" i="24"/>
  <c r="U56" i="24" s="1"/>
  <c r="U211" i="24"/>
  <c r="U57" i="24" s="1"/>
  <c r="U231" i="24"/>
  <c r="U209" i="24"/>
  <c r="U55" i="24" s="1"/>
  <c r="U227" i="18"/>
  <c r="U263" i="18"/>
  <c r="U123" i="18" s="1"/>
  <c r="U261" i="18"/>
  <c r="U121" i="18" s="1"/>
  <c r="U265" i="18"/>
  <c r="U125" i="18" s="1"/>
  <c r="U258" i="18"/>
  <c r="U118" i="18" s="1"/>
  <c r="U260" i="18"/>
  <c r="U120" i="18" s="1"/>
  <c r="U268" i="18"/>
  <c r="U128" i="18" s="1"/>
  <c r="U267" i="18"/>
  <c r="U127" i="18" s="1"/>
  <c r="U255" i="18"/>
  <c r="U115" i="18" s="1"/>
  <c r="U262" i="18"/>
  <c r="U122" i="18" s="1"/>
  <c r="U266" i="18"/>
  <c r="U126" i="18" s="1"/>
  <c r="U257" i="18"/>
  <c r="U117" i="18" s="1"/>
  <c r="U256" i="18"/>
  <c r="U116" i="18" s="1"/>
  <c r="U231" i="18"/>
  <c r="U210" i="18"/>
  <c r="U56" i="18" s="1"/>
  <c r="U211" i="18"/>
  <c r="U57" i="18" s="1"/>
  <c r="U209" i="18"/>
  <c r="U55" i="18" s="1"/>
</calcChain>
</file>

<file path=xl/sharedStrings.xml><?xml version="1.0" encoding="utf-8"?>
<sst xmlns="http://schemas.openxmlformats.org/spreadsheetml/2006/main" count="3231" uniqueCount="217">
  <si>
    <t>Player</t>
  </si>
  <si>
    <t>Level</t>
  </si>
  <si>
    <t>Strength</t>
  </si>
  <si>
    <t>Attributes</t>
  </si>
  <si>
    <t>Dexterity</t>
  </si>
  <si>
    <t>Constitution</t>
  </si>
  <si>
    <t>Intelligence</t>
  </si>
  <si>
    <t>Wisdom</t>
  </si>
  <si>
    <t>Charisma</t>
  </si>
  <si>
    <t>Skills</t>
  </si>
  <si>
    <t>Computer</t>
  </si>
  <si>
    <t>Demolition</t>
  </si>
  <si>
    <t>Stealth</t>
  </si>
  <si>
    <t>Awareness</t>
  </si>
  <si>
    <t>Repair</t>
  </si>
  <si>
    <t>Security</t>
  </si>
  <si>
    <t>Treat Injury</t>
  </si>
  <si>
    <t>New Feats</t>
  </si>
  <si>
    <t>Dueling</t>
  </si>
  <si>
    <t>Class</t>
  </si>
  <si>
    <t>Scout</t>
  </si>
  <si>
    <t>Links</t>
  </si>
  <si>
    <t>Classes Specs</t>
  </si>
  <si>
    <t>https://strategywiki.org/wiki/Star_Wars:_Knights_of_the_Old_Republic/Classes</t>
  </si>
  <si>
    <t>Persuade</t>
  </si>
  <si>
    <t>Empathy</t>
  </si>
  <si>
    <t>https://strategywiki.org/wiki/Star_Wars:_Knights_of_the_Old_Republic/Attributes</t>
  </si>
  <si>
    <t>Skill Points (Intelligence)</t>
  </si>
  <si>
    <t>Persuade Ratio</t>
  </si>
  <si>
    <t>Persuade Rank (Charisma)</t>
  </si>
  <si>
    <t>Easy Persuade (%)</t>
  </si>
  <si>
    <t>Medium Persuade (%)</t>
  </si>
  <si>
    <t>Hard Persuade (%)</t>
  </si>
  <si>
    <t>Sentinel</t>
  </si>
  <si>
    <t>New Force Powers</t>
  </si>
  <si>
    <t>Furry+</t>
  </si>
  <si>
    <t>Flurry++</t>
  </si>
  <si>
    <t>Dueling+</t>
  </si>
  <si>
    <t>Repair Bonus (Parts)</t>
  </si>
  <si>
    <t>Repair Rank</t>
  </si>
  <si>
    <t>Computer Rank</t>
  </si>
  <si>
    <t>Spikes Bonus (Parts)</t>
  </si>
  <si>
    <t>Stealth Rank</t>
  </si>
  <si>
    <t>Awareness Rank</t>
  </si>
  <si>
    <t>Security Rank</t>
  </si>
  <si>
    <t>Treat Injury Rank</t>
  </si>
  <si>
    <t>Skill Basline</t>
  </si>
  <si>
    <t>Save Progression</t>
  </si>
  <si>
    <t>Slow</t>
  </si>
  <si>
    <t>Average</t>
  </si>
  <si>
    <t>Fast</t>
  </si>
  <si>
    <t>Fortitude</t>
  </si>
  <si>
    <t>Reflex</t>
  </si>
  <si>
    <t>Will</t>
  </si>
  <si>
    <t>Mines</t>
  </si>
  <si>
    <t>Detect</t>
  </si>
  <si>
    <t>Minor</t>
  </si>
  <si>
    <t>Flash Mine</t>
  </si>
  <si>
    <t>Difficulty Check</t>
  </si>
  <si>
    <t>Deadly</t>
  </si>
  <si>
    <t>Use</t>
  </si>
  <si>
    <t>Set</t>
  </si>
  <si>
    <t>Disable</t>
  </si>
  <si>
    <t>Recover</t>
  </si>
  <si>
    <t>Frag Mine</t>
  </si>
  <si>
    <t>Plasma Mine</t>
  </si>
  <si>
    <t>Gas Mine</t>
  </si>
  <si>
    <t>DC - points</t>
  </si>
  <si>
    <t>Bonus Persuade</t>
  </si>
  <si>
    <t>Feat Bonuses</t>
  </si>
  <si>
    <t>Carth</t>
  </si>
  <si>
    <t>Soldier</t>
  </si>
  <si>
    <t>Blast+</t>
  </si>
  <si>
    <t>Blast++</t>
  </si>
  <si>
    <t>Mission</t>
  </si>
  <si>
    <t>Scoundrel</t>
  </si>
  <si>
    <t>Vitality</t>
  </si>
  <si>
    <t>Class Vitality Modifier</t>
  </si>
  <si>
    <t>Guardian</t>
  </si>
  <si>
    <t>Consular</t>
  </si>
  <si>
    <t>Combat Droid</t>
  </si>
  <si>
    <t>Expert Droid</t>
  </si>
  <si>
    <t>Saving Throws</t>
  </si>
  <si>
    <t>Sniper+</t>
  </si>
  <si>
    <t>Stealth+</t>
  </si>
  <si>
    <t>Zaalbar</t>
  </si>
  <si>
    <t>2hands</t>
  </si>
  <si>
    <t>Shock</t>
  </si>
  <si>
    <t>Wound</t>
  </si>
  <si>
    <t>Bastila</t>
  </si>
  <si>
    <t>T3-M4</t>
  </si>
  <si>
    <t>Expert</t>
  </si>
  <si>
    <t>Gear+</t>
  </si>
  <si>
    <t>Focus</t>
  </si>
  <si>
    <t>Canderous</t>
  </si>
  <si>
    <t>Rapid+</t>
  </si>
  <si>
    <t>Tough+</t>
  </si>
  <si>
    <t>Rapid++</t>
  </si>
  <si>
    <t>Tough++</t>
  </si>
  <si>
    <t>Sniper</t>
  </si>
  <si>
    <t>Cond+</t>
  </si>
  <si>
    <t>Shock++</t>
  </si>
  <si>
    <t>Speed++</t>
  </si>
  <si>
    <t>Push++</t>
  </si>
  <si>
    <t>Shock+</t>
  </si>
  <si>
    <t>Speed+</t>
  </si>
  <si>
    <t>Speed</t>
  </si>
  <si>
    <t>Push+</t>
  </si>
  <si>
    <t>2hands+</t>
  </si>
  <si>
    <t>Droid</t>
  </si>
  <si>
    <t>Furry++</t>
  </si>
  <si>
    <t>Valor</t>
  </si>
  <si>
    <t>Valor+</t>
  </si>
  <si>
    <t>Droid+</t>
  </si>
  <si>
    <t>Defense+</t>
  </si>
  <si>
    <t>2hands++</t>
  </si>
  <si>
    <t>Sniper++</t>
  </si>
  <si>
    <t>Push  &amp; Stun</t>
  </si>
  <si>
    <t>Stun+</t>
  </si>
  <si>
    <t>Stun++</t>
  </si>
  <si>
    <t>Tough</t>
  </si>
  <si>
    <t>Gear++</t>
  </si>
  <si>
    <t>Force Heal</t>
  </si>
  <si>
    <t>Force Heal+</t>
  </si>
  <si>
    <t>Medpac</t>
  </si>
  <si>
    <t>Medpac+</t>
  </si>
  <si>
    <t>Medpac++</t>
  </si>
  <si>
    <t>Per level</t>
  </si>
  <si>
    <t>PV</t>
  </si>
  <si>
    <t>Vitality per level</t>
  </si>
  <si>
    <t>Vitality points (no bonus)</t>
  </si>
  <si>
    <t>Bonus Vitality (Toughness and ++)</t>
  </si>
  <si>
    <t>Healing</t>
  </si>
  <si>
    <t>Healing Fraction</t>
  </si>
  <si>
    <t>Force Points per level</t>
  </si>
  <si>
    <t>Force Points</t>
  </si>
  <si>
    <t>Force Points (no bonus)</t>
  </si>
  <si>
    <t>Force Points (with start)</t>
  </si>
  <si>
    <t>Class Level</t>
  </si>
  <si>
    <t>Attack Bonus Progression</t>
  </si>
  <si>
    <t>Attack Bonus per Level</t>
  </si>
  <si>
    <t>Attack Bonus (float)</t>
  </si>
  <si>
    <t>Base Attack Bonus</t>
  </si>
  <si>
    <t>Skills cost</t>
  </si>
  <si>
    <t>Skills points spent</t>
  </si>
  <si>
    <t>Saves (no equipment)</t>
  </si>
  <si>
    <t>Computation Tables</t>
  </si>
  <si>
    <t>Attributes points spent</t>
  </si>
  <si>
    <t>Total</t>
  </si>
  <si>
    <t>Combat</t>
  </si>
  <si>
    <t>Feats</t>
  </si>
  <si>
    <t>Force Powers</t>
  </si>
  <si>
    <t>Stats (Auto)</t>
  </si>
  <si>
    <t>HK-47</t>
  </si>
  <si>
    <t>Total Skills Rank</t>
  </si>
  <si>
    <t>Modifiers (Attributes)</t>
  </si>
  <si>
    <t>Total Skills Rank (%)</t>
  </si>
  <si>
    <t>Bonus Empathy</t>
  </si>
  <si>
    <t>First Level :</t>
  </si>
  <si>
    <t>Cond</t>
  </si>
  <si>
    <t>always use shock and drain her power…</t>
  </si>
  <si>
    <t>Heal+</t>
  </si>
  <si>
    <t>level 12 min</t>
  </si>
  <si>
    <t>push ?</t>
  </si>
  <si>
    <t>en fait shock a un malus qand on est du coté clair.</t>
  </si>
  <si>
    <t>Shock not now ?</t>
  </si>
  <si>
    <t>Weapon Focus</t>
  </si>
  <si>
    <t>Implants</t>
  </si>
  <si>
    <t>Heal</t>
  </si>
  <si>
    <t>Stasis</t>
  </si>
  <si>
    <t>Stasis+</t>
  </si>
  <si>
    <t>Throw+ ?</t>
  </si>
  <si>
    <t>Duel</t>
  </si>
  <si>
    <t>Implants+</t>
  </si>
  <si>
    <t>Duel+</t>
  </si>
  <si>
    <t>power++</t>
  </si>
  <si>
    <t>duel</t>
  </si>
  <si>
    <t>flurry+</t>
  </si>
  <si>
    <t>duel+</t>
  </si>
  <si>
    <t>duel++</t>
  </si>
  <si>
    <t>Jolee</t>
  </si>
  <si>
    <t>fear</t>
  </si>
  <si>
    <t>fear+</t>
  </si>
  <si>
    <t>Valor/Resist</t>
  </si>
  <si>
    <t>push+</t>
  </si>
  <si>
    <t>stun+</t>
  </si>
  <si>
    <t>Duel++</t>
  </si>
  <si>
    <t>heal+</t>
  </si>
  <si>
    <t>fear++/throw+</t>
  </si>
  <si>
    <t>Cond++</t>
  </si>
  <si>
    <t>droid++</t>
  </si>
  <si>
    <t>Implant+ ? No -&gt; max dexterity</t>
  </si>
  <si>
    <t>Juhani</t>
  </si>
  <si>
    <t>critical</t>
  </si>
  <si>
    <t>critical+</t>
  </si>
  <si>
    <t>critical++</t>
  </si>
  <si>
    <t>heal</t>
  </si>
  <si>
    <t>slow+</t>
  </si>
  <si>
    <t>droid</t>
  </si>
  <si>
    <t>droid+</t>
  </si>
  <si>
    <t>slow++</t>
  </si>
  <si>
    <t>Droid++</t>
  </si>
  <si>
    <t>useful in manaan base</t>
  </si>
  <si>
    <t>valor++</t>
  </si>
  <si>
    <t>stun++</t>
  </si>
  <si>
    <t>push++</t>
  </si>
  <si>
    <t>shock/shock+</t>
  </si>
  <si>
    <t>shock++</t>
  </si>
  <si>
    <t>resist+</t>
  </si>
  <si>
    <t>valor</t>
  </si>
  <si>
    <t>valor+</t>
  </si>
  <si>
    <t>Valor++</t>
  </si>
  <si>
    <t>last level ?</t>
  </si>
  <si>
    <t>Mission Joins</t>
  </si>
  <si>
    <t>Before meeting Candrous</t>
  </si>
  <si>
    <t>Taris Upper Appartments</t>
  </si>
  <si>
    <t>Endar Spire 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</si>
</sst>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 (Body)"/>
    </font>
    <font>
      <b/>
      <sz val="18"/>
      <color theme="1"/>
      <name val="Calibri (Body)"/>
    </font>
    <font>
      <sz val="18"/>
      <color theme="1"/>
      <name val="Calibri"/>
      <family val="2"/>
      <scheme val="minor"/>
    </font>
    <font>
      <b/>
      <sz val="14"/>
      <color theme="1"/>
      <name val="Calibri (Body)"/>
    </font>
    <font>
      <sz val="12"/>
      <color theme="1"/>
      <name val="Helvetica Neue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rgb="FF2E2A29"/>
      <name val="Arial"/>
      <family val="2"/>
    </font>
    <font>
      <sz val="14"/>
      <color rgb="FF2E2A29"/>
      <name val="Arial"/>
      <family val="2"/>
    </font>
    <font>
      <sz val="12"/>
      <color rgb="FF2E2A2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Helvetica Neue"/>
      <family val="2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BC2E6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9" fontId="15" fillId="0" borderId="0" applyFont="0" applyFill="0" applyBorder="0" applyAlignment="0" applyProtection="0"/>
  </cellStyleXfs>
  <cellXfs count="218">
    <xf numFmtId="0" fontId="0" fillId="0" borderId="0" xfId="0"/>
    <xf numFmtId="0" fontId="2" fillId="0" borderId="0" xfId="0" applyFont="1" applyAlignment="1">
      <alignment horizontal="center" vertical="center"/>
    </xf>
    <xf numFmtId="0" fontId="5" fillId="2" borderId="0" xfId="0" applyFont="1" applyFill="1"/>
    <xf numFmtId="0" fontId="0" fillId="2" borderId="0" xfId="0" applyFill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1"/>
    <xf numFmtId="0" fontId="6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5" fillId="2" borderId="3" xfId="0" applyFont="1" applyFill="1" applyBorder="1"/>
    <xf numFmtId="0" fontId="0" fillId="5" borderId="1" xfId="0" applyFill="1" applyBorder="1"/>
    <xf numFmtId="0" fontId="1" fillId="5" borderId="0" xfId="0" applyFont="1" applyFill="1" applyAlignment="1">
      <alignment horizontal="center" vertical="center"/>
    </xf>
    <xf numFmtId="0" fontId="13" fillId="0" borderId="0" xfId="0" applyFont="1"/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1" xfId="0" applyFont="1" applyFill="1" applyBorder="1"/>
    <xf numFmtId="0" fontId="0" fillId="0" borderId="0" xfId="0" applyBorder="1"/>
    <xf numFmtId="0" fontId="5" fillId="2" borderId="1" xfId="0" applyFont="1" applyFill="1" applyBorder="1"/>
    <xf numFmtId="0" fontId="0" fillId="0" borderId="1" xfId="0" applyFill="1" applyBorder="1"/>
    <xf numFmtId="0" fontId="1" fillId="0" borderId="0" xfId="0" applyFont="1" applyFill="1" applyAlignment="1">
      <alignment horizontal="center" vertical="center"/>
    </xf>
    <xf numFmtId="0" fontId="0" fillId="5" borderId="3" xfId="0" applyFill="1" applyBorder="1"/>
    <xf numFmtId="0" fontId="0" fillId="0" borderId="3" xfId="0" applyBorder="1"/>
    <xf numFmtId="0" fontId="0" fillId="0" borderId="3" xfId="0" applyFill="1" applyBorder="1"/>
    <xf numFmtId="0" fontId="0" fillId="0" borderId="4" xfId="0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2" borderId="0" xfId="0" applyFill="1" applyBorder="1"/>
    <xf numFmtId="0" fontId="5" fillId="2" borderId="8" xfId="0" applyFont="1" applyFill="1" applyBorder="1"/>
    <xf numFmtId="0" fontId="0" fillId="2" borderId="9" xfId="0" applyFill="1" applyBorder="1"/>
    <xf numFmtId="0" fontId="0" fillId="0" borderId="8" xfId="0" applyBorder="1"/>
    <xf numFmtId="0" fontId="0" fillId="0" borderId="9" xfId="0" applyBorder="1"/>
    <xf numFmtId="0" fontId="6" fillId="0" borderId="8" xfId="0" applyFont="1" applyBorder="1"/>
    <xf numFmtId="0" fontId="5" fillId="2" borderId="10" xfId="0" applyFont="1" applyFill="1" applyBorder="1"/>
    <xf numFmtId="0" fontId="0" fillId="2" borderId="11" xfId="0" applyFill="1" applyBorder="1"/>
    <xf numFmtId="0" fontId="0" fillId="2" borderId="12" xfId="0" applyFill="1" applyBorder="1"/>
    <xf numFmtId="0" fontId="0" fillId="6" borderId="1" xfId="0" applyFill="1" applyBorder="1"/>
    <xf numFmtId="0" fontId="8" fillId="2" borderId="0" xfId="0" applyFont="1" applyFill="1" applyAlignment="1">
      <alignment horizontal="center" vertical="center"/>
    </xf>
    <xf numFmtId="0" fontId="8" fillId="2" borderId="0" xfId="0" applyFont="1" applyFill="1"/>
    <xf numFmtId="0" fontId="12" fillId="0" borderId="2" xfId="0" applyFont="1" applyBorder="1"/>
    <xf numFmtId="0" fontId="1" fillId="2" borderId="1" xfId="0" applyFont="1" applyFill="1" applyBorder="1"/>
    <xf numFmtId="0" fontId="0" fillId="0" borderId="0" xfId="0" applyFont="1" applyFill="1" applyBorder="1" applyAlignment="1">
      <alignment vertical="center"/>
    </xf>
    <xf numFmtId="0" fontId="0" fillId="2" borderId="3" xfId="0" applyFill="1" applyBorder="1"/>
    <xf numFmtId="0" fontId="0" fillId="2" borderId="10" xfId="0" applyFill="1" applyBorder="1"/>
    <xf numFmtId="0" fontId="0" fillId="2" borderId="4" xfId="0" applyFill="1" applyBorder="1"/>
    <xf numFmtId="0" fontId="1" fillId="2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2" borderId="14" xfId="0" applyFill="1" applyBorder="1"/>
    <xf numFmtId="0" fontId="6" fillId="0" borderId="13" xfId="0" applyFont="1" applyBorder="1"/>
    <xf numFmtId="0" fontId="6" fillId="0" borderId="14" xfId="0" applyFont="1" applyFill="1" applyBorder="1"/>
    <xf numFmtId="0" fontId="6" fillId="0" borderId="1" xfId="0" applyFont="1" applyFill="1" applyBorder="1"/>
    <xf numFmtId="0" fontId="0" fillId="2" borderId="6" xfId="0" applyFill="1" applyBorder="1"/>
    <xf numFmtId="0" fontId="1" fillId="0" borderId="2" xfId="0" applyFont="1" applyBorder="1" applyAlignment="1">
      <alignment horizontal="center" vertical="center"/>
    </xf>
    <xf numFmtId="0" fontId="6" fillId="0" borderId="13" xfId="0" applyFont="1" applyFill="1" applyBorder="1"/>
    <xf numFmtId="0" fontId="0" fillId="0" borderId="13" xfId="0" applyFont="1" applyFill="1" applyBorder="1"/>
    <xf numFmtId="0" fontId="5" fillId="2" borderId="14" xfId="0" applyFont="1" applyFill="1" applyBorder="1"/>
    <xf numFmtId="0" fontId="1" fillId="0" borderId="0" xfId="0" applyFont="1" applyAlignment="1">
      <alignment horizontal="center" vertical="center"/>
    </xf>
    <xf numFmtId="0" fontId="0" fillId="0" borderId="14" xfId="0" applyFill="1" applyBorder="1"/>
    <xf numFmtId="0" fontId="1" fillId="2" borderId="1" xfId="0" applyFont="1" applyFill="1" applyBorder="1" applyAlignment="1">
      <alignment horizontal="left" vertical="center"/>
    </xf>
    <xf numFmtId="0" fontId="0" fillId="0" borderId="2" xfId="0" applyFill="1" applyBorder="1"/>
    <xf numFmtId="0" fontId="0" fillId="0" borderId="4" xfId="0" applyFill="1" applyBorder="1"/>
    <xf numFmtId="0" fontId="0" fillId="0" borderId="0" xfId="0" applyFill="1" applyBorder="1" applyAlignment="1">
      <alignment horizontal="center" vertical="center"/>
    </xf>
    <xf numFmtId="0" fontId="10" fillId="0" borderId="1" xfId="1" applyBorder="1"/>
    <xf numFmtId="0" fontId="12" fillId="0" borderId="1" xfId="0" applyFont="1" applyBorder="1"/>
    <xf numFmtId="0" fontId="13" fillId="0" borderId="1" xfId="0" applyFont="1" applyBorder="1"/>
    <xf numFmtId="0" fontId="16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16" fillId="7" borderId="13" xfId="0" applyFont="1" applyFill="1" applyBorder="1" applyAlignment="1">
      <alignment horizontal="center"/>
    </xf>
    <xf numFmtId="0" fontId="8" fillId="7" borderId="1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9" fontId="0" fillId="0" borderId="1" xfId="2" applyFont="1" applyFill="1" applyBorder="1"/>
    <xf numFmtId="9" fontId="0" fillId="0" borderId="1" xfId="2" applyFont="1" applyBorder="1"/>
    <xf numFmtId="0" fontId="8" fillId="0" borderId="1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vertical="center"/>
    </xf>
    <xf numFmtId="0" fontId="0" fillId="0" borderId="3" xfId="0" applyFont="1" applyFill="1" applyBorder="1"/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9" fontId="0" fillId="0" borderId="3" xfId="2" applyFont="1" applyFill="1" applyBorder="1"/>
    <xf numFmtId="9" fontId="0" fillId="0" borderId="3" xfId="2" applyFont="1" applyBorder="1"/>
    <xf numFmtId="0" fontId="8" fillId="7" borderId="3" xfId="0" applyFont="1" applyFill="1" applyBorder="1" applyAlignment="1">
      <alignment horizontal="center"/>
    </xf>
    <xf numFmtId="0" fontId="8" fillId="7" borderId="3" xfId="0" applyFont="1" applyFill="1" applyBorder="1" applyAlignment="1">
      <alignment vertical="center"/>
    </xf>
    <xf numFmtId="0" fontId="0" fillId="6" borderId="3" xfId="0" applyFill="1" applyBorder="1"/>
    <xf numFmtId="0" fontId="0" fillId="0" borderId="15" xfId="0" applyBorder="1"/>
    <xf numFmtId="0" fontId="0" fillId="2" borderId="15" xfId="0" applyFill="1" applyBorder="1"/>
    <xf numFmtId="0" fontId="0" fillId="0" borderId="18" xfId="0" applyFill="1" applyBorder="1"/>
    <xf numFmtId="0" fontId="0" fillId="2" borderId="16" xfId="0" applyFill="1" applyBorder="1"/>
    <xf numFmtId="0" fontId="0" fillId="0" borderId="15" xfId="0" applyFont="1" applyFill="1" applyBorder="1"/>
    <xf numFmtId="0" fontId="0" fillId="0" borderId="18" xfId="0" applyBorder="1"/>
    <xf numFmtId="0" fontId="1" fillId="0" borderId="18" xfId="0" applyFont="1" applyBorder="1" applyAlignment="1">
      <alignment horizontal="center"/>
    </xf>
    <xf numFmtId="0" fontId="0" fillId="2" borderId="19" xfId="0" applyFill="1" applyBorder="1"/>
    <xf numFmtId="0" fontId="0" fillId="0" borderId="15" xfId="0" applyFill="1" applyBorder="1"/>
    <xf numFmtId="0" fontId="0" fillId="0" borderId="18" xfId="0" applyBorder="1" applyAlignment="1">
      <alignment horizontal="center"/>
    </xf>
    <xf numFmtId="0" fontId="0" fillId="2" borderId="18" xfId="0" applyFill="1" applyBorder="1"/>
    <xf numFmtId="9" fontId="0" fillId="0" borderId="18" xfId="2" applyFont="1" applyFill="1" applyBorder="1"/>
    <xf numFmtId="9" fontId="0" fillId="0" borderId="18" xfId="2" applyFont="1" applyBorder="1"/>
    <xf numFmtId="0" fontId="8" fillId="7" borderId="18" xfId="0" applyFont="1" applyFill="1" applyBorder="1" applyAlignment="1">
      <alignment horizontal="center"/>
    </xf>
    <xf numFmtId="0" fontId="8" fillId="7" borderId="18" xfId="0" applyFont="1" applyFill="1" applyBorder="1" applyAlignment="1">
      <alignment vertical="center"/>
    </xf>
    <xf numFmtId="0" fontId="0" fillId="5" borderId="18" xfId="0" applyFill="1" applyBorder="1"/>
    <xf numFmtId="0" fontId="0" fillId="6" borderId="18" xfId="0" applyFill="1" applyBorder="1"/>
    <xf numFmtId="0" fontId="0" fillId="0" borderId="0" xfId="0" applyFont="1" applyAlignment="1">
      <alignment horizontal="center"/>
    </xf>
    <xf numFmtId="0" fontId="0" fillId="0" borderId="3" xfId="0" applyFont="1" applyFill="1" applyBorder="1" applyAlignment="1">
      <alignment vertical="center"/>
    </xf>
    <xf numFmtId="0" fontId="0" fillId="8" borderId="0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18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7" fillId="2" borderId="0" xfId="0" applyFont="1" applyFill="1" applyAlignment="1">
      <alignment horizontal="center" vertical="center"/>
    </xf>
    <xf numFmtId="0" fontId="0" fillId="2" borderId="17" xfId="0" applyFill="1" applyBorder="1"/>
    <xf numFmtId="0" fontId="18" fillId="2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0" xfId="0" applyFill="1" applyBorder="1"/>
    <xf numFmtId="0" fontId="1" fillId="0" borderId="15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5" borderId="13" xfId="0" applyFill="1" applyBorder="1"/>
    <xf numFmtId="0" fontId="19" fillId="5" borderId="1" xfId="0" applyFont="1" applyFill="1" applyBorder="1" applyAlignment="1">
      <alignment vertical="center"/>
    </xf>
    <xf numFmtId="0" fontId="19" fillId="5" borderId="1" xfId="0" applyFont="1" applyFill="1" applyBorder="1"/>
    <xf numFmtId="0" fontId="0" fillId="0" borderId="6" xfId="0" applyBorder="1"/>
    <xf numFmtId="0" fontId="12" fillId="2" borderId="1" xfId="0" applyFont="1" applyFill="1" applyBorder="1"/>
    <xf numFmtId="0" fontId="8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12" fillId="2" borderId="2" xfId="0" applyFont="1" applyFill="1" applyBorder="1"/>
    <xf numFmtId="0" fontId="12" fillId="0" borderId="1" xfId="0" applyFont="1" applyFill="1" applyBorder="1"/>
    <xf numFmtId="0" fontId="1" fillId="0" borderId="10" xfId="0" applyFont="1" applyFill="1" applyBorder="1" applyAlignment="1">
      <alignment horizontal="center"/>
    </xf>
    <xf numFmtId="0" fontId="20" fillId="2" borderId="2" xfId="0" applyFont="1" applyFill="1" applyBorder="1"/>
    <xf numFmtId="0" fontId="20" fillId="2" borderId="4" xfId="0" applyFont="1" applyFill="1" applyBorder="1"/>
    <xf numFmtId="0" fontId="0" fillId="0" borderId="5" xfId="0" applyFont="1" applyFill="1" applyBorder="1"/>
    <xf numFmtId="0" fontId="20" fillId="2" borderId="2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/>
    </xf>
    <xf numFmtId="0" fontId="0" fillId="0" borderId="3" xfId="0" applyFont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4" xfId="0" applyFont="1" applyFill="1" applyBorder="1"/>
    <xf numFmtId="0" fontId="0" fillId="0" borderId="7" xfId="0" applyFont="1" applyFill="1" applyBorder="1"/>
    <xf numFmtId="0" fontId="0" fillId="0" borderId="4" xfId="0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9" fontId="0" fillId="0" borderId="4" xfId="2" applyFont="1" applyFill="1" applyBorder="1"/>
    <xf numFmtId="9" fontId="0" fillId="0" borderId="4" xfId="2" applyFont="1" applyBorder="1"/>
    <xf numFmtId="0" fontId="8" fillId="7" borderId="4" xfId="0" applyFont="1" applyFill="1" applyBorder="1" applyAlignment="1">
      <alignment horizontal="center"/>
    </xf>
    <xf numFmtId="0" fontId="8" fillId="7" borderId="4" xfId="0" applyFont="1" applyFill="1" applyBorder="1" applyAlignment="1">
      <alignment vertical="center"/>
    </xf>
    <xf numFmtId="0" fontId="0" fillId="5" borderId="4" xfId="0" applyFill="1" applyBorder="1"/>
    <xf numFmtId="0" fontId="0" fillId="6" borderId="4" xfId="0" applyFill="1" applyBorder="1"/>
    <xf numFmtId="0" fontId="0" fillId="0" borderId="12" xfId="0" applyFill="1" applyBorder="1"/>
    <xf numFmtId="0" fontId="0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/>
    </xf>
    <xf numFmtId="0" fontId="0" fillId="0" borderId="20" xfId="0" applyFill="1" applyBorder="1"/>
    <xf numFmtId="0" fontId="7" fillId="2" borderId="22" xfId="0" applyFont="1" applyFill="1" applyBorder="1" applyAlignment="1">
      <alignment horizontal="center" vertical="center"/>
    </xf>
    <xf numFmtId="0" fontId="0" fillId="2" borderId="23" xfId="0" applyFill="1" applyBorder="1"/>
    <xf numFmtId="0" fontId="0" fillId="2" borderId="20" xfId="0" applyFill="1" applyBorder="1"/>
    <xf numFmtId="0" fontId="0" fillId="2" borderId="24" xfId="0" applyFill="1" applyBorder="1"/>
    <xf numFmtId="0" fontId="1" fillId="0" borderId="18" xfId="0" applyFont="1" applyBorder="1" applyAlignment="1">
      <alignment horizontal="center" vertical="center"/>
    </xf>
    <xf numFmtId="0" fontId="0" fillId="2" borderId="21" xfId="0" applyFill="1" applyBorder="1"/>
    <xf numFmtId="0" fontId="0" fillId="0" borderId="21" xfId="0" applyFill="1" applyBorder="1"/>
    <xf numFmtId="0" fontId="4" fillId="2" borderId="17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/>
    </xf>
    <xf numFmtId="0" fontId="0" fillId="0" borderId="17" xfId="0" applyBorder="1"/>
    <xf numFmtId="0" fontId="0" fillId="0" borderId="18" xfId="0" applyFont="1" applyBorder="1" applyAlignment="1">
      <alignment vertical="center"/>
    </xf>
    <xf numFmtId="0" fontId="0" fillId="8" borderId="15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9" fontId="0" fillId="0" borderId="0" xfId="2" applyFont="1"/>
    <xf numFmtId="0" fontId="0" fillId="8" borderId="7" xfId="0" applyFont="1" applyFill="1" applyBorder="1" applyAlignment="1">
      <alignment horizontal="center"/>
    </xf>
    <xf numFmtId="9" fontId="0" fillId="0" borderId="15" xfId="2" applyFont="1" applyBorder="1"/>
    <xf numFmtId="0" fontId="20" fillId="2" borderId="0" xfId="0" applyFont="1" applyFill="1" applyBorder="1"/>
    <xf numFmtId="0" fontId="20" fillId="2" borderId="0" xfId="0" applyFont="1" applyFill="1"/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23" fillId="9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27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5F3557-E027-F147-A979-A7E9A8FBA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65382</xdr:rowOff>
    </xdr:from>
    <xdr:to>
      <xdr:col>0</xdr:col>
      <xdr:colOff>1933950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5F6D7E-33D0-F24E-AC66-3080F0F73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94C72A-BFEC-194B-B8A6-460F30F03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74639</xdr:colOff>
      <xdr:row>35</xdr:row>
      <xdr:rowOff>111403</xdr:rowOff>
    </xdr:from>
    <xdr:to>
      <xdr:col>35</xdr:col>
      <xdr:colOff>204432</xdr:colOff>
      <xdr:row>42</xdr:row>
      <xdr:rowOff>101550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221B9E-9574-B74B-9DC4-6DC8FF54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6569" y="7263508"/>
          <a:ext cx="10022424" cy="1438392"/>
        </a:xfrm>
        <a:prstGeom prst="rect">
          <a:avLst/>
        </a:prstGeom>
      </xdr:spPr>
    </xdr:pic>
    <xdr:clientData/>
  </xdr:twoCellAnchor>
  <xdr:twoCellAnchor editAs="oneCell">
    <xdr:from>
      <xdr:col>11</xdr:col>
      <xdr:colOff>759771</xdr:colOff>
      <xdr:row>42</xdr:row>
      <xdr:rowOff>190500</xdr:rowOff>
    </xdr:from>
    <xdr:to>
      <xdr:col>24</xdr:col>
      <xdr:colOff>61994</xdr:colOff>
      <xdr:row>53</xdr:row>
      <xdr:rowOff>20329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56BA7F-CBB4-CD43-8A19-DC37FE9DA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99069" y="8790851"/>
          <a:ext cx="10019241" cy="2035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10F2CB-BC33-0B46-8C2D-EE524D083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3411F9-1744-B240-ADD2-85A47D63F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0E02B9-E081-2848-8DCF-6AA173432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B38E60-1AF4-5241-90F5-325C6FDB7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2AD03F-55EB-6F4C-91F2-8677CDAC9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D6014A-213E-4D46-BE24-6446DBA32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CD47F5-47D6-6D4C-A014-493422EC0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398DFD-1F47-5E4E-B445-9ACE3FEC8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6F6CB3-EBBE-AD4D-B1C9-85A33C00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5363D2-AA07-AD4D-A5F5-F04664998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60BEAC-51C7-0E4A-BDA9-BC8F7D77F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70BEB3-9288-3E44-9556-215947015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65382</xdr:rowOff>
    </xdr:from>
    <xdr:to>
      <xdr:col>0</xdr:col>
      <xdr:colOff>1933950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B608D8-B337-9D42-B3ED-9FC983C3B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65382</xdr:rowOff>
    </xdr:from>
    <xdr:to>
      <xdr:col>0</xdr:col>
      <xdr:colOff>1933950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2AD2C-9746-BD44-BA18-F0513E74B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73382"/>
          <a:ext cx="1657363" cy="16573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strategywiki.org/wiki/Star_Wars:_Knights_of_the_Old_Republic/Classes" TargetMode="External"/><Relationship Id="rId3" Type="http://schemas.openxmlformats.org/officeDocument/2006/relationships/hyperlink" Target="https://strategywiki.org/wiki/Star_Wars:_Knights_of_the_Old_Republic/Classes" TargetMode="External"/><Relationship Id="rId7" Type="http://schemas.openxmlformats.org/officeDocument/2006/relationships/hyperlink" Target="https://strategywiki.org/wiki/Star_Wars:_Knights_of_the_Old_Republic/Classes" TargetMode="External"/><Relationship Id="rId2" Type="http://schemas.openxmlformats.org/officeDocument/2006/relationships/hyperlink" Target="https://strategywiki.org/wiki/Star_Wars:_Knights_of_the_Old_Republic/Classes" TargetMode="External"/><Relationship Id="rId1" Type="http://schemas.openxmlformats.org/officeDocument/2006/relationships/hyperlink" Target="https://strategywiki.org/wiki/Star_Wars:_Knights_of_the_Old_Republic/Classes" TargetMode="External"/><Relationship Id="rId6" Type="http://schemas.openxmlformats.org/officeDocument/2006/relationships/hyperlink" Target="https://strategywiki.org/wiki/Star_Wars:_Knights_of_the_Old_Republic/Classes" TargetMode="External"/><Relationship Id="rId5" Type="http://schemas.openxmlformats.org/officeDocument/2006/relationships/hyperlink" Target="https://strategywiki.org/wiki/Star_Wars:_Knights_of_the_Old_Republic/Classes" TargetMode="External"/><Relationship Id="rId10" Type="http://schemas.openxmlformats.org/officeDocument/2006/relationships/drawing" Target="../drawings/drawing12.xml"/><Relationship Id="rId4" Type="http://schemas.openxmlformats.org/officeDocument/2006/relationships/hyperlink" Target="https://strategywiki.org/wiki/Star_Wars:_Knights_of_the_Old_Republic/Classes" TargetMode="External"/><Relationship Id="rId9" Type="http://schemas.openxmlformats.org/officeDocument/2006/relationships/hyperlink" Target="https://strategywiki.org/wiki/Star_Wars:_Knights_of_the_Old_Republic/Classes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s://strategywiki.org/wiki/Star_Wars:_Knights_of_the_Old_Republic/Attributes" TargetMode="External"/><Relationship Id="rId1" Type="http://schemas.openxmlformats.org/officeDocument/2006/relationships/hyperlink" Target="https://strategywiki.org/wiki/Star_Wars:_Knights_of_the_Old_Republic/Class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41A9C-037C-0846-B98B-03D9ABF7DAE2}">
  <sheetPr>
    <pageSetUpPr autoPageBreaks="0"/>
  </sheetPr>
  <dimension ref="A1:CS319"/>
  <sheetViews>
    <sheetView workbookViewId="0">
      <selection activeCell="C7" sqref="C7"/>
    </sheetView>
  </sheetViews>
  <sheetFormatPr defaultColWidth="11" defaultRowHeight="15.75"/>
  <cols>
    <col min="1" max="1" width="29.1875" bestFit="1" customWidth="1"/>
    <col min="3" max="3" width="11.3125" bestFit="1" customWidth="1"/>
    <col min="10" max="10" width="10.8125" style="21"/>
    <col min="11" max="11" width="10.8125" style="108"/>
  </cols>
  <sheetData>
    <row r="1" spans="1:97" ht="40.049999999999997" customHeight="1">
      <c r="A1" s="1" t="s">
        <v>0</v>
      </c>
    </row>
    <row r="2" spans="1:97" ht="139.05000000000001" customHeight="1">
      <c r="A2" s="12"/>
    </row>
    <row r="3" spans="1:97" ht="23.25">
      <c r="A3" s="62" t="s">
        <v>19</v>
      </c>
      <c r="B3" s="58" t="s">
        <v>20</v>
      </c>
      <c r="C3" s="58" t="s">
        <v>20</v>
      </c>
      <c r="D3" s="58" t="s">
        <v>20</v>
      </c>
      <c r="E3" s="58" t="s">
        <v>20</v>
      </c>
      <c r="F3" s="58" t="s">
        <v>20</v>
      </c>
      <c r="G3" s="58" t="s">
        <v>20</v>
      </c>
      <c r="H3" s="58" t="s">
        <v>20</v>
      </c>
      <c r="I3" s="58" t="s">
        <v>20</v>
      </c>
      <c r="J3" s="58" t="s">
        <v>20</v>
      </c>
      <c r="K3" s="195" t="s">
        <v>33</v>
      </c>
      <c r="L3" s="68" t="s">
        <v>33</v>
      </c>
      <c r="M3" s="59" t="s">
        <v>33</v>
      </c>
      <c r="N3" s="59" t="s">
        <v>33</v>
      </c>
      <c r="O3" s="59" t="s">
        <v>33</v>
      </c>
      <c r="P3" s="59" t="s">
        <v>33</v>
      </c>
      <c r="Q3" s="59" t="s">
        <v>33</v>
      </c>
      <c r="R3" s="59" t="s">
        <v>33</v>
      </c>
      <c r="S3" s="59" t="s">
        <v>33</v>
      </c>
      <c r="T3" s="59" t="s">
        <v>33</v>
      </c>
      <c r="U3" s="59" t="s">
        <v>33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158</v>
      </c>
      <c r="B5">
        <v>0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C6" t="s">
        <v>216</v>
      </c>
      <c r="D6" t="s">
        <v>215</v>
      </c>
      <c r="E6" t="s">
        <v>214</v>
      </c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8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>
        <f t="shared" ref="B8:U8" si="1" xml:space="preserve"> IF(B7=1,78,IF(MOD(B7,4)=0,1,0)) - SUM(B190:B195)</f>
        <v>0</v>
      </c>
      <c r="C8" s="213">
        <f t="shared" si="1"/>
        <v>0</v>
      </c>
      <c r="D8" s="213">
        <f t="shared" si="1"/>
        <v>0</v>
      </c>
      <c r="E8" s="213">
        <f t="shared" si="1"/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14</v>
      </c>
      <c r="C9" s="95">
        <v>14</v>
      </c>
      <c r="D9" s="95">
        <v>14</v>
      </c>
      <c r="E9" s="95">
        <v>14</v>
      </c>
      <c r="F9" s="95">
        <v>14</v>
      </c>
      <c r="G9" s="95">
        <v>14</v>
      </c>
      <c r="H9" s="95">
        <v>14</v>
      </c>
      <c r="I9" s="95">
        <v>14</v>
      </c>
      <c r="J9" s="126">
        <v>14</v>
      </c>
      <c r="K9" s="95">
        <v>14</v>
      </c>
      <c r="L9" s="171">
        <v>14</v>
      </c>
      <c r="M9" s="95">
        <v>14</v>
      </c>
      <c r="N9" s="95">
        <v>14</v>
      </c>
      <c r="O9" s="95">
        <v>14</v>
      </c>
      <c r="P9" s="95">
        <v>14</v>
      </c>
      <c r="Q9" s="95">
        <v>14</v>
      </c>
      <c r="R9" s="95">
        <v>14</v>
      </c>
      <c r="S9" s="95">
        <v>14</v>
      </c>
      <c r="T9" s="95">
        <v>14</v>
      </c>
      <c r="U9" s="95">
        <v>14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10</v>
      </c>
      <c r="C10" s="23">
        <v>10</v>
      </c>
      <c r="D10" s="23">
        <v>10</v>
      </c>
      <c r="E10" s="23">
        <v>10</v>
      </c>
      <c r="F10" s="23">
        <v>10</v>
      </c>
      <c r="G10" s="23">
        <v>10</v>
      </c>
      <c r="H10" s="23">
        <v>10</v>
      </c>
      <c r="I10" s="23">
        <v>10</v>
      </c>
      <c r="J10" s="27">
        <v>10</v>
      </c>
      <c r="K10" s="23">
        <v>10</v>
      </c>
      <c r="L10" s="76">
        <v>10</v>
      </c>
      <c r="M10" s="23">
        <v>10</v>
      </c>
      <c r="N10" s="23">
        <v>10</v>
      </c>
      <c r="O10" s="23">
        <v>10</v>
      </c>
      <c r="P10" s="23">
        <v>10</v>
      </c>
      <c r="Q10" s="23">
        <v>10</v>
      </c>
      <c r="R10" s="23">
        <v>10</v>
      </c>
      <c r="S10" s="23">
        <v>10</v>
      </c>
      <c r="T10" s="23">
        <v>10</v>
      </c>
      <c r="U10" s="23">
        <v>10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15</v>
      </c>
      <c r="J11" s="27">
        <v>15</v>
      </c>
      <c r="K11" s="23">
        <v>15</v>
      </c>
      <c r="L11" s="76">
        <v>15</v>
      </c>
      <c r="M11" s="23">
        <v>16</v>
      </c>
      <c r="N11" s="23">
        <v>16</v>
      </c>
      <c r="O11" s="23">
        <v>16</v>
      </c>
      <c r="P11" s="23">
        <v>16</v>
      </c>
      <c r="Q11" s="23">
        <v>16</v>
      </c>
      <c r="R11" s="23">
        <v>16</v>
      </c>
      <c r="S11" s="23">
        <v>16</v>
      </c>
      <c r="T11" s="23">
        <v>16</v>
      </c>
      <c r="U11" s="23">
        <v>16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13</v>
      </c>
      <c r="C13" s="23">
        <v>13</v>
      </c>
      <c r="D13" s="23">
        <v>13</v>
      </c>
      <c r="E13" s="23">
        <v>13</v>
      </c>
      <c r="F13" s="23">
        <v>13</v>
      </c>
      <c r="G13" s="23">
        <v>13</v>
      </c>
      <c r="H13" s="23">
        <v>13</v>
      </c>
      <c r="I13" s="23">
        <v>13</v>
      </c>
      <c r="J13" s="27">
        <v>13</v>
      </c>
      <c r="K13" s="23">
        <v>13</v>
      </c>
      <c r="L13" s="76">
        <v>13</v>
      </c>
      <c r="M13" s="23">
        <v>13</v>
      </c>
      <c r="N13" s="23">
        <v>13</v>
      </c>
      <c r="O13" s="23">
        <v>13</v>
      </c>
      <c r="P13" s="23">
        <v>13</v>
      </c>
      <c r="Q13" s="23">
        <v>14</v>
      </c>
      <c r="R13" s="23">
        <v>14</v>
      </c>
      <c r="S13" s="23">
        <v>14</v>
      </c>
      <c r="T13" s="23">
        <v>14</v>
      </c>
      <c r="U13" s="23">
        <v>15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13</v>
      </c>
      <c r="C14" s="23">
        <v>13</v>
      </c>
      <c r="D14" s="23">
        <v>13</v>
      </c>
      <c r="E14" s="23">
        <v>14</v>
      </c>
      <c r="F14" s="23">
        <v>14</v>
      </c>
      <c r="G14" s="23">
        <v>14</v>
      </c>
      <c r="H14" s="23">
        <v>14</v>
      </c>
      <c r="I14" s="23">
        <v>14</v>
      </c>
      <c r="J14" s="27">
        <v>14</v>
      </c>
      <c r="K14" s="23">
        <v>14</v>
      </c>
      <c r="L14" s="76">
        <v>14</v>
      </c>
      <c r="M14" s="23">
        <v>14</v>
      </c>
      <c r="N14" s="23">
        <v>14</v>
      </c>
      <c r="O14" s="23">
        <v>14</v>
      </c>
      <c r="P14" s="23">
        <v>14</v>
      </c>
      <c r="Q14" s="23">
        <v>14</v>
      </c>
      <c r="R14" s="23">
        <v>14</v>
      </c>
      <c r="S14" s="23">
        <v>14</v>
      </c>
      <c r="T14" s="23">
        <v>14</v>
      </c>
      <c r="U14" s="23">
        <v>14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>
        <f xml:space="preserve"> B221 - SUM(B197:B204)</f>
        <v>0</v>
      </c>
      <c r="C15" s="165">
        <f t="shared" ref="C15:U15" si="2" xml:space="preserve"> C221 - SUM(C197:C204) + B15</f>
        <v>0</v>
      </c>
      <c r="D15" s="165">
        <f t="shared" si="2"/>
        <v>0</v>
      </c>
      <c r="E15" s="165">
        <f t="shared" si="2"/>
        <v>0</v>
      </c>
      <c r="F15" s="165">
        <f t="shared" si="2"/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4</v>
      </c>
      <c r="C16" s="20">
        <v>5</v>
      </c>
      <c r="D16" s="20">
        <v>6</v>
      </c>
      <c r="E16" s="20">
        <v>7</v>
      </c>
      <c r="F16" s="20">
        <v>8</v>
      </c>
      <c r="G16" s="20">
        <v>9</v>
      </c>
      <c r="H16" s="20">
        <v>10</v>
      </c>
      <c r="I16" s="20">
        <v>11</v>
      </c>
      <c r="J16" s="99">
        <v>12</v>
      </c>
      <c r="K16" s="20">
        <v>12</v>
      </c>
      <c r="L16" s="172">
        <v>12</v>
      </c>
      <c r="M16" s="20">
        <v>12</v>
      </c>
      <c r="N16" s="20">
        <v>12</v>
      </c>
      <c r="O16" s="20">
        <v>12</v>
      </c>
      <c r="P16" s="20">
        <v>12</v>
      </c>
      <c r="Q16" s="20">
        <v>12</v>
      </c>
      <c r="R16" s="20">
        <v>12</v>
      </c>
      <c r="S16" s="20">
        <v>12</v>
      </c>
      <c r="T16" s="20">
        <v>12</v>
      </c>
      <c r="U16" s="20">
        <v>12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4</v>
      </c>
      <c r="C17" s="20">
        <v>4</v>
      </c>
      <c r="D17" s="20">
        <v>4</v>
      </c>
      <c r="E17" s="20">
        <v>4</v>
      </c>
      <c r="F17" s="20">
        <v>6</v>
      </c>
      <c r="G17" s="20">
        <v>6</v>
      </c>
      <c r="H17" s="20">
        <v>8</v>
      </c>
      <c r="I17" s="20">
        <v>10</v>
      </c>
      <c r="J17" s="99">
        <v>12</v>
      </c>
      <c r="K17" s="20">
        <v>12</v>
      </c>
      <c r="L17" s="172">
        <v>12</v>
      </c>
      <c r="M17" s="20">
        <v>13</v>
      </c>
      <c r="N17" s="20">
        <v>13</v>
      </c>
      <c r="O17" s="20">
        <v>14</v>
      </c>
      <c r="P17" s="20">
        <v>14</v>
      </c>
      <c r="Q17" s="20">
        <v>15</v>
      </c>
      <c r="R17" s="20">
        <v>16</v>
      </c>
      <c r="S17" s="20">
        <v>17</v>
      </c>
      <c r="T17" s="20">
        <v>17</v>
      </c>
      <c r="U17" s="20">
        <v>19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4</v>
      </c>
      <c r="C19" s="20">
        <v>4</v>
      </c>
      <c r="D19" s="20">
        <v>5</v>
      </c>
      <c r="E19" s="20">
        <v>6</v>
      </c>
      <c r="F19" s="20">
        <v>6</v>
      </c>
      <c r="G19" s="20">
        <v>6</v>
      </c>
      <c r="H19" s="20">
        <v>6</v>
      </c>
      <c r="I19" s="20">
        <v>6</v>
      </c>
      <c r="J19" s="99">
        <v>6</v>
      </c>
      <c r="K19" s="20">
        <v>7</v>
      </c>
      <c r="L19" s="172">
        <v>8</v>
      </c>
      <c r="M19" s="20">
        <v>9</v>
      </c>
      <c r="N19" s="20">
        <v>10</v>
      </c>
      <c r="O19" s="20">
        <v>11</v>
      </c>
      <c r="P19" s="20">
        <v>12</v>
      </c>
      <c r="Q19" s="20">
        <v>13</v>
      </c>
      <c r="R19" s="20">
        <v>14</v>
      </c>
      <c r="S19" s="20">
        <v>15</v>
      </c>
      <c r="T19" s="20">
        <v>16</v>
      </c>
      <c r="U19" s="20">
        <v>16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1</v>
      </c>
      <c r="D20" s="20">
        <v>2</v>
      </c>
      <c r="E20" s="20">
        <v>2</v>
      </c>
      <c r="F20" s="20">
        <v>2</v>
      </c>
      <c r="G20" s="20">
        <v>3</v>
      </c>
      <c r="H20" s="20">
        <v>3</v>
      </c>
      <c r="I20" s="20">
        <v>3</v>
      </c>
      <c r="J20" s="99">
        <v>3</v>
      </c>
      <c r="K20" s="20">
        <v>5</v>
      </c>
      <c r="L20" s="172">
        <v>6</v>
      </c>
      <c r="M20" s="20">
        <v>6</v>
      </c>
      <c r="N20" s="20">
        <v>7</v>
      </c>
      <c r="O20" s="20">
        <v>7</v>
      </c>
      <c r="P20" s="20">
        <v>8</v>
      </c>
      <c r="Q20" s="20">
        <v>8</v>
      </c>
      <c r="R20" s="20">
        <v>9</v>
      </c>
      <c r="S20" s="20">
        <v>9</v>
      </c>
      <c r="T20" s="20">
        <v>10</v>
      </c>
      <c r="U20" s="20">
        <v>10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4</v>
      </c>
      <c r="C21" s="20">
        <v>5</v>
      </c>
      <c r="D21" s="20">
        <v>5</v>
      </c>
      <c r="E21" s="20">
        <v>7</v>
      </c>
      <c r="F21" s="20">
        <v>8</v>
      </c>
      <c r="G21" s="20">
        <v>9</v>
      </c>
      <c r="H21" s="20">
        <v>10</v>
      </c>
      <c r="I21" s="20">
        <v>11</v>
      </c>
      <c r="J21" s="99">
        <v>12</v>
      </c>
      <c r="K21" s="20">
        <v>12</v>
      </c>
      <c r="L21" s="172">
        <v>12</v>
      </c>
      <c r="M21" s="20">
        <v>12</v>
      </c>
      <c r="N21" s="20">
        <v>12</v>
      </c>
      <c r="O21" s="20">
        <v>12</v>
      </c>
      <c r="P21" s="20">
        <v>12</v>
      </c>
      <c r="Q21" s="20">
        <v>12</v>
      </c>
      <c r="R21" s="20">
        <v>12</v>
      </c>
      <c r="S21" s="20">
        <v>12</v>
      </c>
      <c r="T21" s="20">
        <v>12</v>
      </c>
      <c r="U21" s="20">
        <v>12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4</v>
      </c>
      <c r="C23" s="70">
        <v>4</v>
      </c>
      <c r="D23" s="70">
        <v>4</v>
      </c>
      <c r="E23" s="70">
        <v>4</v>
      </c>
      <c r="F23" s="70">
        <v>4</v>
      </c>
      <c r="G23" s="70">
        <v>4</v>
      </c>
      <c r="H23" s="70">
        <v>4</v>
      </c>
      <c r="I23" s="70">
        <v>4</v>
      </c>
      <c r="J23" s="167">
        <v>4</v>
      </c>
      <c r="K23" s="20">
        <v>4</v>
      </c>
      <c r="L23" s="173">
        <v>5</v>
      </c>
      <c r="M23" s="70">
        <v>6</v>
      </c>
      <c r="N23" s="70">
        <v>7</v>
      </c>
      <c r="O23" s="70">
        <v>8</v>
      </c>
      <c r="P23" s="70">
        <v>9</v>
      </c>
      <c r="Q23" s="70">
        <v>10</v>
      </c>
      <c r="R23" s="70">
        <v>10</v>
      </c>
      <c r="S23" s="70">
        <v>11</v>
      </c>
      <c r="T23" s="70">
        <v>12</v>
      </c>
      <c r="U23" s="70">
        <v>13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0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1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 t="s">
        <v>18</v>
      </c>
      <c r="C25" s="186" t="s">
        <v>120</v>
      </c>
      <c r="D25" s="186" t="s">
        <v>25</v>
      </c>
      <c r="E25" s="96"/>
      <c r="F25" s="186" t="s">
        <v>35</v>
      </c>
      <c r="G25" s="96"/>
      <c r="H25" s="96" t="s">
        <v>96</v>
      </c>
      <c r="I25" s="96"/>
      <c r="J25" s="186" t="s">
        <v>36</v>
      </c>
      <c r="K25" s="186" t="s">
        <v>37</v>
      </c>
      <c r="L25" s="96"/>
      <c r="M25" s="96" t="s">
        <v>114</v>
      </c>
      <c r="N25" s="96"/>
      <c r="O25" s="96"/>
      <c r="P25" s="96" t="s">
        <v>86</v>
      </c>
      <c r="Q25" s="96"/>
      <c r="R25" s="96"/>
      <c r="S25" s="96" t="s">
        <v>108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2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1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1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 ht="31.5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 t="s">
        <v>117</v>
      </c>
      <c r="L27" s="96" t="s">
        <v>107</v>
      </c>
      <c r="M27" s="96" t="s">
        <v>106</v>
      </c>
      <c r="N27" s="96" t="s">
        <v>118</v>
      </c>
      <c r="O27" s="96" t="s">
        <v>105</v>
      </c>
      <c r="P27" s="96" t="s">
        <v>103</v>
      </c>
      <c r="Q27" s="96" t="s">
        <v>119</v>
      </c>
      <c r="R27" s="96" t="s">
        <v>102</v>
      </c>
      <c r="S27" s="96" t="s">
        <v>87</v>
      </c>
      <c r="T27" s="96" t="s">
        <v>104</v>
      </c>
      <c r="U27" s="96" t="s">
        <v>101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116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152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116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153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116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152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6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7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153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138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6">
        <f t="shared" si="3"/>
        <v>1</v>
      </c>
      <c r="L36" s="135">
        <f t="shared" si="3"/>
        <v>2</v>
      </c>
      <c r="M36" s="135">
        <f t="shared" si="3"/>
        <v>3</v>
      </c>
      <c r="N36" s="135">
        <f t="shared" si="3"/>
        <v>4</v>
      </c>
      <c r="O36" s="135">
        <f t="shared" si="3"/>
        <v>5</v>
      </c>
      <c r="P36" s="135">
        <f t="shared" si="3"/>
        <v>6</v>
      </c>
      <c r="Q36" s="135">
        <f t="shared" si="3"/>
        <v>7</v>
      </c>
      <c r="R36" s="135">
        <f t="shared" si="3"/>
        <v>8</v>
      </c>
      <c r="S36" s="135">
        <f t="shared" si="3"/>
        <v>9</v>
      </c>
      <c r="T36" s="135">
        <f t="shared" si="3"/>
        <v>10</v>
      </c>
      <c r="U36" s="137">
        <f t="shared" si="3"/>
        <v>11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116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154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9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6</v>
      </c>
      <c r="C39" s="8">
        <f t="shared" ref="C39:U39" si="4" xml:space="preserve"> C16 + C218</f>
        <v>7</v>
      </c>
      <c r="D39" s="8">
        <f t="shared" si="4"/>
        <v>8</v>
      </c>
      <c r="E39" s="8">
        <f t="shared" si="4"/>
        <v>9</v>
      </c>
      <c r="F39" s="8">
        <f t="shared" si="4"/>
        <v>10</v>
      </c>
      <c r="G39" s="8">
        <f t="shared" si="4"/>
        <v>11</v>
      </c>
      <c r="H39" s="8">
        <f t="shared" si="4"/>
        <v>12</v>
      </c>
      <c r="I39" s="8">
        <f t="shared" si="4"/>
        <v>13</v>
      </c>
      <c r="J39" s="26">
        <f t="shared" si="4"/>
        <v>14</v>
      </c>
      <c r="K39" s="113">
        <f t="shared" si="4"/>
        <v>14</v>
      </c>
      <c r="L39" s="8">
        <f t="shared" si="4"/>
        <v>14</v>
      </c>
      <c r="M39" s="8">
        <f t="shared" si="4"/>
        <v>14</v>
      </c>
      <c r="N39" s="8">
        <f t="shared" si="4"/>
        <v>14</v>
      </c>
      <c r="O39" s="8">
        <f t="shared" si="4"/>
        <v>14</v>
      </c>
      <c r="P39" s="8">
        <f t="shared" si="4"/>
        <v>14</v>
      </c>
      <c r="Q39" s="8">
        <f t="shared" si="4"/>
        <v>14</v>
      </c>
      <c r="R39" s="8">
        <f t="shared" si="4"/>
        <v>14</v>
      </c>
      <c r="S39" s="8">
        <f t="shared" si="4"/>
        <v>14</v>
      </c>
      <c r="T39" s="8">
        <f t="shared" si="4"/>
        <v>14</v>
      </c>
      <c r="U39" s="8">
        <f t="shared" si="4"/>
        <v>14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6</v>
      </c>
      <c r="C40" s="8">
        <f t="shared" ref="C40:U40" si="5" xml:space="preserve"> C17 + C218</f>
        <v>6</v>
      </c>
      <c r="D40" s="8">
        <f t="shared" si="5"/>
        <v>6</v>
      </c>
      <c r="E40" s="8">
        <f t="shared" si="5"/>
        <v>6</v>
      </c>
      <c r="F40" s="8">
        <f t="shared" si="5"/>
        <v>8</v>
      </c>
      <c r="G40" s="8">
        <f t="shared" si="5"/>
        <v>8</v>
      </c>
      <c r="H40" s="8">
        <f t="shared" si="5"/>
        <v>10</v>
      </c>
      <c r="I40" s="8">
        <f t="shared" si="5"/>
        <v>12</v>
      </c>
      <c r="J40" s="26">
        <f t="shared" si="5"/>
        <v>14</v>
      </c>
      <c r="K40" s="113">
        <f t="shared" si="5"/>
        <v>14</v>
      </c>
      <c r="L40" s="8">
        <f t="shared" si="5"/>
        <v>14</v>
      </c>
      <c r="M40" s="8">
        <f t="shared" si="5"/>
        <v>15</v>
      </c>
      <c r="N40" s="8">
        <f t="shared" si="5"/>
        <v>15</v>
      </c>
      <c r="O40" s="8">
        <f t="shared" si="5"/>
        <v>16</v>
      </c>
      <c r="P40" s="8">
        <f t="shared" si="5"/>
        <v>16</v>
      </c>
      <c r="Q40" s="8">
        <f t="shared" si="5"/>
        <v>17</v>
      </c>
      <c r="R40" s="8">
        <f t="shared" si="5"/>
        <v>18</v>
      </c>
      <c r="S40" s="8">
        <f t="shared" si="5"/>
        <v>19</v>
      </c>
      <c r="T40" s="8">
        <f t="shared" si="5"/>
        <v>19</v>
      </c>
      <c r="U40" s="8">
        <f t="shared" si="5"/>
        <v>21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0</v>
      </c>
      <c r="C41" s="8">
        <f t="shared" ref="C41:U41" si="6" xml:space="preserve"> C18 + C216</f>
        <v>0</v>
      </c>
      <c r="D41" s="8">
        <f t="shared" si="6"/>
        <v>0</v>
      </c>
      <c r="E41" s="8">
        <f t="shared" si="6"/>
        <v>0</v>
      </c>
      <c r="F41" s="8">
        <f t="shared" si="6"/>
        <v>0</v>
      </c>
      <c r="G41" s="8">
        <f t="shared" si="6"/>
        <v>0</v>
      </c>
      <c r="H41" s="8">
        <f t="shared" si="6"/>
        <v>0</v>
      </c>
      <c r="I41" s="8">
        <f t="shared" si="6"/>
        <v>0</v>
      </c>
      <c r="J41" s="26">
        <f t="shared" si="6"/>
        <v>0</v>
      </c>
      <c r="K41" s="113">
        <f t="shared" si="6"/>
        <v>0</v>
      </c>
      <c r="L41" s="8">
        <f t="shared" si="6"/>
        <v>0</v>
      </c>
      <c r="M41" s="8">
        <f t="shared" si="6"/>
        <v>0</v>
      </c>
      <c r="N41" s="8">
        <f t="shared" si="6"/>
        <v>0</v>
      </c>
      <c r="O41" s="8">
        <f t="shared" si="6"/>
        <v>0</v>
      </c>
      <c r="P41" s="8">
        <f t="shared" si="6"/>
        <v>0</v>
      </c>
      <c r="Q41" s="8">
        <f t="shared" si="6"/>
        <v>0</v>
      </c>
      <c r="R41" s="8">
        <f t="shared" si="6"/>
        <v>0</v>
      </c>
      <c r="S41" s="8">
        <f t="shared" si="6"/>
        <v>0</v>
      </c>
      <c r="T41" s="8">
        <f t="shared" si="6"/>
        <v>0</v>
      </c>
      <c r="U41" s="8">
        <f t="shared" si="6"/>
        <v>0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5</v>
      </c>
      <c r="C42" s="8">
        <f t="shared" ref="C42:U42" si="7" xml:space="preserve"> C19 + C219 + C81</f>
        <v>5</v>
      </c>
      <c r="D42" s="8">
        <f t="shared" si="7"/>
        <v>7</v>
      </c>
      <c r="E42" s="8">
        <f t="shared" si="7"/>
        <v>8</v>
      </c>
      <c r="F42" s="8">
        <f t="shared" si="7"/>
        <v>8</v>
      </c>
      <c r="G42" s="8">
        <f t="shared" si="7"/>
        <v>8</v>
      </c>
      <c r="H42" s="8">
        <f t="shared" si="7"/>
        <v>8</v>
      </c>
      <c r="I42" s="8">
        <f t="shared" si="7"/>
        <v>8</v>
      </c>
      <c r="J42" s="26">
        <f t="shared" si="7"/>
        <v>8</v>
      </c>
      <c r="K42" s="113">
        <f t="shared" si="7"/>
        <v>9</v>
      </c>
      <c r="L42" s="8">
        <f t="shared" si="7"/>
        <v>10</v>
      </c>
      <c r="M42" s="8">
        <f t="shared" si="7"/>
        <v>11</v>
      </c>
      <c r="N42" s="8">
        <f t="shared" si="7"/>
        <v>12</v>
      </c>
      <c r="O42" s="8">
        <f t="shared" si="7"/>
        <v>13</v>
      </c>
      <c r="P42" s="8">
        <f t="shared" si="7"/>
        <v>14</v>
      </c>
      <c r="Q42" s="8">
        <f t="shared" si="7"/>
        <v>16</v>
      </c>
      <c r="R42" s="8">
        <f t="shared" si="7"/>
        <v>17</v>
      </c>
      <c r="S42" s="8">
        <f t="shared" si="7"/>
        <v>18</v>
      </c>
      <c r="T42" s="8">
        <f t="shared" si="7"/>
        <v>19</v>
      </c>
      <c r="U42" s="8">
        <f t="shared" si="7"/>
        <v>19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1</v>
      </c>
      <c r="C43" s="8">
        <f t="shared" ref="C43:U43" si="8" xml:space="preserve"> C20 + C220 + C81</f>
        <v>2</v>
      </c>
      <c r="D43" s="8">
        <f t="shared" si="8"/>
        <v>4</v>
      </c>
      <c r="E43" s="8">
        <f t="shared" si="8"/>
        <v>5</v>
      </c>
      <c r="F43" s="8">
        <f t="shared" si="8"/>
        <v>5</v>
      </c>
      <c r="G43" s="8">
        <f t="shared" si="8"/>
        <v>6</v>
      </c>
      <c r="H43" s="8">
        <f t="shared" si="8"/>
        <v>6</v>
      </c>
      <c r="I43" s="8">
        <f t="shared" si="8"/>
        <v>6</v>
      </c>
      <c r="J43" s="26">
        <f t="shared" si="8"/>
        <v>6</v>
      </c>
      <c r="K43" s="113">
        <f t="shared" si="8"/>
        <v>8</v>
      </c>
      <c r="L43" s="8">
        <f t="shared" si="8"/>
        <v>9</v>
      </c>
      <c r="M43" s="8">
        <f t="shared" si="8"/>
        <v>9</v>
      </c>
      <c r="N43" s="8">
        <f t="shared" si="8"/>
        <v>10</v>
      </c>
      <c r="O43" s="8">
        <f t="shared" si="8"/>
        <v>10</v>
      </c>
      <c r="P43" s="8">
        <f t="shared" si="8"/>
        <v>11</v>
      </c>
      <c r="Q43" s="8">
        <f t="shared" si="8"/>
        <v>11</v>
      </c>
      <c r="R43" s="8">
        <f t="shared" si="8"/>
        <v>12</v>
      </c>
      <c r="S43" s="8">
        <f t="shared" si="8"/>
        <v>12</v>
      </c>
      <c r="T43" s="8">
        <f t="shared" si="8"/>
        <v>13</v>
      </c>
      <c r="U43" s="8">
        <f t="shared" si="8"/>
        <v>13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6</v>
      </c>
      <c r="C44" s="8">
        <f t="shared" ref="C44:U45" si="9" xml:space="preserve"> C21 + C218</f>
        <v>7</v>
      </c>
      <c r="D44" s="8">
        <f t="shared" si="9"/>
        <v>7</v>
      </c>
      <c r="E44" s="8">
        <f t="shared" si="9"/>
        <v>9</v>
      </c>
      <c r="F44" s="8">
        <f t="shared" si="9"/>
        <v>10</v>
      </c>
      <c r="G44" s="8">
        <f t="shared" si="9"/>
        <v>11</v>
      </c>
      <c r="H44" s="8">
        <f t="shared" si="9"/>
        <v>12</v>
      </c>
      <c r="I44" s="8">
        <f t="shared" si="9"/>
        <v>13</v>
      </c>
      <c r="J44" s="26">
        <f t="shared" si="9"/>
        <v>14</v>
      </c>
      <c r="K44" s="113">
        <f t="shared" si="9"/>
        <v>14</v>
      </c>
      <c r="L44" s="8">
        <f t="shared" si="9"/>
        <v>14</v>
      </c>
      <c r="M44" s="8">
        <f t="shared" si="9"/>
        <v>14</v>
      </c>
      <c r="N44" s="8">
        <f t="shared" si="9"/>
        <v>14</v>
      </c>
      <c r="O44" s="8">
        <f t="shared" si="9"/>
        <v>14</v>
      </c>
      <c r="P44" s="8">
        <f t="shared" si="9"/>
        <v>14</v>
      </c>
      <c r="Q44" s="8">
        <f t="shared" si="9"/>
        <v>14</v>
      </c>
      <c r="R44" s="8">
        <f t="shared" si="9"/>
        <v>14</v>
      </c>
      <c r="S44" s="8">
        <f t="shared" si="9"/>
        <v>14</v>
      </c>
      <c r="T44" s="8">
        <f t="shared" si="9"/>
        <v>14</v>
      </c>
      <c r="U44" s="8">
        <f t="shared" si="9"/>
        <v>14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26">
        <f t="shared" si="9"/>
        <v>1</v>
      </c>
      <c r="K45" s="113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2</v>
      </c>
      <c r="R45" s="8">
        <f t="shared" si="9"/>
        <v>2</v>
      </c>
      <c r="S45" s="8">
        <f t="shared" si="9"/>
        <v>2</v>
      </c>
      <c r="T45" s="8">
        <f t="shared" si="9"/>
        <v>2</v>
      </c>
      <c r="U45" s="8">
        <f t="shared" si="9"/>
        <v>2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5</v>
      </c>
      <c r="C46" s="8">
        <f t="shared" ref="C46:U46" si="10" xml:space="preserve"> C23 + C219 + C81</f>
        <v>5</v>
      </c>
      <c r="D46" s="8">
        <f t="shared" si="10"/>
        <v>6</v>
      </c>
      <c r="E46" s="8">
        <f t="shared" si="10"/>
        <v>6</v>
      </c>
      <c r="F46" s="8">
        <f t="shared" si="10"/>
        <v>6</v>
      </c>
      <c r="G46" s="8">
        <f t="shared" si="10"/>
        <v>6</v>
      </c>
      <c r="H46" s="8">
        <f t="shared" si="10"/>
        <v>6</v>
      </c>
      <c r="I46" s="8">
        <f t="shared" si="10"/>
        <v>6</v>
      </c>
      <c r="J46" s="26">
        <f t="shared" si="10"/>
        <v>6</v>
      </c>
      <c r="K46" s="113">
        <f t="shared" si="10"/>
        <v>6</v>
      </c>
      <c r="L46" s="8">
        <f t="shared" si="10"/>
        <v>7</v>
      </c>
      <c r="M46" s="8">
        <f t="shared" si="10"/>
        <v>8</v>
      </c>
      <c r="N46" s="8">
        <f t="shared" si="10"/>
        <v>9</v>
      </c>
      <c r="O46" s="8">
        <f t="shared" si="10"/>
        <v>10</v>
      </c>
      <c r="P46" s="8">
        <f t="shared" si="10"/>
        <v>11</v>
      </c>
      <c r="Q46" s="8">
        <f t="shared" si="10"/>
        <v>13</v>
      </c>
      <c r="R46" s="8">
        <f t="shared" si="10"/>
        <v>13</v>
      </c>
      <c r="S46" s="8">
        <f t="shared" si="10"/>
        <v>14</v>
      </c>
      <c r="T46" s="8">
        <f t="shared" si="10"/>
        <v>15</v>
      </c>
      <c r="U46" s="8">
        <f t="shared" si="10"/>
        <v>16</v>
      </c>
    </row>
    <row r="47" spans="1:97" s="29" customFormat="1">
      <c r="K47" s="116"/>
    </row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16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129</v>
      </c>
      <c r="B49" s="53">
        <f t="shared" ref="B49:U49" si="11">IF(OR(B3="Scout",B3="Sentinel",B3="Expert Droid"),8,0) + IF(OR(B3="Soldier",B3="Guardian"),10,0) + IF(OR(B3="Scoundrel",B3="Consular"),6,0) + IF(OR(B3="Combat Droid"),12,0)</f>
        <v>8</v>
      </c>
      <c r="C49" s="53">
        <f t="shared" si="11"/>
        <v>8</v>
      </c>
      <c r="D49" s="53">
        <f t="shared" si="11"/>
        <v>8</v>
      </c>
      <c r="E49" s="53">
        <f t="shared" si="11"/>
        <v>8</v>
      </c>
      <c r="F49" s="53">
        <f t="shared" si="11"/>
        <v>8</v>
      </c>
      <c r="G49" s="53">
        <f t="shared" si="11"/>
        <v>8</v>
      </c>
      <c r="H49" s="53">
        <f t="shared" si="11"/>
        <v>8</v>
      </c>
      <c r="I49" s="53">
        <f t="shared" si="11"/>
        <v>8</v>
      </c>
      <c r="J49" s="101">
        <f t="shared" si="11"/>
        <v>8</v>
      </c>
      <c r="K49" s="117">
        <f t="shared" si="11"/>
        <v>8</v>
      </c>
      <c r="L49" s="174">
        <f t="shared" si="11"/>
        <v>8</v>
      </c>
      <c r="M49" s="53">
        <f t="shared" si="11"/>
        <v>8</v>
      </c>
      <c r="N49" s="53">
        <f t="shared" si="11"/>
        <v>8</v>
      </c>
      <c r="O49" s="53">
        <f t="shared" si="11"/>
        <v>8</v>
      </c>
      <c r="P49" s="53">
        <f t="shared" si="11"/>
        <v>8</v>
      </c>
      <c r="Q49" s="53">
        <f t="shared" si="11"/>
        <v>8</v>
      </c>
      <c r="R49" s="53">
        <f t="shared" si="11"/>
        <v>8</v>
      </c>
      <c r="S49" s="53">
        <f t="shared" si="11"/>
        <v>8</v>
      </c>
      <c r="T49" s="53">
        <f t="shared" si="11"/>
        <v>8</v>
      </c>
      <c r="U49" s="53">
        <f t="shared" si="11"/>
        <v>8</v>
      </c>
      <c r="V49" s="18"/>
    </row>
    <row r="50" spans="1:97" s="29" customFormat="1">
      <c r="A50" s="60" t="s">
        <v>130</v>
      </c>
      <c r="B50" s="53">
        <f xml:space="preserve"> 0 + B49</f>
        <v>8</v>
      </c>
      <c r="C50" s="53">
        <f t="shared" ref="C50:U50" si="12" xml:space="preserve"> B50 + C49</f>
        <v>16</v>
      </c>
      <c r="D50" s="53">
        <f t="shared" si="12"/>
        <v>24</v>
      </c>
      <c r="E50" s="53">
        <f t="shared" si="12"/>
        <v>32</v>
      </c>
      <c r="F50" s="53">
        <f t="shared" si="12"/>
        <v>40</v>
      </c>
      <c r="G50" s="53">
        <f t="shared" si="12"/>
        <v>48</v>
      </c>
      <c r="H50" s="53">
        <f t="shared" si="12"/>
        <v>56</v>
      </c>
      <c r="I50" s="53">
        <f t="shared" si="12"/>
        <v>64</v>
      </c>
      <c r="J50" s="101">
        <f t="shared" si="12"/>
        <v>72</v>
      </c>
      <c r="K50" s="117">
        <f t="shared" si="12"/>
        <v>80</v>
      </c>
      <c r="L50" s="174">
        <f t="shared" si="12"/>
        <v>88</v>
      </c>
      <c r="M50" s="53">
        <f t="shared" si="12"/>
        <v>96</v>
      </c>
      <c r="N50" s="53">
        <f t="shared" si="12"/>
        <v>104</v>
      </c>
      <c r="O50" s="53">
        <f t="shared" si="12"/>
        <v>112</v>
      </c>
      <c r="P50" s="53">
        <f t="shared" si="12"/>
        <v>120</v>
      </c>
      <c r="Q50" s="53">
        <f t="shared" si="12"/>
        <v>128</v>
      </c>
      <c r="R50" s="53">
        <f t="shared" si="12"/>
        <v>136</v>
      </c>
      <c r="S50" s="53">
        <f t="shared" si="12"/>
        <v>144</v>
      </c>
      <c r="T50" s="53">
        <f t="shared" si="12"/>
        <v>152</v>
      </c>
      <c r="U50" s="53">
        <f t="shared" si="12"/>
        <v>160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10</v>
      </c>
      <c r="C51" s="87">
        <f t="shared" si="13"/>
        <v>22</v>
      </c>
      <c r="D51" s="87">
        <f t="shared" si="13"/>
        <v>33</v>
      </c>
      <c r="E51" s="87">
        <f t="shared" si="13"/>
        <v>44</v>
      </c>
      <c r="F51" s="87">
        <f t="shared" si="13"/>
        <v>55</v>
      </c>
      <c r="G51" s="87">
        <f t="shared" si="13"/>
        <v>66</v>
      </c>
      <c r="H51" s="87">
        <f t="shared" si="13"/>
        <v>77</v>
      </c>
      <c r="I51" s="87">
        <f t="shared" si="13"/>
        <v>88</v>
      </c>
      <c r="J51" s="102">
        <f t="shared" si="13"/>
        <v>99</v>
      </c>
      <c r="K51" s="121">
        <f t="shared" si="13"/>
        <v>110</v>
      </c>
      <c r="L51" s="175">
        <f t="shared" si="13"/>
        <v>121</v>
      </c>
      <c r="M51" s="87">
        <f t="shared" si="13"/>
        <v>144</v>
      </c>
      <c r="N51" s="87">
        <f t="shared" si="13"/>
        <v>156</v>
      </c>
      <c r="O51" s="87">
        <f t="shared" si="13"/>
        <v>168</v>
      </c>
      <c r="P51" s="87">
        <f t="shared" si="13"/>
        <v>180</v>
      </c>
      <c r="Q51" s="87">
        <f t="shared" si="13"/>
        <v>192</v>
      </c>
      <c r="R51" s="87">
        <f t="shared" si="13"/>
        <v>204</v>
      </c>
      <c r="S51" s="87">
        <f t="shared" si="13"/>
        <v>216</v>
      </c>
      <c r="T51" s="87">
        <f t="shared" si="13"/>
        <v>228</v>
      </c>
      <c r="U51" s="87">
        <f t="shared" si="13"/>
        <v>240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133</v>
      </c>
      <c r="B52" s="9"/>
      <c r="C52" s="9"/>
      <c r="D52" s="9"/>
      <c r="E52" s="9"/>
      <c r="F52" s="9"/>
      <c r="G52" s="9"/>
      <c r="H52" s="9"/>
      <c r="I52" s="9"/>
      <c r="J52" s="47"/>
      <c r="K52" s="118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122</v>
      </c>
      <c r="B53" s="89">
        <f t="shared" ref="B53:U53" si="14" xml:space="preserve"> MIN((B207/B51),1)</f>
        <v>0.8</v>
      </c>
      <c r="C53" s="89">
        <f t="shared" si="14"/>
        <v>0.40909090909090912</v>
      </c>
      <c r="D53" s="89">
        <f t="shared" si="14"/>
        <v>0.30303030303030304</v>
      </c>
      <c r="E53" s="89">
        <f t="shared" si="14"/>
        <v>0.27272727272727271</v>
      </c>
      <c r="F53" s="89">
        <f t="shared" si="14"/>
        <v>0.23636363636363636</v>
      </c>
      <c r="G53" s="89">
        <f t="shared" si="14"/>
        <v>0.21212121212121213</v>
      </c>
      <c r="H53" s="89">
        <f t="shared" si="14"/>
        <v>0.19480519480519481</v>
      </c>
      <c r="I53" s="89">
        <f t="shared" si="14"/>
        <v>0.18181818181818182</v>
      </c>
      <c r="J53" s="103">
        <f t="shared" si="14"/>
        <v>0.17171717171717171</v>
      </c>
      <c r="K53" s="119">
        <f t="shared" si="14"/>
        <v>0.16363636363636364</v>
      </c>
      <c r="L53" s="176">
        <f t="shared" si="14"/>
        <v>0.15702479338842976</v>
      </c>
      <c r="M53" s="89">
        <f t="shared" si="14"/>
        <v>0.1388888888888889</v>
      </c>
      <c r="N53" s="89">
        <f t="shared" si="14"/>
        <v>0.13461538461538461</v>
      </c>
      <c r="O53" s="89">
        <f t="shared" si="14"/>
        <v>0.13095238095238096</v>
      </c>
      <c r="P53" s="89">
        <f t="shared" si="14"/>
        <v>0.12777777777777777</v>
      </c>
      <c r="Q53" s="89">
        <f t="shared" si="14"/>
        <v>0.13020833333333334</v>
      </c>
      <c r="R53" s="89">
        <f t="shared" si="14"/>
        <v>0.12745098039215685</v>
      </c>
      <c r="S53" s="89">
        <f t="shared" si="14"/>
        <v>0.125</v>
      </c>
      <c r="T53" s="89">
        <f t="shared" si="14"/>
        <v>0.12280701754385964</v>
      </c>
      <c r="U53" s="89">
        <f t="shared" si="14"/>
        <v>0.12083333333333333</v>
      </c>
    </row>
    <row r="54" spans="1:97" s="18" customFormat="1">
      <c r="A54" s="74" t="s">
        <v>123</v>
      </c>
      <c r="B54" s="89">
        <f t="shared" ref="B54:U54" si="15" xml:space="preserve"> MIN(B208/B51,1)</f>
        <v>1</v>
      </c>
      <c r="C54" s="89">
        <f t="shared" si="15"/>
        <v>0.63636363636363635</v>
      </c>
      <c r="D54" s="89">
        <f t="shared" si="15"/>
        <v>0.45454545454545453</v>
      </c>
      <c r="E54" s="89">
        <f t="shared" si="15"/>
        <v>0.38636363636363635</v>
      </c>
      <c r="F54" s="89">
        <f t="shared" si="15"/>
        <v>0.32727272727272727</v>
      </c>
      <c r="G54" s="89">
        <f t="shared" si="15"/>
        <v>0.2878787878787879</v>
      </c>
      <c r="H54" s="89">
        <f t="shared" si="15"/>
        <v>0.25974025974025972</v>
      </c>
      <c r="I54" s="89">
        <f t="shared" si="15"/>
        <v>0.23863636363636365</v>
      </c>
      <c r="J54" s="103">
        <f t="shared" si="15"/>
        <v>0.22222222222222221</v>
      </c>
      <c r="K54" s="119">
        <f t="shared" si="15"/>
        <v>0.20909090909090908</v>
      </c>
      <c r="L54" s="176">
        <f t="shared" si="15"/>
        <v>0.19834710743801653</v>
      </c>
      <c r="M54" s="89">
        <f t="shared" si="15"/>
        <v>0.1736111111111111</v>
      </c>
      <c r="N54" s="89">
        <f t="shared" si="15"/>
        <v>0.16666666666666666</v>
      </c>
      <c r="O54" s="89">
        <f t="shared" si="15"/>
        <v>0.16071428571428573</v>
      </c>
      <c r="P54" s="89">
        <f t="shared" si="15"/>
        <v>0.15555555555555556</v>
      </c>
      <c r="Q54" s="89">
        <f t="shared" si="15"/>
        <v>0.15625</v>
      </c>
      <c r="R54" s="89">
        <f t="shared" si="15"/>
        <v>0.15196078431372548</v>
      </c>
      <c r="S54" s="89">
        <f t="shared" si="15"/>
        <v>0.14814814814814814</v>
      </c>
      <c r="T54" s="89">
        <f t="shared" si="15"/>
        <v>0.14473684210526316</v>
      </c>
      <c r="U54" s="89">
        <f t="shared" si="15"/>
        <v>0.14166666666666666</v>
      </c>
    </row>
    <row r="55" spans="1:97">
      <c r="A55" s="74" t="s">
        <v>124</v>
      </c>
      <c r="B55" s="90">
        <f t="shared" ref="B55:U55" si="16" xml:space="preserve"> MIN(B209/B51,1)</f>
        <v>1</v>
      </c>
      <c r="C55" s="90">
        <f t="shared" si="16"/>
        <v>0.72727272727272729</v>
      </c>
      <c r="D55" s="90">
        <f t="shared" si="16"/>
        <v>0.51515151515151514</v>
      </c>
      <c r="E55" s="90">
        <f t="shared" si="16"/>
        <v>0.38636363636363635</v>
      </c>
      <c r="F55" s="90">
        <f t="shared" si="16"/>
        <v>0.30909090909090908</v>
      </c>
      <c r="G55" s="90">
        <f t="shared" si="16"/>
        <v>0.25757575757575757</v>
      </c>
      <c r="H55" s="90">
        <f t="shared" si="16"/>
        <v>0.22077922077922077</v>
      </c>
      <c r="I55" s="90">
        <f t="shared" si="16"/>
        <v>0.19318181818181818</v>
      </c>
      <c r="J55" s="104">
        <f t="shared" si="16"/>
        <v>0.17171717171717171</v>
      </c>
      <c r="K55" s="120">
        <f t="shared" si="16"/>
        <v>0.15454545454545454</v>
      </c>
      <c r="L55" s="177">
        <f t="shared" si="16"/>
        <v>0.1487603305785124</v>
      </c>
      <c r="M55" s="90">
        <f t="shared" si="16"/>
        <v>0.13194444444444445</v>
      </c>
      <c r="N55" s="90">
        <f t="shared" si="16"/>
        <v>0.12820512820512819</v>
      </c>
      <c r="O55" s="90">
        <f t="shared" si="16"/>
        <v>0.125</v>
      </c>
      <c r="P55" s="90">
        <f t="shared" si="16"/>
        <v>0.12222222222222222</v>
      </c>
      <c r="Q55" s="90">
        <f t="shared" si="16"/>
        <v>0.13020833333333334</v>
      </c>
      <c r="R55" s="90">
        <f t="shared" si="16"/>
        <v>0.12254901960784313</v>
      </c>
      <c r="S55" s="90">
        <f t="shared" si="16"/>
        <v>0.12037037037037036</v>
      </c>
      <c r="T55" s="90">
        <f t="shared" si="16"/>
        <v>0.11842105263157894</v>
      </c>
      <c r="U55" s="90">
        <f t="shared" si="16"/>
        <v>0.11666666666666667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125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0.75</v>
      </c>
      <c r="F56" s="90">
        <f t="shared" si="17"/>
        <v>0.6</v>
      </c>
      <c r="G56" s="90">
        <f t="shared" si="17"/>
        <v>0.5</v>
      </c>
      <c r="H56" s="90">
        <f t="shared" si="17"/>
        <v>0.42857142857142855</v>
      </c>
      <c r="I56" s="90">
        <f t="shared" si="17"/>
        <v>0.375</v>
      </c>
      <c r="J56" s="104">
        <f t="shared" si="17"/>
        <v>0.33333333333333331</v>
      </c>
      <c r="K56" s="120">
        <f t="shared" si="17"/>
        <v>0.3</v>
      </c>
      <c r="L56" s="177">
        <f t="shared" si="17"/>
        <v>0.28925619834710742</v>
      </c>
      <c r="M56" s="90">
        <f t="shared" si="17"/>
        <v>0.25694444444444442</v>
      </c>
      <c r="N56" s="90">
        <f t="shared" si="17"/>
        <v>0.25</v>
      </c>
      <c r="O56" s="90">
        <f t="shared" si="17"/>
        <v>0.24404761904761904</v>
      </c>
      <c r="P56" s="90">
        <f t="shared" si="17"/>
        <v>0.2388888888888889</v>
      </c>
      <c r="Q56" s="90">
        <f t="shared" si="17"/>
        <v>0.25</v>
      </c>
      <c r="R56" s="90">
        <f t="shared" si="17"/>
        <v>0.23529411764705882</v>
      </c>
      <c r="S56" s="90">
        <f t="shared" si="17"/>
        <v>0.23148148148148148</v>
      </c>
      <c r="T56" s="90">
        <f t="shared" si="17"/>
        <v>0.22807017543859648</v>
      </c>
      <c r="U56" s="90">
        <f t="shared" si="17"/>
        <v>0.22500000000000001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126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0.89090909090909087</v>
      </c>
      <c r="G57" s="90">
        <f t="shared" si="18"/>
        <v>0.74242424242424243</v>
      </c>
      <c r="H57" s="90">
        <f t="shared" si="18"/>
        <v>0.63636363636363635</v>
      </c>
      <c r="I57" s="90">
        <f t="shared" si="18"/>
        <v>0.55681818181818177</v>
      </c>
      <c r="J57" s="104">
        <f t="shared" si="18"/>
        <v>0.49494949494949497</v>
      </c>
      <c r="K57" s="120">
        <f t="shared" si="18"/>
        <v>0.44545454545454544</v>
      </c>
      <c r="L57" s="177">
        <f t="shared" si="18"/>
        <v>0.42975206611570249</v>
      </c>
      <c r="M57" s="90">
        <f t="shared" si="18"/>
        <v>0.38194444444444442</v>
      </c>
      <c r="N57" s="90">
        <f t="shared" si="18"/>
        <v>0.37179487179487181</v>
      </c>
      <c r="O57" s="90">
        <f t="shared" si="18"/>
        <v>0.36309523809523808</v>
      </c>
      <c r="P57" s="90">
        <f t="shared" si="18"/>
        <v>0.35555555555555557</v>
      </c>
      <c r="Q57" s="90">
        <f t="shared" si="18"/>
        <v>0.36979166666666669</v>
      </c>
      <c r="R57" s="90">
        <f t="shared" si="18"/>
        <v>0.34803921568627449</v>
      </c>
      <c r="S57" s="90">
        <f t="shared" si="18"/>
        <v>0.34259259259259262</v>
      </c>
      <c r="T57" s="90">
        <f t="shared" si="18"/>
        <v>0.33771929824561403</v>
      </c>
      <c r="U57" s="90">
        <f t="shared" si="18"/>
        <v>0.33333333333333331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16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134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117">
        <f t="shared" si="19"/>
        <v>6</v>
      </c>
      <c r="L59" s="174">
        <f t="shared" si="19"/>
        <v>6</v>
      </c>
      <c r="M59" s="53">
        <f t="shared" si="19"/>
        <v>6</v>
      </c>
      <c r="N59" s="53">
        <f t="shared" si="19"/>
        <v>6</v>
      </c>
      <c r="O59" s="53">
        <f t="shared" si="19"/>
        <v>6</v>
      </c>
      <c r="P59" s="53">
        <f t="shared" si="19"/>
        <v>6</v>
      </c>
      <c r="Q59" s="53">
        <f t="shared" si="19"/>
        <v>6</v>
      </c>
      <c r="R59" s="53">
        <f t="shared" si="19"/>
        <v>6</v>
      </c>
      <c r="S59" s="53">
        <f t="shared" si="19"/>
        <v>6</v>
      </c>
      <c r="T59" s="53">
        <f t="shared" si="19"/>
        <v>6</v>
      </c>
      <c r="U59" s="53">
        <f t="shared" si="19"/>
        <v>6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136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117">
        <f t="shared" si="20"/>
        <v>6</v>
      </c>
      <c r="L60" s="174">
        <f t="shared" si="20"/>
        <v>12</v>
      </c>
      <c r="M60" s="53">
        <f t="shared" si="20"/>
        <v>18</v>
      </c>
      <c r="N60" s="53">
        <f t="shared" si="20"/>
        <v>24</v>
      </c>
      <c r="O60" s="53">
        <f t="shared" si="20"/>
        <v>30</v>
      </c>
      <c r="P60" s="53">
        <f t="shared" si="20"/>
        <v>36</v>
      </c>
      <c r="Q60" s="53">
        <f t="shared" si="20"/>
        <v>42</v>
      </c>
      <c r="R60" s="53">
        <f t="shared" si="20"/>
        <v>48</v>
      </c>
      <c r="S60" s="53">
        <f t="shared" si="20"/>
        <v>54</v>
      </c>
      <c r="T60" s="53">
        <f t="shared" si="20"/>
        <v>60</v>
      </c>
      <c r="U60" s="53">
        <f t="shared" si="20"/>
        <v>66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137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117">
        <f xml:space="preserve"> J61 + K59 + IF(AND(J61=0,K59&lt;&gt;0),40,0)</f>
        <v>46</v>
      </c>
      <c r="L61" s="174">
        <f t="shared" ref="L61:U61" si="22" xml:space="preserve"> K61 + L59 + IF(AND(K61=0,L59&lt;&gt;0),40,0)</f>
        <v>52</v>
      </c>
      <c r="M61" s="53">
        <f t="shared" si="22"/>
        <v>58</v>
      </c>
      <c r="N61" s="53">
        <f t="shared" si="22"/>
        <v>64</v>
      </c>
      <c r="O61" s="53">
        <f t="shared" si="22"/>
        <v>70</v>
      </c>
      <c r="P61" s="53">
        <f t="shared" si="22"/>
        <v>76</v>
      </c>
      <c r="Q61" s="53">
        <f t="shared" si="22"/>
        <v>82</v>
      </c>
      <c r="R61" s="53">
        <f t="shared" si="22"/>
        <v>88</v>
      </c>
      <c r="S61" s="53">
        <f t="shared" si="22"/>
        <v>94</v>
      </c>
      <c r="T61" s="53">
        <f t="shared" si="22"/>
        <v>100</v>
      </c>
      <c r="U61" s="53">
        <f t="shared" si="22"/>
        <v>106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135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121">
        <f t="shared" si="23"/>
        <v>49</v>
      </c>
      <c r="L62" s="178">
        <f t="shared" si="23"/>
        <v>58</v>
      </c>
      <c r="M62" s="82">
        <f t="shared" si="23"/>
        <v>67</v>
      </c>
      <c r="N62" s="82">
        <f t="shared" si="23"/>
        <v>76</v>
      </c>
      <c r="O62" s="82">
        <f t="shared" si="23"/>
        <v>85</v>
      </c>
      <c r="P62" s="82">
        <f t="shared" si="23"/>
        <v>94</v>
      </c>
      <c r="Q62" s="82">
        <f t="shared" si="23"/>
        <v>110</v>
      </c>
      <c r="R62" s="82">
        <f t="shared" si="23"/>
        <v>120</v>
      </c>
      <c r="S62" s="82">
        <f t="shared" si="23"/>
        <v>130</v>
      </c>
      <c r="T62" s="82">
        <f t="shared" si="23"/>
        <v>140</v>
      </c>
      <c r="U62" s="82">
        <f t="shared" si="23"/>
        <v>150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110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139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117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140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110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141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113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142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122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116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116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1</v>
      </c>
      <c r="C70" s="15">
        <f t="shared" si="28"/>
        <v>1</v>
      </c>
      <c r="D70" s="15">
        <f t="shared" si="28"/>
        <v>2</v>
      </c>
      <c r="E70" s="15">
        <f t="shared" si="28"/>
        <v>2</v>
      </c>
      <c r="F70" s="15">
        <f t="shared" si="28"/>
        <v>2</v>
      </c>
      <c r="G70" s="15">
        <f t="shared" si="28"/>
        <v>2</v>
      </c>
      <c r="H70" s="15">
        <f t="shared" si="28"/>
        <v>3</v>
      </c>
      <c r="I70" s="15">
        <f t="shared" si="28"/>
        <v>3</v>
      </c>
      <c r="J70" s="25">
        <f t="shared" si="28"/>
        <v>3</v>
      </c>
      <c r="K70" s="123">
        <f t="shared" si="28"/>
        <v>3</v>
      </c>
      <c r="L70" s="180">
        <f t="shared" si="28"/>
        <v>3</v>
      </c>
      <c r="M70" s="15">
        <f t="shared" si="28"/>
        <v>3</v>
      </c>
      <c r="N70" s="15">
        <f t="shared" si="28"/>
        <v>3</v>
      </c>
      <c r="O70" s="15">
        <f t="shared" si="28"/>
        <v>3</v>
      </c>
      <c r="P70" s="15">
        <f t="shared" si="28"/>
        <v>3</v>
      </c>
      <c r="Q70" s="15">
        <f t="shared" si="28"/>
        <v>3</v>
      </c>
      <c r="R70" s="15">
        <f t="shared" si="28"/>
        <v>3</v>
      </c>
      <c r="S70" s="15">
        <f t="shared" si="28"/>
        <v>3</v>
      </c>
      <c r="T70" s="15">
        <f t="shared" si="28"/>
        <v>3</v>
      </c>
      <c r="U70" s="15">
        <f t="shared" si="28"/>
        <v>3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1</v>
      </c>
      <c r="C71" s="15">
        <f t="shared" si="29"/>
        <v>1</v>
      </c>
      <c r="D71" s="15">
        <f t="shared" si="29"/>
        <v>1</v>
      </c>
      <c r="E71" s="15">
        <f t="shared" si="29"/>
        <v>2</v>
      </c>
      <c r="F71" s="15">
        <f t="shared" si="29"/>
        <v>2</v>
      </c>
      <c r="G71" s="15">
        <f t="shared" si="29"/>
        <v>2</v>
      </c>
      <c r="H71" s="15">
        <f t="shared" si="29"/>
        <v>3</v>
      </c>
      <c r="I71" s="15">
        <f t="shared" si="29"/>
        <v>3</v>
      </c>
      <c r="J71" s="25">
        <f t="shared" si="29"/>
        <v>3</v>
      </c>
      <c r="K71" s="123">
        <f t="shared" si="29"/>
        <v>3</v>
      </c>
      <c r="L71" s="180">
        <f t="shared" si="29"/>
        <v>3</v>
      </c>
      <c r="M71" s="15">
        <f t="shared" si="29"/>
        <v>3</v>
      </c>
      <c r="N71" s="15">
        <f t="shared" si="29"/>
        <v>3</v>
      </c>
      <c r="O71" s="15">
        <f t="shared" si="29"/>
        <v>3</v>
      </c>
      <c r="P71" s="15">
        <f t="shared" si="29"/>
        <v>3</v>
      </c>
      <c r="Q71" s="15">
        <f t="shared" si="29"/>
        <v>3</v>
      </c>
      <c r="R71" s="15">
        <f t="shared" si="29"/>
        <v>3</v>
      </c>
      <c r="S71" s="15">
        <f t="shared" si="29"/>
        <v>3</v>
      </c>
      <c r="T71" s="15">
        <f t="shared" si="29"/>
        <v>3</v>
      </c>
      <c r="U71" s="15">
        <f t="shared" si="29"/>
        <v>3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50</v>
      </c>
      <c r="D72" s="41">
        <f t="shared" si="30"/>
        <v>50</v>
      </c>
      <c r="E72" s="41">
        <f t="shared" si="30"/>
        <v>75</v>
      </c>
      <c r="F72" s="41">
        <f t="shared" si="30"/>
        <v>50</v>
      </c>
      <c r="G72" s="41">
        <f t="shared" si="30"/>
        <v>75</v>
      </c>
      <c r="H72" s="41">
        <f t="shared" si="30"/>
        <v>50</v>
      </c>
      <c r="I72" s="41">
        <f t="shared" si="30"/>
        <v>50</v>
      </c>
      <c r="J72" s="107">
        <f t="shared" si="30"/>
        <v>50</v>
      </c>
      <c r="K72" s="124">
        <f t="shared" si="30"/>
        <v>75</v>
      </c>
      <c r="L72" s="181">
        <f t="shared" si="30"/>
        <v>75</v>
      </c>
      <c r="M72" s="41">
        <f t="shared" si="30"/>
        <v>75</v>
      </c>
      <c r="N72" s="41">
        <f t="shared" si="30"/>
        <v>75</v>
      </c>
      <c r="O72" s="41">
        <f t="shared" si="30"/>
        <v>75</v>
      </c>
      <c r="P72" s="41">
        <f t="shared" si="30"/>
        <v>75</v>
      </c>
      <c r="Q72" s="41">
        <f t="shared" si="30"/>
        <v>75</v>
      </c>
      <c r="R72" s="41">
        <f t="shared" si="30"/>
        <v>75</v>
      </c>
      <c r="S72" s="41">
        <f t="shared" si="30"/>
        <v>75</v>
      </c>
      <c r="T72" s="41">
        <f t="shared" si="30"/>
        <v>75</v>
      </c>
      <c r="U72" s="41">
        <f t="shared" si="30"/>
        <v>75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25</v>
      </c>
      <c r="D73" s="41">
        <f t="shared" si="31"/>
        <v>25</v>
      </c>
      <c r="E73" s="41">
        <f t="shared" si="31"/>
        <v>50</v>
      </c>
      <c r="F73" s="41">
        <f t="shared" si="31"/>
        <v>25</v>
      </c>
      <c r="G73" s="41">
        <f t="shared" si="31"/>
        <v>50</v>
      </c>
      <c r="H73" s="41">
        <f t="shared" si="31"/>
        <v>25</v>
      </c>
      <c r="I73" s="41">
        <f t="shared" si="31"/>
        <v>25</v>
      </c>
      <c r="J73" s="107">
        <f t="shared" si="31"/>
        <v>25</v>
      </c>
      <c r="K73" s="124">
        <f t="shared" si="31"/>
        <v>50</v>
      </c>
      <c r="L73" s="181">
        <f t="shared" si="31"/>
        <v>50</v>
      </c>
      <c r="M73" s="41">
        <f t="shared" si="31"/>
        <v>50</v>
      </c>
      <c r="N73" s="41">
        <f t="shared" si="31"/>
        <v>50</v>
      </c>
      <c r="O73" s="41">
        <f t="shared" si="31"/>
        <v>50</v>
      </c>
      <c r="P73" s="41">
        <f t="shared" si="31"/>
        <v>50</v>
      </c>
      <c r="Q73" s="41">
        <f t="shared" si="31"/>
        <v>50</v>
      </c>
      <c r="R73" s="41">
        <f t="shared" si="31"/>
        <v>50</v>
      </c>
      <c r="S73" s="41">
        <f t="shared" si="31"/>
        <v>50</v>
      </c>
      <c r="T73" s="41">
        <f t="shared" si="31"/>
        <v>50</v>
      </c>
      <c r="U73" s="41">
        <f t="shared" si="31"/>
        <v>50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25</v>
      </c>
      <c r="F74" s="41">
        <f t="shared" si="32"/>
        <v>0</v>
      </c>
      <c r="G74" s="41">
        <f t="shared" si="32"/>
        <v>25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124">
        <f t="shared" si="32"/>
        <v>25</v>
      </c>
      <c r="L74" s="181">
        <f t="shared" si="32"/>
        <v>25</v>
      </c>
      <c r="M74" s="41">
        <f t="shared" si="32"/>
        <v>25</v>
      </c>
      <c r="N74" s="41">
        <f t="shared" si="32"/>
        <v>25</v>
      </c>
      <c r="O74" s="41">
        <f t="shared" si="32"/>
        <v>25</v>
      </c>
      <c r="P74" s="41">
        <f t="shared" si="32"/>
        <v>25</v>
      </c>
      <c r="Q74" s="41">
        <f t="shared" si="32"/>
        <v>25</v>
      </c>
      <c r="R74" s="41">
        <f t="shared" si="32"/>
        <v>25</v>
      </c>
      <c r="S74" s="41">
        <f t="shared" si="32"/>
        <v>25</v>
      </c>
      <c r="T74" s="41">
        <f t="shared" si="32"/>
        <v>25</v>
      </c>
      <c r="U74" s="41">
        <f t="shared" si="32"/>
        <v>25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16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112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9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113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113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131</v>
      </c>
      <c r="B80" s="8">
        <v>0</v>
      </c>
      <c r="C80" s="8">
        <f t="shared" ref="C80:U80" si="33" xml:space="preserve"> B80 + IF(C25="Tough",1,0) +  IF(C25="Tough++",1,0)</f>
        <v>1</v>
      </c>
      <c r="D80" s="8">
        <f t="shared" si="33"/>
        <v>1</v>
      </c>
      <c r="E80" s="8">
        <f t="shared" si="33"/>
        <v>1</v>
      </c>
      <c r="F80" s="8">
        <f t="shared" si="33"/>
        <v>1</v>
      </c>
      <c r="G80" s="8">
        <f t="shared" si="33"/>
        <v>1</v>
      </c>
      <c r="H80" s="8">
        <f t="shared" si="33"/>
        <v>1</v>
      </c>
      <c r="I80" s="8">
        <f t="shared" si="33"/>
        <v>1</v>
      </c>
      <c r="J80" s="26">
        <f t="shared" si="33"/>
        <v>1</v>
      </c>
      <c r="K80" s="113">
        <f t="shared" si="33"/>
        <v>1</v>
      </c>
      <c r="L80" s="28">
        <f t="shared" si="33"/>
        <v>1</v>
      </c>
      <c r="M80" s="8">
        <f t="shared" si="33"/>
        <v>1</v>
      </c>
      <c r="N80" s="8">
        <f t="shared" si="33"/>
        <v>1</v>
      </c>
      <c r="O80" s="8">
        <f t="shared" si="33"/>
        <v>1</v>
      </c>
      <c r="P80" s="8">
        <f t="shared" si="33"/>
        <v>1</v>
      </c>
      <c r="Q80" s="8">
        <f t="shared" si="33"/>
        <v>1</v>
      </c>
      <c r="R80" s="8">
        <f t="shared" si="33"/>
        <v>1</v>
      </c>
      <c r="S80" s="8">
        <f t="shared" si="33"/>
        <v>1</v>
      </c>
      <c r="T80" s="8">
        <f t="shared" si="33"/>
        <v>1</v>
      </c>
      <c r="U80" s="8">
        <f t="shared" si="33"/>
        <v>1</v>
      </c>
    </row>
    <row r="81" spans="1:22">
      <c r="A81" s="23" t="s">
        <v>157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1</v>
      </c>
      <c r="E81" s="8">
        <f t="shared" si="34"/>
        <v>1</v>
      </c>
      <c r="F81" s="8">
        <f t="shared" si="34"/>
        <v>1</v>
      </c>
      <c r="G81" s="8">
        <f t="shared" si="34"/>
        <v>1</v>
      </c>
      <c r="H81" s="8">
        <f t="shared" si="34"/>
        <v>1</v>
      </c>
      <c r="I81" s="8">
        <f t="shared" si="34"/>
        <v>1</v>
      </c>
      <c r="J81" s="26">
        <f t="shared" si="34"/>
        <v>1</v>
      </c>
      <c r="K81" s="113">
        <f t="shared" si="34"/>
        <v>1</v>
      </c>
      <c r="L81" s="8">
        <f t="shared" si="34"/>
        <v>1</v>
      </c>
      <c r="M81" s="8">
        <f t="shared" si="34"/>
        <v>1</v>
      </c>
      <c r="N81" s="8">
        <f t="shared" si="34"/>
        <v>1</v>
      </c>
      <c r="O81" s="8">
        <f t="shared" si="34"/>
        <v>1</v>
      </c>
      <c r="P81" s="8">
        <f t="shared" si="34"/>
        <v>1</v>
      </c>
      <c r="Q81" s="8">
        <f t="shared" si="34"/>
        <v>1</v>
      </c>
      <c r="R81" s="8">
        <f t="shared" si="34"/>
        <v>1</v>
      </c>
      <c r="S81" s="8">
        <f t="shared" si="34"/>
        <v>1</v>
      </c>
      <c r="T81" s="8">
        <f t="shared" si="34"/>
        <v>1</v>
      </c>
      <c r="U81" s="8">
        <f t="shared" si="34"/>
        <v>1</v>
      </c>
    </row>
    <row r="83" spans="1:22" ht="23.25">
      <c r="A83" s="142" t="s">
        <v>145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4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5</v>
      </c>
      <c r="E84" s="8">
        <f t="shared" si="35"/>
        <v>6</v>
      </c>
      <c r="F84" s="8">
        <f t="shared" si="35"/>
        <v>6</v>
      </c>
      <c r="G84" s="8">
        <f t="shared" si="35"/>
        <v>7</v>
      </c>
      <c r="H84" s="8">
        <f t="shared" si="35"/>
        <v>7</v>
      </c>
      <c r="I84" s="8">
        <f t="shared" si="35"/>
        <v>8</v>
      </c>
      <c r="J84" s="26">
        <f t="shared" si="35"/>
        <v>8</v>
      </c>
      <c r="K84" s="113">
        <f t="shared" ref="K84:U84" si="36" xml:space="preserve"> J217 + INT(2+ $J$7/2) + INT(2+ (K$7 - $J$7)/2)</f>
        <v>10</v>
      </c>
      <c r="L84" s="28">
        <f t="shared" si="36"/>
        <v>11</v>
      </c>
      <c r="M84" s="8">
        <f t="shared" si="36"/>
        <v>11</v>
      </c>
      <c r="N84" s="8">
        <f t="shared" si="36"/>
        <v>13</v>
      </c>
      <c r="O84" s="8">
        <f t="shared" si="36"/>
        <v>13</v>
      </c>
      <c r="P84" s="8">
        <f t="shared" si="36"/>
        <v>14</v>
      </c>
      <c r="Q84" s="8">
        <f t="shared" si="36"/>
        <v>14</v>
      </c>
      <c r="R84" s="8">
        <f t="shared" si="36"/>
        <v>15</v>
      </c>
      <c r="S84" s="8">
        <f t="shared" si="36"/>
        <v>15</v>
      </c>
      <c r="T84" s="8">
        <f t="shared" si="36"/>
        <v>16</v>
      </c>
      <c r="U84" s="8">
        <f t="shared" si="36"/>
        <v>16</v>
      </c>
      <c r="V84" s="29"/>
    </row>
    <row r="85" spans="1:22">
      <c r="A85" s="45" t="s">
        <v>52</v>
      </c>
      <c r="B85" s="8">
        <f t="shared" ref="B85:J85" si="37" xml:space="preserve"> B216 + INT(2+ B$7/2)</f>
        <v>2</v>
      </c>
      <c r="C85" s="8">
        <f t="shared" si="37"/>
        <v>3</v>
      </c>
      <c r="D85" s="8">
        <f t="shared" si="37"/>
        <v>3</v>
      </c>
      <c r="E85" s="8">
        <f t="shared" si="37"/>
        <v>4</v>
      </c>
      <c r="F85" s="8">
        <f t="shared" si="37"/>
        <v>4</v>
      </c>
      <c r="G85" s="8">
        <f t="shared" si="37"/>
        <v>5</v>
      </c>
      <c r="H85" s="8">
        <f t="shared" si="37"/>
        <v>5</v>
      </c>
      <c r="I85" s="8">
        <f t="shared" si="37"/>
        <v>6</v>
      </c>
      <c r="J85" s="26">
        <f t="shared" si="37"/>
        <v>6</v>
      </c>
      <c r="K85" s="113">
        <f t="shared" ref="K85:U85" si="38" xml:space="preserve"> J216 + INT(2+ $J$7/2) +  INT(2+ (K$7 - $J$7)/2)</f>
        <v>8</v>
      </c>
      <c r="L85" s="28">
        <f t="shared" si="38"/>
        <v>9</v>
      </c>
      <c r="M85" s="8">
        <f t="shared" si="38"/>
        <v>9</v>
      </c>
      <c r="N85" s="8">
        <f t="shared" si="38"/>
        <v>10</v>
      </c>
      <c r="O85" s="8">
        <f t="shared" si="38"/>
        <v>10</v>
      </c>
      <c r="P85" s="8">
        <f t="shared" si="38"/>
        <v>11</v>
      </c>
      <c r="Q85" s="8">
        <f t="shared" si="38"/>
        <v>11</v>
      </c>
      <c r="R85" s="8">
        <f t="shared" si="38"/>
        <v>12</v>
      </c>
      <c r="S85" s="8">
        <f t="shared" si="38"/>
        <v>12</v>
      </c>
      <c r="T85" s="8">
        <f t="shared" si="38"/>
        <v>13</v>
      </c>
      <c r="U85" s="8">
        <f t="shared" si="38"/>
        <v>13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113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12</v>
      </c>
      <c r="S86" s="8">
        <f t="shared" si="40"/>
        <v>12</v>
      </c>
      <c r="T86" s="8">
        <f t="shared" si="40"/>
        <v>13</v>
      </c>
      <c r="U86" s="8">
        <f t="shared" si="40"/>
        <v>13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16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143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9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110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110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110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110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2</v>
      </c>
      <c r="C93" s="23">
        <f t="shared" si="45"/>
        <v>2</v>
      </c>
      <c r="D93" s="23">
        <f t="shared" si="45"/>
        <v>2</v>
      </c>
      <c r="E93" s="23">
        <f t="shared" si="45"/>
        <v>2</v>
      </c>
      <c r="F93" s="23">
        <f t="shared" si="45"/>
        <v>2</v>
      </c>
      <c r="G93" s="23">
        <f t="shared" si="45"/>
        <v>2</v>
      </c>
      <c r="H93" s="23">
        <f t="shared" si="45"/>
        <v>2</v>
      </c>
      <c r="I93" s="23">
        <f t="shared" si="45"/>
        <v>2</v>
      </c>
      <c r="J93" s="27">
        <f t="shared" si="45"/>
        <v>2</v>
      </c>
      <c r="K93" s="110">
        <f t="shared" si="45"/>
        <v>1</v>
      </c>
      <c r="L93" s="76">
        <f t="shared" si="45"/>
        <v>1</v>
      </c>
      <c r="M93" s="23">
        <f t="shared" si="45"/>
        <v>1</v>
      </c>
      <c r="N93" s="23">
        <f t="shared" si="45"/>
        <v>1</v>
      </c>
      <c r="O93" s="23">
        <f t="shared" si="45"/>
        <v>1</v>
      </c>
      <c r="P93" s="23">
        <f t="shared" si="45"/>
        <v>1</v>
      </c>
      <c r="Q93" s="23">
        <f t="shared" si="45"/>
        <v>1</v>
      </c>
      <c r="R93" s="23">
        <f t="shared" si="45"/>
        <v>1</v>
      </c>
      <c r="S93" s="23">
        <f t="shared" si="45"/>
        <v>1</v>
      </c>
      <c r="T93" s="23">
        <f t="shared" si="45"/>
        <v>1</v>
      </c>
      <c r="U93" s="23">
        <f t="shared" si="45"/>
        <v>1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110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110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110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141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200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109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11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44.999999999999993</v>
      </c>
      <c r="C115" s="8">
        <f t="shared" si="49"/>
        <v>50</v>
      </c>
      <c r="D115" s="8">
        <f t="shared" si="49"/>
        <v>60</v>
      </c>
      <c r="E115" s="8">
        <f t="shared" si="49"/>
        <v>70</v>
      </c>
      <c r="F115" s="8">
        <f t="shared" si="49"/>
        <v>70</v>
      </c>
      <c r="G115" s="8">
        <f t="shared" si="49"/>
        <v>75</v>
      </c>
      <c r="H115" s="8">
        <f t="shared" si="49"/>
        <v>75</v>
      </c>
      <c r="I115" s="8">
        <f t="shared" si="49"/>
        <v>80</v>
      </c>
      <c r="J115" s="26">
        <f t="shared" si="49"/>
        <v>80</v>
      </c>
      <c r="K115" s="113">
        <f t="shared" si="49"/>
        <v>90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40</v>
      </c>
      <c r="C116" s="8">
        <f t="shared" si="50"/>
        <v>44.999999999999993</v>
      </c>
      <c r="D116" s="8">
        <f t="shared" si="50"/>
        <v>55.000000000000007</v>
      </c>
      <c r="E116" s="8">
        <f t="shared" si="50"/>
        <v>65</v>
      </c>
      <c r="F116" s="8">
        <f t="shared" si="50"/>
        <v>65</v>
      </c>
      <c r="G116" s="8">
        <f t="shared" si="50"/>
        <v>70</v>
      </c>
      <c r="H116" s="8">
        <f t="shared" si="50"/>
        <v>70</v>
      </c>
      <c r="I116" s="8">
        <f t="shared" si="50"/>
        <v>75</v>
      </c>
      <c r="J116" s="26">
        <f t="shared" si="50"/>
        <v>75</v>
      </c>
      <c r="K116" s="113">
        <f t="shared" si="50"/>
        <v>90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40</v>
      </c>
      <c r="C117" s="8">
        <f t="shared" si="51"/>
        <v>44.999999999999993</v>
      </c>
      <c r="D117" s="8">
        <f t="shared" si="51"/>
        <v>55.000000000000007</v>
      </c>
      <c r="E117" s="8">
        <f t="shared" si="51"/>
        <v>65</v>
      </c>
      <c r="F117" s="8">
        <f t="shared" si="51"/>
        <v>65</v>
      </c>
      <c r="G117" s="8">
        <f t="shared" si="51"/>
        <v>70</v>
      </c>
      <c r="H117" s="8">
        <f t="shared" si="51"/>
        <v>70</v>
      </c>
      <c r="I117" s="8">
        <f t="shared" si="51"/>
        <v>75</v>
      </c>
      <c r="J117" s="26">
        <f t="shared" si="51"/>
        <v>75</v>
      </c>
      <c r="K117" s="113">
        <f t="shared" si="51"/>
        <v>90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50</v>
      </c>
      <c r="C118" s="8">
        <f t="shared" si="52"/>
        <v>55.000000000000007</v>
      </c>
      <c r="D118" s="8">
        <f t="shared" si="52"/>
        <v>65</v>
      </c>
      <c r="E118" s="8">
        <f t="shared" si="52"/>
        <v>75</v>
      </c>
      <c r="F118" s="8">
        <f t="shared" si="52"/>
        <v>75</v>
      </c>
      <c r="G118" s="8">
        <f t="shared" si="52"/>
        <v>80</v>
      </c>
      <c r="H118" s="8">
        <f t="shared" si="52"/>
        <v>80</v>
      </c>
      <c r="I118" s="8">
        <f t="shared" si="52"/>
        <v>85</v>
      </c>
      <c r="J118" s="26">
        <f t="shared" si="52"/>
        <v>85</v>
      </c>
      <c r="K118" s="113">
        <f t="shared" si="52"/>
        <v>100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109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9.9999999999999982</v>
      </c>
      <c r="E120" s="8">
        <f t="shared" si="53"/>
        <v>19.999999999999996</v>
      </c>
      <c r="F120" s="8">
        <f t="shared" si="53"/>
        <v>19.999999999999996</v>
      </c>
      <c r="G120" s="8">
        <f t="shared" si="53"/>
        <v>25</v>
      </c>
      <c r="H120" s="8">
        <f t="shared" si="53"/>
        <v>25</v>
      </c>
      <c r="I120" s="8">
        <f t="shared" si="53"/>
        <v>30.000000000000004</v>
      </c>
      <c r="J120" s="26">
        <f t="shared" si="53"/>
        <v>30.000000000000004</v>
      </c>
      <c r="K120" s="113">
        <f t="shared" si="53"/>
        <v>40</v>
      </c>
      <c r="L120" s="28">
        <f t="shared" si="53"/>
        <v>50</v>
      </c>
      <c r="M120" s="8">
        <f t="shared" si="53"/>
        <v>55.000000000000007</v>
      </c>
      <c r="N120" s="8">
        <f t="shared" si="53"/>
        <v>60</v>
      </c>
      <c r="O120" s="8">
        <f t="shared" si="53"/>
        <v>70</v>
      </c>
      <c r="P120" s="8">
        <f t="shared" si="53"/>
        <v>75</v>
      </c>
      <c r="Q120" s="8">
        <f t="shared" si="53"/>
        <v>90</v>
      </c>
      <c r="R120" s="8">
        <f t="shared" si="53"/>
        <v>100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0</v>
      </c>
      <c r="C121" s="8">
        <f t="shared" si="54"/>
        <v>0</v>
      </c>
      <c r="D121" s="8">
        <f t="shared" si="54"/>
        <v>5.0000000000000044</v>
      </c>
      <c r="E121" s="8">
        <f t="shared" si="54"/>
        <v>15.000000000000002</v>
      </c>
      <c r="F121" s="8">
        <f t="shared" si="54"/>
        <v>15.000000000000002</v>
      </c>
      <c r="G121" s="8">
        <f t="shared" si="54"/>
        <v>19.999999999999996</v>
      </c>
      <c r="H121" s="8">
        <f t="shared" si="54"/>
        <v>19.999999999999996</v>
      </c>
      <c r="I121" s="8">
        <f t="shared" si="54"/>
        <v>25</v>
      </c>
      <c r="J121" s="26">
        <f t="shared" si="54"/>
        <v>25</v>
      </c>
      <c r="K121" s="113">
        <f t="shared" si="54"/>
        <v>40</v>
      </c>
      <c r="L121" s="28">
        <f t="shared" si="54"/>
        <v>50</v>
      </c>
      <c r="M121" s="8">
        <f t="shared" si="54"/>
        <v>55.000000000000007</v>
      </c>
      <c r="N121" s="8">
        <f t="shared" si="54"/>
        <v>65</v>
      </c>
      <c r="O121" s="8">
        <f t="shared" si="54"/>
        <v>70</v>
      </c>
      <c r="P121" s="8">
        <f t="shared" si="54"/>
        <v>80</v>
      </c>
      <c r="Q121" s="8">
        <f t="shared" si="54"/>
        <v>90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0</v>
      </c>
      <c r="C122" s="8">
        <f t="shared" si="55"/>
        <v>0</v>
      </c>
      <c r="D122" s="8">
        <f t="shared" si="55"/>
        <v>5.0000000000000044</v>
      </c>
      <c r="E122" s="8">
        <f t="shared" si="55"/>
        <v>15.000000000000002</v>
      </c>
      <c r="F122" s="8">
        <f t="shared" si="55"/>
        <v>15.000000000000002</v>
      </c>
      <c r="G122" s="8">
        <f t="shared" si="55"/>
        <v>19.999999999999996</v>
      </c>
      <c r="H122" s="8">
        <f t="shared" si="55"/>
        <v>19.999999999999996</v>
      </c>
      <c r="I122" s="8">
        <f t="shared" si="55"/>
        <v>25</v>
      </c>
      <c r="J122" s="26">
        <f t="shared" si="55"/>
        <v>25</v>
      </c>
      <c r="K122" s="113">
        <f t="shared" si="55"/>
        <v>40</v>
      </c>
      <c r="L122" s="28">
        <f t="shared" si="55"/>
        <v>50</v>
      </c>
      <c r="M122" s="8">
        <f t="shared" si="55"/>
        <v>55.000000000000007</v>
      </c>
      <c r="N122" s="8">
        <f t="shared" si="55"/>
        <v>65</v>
      </c>
      <c r="O122" s="8">
        <f t="shared" si="55"/>
        <v>70</v>
      </c>
      <c r="P122" s="8">
        <f t="shared" si="55"/>
        <v>80</v>
      </c>
      <c r="Q122" s="8">
        <f t="shared" si="55"/>
        <v>90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5.0000000000000044</v>
      </c>
      <c r="D123" s="8">
        <f t="shared" si="56"/>
        <v>15.000000000000002</v>
      </c>
      <c r="E123" s="8">
        <f t="shared" si="56"/>
        <v>25</v>
      </c>
      <c r="F123" s="8">
        <f t="shared" si="56"/>
        <v>25</v>
      </c>
      <c r="G123" s="8">
        <f t="shared" si="56"/>
        <v>30.000000000000004</v>
      </c>
      <c r="H123" s="8">
        <f t="shared" si="56"/>
        <v>30.000000000000004</v>
      </c>
      <c r="I123" s="8">
        <f t="shared" si="56"/>
        <v>35</v>
      </c>
      <c r="J123" s="26">
        <f t="shared" si="56"/>
        <v>35</v>
      </c>
      <c r="K123" s="113">
        <f t="shared" si="56"/>
        <v>50</v>
      </c>
      <c r="L123" s="28">
        <f t="shared" si="56"/>
        <v>60</v>
      </c>
      <c r="M123" s="8">
        <f t="shared" si="56"/>
        <v>65</v>
      </c>
      <c r="N123" s="8">
        <f t="shared" si="56"/>
        <v>80</v>
      </c>
      <c r="O123" s="8">
        <f t="shared" si="56"/>
        <v>85</v>
      </c>
      <c r="P123" s="8">
        <f t="shared" si="56"/>
        <v>95</v>
      </c>
      <c r="Q123" s="8">
        <f t="shared" si="56"/>
        <v>100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09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113">
        <f t="shared" si="57"/>
        <v>0</v>
      </c>
      <c r="L125" s="28">
        <f t="shared" si="57"/>
        <v>0</v>
      </c>
      <c r="M125" s="8">
        <f t="shared" si="57"/>
        <v>5.0000000000000044</v>
      </c>
      <c r="N125" s="8">
        <f t="shared" si="57"/>
        <v>9.9999999999999982</v>
      </c>
      <c r="O125" s="8">
        <f t="shared" si="57"/>
        <v>19.999999999999996</v>
      </c>
      <c r="P125" s="8">
        <f t="shared" si="57"/>
        <v>25</v>
      </c>
      <c r="Q125" s="8">
        <f t="shared" si="57"/>
        <v>40</v>
      </c>
      <c r="R125" s="8">
        <f t="shared" si="57"/>
        <v>50</v>
      </c>
      <c r="S125" s="8">
        <f t="shared" si="57"/>
        <v>55.000000000000007</v>
      </c>
      <c r="T125" s="8">
        <f t="shared" si="57"/>
        <v>65</v>
      </c>
      <c r="U125" s="8">
        <f t="shared" si="57"/>
        <v>65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113">
        <f t="shared" si="58"/>
        <v>0</v>
      </c>
      <c r="L126" s="28">
        <f t="shared" si="58"/>
        <v>0</v>
      </c>
      <c r="M126" s="8">
        <f t="shared" si="58"/>
        <v>5.0000000000000044</v>
      </c>
      <c r="N126" s="8">
        <f t="shared" si="58"/>
        <v>15.000000000000002</v>
      </c>
      <c r="O126" s="8">
        <f t="shared" si="58"/>
        <v>19.999999999999996</v>
      </c>
      <c r="P126" s="8">
        <f t="shared" si="58"/>
        <v>30.000000000000004</v>
      </c>
      <c r="Q126" s="8">
        <f t="shared" si="58"/>
        <v>40</v>
      </c>
      <c r="R126" s="8">
        <f t="shared" si="58"/>
        <v>50</v>
      </c>
      <c r="S126" s="8">
        <f t="shared" si="58"/>
        <v>55.000000000000007</v>
      </c>
      <c r="T126" s="8">
        <f t="shared" si="58"/>
        <v>65</v>
      </c>
      <c r="U126" s="8">
        <f t="shared" si="58"/>
        <v>65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113">
        <f t="shared" si="59"/>
        <v>0</v>
      </c>
      <c r="L127" s="28">
        <f t="shared" si="59"/>
        <v>0</v>
      </c>
      <c r="M127" s="8">
        <f t="shared" si="59"/>
        <v>5.0000000000000044</v>
      </c>
      <c r="N127" s="8">
        <f t="shared" si="59"/>
        <v>15.000000000000002</v>
      </c>
      <c r="O127" s="8">
        <f t="shared" si="59"/>
        <v>19.999999999999996</v>
      </c>
      <c r="P127" s="8">
        <f t="shared" si="59"/>
        <v>30.000000000000004</v>
      </c>
      <c r="Q127" s="8">
        <f t="shared" si="59"/>
        <v>40</v>
      </c>
      <c r="R127" s="8">
        <f t="shared" si="59"/>
        <v>50</v>
      </c>
      <c r="S127" s="8">
        <f t="shared" si="59"/>
        <v>55.000000000000007</v>
      </c>
      <c r="T127" s="8">
        <f t="shared" si="59"/>
        <v>65</v>
      </c>
      <c r="U127" s="8">
        <f t="shared" si="59"/>
        <v>65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113">
        <f t="shared" si="60"/>
        <v>0</v>
      </c>
      <c r="L128" s="28">
        <f t="shared" si="60"/>
        <v>9.9999999999999982</v>
      </c>
      <c r="M128" s="8">
        <f t="shared" si="60"/>
        <v>15.000000000000002</v>
      </c>
      <c r="N128" s="8">
        <f t="shared" si="60"/>
        <v>30.000000000000004</v>
      </c>
      <c r="O128" s="8">
        <f t="shared" si="60"/>
        <v>35</v>
      </c>
      <c r="P128" s="8">
        <f t="shared" si="60"/>
        <v>44.999999999999993</v>
      </c>
      <c r="Q128" s="8">
        <f t="shared" si="60"/>
        <v>55.000000000000007</v>
      </c>
      <c r="R128" s="8">
        <f t="shared" si="60"/>
        <v>65</v>
      </c>
      <c r="S128" s="8">
        <f t="shared" si="60"/>
        <v>70</v>
      </c>
      <c r="T128" s="8">
        <f t="shared" si="60"/>
        <v>80</v>
      </c>
      <c r="U128" s="8">
        <f t="shared" si="60"/>
        <v>80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109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11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75</v>
      </c>
      <c r="C132" s="8">
        <f t="shared" si="61"/>
        <v>80</v>
      </c>
      <c r="D132" s="8">
        <f t="shared" si="61"/>
        <v>80</v>
      </c>
      <c r="E132" s="8">
        <f t="shared" si="61"/>
        <v>85</v>
      </c>
      <c r="F132" s="8">
        <f t="shared" si="61"/>
        <v>95</v>
      </c>
      <c r="G132" s="8">
        <f t="shared" si="61"/>
        <v>100</v>
      </c>
      <c r="H132" s="8">
        <f t="shared" si="61"/>
        <v>100</v>
      </c>
      <c r="I132" s="8">
        <f t="shared" si="61"/>
        <v>100</v>
      </c>
      <c r="J132" s="26">
        <f t="shared" si="61"/>
        <v>100</v>
      </c>
      <c r="K132" s="113">
        <f t="shared" si="61"/>
        <v>100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70</v>
      </c>
      <c r="C133" s="8">
        <f t="shared" si="62"/>
        <v>75</v>
      </c>
      <c r="D133" s="8">
        <f t="shared" si="62"/>
        <v>75</v>
      </c>
      <c r="E133" s="8">
        <f t="shared" si="62"/>
        <v>80</v>
      </c>
      <c r="F133" s="8">
        <f t="shared" si="62"/>
        <v>90</v>
      </c>
      <c r="G133" s="8">
        <f t="shared" si="62"/>
        <v>95</v>
      </c>
      <c r="H133" s="8">
        <f t="shared" si="62"/>
        <v>100</v>
      </c>
      <c r="I133" s="8">
        <f t="shared" si="62"/>
        <v>100</v>
      </c>
      <c r="J133" s="26">
        <f t="shared" si="62"/>
        <v>100</v>
      </c>
      <c r="K133" s="113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70</v>
      </c>
      <c r="C134" s="8">
        <f t="shared" si="63"/>
        <v>75</v>
      </c>
      <c r="D134" s="8">
        <f t="shared" si="63"/>
        <v>75</v>
      </c>
      <c r="E134" s="8">
        <f t="shared" si="63"/>
        <v>80</v>
      </c>
      <c r="F134" s="8">
        <f t="shared" si="63"/>
        <v>90</v>
      </c>
      <c r="G134" s="8">
        <f t="shared" si="63"/>
        <v>95</v>
      </c>
      <c r="H134" s="8">
        <f t="shared" si="63"/>
        <v>100</v>
      </c>
      <c r="I134" s="8">
        <f t="shared" si="63"/>
        <v>100</v>
      </c>
      <c r="J134" s="26">
        <f t="shared" si="63"/>
        <v>100</v>
      </c>
      <c r="K134" s="113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80</v>
      </c>
      <c r="C135" s="8">
        <f t="shared" si="64"/>
        <v>85</v>
      </c>
      <c r="D135" s="8">
        <f t="shared" si="64"/>
        <v>85</v>
      </c>
      <c r="E135" s="8">
        <f t="shared" si="64"/>
        <v>90</v>
      </c>
      <c r="F135" s="8">
        <f t="shared" si="64"/>
        <v>100</v>
      </c>
      <c r="G135" s="8">
        <f t="shared" si="64"/>
        <v>100</v>
      </c>
      <c r="H135" s="8">
        <f t="shared" si="64"/>
        <v>100</v>
      </c>
      <c r="I135" s="8">
        <f t="shared" si="64"/>
        <v>100</v>
      </c>
      <c r="J135" s="26">
        <f t="shared" si="64"/>
        <v>100</v>
      </c>
      <c r="K135" s="113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09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50</v>
      </c>
      <c r="C137" s="8">
        <f t="shared" si="65"/>
        <v>55.000000000000007</v>
      </c>
      <c r="D137" s="8">
        <f t="shared" si="65"/>
        <v>55.000000000000007</v>
      </c>
      <c r="E137" s="8">
        <f t="shared" si="65"/>
        <v>60</v>
      </c>
      <c r="F137" s="8">
        <f t="shared" si="65"/>
        <v>70</v>
      </c>
      <c r="G137" s="8">
        <f t="shared" si="65"/>
        <v>75</v>
      </c>
      <c r="H137" s="8">
        <f t="shared" si="65"/>
        <v>85</v>
      </c>
      <c r="I137" s="8">
        <f t="shared" si="65"/>
        <v>100</v>
      </c>
      <c r="J137" s="26">
        <f t="shared" si="65"/>
        <v>100</v>
      </c>
      <c r="K137" s="113">
        <f t="shared" si="65"/>
        <v>100</v>
      </c>
      <c r="L137" s="28">
        <f t="shared" si="65"/>
        <v>100</v>
      </c>
      <c r="M137" s="8">
        <f t="shared" si="65"/>
        <v>100</v>
      </c>
      <c r="N137" s="8">
        <f t="shared" si="65"/>
        <v>100</v>
      </c>
      <c r="O137" s="8">
        <f t="shared" si="65"/>
        <v>100</v>
      </c>
      <c r="P137" s="8">
        <f t="shared" si="65"/>
        <v>100</v>
      </c>
      <c r="Q137" s="8">
        <f t="shared" si="65"/>
        <v>100</v>
      </c>
      <c r="R137" s="8">
        <f t="shared" si="65"/>
        <v>100</v>
      </c>
      <c r="S137" s="8">
        <f t="shared" si="65"/>
        <v>100</v>
      </c>
      <c r="T137" s="8">
        <f t="shared" si="65"/>
        <v>100</v>
      </c>
      <c r="U137" s="8">
        <f t="shared" si="65"/>
        <v>100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44.999999999999993</v>
      </c>
      <c r="C138" s="8">
        <f t="shared" si="66"/>
        <v>50</v>
      </c>
      <c r="D138" s="8">
        <f t="shared" si="66"/>
        <v>50</v>
      </c>
      <c r="E138" s="8">
        <f t="shared" si="66"/>
        <v>55.000000000000007</v>
      </c>
      <c r="F138" s="8">
        <f t="shared" si="66"/>
        <v>65</v>
      </c>
      <c r="G138" s="8">
        <f t="shared" si="66"/>
        <v>70</v>
      </c>
      <c r="H138" s="8">
        <f t="shared" si="66"/>
        <v>80</v>
      </c>
      <c r="I138" s="8">
        <f t="shared" si="66"/>
        <v>95</v>
      </c>
      <c r="J138" s="26">
        <f t="shared" si="66"/>
        <v>100</v>
      </c>
      <c r="K138" s="113">
        <f t="shared" si="66"/>
        <v>100</v>
      </c>
      <c r="L138" s="28">
        <f t="shared" si="66"/>
        <v>100</v>
      </c>
      <c r="M138" s="8">
        <f t="shared" si="66"/>
        <v>100</v>
      </c>
      <c r="N138" s="8">
        <f t="shared" si="66"/>
        <v>100</v>
      </c>
      <c r="O138" s="8">
        <f t="shared" si="66"/>
        <v>100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44.999999999999993</v>
      </c>
      <c r="C139" s="8">
        <f t="shared" si="67"/>
        <v>50</v>
      </c>
      <c r="D139" s="8">
        <f t="shared" si="67"/>
        <v>50</v>
      </c>
      <c r="E139" s="8">
        <f t="shared" si="67"/>
        <v>55.000000000000007</v>
      </c>
      <c r="F139" s="8">
        <f t="shared" si="67"/>
        <v>65</v>
      </c>
      <c r="G139" s="8">
        <f t="shared" si="67"/>
        <v>70</v>
      </c>
      <c r="H139" s="8">
        <f t="shared" si="67"/>
        <v>80</v>
      </c>
      <c r="I139" s="8">
        <f t="shared" si="67"/>
        <v>95</v>
      </c>
      <c r="J139" s="26">
        <f t="shared" si="67"/>
        <v>100</v>
      </c>
      <c r="K139" s="113">
        <f t="shared" si="67"/>
        <v>100</v>
      </c>
      <c r="L139" s="28">
        <f t="shared" si="67"/>
        <v>100</v>
      </c>
      <c r="M139" s="8">
        <f t="shared" si="67"/>
        <v>100</v>
      </c>
      <c r="N139" s="8">
        <f t="shared" si="67"/>
        <v>100</v>
      </c>
      <c r="O139" s="8">
        <f t="shared" si="67"/>
        <v>100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55.000000000000007</v>
      </c>
      <c r="C140" s="8">
        <f t="shared" si="68"/>
        <v>60</v>
      </c>
      <c r="D140" s="8">
        <f t="shared" si="68"/>
        <v>60</v>
      </c>
      <c r="E140" s="8">
        <f t="shared" si="68"/>
        <v>65</v>
      </c>
      <c r="F140" s="8">
        <f t="shared" si="68"/>
        <v>75</v>
      </c>
      <c r="G140" s="8">
        <f t="shared" si="68"/>
        <v>80</v>
      </c>
      <c r="H140" s="8">
        <f t="shared" si="68"/>
        <v>90</v>
      </c>
      <c r="I140" s="8">
        <f t="shared" si="68"/>
        <v>100</v>
      </c>
      <c r="J140" s="26">
        <f t="shared" si="68"/>
        <v>100</v>
      </c>
      <c r="K140" s="113">
        <f t="shared" si="68"/>
        <v>100</v>
      </c>
      <c r="L140" s="28">
        <f t="shared" si="68"/>
        <v>100</v>
      </c>
      <c r="M140" s="8">
        <f t="shared" si="68"/>
        <v>100</v>
      </c>
      <c r="N140" s="8">
        <f t="shared" si="68"/>
        <v>100</v>
      </c>
      <c r="O140" s="8">
        <f t="shared" si="68"/>
        <v>100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109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25</v>
      </c>
      <c r="C142" s="8">
        <f t="shared" si="69"/>
        <v>30.000000000000004</v>
      </c>
      <c r="D142" s="8">
        <f t="shared" si="69"/>
        <v>30.000000000000004</v>
      </c>
      <c r="E142" s="8">
        <f t="shared" si="69"/>
        <v>35</v>
      </c>
      <c r="F142" s="8">
        <f t="shared" si="69"/>
        <v>44.999999999999993</v>
      </c>
      <c r="G142" s="8">
        <f t="shared" si="69"/>
        <v>50</v>
      </c>
      <c r="H142" s="8">
        <f t="shared" si="69"/>
        <v>60</v>
      </c>
      <c r="I142" s="8">
        <f t="shared" si="69"/>
        <v>75</v>
      </c>
      <c r="J142" s="26">
        <f t="shared" si="69"/>
        <v>85</v>
      </c>
      <c r="K142" s="113">
        <f t="shared" si="69"/>
        <v>90</v>
      </c>
      <c r="L142" s="28">
        <f t="shared" si="69"/>
        <v>95</v>
      </c>
      <c r="M142" s="8">
        <f t="shared" si="69"/>
        <v>100</v>
      </c>
      <c r="N142" s="8">
        <f t="shared" si="69"/>
        <v>100</v>
      </c>
      <c r="O142" s="8">
        <f t="shared" si="69"/>
        <v>100</v>
      </c>
      <c r="P142" s="8">
        <f t="shared" si="69"/>
        <v>100</v>
      </c>
      <c r="Q142" s="8">
        <f t="shared" si="69"/>
        <v>100</v>
      </c>
      <c r="R142" s="8">
        <f t="shared" si="69"/>
        <v>100</v>
      </c>
      <c r="S142" s="8">
        <f t="shared" si="69"/>
        <v>100</v>
      </c>
      <c r="T142" s="8">
        <f t="shared" si="69"/>
        <v>100</v>
      </c>
      <c r="U142" s="8">
        <f t="shared" si="69"/>
        <v>100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19.999999999999996</v>
      </c>
      <c r="C143" s="8">
        <f t="shared" si="70"/>
        <v>25</v>
      </c>
      <c r="D143" s="8">
        <f t="shared" si="70"/>
        <v>25</v>
      </c>
      <c r="E143" s="8">
        <f t="shared" si="70"/>
        <v>30.000000000000004</v>
      </c>
      <c r="F143" s="8">
        <f t="shared" si="70"/>
        <v>40</v>
      </c>
      <c r="G143" s="8">
        <f t="shared" si="70"/>
        <v>44.999999999999993</v>
      </c>
      <c r="H143" s="8">
        <f t="shared" si="70"/>
        <v>55.000000000000007</v>
      </c>
      <c r="I143" s="8">
        <f t="shared" si="70"/>
        <v>70</v>
      </c>
      <c r="J143" s="26">
        <f t="shared" si="70"/>
        <v>80</v>
      </c>
      <c r="K143" s="113">
        <f t="shared" si="70"/>
        <v>90</v>
      </c>
      <c r="L143" s="28">
        <f t="shared" si="70"/>
        <v>95</v>
      </c>
      <c r="M143" s="8">
        <f t="shared" si="70"/>
        <v>100</v>
      </c>
      <c r="N143" s="8">
        <f t="shared" si="70"/>
        <v>100</v>
      </c>
      <c r="O143" s="8">
        <f t="shared" si="70"/>
        <v>100</v>
      </c>
      <c r="P143" s="8">
        <f t="shared" si="70"/>
        <v>100</v>
      </c>
      <c r="Q143" s="8">
        <f t="shared" si="70"/>
        <v>100</v>
      </c>
      <c r="R143" s="8">
        <f t="shared" si="70"/>
        <v>100</v>
      </c>
      <c r="S143" s="8">
        <f t="shared" si="70"/>
        <v>100</v>
      </c>
      <c r="T143" s="8">
        <f t="shared" si="70"/>
        <v>100</v>
      </c>
      <c r="U143" s="8">
        <f t="shared" si="70"/>
        <v>100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19.999999999999996</v>
      </c>
      <c r="C144" s="8">
        <f t="shared" si="71"/>
        <v>25</v>
      </c>
      <c r="D144" s="8">
        <f t="shared" si="71"/>
        <v>25</v>
      </c>
      <c r="E144" s="8">
        <f t="shared" si="71"/>
        <v>30.000000000000004</v>
      </c>
      <c r="F144" s="8">
        <f t="shared" si="71"/>
        <v>40</v>
      </c>
      <c r="G144" s="8">
        <f t="shared" si="71"/>
        <v>44.999999999999993</v>
      </c>
      <c r="H144" s="8">
        <f t="shared" si="71"/>
        <v>55.000000000000007</v>
      </c>
      <c r="I144" s="8">
        <f t="shared" si="71"/>
        <v>70</v>
      </c>
      <c r="J144" s="26">
        <f t="shared" si="71"/>
        <v>80</v>
      </c>
      <c r="K144" s="113">
        <f t="shared" si="71"/>
        <v>90</v>
      </c>
      <c r="L144" s="28">
        <f t="shared" si="71"/>
        <v>95</v>
      </c>
      <c r="M144" s="8">
        <f t="shared" si="71"/>
        <v>100</v>
      </c>
      <c r="N144" s="8">
        <f t="shared" si="71"/>
        <v>100</v>
      </c>
      <c r="O144" s="8">
        <f t="shared" si="71"/>
        <v>100</v>
      </c>
      <c r="P144" s="8">
        <f t="shared" si="71"/>
        <v>100</v>
      </c>
      <c r="Q144" s="8">
        <f t="shared" si="71"/>
        <v>100</v>
      </c>
      <c r="R144" s="8">
        <f t="shared" si="71"/>
        <v>100</v>
      </c>
      <c r="S144" s="8">
        <f t="shared" si="71"/>
        <v>100</v>
      </c>
      <c r="T144" s="8">
        <f t="shared" si="71"/>
        <v>100</v>
      </c>
      <c r="U144" s="8">
        <f t="shared" si="71"/>
        <v>100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30.000000000000004</v>
      </c>
      <c r="C145" s="8">
        <f t="shared" si="72"/>
        <v>35</v>
      </c>
      <c r="D145" s="8">
        <f t="shared" si="72"/>
        <v>35</v>
      </c>
      <c r="E145" s="8">
        <f t="shared" si="72"/>
        <v>40</v>
      </c>
      <c r="F145" s="8">
        <f t="shared" si="72"/>
        <v>50</v>
      </c>
      <c r="G145" s="8">
        <f t="shared" si="72"/>
        <v>55.000000000000007</v>
      </c>
      <c r="H145" s="8">
        <f t="shared" si="72"/>
        <v>65</v>
      </c>
      <c r="I145" s="8">
        <f t="shared" si="72"/>
        <v>80</v>
      </c>
      <c r="J145" s="26">
        <f t="shared" si="72"/>
        <v>90</v>
      </c>
      <c r="K145" s="113">
        <f t="shared" si="72"/>
        <v>100</v>
      </c>
      <c r="L145" s="28">
        <f t="shared" si="72"/>
        <v>100</v>
      </c>
      <c r="M145" s="8">
        <f t="shared" si="72"/>
        <v>100</v>
      </c>
      <c r="N145" s="8">
        <f t="shared" si="72"/>
        <v>100</v>
      </c>
      <c r="O145" s="8">
        <f t="shared" si="72"/>
        <v>100</v>
      </c>
      <c r="P145" s="8">
        <f t="shared" si="72"/>
        <v>100</v>
      </c>
      <c r="Q145" s="8">
        <f t="shared" si="72"/>
        <v>100</v>
      </c>
      <c r="R145" s="8">
        <f t="shared" si="72"/>
        <v>100</v>
      </c>
      <c r="S145" s="8">
        <f t="shared" si="72"/>
        <v>100</v>
      </c>
      <c r="T145" s="8">
        <f t="shared" si="72"/>
        <v>100</v>
      </c>
      <c r="U145" s="8">
        <f t="shared" si="72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141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11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50</v>
      </c>
      <c r="C149" s="8">
        <f t="shared" si="73"/>
        <v>55.000000000000007</v>
      </c>
      <c r="D149" s="8">
        <f t="shared" si="73"/>
        <v>55.000000000000007</v>
      </c>
      <c r="E149" s="8">
        <f t="shared" si="73"/>
        <v>60</v>
      </c>
      <c r="F149" s="8">
        <f t="shared" si="73"/>
        <v>70</v>
      </c>
      <c r="G149" s="8">
        <f t="shared" si="73"/>
        <v>75</v>
      </c>
      <c r="H149" s="8">
        <f t="shared" si="73"/>
        <v>85</v>
      </c>
      <c r="I149" s="8">
        <f t="shared" si="73"/>
        <v>100</v>
      </c>
      <c r="J149" s="26">
        <f t="shared" si="73"/>
        <v>100</v>
      </c>
      <c r="K149" s="113">
        <f t="shared" si="73"/>
        <v>100</v>
      </c>
      <c r="L149" s="28">
        <f t="shared" si="73"/>
        <v>100</v>
      </c>
      <c r="M149" s="8">
        <f t="shared" si="73"/>
        <v>100</v>
      </c>
      <c r="N149" s="8">
        <f t="shared" si="73"/>
        <v>100</v>
      </c>
      <c r="O149" s="8">
        <f t="shared" si="73"/>
        <v>100</v>
      </c>
      <c r="P149" s="8">
        <f t="shared" si="73"/>
        <v>100</v>
      </c>
      <c r="Q149" s="8">
        <f t="shared" si="73"/>
        <v>100</v>
      </c>
      <c r="R149" s="8">
        <f t="shared" si="73"/>
        <v>100</v>
      </c>
      <c r="S149" s="8">
        <f t="shared" si="73"/>
        <v>100</v>
      </c>
      <c r="T149" s="8">
        <f t="shared" si="73"/>
        <v>100</v>
      </c>
      <c r="U149" s="8">
        <f t="shared" si="73"/>
        <v>100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44.999999999999993</v>
      </c>
      <c r="C150" s="8">
        <f t="shared" si="74"/>
        <v>50</v>
      </c>
      <c r="D150" s="8">
        <f t="shared" si="74"/>
        <v>50</v>
      </c>
      <c r="E150" s="8">
        <f t="shared" si="74"/>
        <v>55.000000000000007</v>
      </c>
      <c r="F150" s="8">
        <f t="shared" si="74"/>
        <v>65</v>
      </c>
      <c r="G150" s="8">
        <f t="shared" si="74"/>
        <v>70</v>
      </c>
      <c r="H150" s="8">
        <f t="shared" si="74"/>
        <v>80</v>
      </c>
      <c r="I150" s="8">
        <f t="shared" si="74"/>
        <v>95</v>
      </c>
      <c r="J150" s="26">
        <f t="shared" si="74"/>
        <v>100</v>
      </c>
      <c r="K150" s="113">
        <f t="shared" si="74"/>
        <v>100</v>
      </c>
      <c r="L150" s="28">
        <f t="shared" si="74"/>
        <v>100</v>
      </c>
      <c r="M150" s="8">
        <f t="shared" si="74"/>
        <v>100</v>
      </c>
      <c r="N150" s="8">
        <f t="shared" si="74"/>
        <v>100</v>
      </c>
      <c r="O150" s="8">
        <f t="shared" si="74"/>
        <v>100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44.999999999999993</v>
      </c>
      <c r="C151" s="8">
        <f t="shared" si="75"/>
        <v>50</v>
      </c>
      <c r="D151" s="8">
        <f t="shared" si="75"/>
        <v>50</v>
      </c>
      <c r="E151" s="8">
        <f t="shared" si="75"/>
        <v>55.000000000000007</v>
      </c>
      <c r="F151" s="8">
        <f t="shared" si="75"/>
        <v>65</v>
      </c>
      <c r="G151" s="8">
        <f t="shared" si="75"/>
        <v>70</v>
      </c>
      <c r="H151" s="8">
        <f t="shared" si="75"/>
        <v>80</v>
      </c>
      <c r="I151" s="8">
        <f t="shared" si="75"/>
        <v>95</v>
      </c>
      <c r="J151" s="26">
        <f t="shared" si="75"/>
        <v>100</v>
      </c>
      <c r="K151" s="113">
        <f t="shared" si="75"/>
        <v>100</v>
      </c>
      <c r="L151" s="28">
        <f t="shared" si="75"/>
        <v>100</v>
      </c>
      <c r="M151" s="8">
        <f t="shared" si="75"/>
        <v>100</v>
      </c>
      <c r="N151" s="8">
        <f t="shared" si="75"/>
        <v>100</v>
      </c>
      <c r="O151" s="8">
        <f t="shared" si="75"/>
        <v>100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55.000000000000007</v>
      </c>
      <c r="C152" s="8">
        <f t="shared" si="76"/>
        <v>60</v>
      </c>
      <c r="D152" s="8">
        <f t="shared" si="76"/>
        <v>60</v>
      </c>
      <c r="E152" s="8">
        <f t="shared" si="76"/>
        <v>65</v>
      </c>
      <c r="F152" s="8">
        <f t="shared" si="76"/>
        <v>75</v>
      </c>
      <c r="G152" s="8">
        <f t="shared" si="76"/>
        <v>80</v>
      </c>
      <c r="H152" s="8">
        <f t="shared" si="76"/>
        <v>90</v>
      </c>
      <c r="I152" s="8">
        <f t="shared" si="76"/>
        <v>100</v>
      </c>
      <c r="J152" s="26">
        <f t="shared" si="76"/>
        <v>100</v>
      </c>
      <c r="K152" s="113">
        <f t="shared" si="76"/>
        <v>100</v>
      </c>
      <c r="L152" s="28">
        <f t="shared" si="76"/>
        <v>100</v>
      </c>
      <c r="M152" s="8">
        <f t="shared" si="76"/>
        <v>100</v>
      </c>
      <c r="N152" s="8">
        <f t="shared" si="76"/>
        <v>100</v>
      </c>
      <c r="O152" s="8">
        <f t="shared" si="76"/>
        <v>100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09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25</v>
      </c>
      <c r="C154" s="8">
        <f t="shared" si="77"/>
        <v>30.000000000000004</v>
      </c>
      <c r="D154" s="8">
        <f t="shared" si="77"/>
        <v>30.000000000000004</v>
      </c>
      <c r="E154" s="8">
        <f t="shared" si="77"/>
        <v>35</v>
      </c>
      <c r="F154" s="8">
        <f t="shared" si="77"/>
        <v>44.999999999999993</v>
      </c>
      <c r="G154" s="8">
        <f t="shared" si="77"/>
        <v>50</v>
      </c>
      <c r="H154" s="8">
        <f t="shared" si="77"/>
        <v>60</v>
      </c>
      <c r="I154" s="8">
        <f t="shared" si="77"/>
        <v>75</v>
      </c>
      <c r="J154" s="26">
        <f t="shared" si="77"/>
        <v>85</v>
      </c>
      <c r="K154" s="113">
        <f t="shared" si="77"/>
        <v>90</v>
      </c>
      <c r="L154" s="28">
        <f t="shared" si="77"/>
        <v>95</v>
      </c>
      <c r="M154" s="8">
        <f t="shared" si="77"/>
        <v>100</v>
      </c>
      <c r="N154" s="8">
        <f t="shared" si="77"/>
        <v>100</v>
      </c>
      <c r="O154" s="8">
        <f t="shared" si="77"/>
        <v>100</v>
      </c>
      <c r="P154" s="8">
        <f t="shared" si="77"/>
        <v>100</v>
      </c>
      <c r="Q154" s="8">
        <f t="shared" si="77"/>
        <v>100</v>
      </c>
      <c r="R154" s="8">
        <f t="shared" si="77"/>
        <v>100</v>
      </c>
      <c r="S154" s="8">
        <f t="shared" si="77"/>
        <v>100</v>
      </c>
      <c r="T154" s="8">
        <f t="shared" si="77"/>
        <v>100</v>
      </c>
      <c r="U154" s="8">
        <f t="shared" si="77"/>
        <v>100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19.999999999999996</v>
      </c>
      <c r="C155" s="8">
        <f t="shared" si="78"/>
        <v>25</v>
      </c>
      <c r="D155" s="8">
        <f t="shared" si="78"/>
        <v>25</v>
      </c>
      <c r="E155" s="8">
        <f t="shared" si="78"/>
        <v>30.000000000000004</v>
      </c>
      <c r="F155" s="8">
        <f t="shared" si="78"/>
        <v>40</v>
      </c>
      <c r="G155" s="8">
        <f t="shared" si="78"/>
        <v>44.999999999999993</v>
      </c>
      <c r="H155" s="8">
        <f t="shared" si="78"/>
        <v>55.000000000000007</v>
      </c>
      <c r="I155" s="8">
        <f t="shared" si="78"/>
        <v>70</v>
      </c>
      <c r="J155" s="26">
        <f t="shared" si="78"/>
        <v>80</v>
      </c>
      <c r="K155" s="113">
        <f t="shared" si="78"/>
        <v>90</v>
      </c>
      <c r="L155" s="28">
        <f t="shared" si="78"/>
        <v>95</v>
      </c>
      <c r="M155" s="8">
        <f t="shared" si="78"/>
        <v>100</v>
      </c>
      <c r="N155" s="8">
        <f t="shared" si="78"/>
        <v>100</v>
      </c>
      <c r="O155" s="8">
        <f t="shared" si="78"/>
        <v>100</v>
      </c>
      <c r="P155" s="8">
        <f t="shared" si="78"/>
        <v>100</v>
      </c>
      <c r="Q155" s="8">
        <f t="shared" si="78"/>
        <v>100</v>
      </c>
      <c r="R155" s="8">
        <f t="shared" si="78"/>
        <v>100</v>
      </c>
      <c r="S155" s="8">
        <f t="shared" si="78"/>
        <v>100</v>
      </c>
      <c r="T155" s="8">
        <f t="shared" si="78"/>
        <v>100</v>
      </c>
      <c r="U155" s="8">
        <f t="shared" si="78"/>
        <v>100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19.999999999999996</v>
      </c>
      <c r="C156" s="8">
        <f t="shared" si="79"/>
        <v>25</v>
      </c>
      <c r="D156" s="8">
        <f t="shared" si="79"/>
        <v>25</v>
      </c>
      <c r="E156" s="8">
        <f t="shared" si="79"/>
        <v>30.000000000000004</v>
      </c>
      <c r="F156" s="8">
        <f t="shared" si="79"/>
        <v>40</v>
      </c>
      <c r="G156" s="8">
        <f t="shared" si="79"/>
        <v>44.999999999999993</v>
      </c>
      <c r="H156" s="8">
        <f t="shared" si="79"/>
        <v>55.000000000000007</v>
      </c>
      <c r="I156" s="8">
        <f t="shared" si="79"/>
        <v>70</v>
      </c>
      <c r="J156" s="26">
        <f t="shared" si="79"/>
        <v>80</v>
      </c>
      <c r="K156" s="113">
        <f t="shared" si="79"/>
        <v>90</v>
      </c>
      <c r="L156" s="28">
        <f t="shared" si="79"/>
        <v>95</v>
      </c>
      <c r="M156" s="8">
        <f t="shared" si="79"/>
        <v>100</v>
      </c>
      <c r="N156" s="8">
        <f t="shared" si="79"/>
        <v>100</v>
      </c>
      <c r="O156" s="8">
        <f t="shared" si="79"/>
        <v>100</v>
      </c>
      <c r="P156" s="8">
        <f t="shared" si="79"/>
        <v>100</v>
      </c>
      <c r="Q156" s="8">
        <f t="shared" si="79"/>
        <v>100</v>
      </c>
      <c r="R156" s="8">
        <f t="shared" si="79"/>
        <v>100</v>
      </c>
      <c r="S156" s="8">
        <f t="shared" si="79"/>
        <v>100</v>
      </c>
      <c r="T156" s="8">
        <f t="shared" si="79"/>
        <v>100</v>
      </c>
      <c r="U156" s="8">
        <f t="shared" si="79"/>
        <v>100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30.000000000000004</v>
      </c>
      <c r="C157" s="8">
        <f t="shared" si="80"/>
        <v>35</v>
      </c>
      <c r="D157" s="8">
        <f t="shared" si="80"/>
        <v>35</v>
      </c>
      <c r="E157" s="8">
        <f t="shared" si="80"/>
        <v>40</v>
      </c>
      <c r="F157" s="8">
        <f t="shared" si="80"/>
        <v>50</v>
      </c>
      <c r="G157" s="8">
        <f t="shared" si="80"/>
        <v>55.000000000000007</v>
      </c>
      <c r="H157" s="8">
        <f t="shared" si="80"/>
        <v>65</v>
      </c>
      <c r="I157" s="8">
        <f t="shared" si="80"/>
        <v>80</v>
      </c>
      <c r="J157" s="26">
        <f t="shared" si="80"/>
        <v>90</v>
      </c>
      <c r="K157" s="113">
        <f t="shared" si="80"/>
        <v>100</v>
      </c>
      <c r="L157" s="28">
        <f t="shared" si="80"/>
        <v>100</v>
      </c>
      <c r="M157" s="8">
        <f t="shared" si="80"/>
        <v>100</v>
      </c>
      <c r="N157" s="8">
        <f t="shared" si="80"/>
        <v>100</v>
      </c>
      <c r="O157" s="8">
        <f t="shared" si="80"/>
        <v>100</v>
      </c>
      <c r="P157" s="8">
        <f t="shared" si="80"/>
        <v>100</v>
      </c>
      <c r="Q157" s="8">
        <f t="shared" si="80"/>
        <v>100</v>
      </c>
      <c r="R157" s="8">
        <f t="shared" si="80"/>
        <v>100</v>
      </c>
      <c r="S157" s="8">
        <f t="shared" si="80"/>
        <v>100</v>
      </c>
      <c r="T157" s="8">
        <f t="shared" si="80"/>
        <v>100</v>
      </c>
      <c r="U157" s="8">
        <f t="shared" si="80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09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5.0000000000000044</v>
      </c>
      <c r="D159" s="8">
        <f t="shared" si="81"/>
        <v>5.0000000000000044</v>
      </c>
      <c r="E159" s="8">
        <f t="shared" si="81"/>
        <v>9.9999999999999982</v>
      </c>
      <c r="F159" s="8">
        <f t="shared" si="81"/>
        <v>19.999999999999996</v>
      </c>
      <c r="G159" s="8">
        <f t="shared" si="81"/>
        <v>25</v>
      </c>
      <c r="H159" s="8">
        <f t="shared" si="81"/>
        <v>35</v>
      </c>
      <c r="I159" s="8">
        <f t="shared" si="81"/>
        <v>50</v>
      </c>
      <c r="J159" s="26">
        <f t="shared" si="81"/>
        <v>60</v>
      </c>
      <c r="K159" s="113">
        <f t="shared" si="81"/>
        <v>65</v>
      </c>
      <c r="L159" s="28">
        <f t="shared" si="81"/>
        <v>70</v>
      </c>
      <c r="M159" s="8">
        <f t="shared" si="81"/>
        <v>75</v>
      </c>
      <c r="N159" s="8">
        <f t="shared" si="81"/>
        <v>75</v>
      </c>
      <c r="O159" s="8">
        <f t="shared" si="81"/>
        <v>85</v>
      </c>
      <c r="P159" s="8">
        <f t="shared" si="81"/>
        <v>85</v>
      </c>
      <c r="Q159" s="8">
        <f t="shared" si="81"/>
        <v>95</v>
      </c>
      <c r="R159" s="8">
        <f t="shared" si="81"/>
        <v>100</v>
      </c>
      <c r="S159" s="8">
        <f t="shared" si="81"/>
        <v>100</v>
      </c>
      <c r="T159" s="8">
        <f t="shared" si="81"/>
        <v>100</v>
      </c>
      <c r="U159" s="8">
        <f t="shared" si="81"/>
        <v>100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0</v>
      </c>
      <c r="D160" s="8">
        <f t="shared" si="82"/>
        <v>0</v>
      </c>
      <c r="E160" s="8">
        <f t="shared" si="82"/>
        <v>5.0000000000000044</v>
      </c>
      <c r="F160" s="8">
        <f t="shared" si="82"/>
        <v>15.000000000000002</v>
      </c>
      <c r="G160" s="8">
        <f t="shared" si="82"/>
        <v>19.999999999999996</v>
      </c>
      <c r="H160" s="8">
        <f t="shared" si="82"/>
        <v>30.000000000000004</v>
      </c>
      <c r="I160" s="8">
        <f t="shared" si="82"/>
        <v>44.999999999999993</v>
      </c>
      <c r="J160" s="26">
        <f t="shared" si="82"/>
        <v>55.000000000000007</v>
      </c>
      <c r="K160" s="113">
        <f t="shared" si="82"/>
        <v>65</v>
      </c>
      <c r="L160" s="28">
        <f t="shared" si="82"/>
        <v>70</v>
      </c>
      <c r="M160" s="8">
        <f t="shared" si="82"/>
        <v>75</v>
      </c>
      <c r="N160" s="8">
        <f t="shared" si="82"/>
        <v>80</v>
      </c>
      <c r="O160" s="8">
        <f t="shared" si="82"/>
        <v>85</v>
      </c>
      <c r="P160" s="8">
        <f t="shared" si="82"/>
        <v>90</v>
      </c>
      <c r="Q160" s="8">
        <f t="shared" si="82"/>
        <v>95</v>
      </c>
      <c r="R160" s="8">
        <f t="shared" si="82"/>
        <v>100</v>
      </c>
      <c r="S160" s="8">
        <f t="shared" si="82"/>
        <v>100</v>
      </c>
      <c r="T160" s="8">
        <f t="shared" si="82"/>
        <v>100</v>
      </c>
      <c r="U160" s="8">
        <f t="shared" si="82"/>
        <v>100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0</v>
      </c>
      <c r="D161" s="8">
        <f t="shared" si="83"/>
        <v>0</v>
      </c>
      <c r="E161" s="8">
        <f t="shared" si="83"/>
        <v>5.0000000000000044</v>
      </c>
      <c r="F161" s="8">
        <f t="shared" si="83"/>
        <v>15.000000000000002</v>
      </c>
      <c r="G161" s="8">
        <f t="shared" si="83"/>
        <v>19.999999999999996</v>
      </c>
      <c r="H161" s="8">
        <f t="shared" si="83"/>
        <v>30.000000000000004</v>
      </c>
      <c r="I161" s="8">
        <f t="shared" si="83"/>
        <v>44.999999999999993</v>
      </c>
      <c r="J161" s="26">
        <f t="shared" si="83"/>
        <v>55.000000000000007</v>
      </c>
      <c r="K161" s="113">
        <f t="shared" si="83"/>
        <v>65</v>
      </c>
      <c r="L161" s="28">
        <f t="shared" si="83"/>
        <v>70</v>
      </c>
      <c r="M161" s="8">
        <f t="shared" si="83"/>
        <v>75</v>
      </c>
      <c r="N161" s="8">
        <f t="shared" si="83"/>
        <v>80</v>
      </c>
      <c r="O161" s="8">
        <f t="shared" si="83"/>
        <v>85</v>
      </c>
      <c r="P161" s="8">
        <f t="shared" si="83"/>
        <v>90</v>
      </c>
      <c r="Q161" s="8">
        <f t="shared" si="83"/>
        <v>95</v>
      </c>
      <c r="R161" s="8">
        <f t="shared" si="83"/>
        <v>100</v>
      </c>
      <c r="S161" s="8">
        <f t="shared" si="83"/>
        <v>100</v>
      </c>
      <c r="T161" s="8">
        <f t="shared" si="83"/>
        <v>100</v>
      </c>
      <c r="U161" s="8">
        <f t="shared" si="83"/>
        <v>100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5.0000000000000044</v>
      </c>
      <c r="C162" s="8">
        <f t="shared" si="84"/>
        <v>9.9999999999999982</v>
      </c>
      <c r="D162" s="8">
        <f t="shared" si="84"/>
        <v>9.9999999999999982</v>
      </c>
      <c r="E162" s="8">
        <f t="shared" si="84"/>
        <v>15.000000000000002</v>
      </c>
      <c r="F162" s="8">
        <f t="shared" si="84"/>
        <v>25</v>
      </c>
      <c r="G162" s="8">
        <f t="shared" si="84"/>
        <v>30.000000000000004</v>
      </c>
      <c r="H162" s="8">
        <f t="shared" si="84"/>
        <v>40</v>
      </c>
      <c r="I162" s="8">
        <f t="shared" si="84"/>
        <v>55.000000000000007</v>
      </c>
      <c r="J162" s="26">
        <f t="shared" si="84"/>
        <v>65</v>
      </c>
      <c r="K162" s="113">
        <f t="shared" si="84"/>
        <v>75</v>
      </c>
      <c r="L162" s="28">
        <f t="shared" si="84"/>
        <v>80</v>
      </c>
      <c r="M162" s="8">
        <f t="shared" si="84"/>
        <v>85</v>
      </c>
      <c r="N162" s="8">
        <f t="shared" si="84"/>
        <v>95</v>
      </c>
      <c r="O162" s="8">
        <f t="shared" si="84"/>
        <v>100</v>
      </c>
      <c r="P162" s="8">
        <f t="shared" si="84"/>
        <v>100</v>
      </c>
      <c r="Q162" s="8">
        <f t="shared" si="84"/>
        <v>100</v>
      </c>
      <c r="R162" s="8">
        <f t="shared" si="84"/>
        <v>100</v>
      </c>
      <c r="S162" s="8">
        <f t="shared" si="84"/>
        <v>100</v>
      </c>
      <c r="T162" s="8">
        <f t="shared" si="84"/>
        <v>100</v>
      </c>
      <c r="U162" s="8">
        <f t="shared" si="84"/>
        <v>100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11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11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5.0000000000000044</v>
      </c>
      <c r="D166" s="8">
        <f t="shared" si="85"/>
        <v>5.0000000000000044</v>
      </c>
      <c r="E166" s="8">
        <f t="shared" si="85"/>
        <v>9.9999999999999982</v>
      </c>
      <c r="F166" s="8">
        <f t="shared" si="85"/>
        <v>19.999999999999996</v>
      </c>
      <c r="G166" s="8">
        <f t="shared" si="85"/>
        <v>25</v>
      </c>
      <c r="H166" s="8">
        <f t="shared" si="85"/>
        <v>35</v>
      </c>
      <c r="I166" s="8">
        <f t="shared" si="85"/>
        <v>50</v>
      </c>
      <c r="J166" s="26">
        <f t="shared" si="85"/>
        <v>60</v>
      </c>
      <c r="K166" s="113">
        <f t="shared" si="85"/>
        <v>65</v>
      </c>
      <c r="L166" s="28">
        <f t="shared" si="85"/>
        <v>70</v>
      </c>
      <c r="M166" s="8">
        <f t="shared" si="85"/>
        <v>75</v>
      </c>
      <c r="N166" s="8">
        <f t="shared" si="85"/>
        <v>75</v>
      </c>
      <c r="O166" s="8">
        <f t="shared" si="85"/>
        <v>85</v>
      </c>
      <c r="P166" s="8">
        <f t="shared" si="85"/>
        <v>85</v>
      </c>
      <c r="Q166" s="8">
        <f t="shared" si="85"/>
        <v>95</v>
      </c>
      <c r="R166" s="8">
        <f t="shared" si="85"/>
        <v>100</v>
      </c>
      <c r="S166" s="8">
        <f t="shared" si="85"/>
        <v>100</v>
      </c>
      <c r="T166" s="8">
        <f t="shared" si="85"/>
        <v>100</v>
      </c>
      <c r="U166" s="8">
        <f t="shared" si="85"/>
        <v>100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0</v>
      </c>
      <c r="D167" s="8">
        <f t="shared" si="86"/>
        <v>0</v>
      </c>
      <c r="E167" s="8">
        <f t="shared" si="86"/>
        <v>5.0000000000000044</v>
      </c>
      <c r="F167" s="8">
        <f t="shared" si="86"/>
        <v>15.000000000000002</v>
      </c>
      <c r="G167" s="8">
        <f t="shared" si="86"/>
        <v>19.999999999999996</v>
      </c>
      <c r="H167" s="8">
        <f t="shared" si="86"/>
        <v>30.000000000000004</v>
      </c>
      <c r="I167" s="8">
        <f t="shared" si="86"/>
        <v>44.999999999999993</v>
      </c>
      <c r="J167" s="26">
        <f t="shared" si="86"/>
        <v>55.000000000000007</v>
      </c>
      <c r="K167" s="113">
        <f t="shared" si="86"/>
        <v>65</v>
      </c>
      <c r="L167" s="28">
        <f t="shared" si="86"/>
        <v>70</v>
      </c>
      <c r="M167" s="8">
        <f t="shared" si="86"/>
        <v>75</v>
      </c>
      <c r="N167" s="8">
        <f t="shared" si="86"/>
        <v>80</v>
      </c>
      <c r="O167" s="8">
        <f t="shared" si="86"/>
        <v>85</v>
      </c>
      <c r="P167" s="8">
        <f t="shared" si="86"/>
        <v>90</v>
      </c>
      <c r="Q167" s="8">
        <f t="shared" si="86"/>
        <v>95</v>
      </c>
      <c r="R167" s="8">
        <f t="shared" si="86"/>
        <v>100</v>
      </c>
      <c r="S167" s="8">
        <f t="shared" si="86"/>
        <v>100</v>
      </c>
      <c r="T167" s="8">
        <f t="shared" si="86"/>
        <v>100</v>
      </c>
      <c r="U167" s="8">
        <f t="shared" si="86"/>
        <v>100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0</v>
      </c>
      <c r="D168" s="8">
        <f t="shared" si="87"/>
        <v>0</v>
      </c>
      <c r="E168" s="8">
        <f t="shared" si="87"/>
        <v>5.0000000000000044</v>
      </c>
      <c r="F168" s="8">
        <f t="shared" si="87"/>
        <v>15.000000000000002</v>
      </c>
      <c r="G168" s="8">
        <f t="shared" si="87"/>
        <v>19.999999999999996</v>
      </c>
      <c r="H168" s="8">
        <f t="shared" si="87"/>
        <v>30.000000000000004</v>
      </c>
      <c r="I168" s="8">
        <f t="shared" si="87"/>
        <v>44.999999999999993</v>
      </c>
      <c r="J168" s="26">
        <f t="shared" si="87"/>
        <v>55.000000000000007</v>
      </c>
      <c r="K168" s="113">
        <f t="shared" si="87"/>
        <v>65</v>
      </c>
      <c r="L168" s="28">
        <f t="shared" si="87"/>
        <v>70</v>
      </c>
      <c r="M168" s="8">
        <f t="shared" si="87"/>
        <v>75</v>
      </c>
      <c r="N168" s="8">
        <f t="shared" si="87"/>
        <v>80</v>
      </c>
      <c r="O168" s="8">
        <f t="shared" si="87"/>
        <v>85</v>
      </c>
      <c r="P168" s="8">
        <f t="shared" si="87"/>
        <v>90</v>
      </c>
      <c r="Q168" s="8">
        <f t="shared" si="87"/>
        <v>95</v>
      </c>
      <c r="R168" s="8">
        <f t="shared" si="87"/>
        <v>100</v>
      </c>
      <c r="S168" s="8">
        <f t="shared" si="87"/>
        <v>100</v>
      </c>
      <c r="T168" s="8">
        <f t="shared" si="87"/>
        <v>100</v>
      </c>
      <c r="U168" s="8">
        <f t="shared" si="87"/>
        <v>100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5.0000000000000044</v>
      </c>
      <c r="C169" s="8">
        <f t="shared" si="88"/>
        <v>9.9999999999999982</v>
      </c>
      <c r="D169" s="8">
        <f t="shared" si="88"/>
        <v>9.9999999999999982</v>
      </c>
      <c r="E169" s="8">
        <f t="shared" si="88"/>
        <v>15.000000000000002</v>
      </c>
      <c r="F169" s="8">
        <f t="shared" si="88"/>
        <v>25</v>
      </c>
      <c r="G169" s="8">
        <f t="shared" si="88"/>
        <v>30.000000000000004</v>
      </c>
      <c r="H169" s="8">
        <f t="shared" si="88"/>
        <v>40</v>
      </c>
      <c r="I169" s="8">
        <f t="shared" si="88"/>
        <v>55.000000000000007</v>
      </c>
      <c r="J169" s="26">
        <f t="shared" si="88"/>
        <v>65</v>
      </c>
      <c r="K169" s="113">
        <f t="shared" si="88"/>
        <v>75</v>
      </c>
      <c r="L169" s="28">
        <f t="shared" si="88"/>
        <v>80</v>
      </c>
      <c r="M169" s="8">
        <f t="shared" si="88"/>
        <v>85</v>
      </c>
      <c r="N169" s="8">
        <f t="shared" si="88"/>
        <v>95</v>
      </c>
      <c r="O169" s="8">
        <f t="shared" si="88"/>
        <v>100</v>
      </c>
      <c r="P169" s="8">
        <f t="shared" si="88"/>
        <v>100</v>
      </c>
      <c r="Q169" s="8">
        <f t="shared" si="88"/>
        <v>100</v>
      </c>
      <c r="R169" s="8">
        <f t="shared" si="88"/>
        <v>100</v>
      </c>
      <c r="S169" s="8">
        <f t="shared" si="88"/>
        <v>100</v>
      </c>
      <c r="T169" s="8">
        <f t="shared" si="88"/>
        <v>100</v>
      </c>
      <c r="U169" s="8">
        <f t="shared" si="88"/>
        <v>100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109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9.9999999999999982</v>
      </c>
      <c r="I171" s="8">
        <f t="shared" si="89"/>
        <v>25</v>
      </c>
      <c r="J171" s="26">
        <f t="shared" si="89"/>
        <v>35</v>
      </c>
      <c r="K171" s="113">
        <f t="shared" si="89"/>
        <v>40</v>
      </c>
      <c r="L171" s="28">
        <f t="shared" si="89"/>
        <v>44.999999999999993</v>
      </c>
      <c r="M171" s="8">
        <f t="shared" si="89"/>
        <v>50</v>
      </c>
      <c r="N171" s="8">
        <f t="shared" si="89"/>
        <v>50</v>
      </c>
      <c r="O171" s="8">
        <f t="shared" si="89"/>
        <v>60</v>
      </c>
      <c r="P171" s="8">
        <f t="shared" si="89"/>
        <v>60</v>
      </c>
      <c r="Q171" s="8">
        <f t="shared" si="89"/>
        <v>70</v>
      </c>
      <c r="R171" s="8">
        <f t="shared" si="89"/>
        <v>80</v>
      </c>
      <c r="S171" s="8">
        <f t="shared" si="89"/>
        <v>85</v>
      </c>
      <c r="T171" s="8">
        <f t="shared" si="89"/>
        <v>90</v>
      </c>
      <c r="U171" s="8">
        <f t="shared" si="89"/>
        <v>100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5.0000000000000044</v>
      </c>
      <c r="I172" s="8">
        <f t="shared" si="90"/>
        <v>19.999999999999996</v>
      </c>
      <c r="J172" s="26">
        <f t="shared" si="90"/>
        <v>30.000000000000004</v>
      </c>
      <c r="K172" s="113">
        <f t="shared" si="90"/>
        <v>40</v>
      </c>
      <c r="L172" s="28">
        <f t="shared" si="90"/>
        <v>44.999999999999993</v>
      </c>
      <c r="M172" s="8">
        <f t="shared" si="90"/>
        <v>50</v>
      </c>
      <c r="N172" s="8">
        <f t="shared" si="90"/>
        <v>55.000000000000007</v>
      </c>
      <c r="O172" s="8">
        <f t="shared" si="90"/>
        <v>60</v>
      </c>
      <c r="P172" s="8">
        <f t="shared" si="90"/>
        <v>65</v>
      </c>
      <c r="Q172" s="8">
        <f t="shared" si="90"/>
        <v>70</v>
      </c>
      <c r="R172" s="8">
        <f t="shared" si="90"/>
        <v>80</v>
      </c>
      <c r="S172" s="8">
        <f t="shared" si="90"/>
        <v>85</v>
      </c>
      <c r="T172" s="8">
        <f t="shared" si="90"/>
        <v>90</v>
      </c>
      <c r="U172" s="8">
        <f t="shared" si="90"/>
        <v>100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5.0000000000000044</v>
      </c>
      <c r="I173" s="8">
        <f t="shared" si="91"/>
        <v>19.999999999999996</v>
      </c>
      <c r="J173" s="26">
        <f t="shared" si="91"/>
        <v>30.000000000000004</v>
      </c>
      <c r="K173" s="113">
        <f t="shared" si="91"/>
        <v>40</v>
      </c>
      <c r="L173" s="28">
        <f t="shared" si="91"/>
        <v>44.999999999999993</v>
      </c>
      <c r="M173" s="8">
        <f t="shared" si="91"/>
        <v>50</v>
      </c>
      <c r="N173" s="8">
        <f t="shared" si="91"/>
        <v>55.000000000000007</v>
      </c>
      <c r="O173" s="8">
        <f t="shared" si="91"/>
        <v>60</v>
      </c>
      <c r="P173" s="8">
        <f t="shared" si="91"/>
        <v>65</v>
      </c>
      <c r="Q173" s="8">
        <f t="shared" si="91"/>
        <v>70</v>
      </c>
      <c r="R173" s="8">
        <f t="shared" si="91"/>
        <v>80</v>
      </c>
      <c r="S173" s="8">
        <f t="shared" si="91"/>
        <v>85</v>
      </c>
      <c r="T173" s="8">
        <f t="shared" si="91"/>
        <v>90</v>
      </c>
      <c r="U173" s="8">
        <f t="shared" si="91"/>
        <v>100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5.0000000000000044</v>
      </c>
      <c r="H174" s="8">
        <f t="shared" si="92"/>
        <v>15.000000000000002</v>
      </c>
      <c r="I174" s="8">
        <f t="shared" si="92"/>
        <v>30.000000000000004</v>
      </c>
      <c r="J174" s="26">
        <f t="shared" si="92"/>
        <v>40</v>
      </c>
      <c r="K174" s="113">
        <f t="shared" si="92"/>
        <v>50</v>
      </c>
      <c r="L174" s="28">
        <f t="shared" si="92"/>
        <v>55.000000000000007</v>
      </c>
      <c r="M174" s="8">
        <f t="shared" si="92"/>
        <v>60</v>
      </c>
      <c r="N174" s="8">
        <f t="shared" si="92"/>
        <v>70</v>
      </c>
      <c r="O174" s="8">
        <f t="shared" si="92"/>
        <v>75</v>
      </c>
      <c r="P174" s="8">
        <f t="shared" si="92"/>
        <v>80</v>
      </c>
      <c r="Q174" s="8">
        <f t="shared" si="92"/>
        <v>85</v>
      </c>
      <c r="R174" s="8">
        <f t="shared" si="92"/>
        <v>95</v>
      </c>
      <c r="S174" s="8">
        <f t="shared" si="92"/>
        <v>100</v>
      </c>
      <c r="T174" s="8">
        <f t="shared" si="92"/>
        <v>100</v>
      </c>
      <c r="U174" s="8">
        <f t="shared" si="92"/>
        <v>100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09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9.9999999999999982</v>
      </c>
      <c r="K176" s="113">
        <f t="shared" si="93"/>
        <v>15.000000000000002</v>
      </c>
      <c r="L176" s="28">
        <f t="shared" si="93"/>
        <v>19.999999999999996</v>
      </c>
      <c r="M176" s="8">
        <f t="shared" si="93"/>
        <v>25</v>
      </c>
      <c r="N176" s="8">
        <f t="shared" si="93"/>
        <v>25</v>
      </c>
      <c r="O176" s="8">
        <f t="shared" si="93"/>
        <v>35</v>
      </c>
      <c r="P176" s="8">
        <f t="shared" si="93"/>
        <v>35</v>
      </c>
      <c r="Q176" s="8">
        <f t="shared" si="93"/>
        <v>44.999999999999993</v>
      </c>
      <c r="R176" s="8">
        <f t="shared" si="93"/>
        <v>55.000000000000007</v>
      </c>
      <c r="S176" s="8">
        <f t="shared" si="93"/>
        <v>60</v>
      </c>
      <c r="T176" s="8">
        <f t="shared" si="93"/>
        <v>65</v>
      </c>
      <c r="U176" s="8">
        <f t="shared" si="93"/>
        <v>75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5.0000000000000044</v>
      </c>
      <c r="K177" s="113">
        <f t="shared" si="94"/>
        <v>15.000000000000002</v>
      </c>
      <c r="L177" s="28">
        <f t="shared" si="94"/>
        <v>19.999999999999996</v>
      </c>
      <c r="M177" s="8">
        <f t="shared" si="94"/>
        <v>25</v>
      </c>
      <c r="N177" s="8">
        <f t="shared" si="94"/>
        <v>30.000000000000004</v>
      </c>
      <c r="O177" s="8">
        <f t="shared" si="94"/>
        <v>35</v>
      </c>
      <c r="P177" s="8">
        <f t="shared" si="94"/>
        <v>40</v>
      </c>
      <c r="Q177" s="8">
        <f t="shared" si="94"/>
        <v>44.999999999999993</v>
      </c>
      <c r="R177" s="8">
        <f t="shared" si="94"/>
        <v>55.000000000000007</v>
      </c>
      <c r="S177" s="8">
        <f t="shared" si="94"/>
        <v>60</v>
      </c>
      <c r="T177" s="8">
        <f t="shared" si="94"/>
        <v>65</v>
      </c>
      <c r="U177" s="8">
        <f t="shared" si="94"/>
        <v>75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5.0000000000000044</v>
      </c>
      <c r="K178" s="113">
        <f t="shared" si="95"/>
        <v>15.000000000000002</v>
      </c>
      <c r="L178" s="28">
        <f t="shared" si="95"/>
        <v>19.999999999999996</v>
      </c>
      <c r="M178" s="8">
        <f t="shared" si="95"/>
        <v>25</v>
      </c>
      <c r="N178" s="8">
        <f t="shared" si="95"/>
        <v>30.000000000000004</v>
      </c>
      <c r="O178" s="8">
        <f t="shared" si="95"/>
        <v>35</v>
      </c>
      <c r="P178" s="8">
        <f t="shared" si="95"/>
        <v>40</v>
      </c>
      <c r="Q178" s="8">
        <f t="shared" si="95"/>
        <v>44.999999999999993</v>
      </c>
      <c r="R178" s="8">
        <f t="shared" si="95"/>
        <v>55.000000000000007</v>
      </c>
      <c r="S178" s="8">
        <f t="shared" si="95"/>
        <v>60</v>
      </c>
      <c r="T178" s="8">
        <f t="shared" si="95"/>
        <v>65</v>
      </c>
      <c r="U178" s="8">
        <f t="shared" si="95"/>
        <v>75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5.0000000000000044</v>
      </c>
      <c r="J179" s="26">
        <f t="shared" si="96"/>
        <v>15.000000000000002</v>
      </c>
      <c r="K179" s="113">
        <f t="shared" si="96"/>
        <v>25</v>
      </c>
      <c r="L179" s="28">
        <f t="shared" si="96"/>
        <v>30.000000000000004</v>
      </c>
      <c r="M179" s="8">
        <f t="shared" si="96"/>
        <v>35</v>
      </c>
      <c r="N179" s="8">
        <f t="shared" si="96"/>
        <v>44.999999999999993</v>
      </c>
      <c r="O179" s="8">
        <f t="shared" si="96"/>
        <v>50</v>
      </c>
      <c r="P179" s="8">
        <f t="shared" si="96"/>
        <v>55.000000000000007</v>
      </c>
      <c r="Q179" s="8">
        <f t="shared" si="96"/>
        <v>60</v>
      </c>
      <c r="R179" s="8">
        <f t="shared" si="96"/>
        <v>70</v>
      </c>
      <c r="S179" s="8">
        <f t="shared" si="96"/>
        <v>75</v>
      </c>
      <c r="T179" s="8">
        <f t="shared" si="96"/>
        <v>80</v>
      </c>
      <c r="U179" s="8">
        <f t="shared" si="96"/>
        <v>90</v>
      </c>
    </row>
    <row r="185" spans="1:21" ht="16.149999999999999" thickBot="1"/>
    <row r="186" spans="1:21" ht="24" thickTop="1" thickBot="1">
      <c r="A186" s="191" t="s">
        <v>146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6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9"/>
    </row>
    <row r="189" spans="1:21" ht="18">
      <c r="A189" s="128" t="s">
        <v>147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54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14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201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10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201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0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0</v>
      </c>
    </row>
    <row r="192" spans="1:21">
      <c r="A192" s="7" t="s">
        <v>5</v>
      </c>
      <c r="B192" s="94">
        <f t="shared" si="97"/>
        <v>14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1</v>
      </c>
      <c r="J192" s="170">
        <f t="shared" si="100"/>
        <v>0</v>
      </c>
      <c r="K192" s="201">
        <f t="shared" si="100"/>
        <v>0</v>
      </c>
      <c r="L192" s="183">
        <f t="shared" si="100"/>
        <v>0</v>
      </c>
      <c r="M192" s="55">
        <f t="shared" si="100"/>
        <v>1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14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201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13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201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1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1</v>
      </c>
    </row>
    <row r="195" spans="1:21">
      <c r="A195" s="64" t="s">
        <v>8</v>
      </c>
      <c r="B195" s="94">
        <f t="shared" si="97"/>
        <v>13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1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201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144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202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4</v>
      </c>
      <c r="C197" s="73">
        <f t="shared" ref="C197:U197" si="105" xml:space="preserve"> (C16-B16)*C89</f>
        <v>1</v>
      </c>
      <c r="D197" s="73">
        <f t="shared" si="105"/>
        <v>1</v>
      </c>
      <c r="E197" s="73">
        <f t="shared" si="105"/>
        <v>1</v>
      </c>
      <c r="F197" s="73">
        <f t="shared" si="105"/>
        <v>1</v>
      </c>
      <c r="G197" s="73">
        <f t="shared" si="105"/>
        <v>1</v>
      </c>
      <c r="H197" s="73">
        <f t="shared" si="105"/>
        <v>1</v>
      </c>
      <c r="I197" s="73">
        <f t="shared" si="105"/>
        <v>1</v>
      </c>
      <c r="J197" s="151">
        <f t="shared" si="105"/>
        <v>1</v>
      </c>
      <c r="K197" s="110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4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2</v>
      </c>
      <c r="G198" s="73">
        <f t="shared" si="106"/>
        <v>0</v>
      </c>
      <c r="H198" s="73">
        <f t="shared" si="106"/>
        <v>2</v>
      </c>
      <c r="I198" s="73">
        <f t="shared" si="106"/>
        <v>2</v>
      </c>
      <c r="J198" s="151">
        <f t="shared" si="106"/>
        <v>2</v>
      </c>
      <c r="K198" s="110">
        <f t="shared" si="106"/>
        <v>0</v>
      </c>
      <c r="L198" s="182">
        <f t="shared" si="106"/>
        <v>0</v>
      </c>
      <c r="M198" s="73">
        <f t="shared" si="106"/>
        <v>1</v>
      </c>
      <c r="N198" s="73">
        <f t="shared" si="106"/>
        <v>0</v>
      </c>
      <c r="O198" s="73">
        <f t="shared" si="106"/>
        <v>1</v>
      </c>
      <c r="P198" s="73">
        <f t="shared" si="106"/>
        <v>0</v>
      </c>
      <c r="Q198" s="73">
        <f t="shared" si="106"/>
        <v>1</v>
      </c>
      <c r="R198" s="73">
        <f t="shared" si="106"/>
        <v>1</v>
      </c>
      <c r="S198" s="73">
        <f t="shared" si="106"/>
        <v>1</v>
      </c>
      <c r="T198" s="73">
        <f t="shared" si="106"/>
        <v>0</v>
      </c>
      <c r="U198" s="73">
        <f t="shared" si="106"/>
        <v>2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110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4</v>
      </c>
      <c r="C200" s="73">
        <f t="shared" ref="C200:U200" si="108" xml:space="preserve"> (C19-B19)*C92</f>
        <v>0</v>
      </c>
      <c r="D200" s="73">
        <f t="shared" si="108"/>
        <v>1</v>
      </c>
      <c r="E200" s="73">
        <f t="shared" si="108"/>
        <v>1</v>
      </c>
      <c r="F200" s="73">
        <f t="shared" si="108"/>
        <v>0</v>
      </c>
      <c r="G200" s="73">
        <f t="shared" si="108"/>
        <v>0</v>
      </c>
      <c r="H200" s="73">
        <f t="shared" si="108"/>
        <v>0</v>
      </c>
      <c r="I200" s="73">
        <f t="shared" si="108"/>
        <v>0</v>
      </c>
      <c r="J200" s="151">
        <f t="shared" si="108"/>
        <v>0</v>
      </c>
      <c r="K200" s="110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0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2</v>
      </c>
      <c r="D201" s="73">
        <f t="shared" si="109"/>
        <v>2</v>
      </c>
      <c r="E201" s="73">
        <f t="shared" si="109"/>
        <v>0</v>
      </c>
      <c r="F201" s="73">
        <f t="shared" si="109"/>
        <v>0</v>
      </c>
      <c r="G201" s="73">
        <f t="shared" si="109"/>
        <v>2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110">
        <f t="shared" si="109"/>
        <v>2</v>
      </c>
      <c r="L201" s="182">
        <f t="shared" si="109"/>
        <v>1</v>
      </c>
      <c r="M201" s="73">
        <f t="shared" si="109"/>
        <v>0</v>
      </c>
      <c r="N201" s="73">
        <f t="shared" si="109"/>
        <v>1</v>
      </c>
      <c r="O201" s="73">
        <f t="shared" si="109"/>
        <v>0</v>
      </c>
      <c r="P201" s="73">
        <f t="shared" si="109"/>
        <v>1</v>
      </c>
      <c r="Q201" s="73">
        <f t="shared" si="109"/>
        <v>0</v>
      </c>
      <c r="R201" s="73">
        <f t="shared" si="109"/>
        <v>1</v>
      </c>
      <c r="S201" s="73">
        <f t="shared" si="109"/>
        <v>0</v>
      </c>
      <c r="T201" s="73">
        <f t="shared" si="109"/>
        <v>1</v>
      </c>
      <c r="U201" s="73">
        <f t="shared" si="109"/>
        <v>0</v>
      </c>
    </row>
    <row r="202" spans="1:21">
      <c r="A202" s="66" t="s">
        <v>14</v>
      </c>
      <c r="B202" s="23">
        <f t="shared" si="104"/>
        <v>4</v>
      </c>
      <c r="C202" s="73">
        <f t="shared" ref="C202:U202" si="110" xml:space="preserve"> (C21-B21)*C94</f>
        <v>1</v>
      </c>
      <c r="D202" s="73">
        <f t="shared" si="110"/>
        <v>0</v>
      </c>
      <c r="E202" s="73">
        <f t="shared" si="110"/>
        <v>2</v>
      </c>
      <c r="F202" s="73">
        <f t="shared" si="110"/>
        <v>1</v>
      </c>
      <c r="G202" s="73">
        <f t="shared" si="110"/>
        <v>1</v>
      </c>
      <c r="H202" s="73">
        <f t="shared" si="110"/>
        <v>1</v>
      </c>
      <c r="I202" s="73">
        <f t="shared" si="110"/>
        <v>1</v>
      </c>
      <c r="J202" s="151">
        <f t="shared" si="110"/>
        <v>1</v>
      </c>
      <c r="K202" s="110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110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4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0</v>
      </c>
      <c r="H204" s="73">
        <f t="shared" si="112"/>
        <v>0</v>
      </c>
      <c r="I204" s="73">
        <f t="shared" si="112"/>
        <v>0</v>
      </c>
      <c r="J204" s="151">
        <f t="shared" si="112"/>
        <v>0</v>
      </c>
      <c r="K204" s="110">
        <f t="shared" si="112"/>
        <v>0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0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132</v>
      </c>
      <c r="B206" s="9"/>
      <c r="C206" s="9"/>
      <c r="D206" s="9"/>
      <c r="E206" s="9"/>
      <c r="F206" s="9"/>
      <c r="G206" s="9"/>
      <c r="H206" s="9"/>
      <c r="I206" s="9"/>
      <c r="J206" s="47"/>
      <c r="K206" s="111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122</v>
      </c>
      <c r="B207" s="23">
        <f t="shared" ref="B207:U207" si="113">5 + B220 + B219 + B7</f>
        <v>8</v>
      </c>
      <c r="C207" s="23">
        <f t="shared" si="113"/>
        <v>9</v>
      </c>
      <c r="D207" s="23">
        <f t="shared" si="113"/>
        <v>10</v>
      </c>
      <c r="E207" s="23">
        <f t="shared" si="113"/>
        <v>12</v>
      </c>
      <c r="F207" s="23">
        <f t="shared" si="113"/>
        <v>13</v>
      </c>
      <c r="G207" s="23">
        <f t="shared" si="113"/>
        <v>14</v>
      </c>
      <c r="H207" s="23">
        <f t="shared" si="113"/>
        <v>15</v>
      </c>
      <c r="I207" s="23">
        <f t="shared" si="113"/>
        <v>16</v>
      </c>
      <c r="J207" s="27">
        <f t="shared" si="113"/>
        <v>17</v>
      </c>
      <c r="K207" s="110">
        <f t="shared" si="113"/>
        <v>18</v>
      </c>
      <c r="L207" s="76">
        <f t="shared" si="113"/>
        <v>19</v>
      </c>
      <c r="M207" s="23">
        <f t="shared" si="113"/>
        <v>20</v>
      </c>
      <c r="N207" s="23">
        <f t="shared" si="113"/>
        <v>21</v>
      </c>
      <c r="O207" s="23">
        <f t="shared" si="113"/>
        <v>22</v>
      </c>
      <c r="P207" s="23">
        <f t="shared" si="113"/>
        <v>23</v>
      </c>
      <c r="Q207" s="23">
        <f t="shared" si="113"/>
        <v>25</v>
      </c>
      <c r="R207" s="23">
        <f t="shared" si="113"/>
        <v>26</v>
      </c>
      <c r="S207" s="23">
        <f t="shared" si="113"/>
        <v>27</v>
      </c>
      <c r="T207" s="23">
        <f t="shared" si="113"/>
        <v>28</v>
      </c>
      <c r="U207" s="23">
        <f t="shared" si="113"/>
        <v>29</v>
      </c>
    </row>
    <row r="208" spans="1:21">
      <c r="A208" s="74" t="s">
        <v>123</v>
      </c>
      <c r="B208" s="23">
        <f t="shared" ref="B208:U208" si="114" xml:space="preserve"> 10 + B220 + B219 + B7</f>
        <v>13</v>
      </c>
      <c r="C208" s="23">
        <f t="shared" si="114"/>
        <v>14</v>
      </c>
      <c r="D208" s="23">
        <f t="shared" si="114"/>
        <v>15</v>
      </c>
      <c r="E208" s="23">
        <f t="shared" si="114"/>
        <v>17</v>
      </c>
      <c r="F208" s="23">
        <f t="shared" si="114"/>
        <v>18</v>
      </c>
      <c r="G208" s="23">
        <f t="shared" si="114"/>
        <v>19</v>
      </c>
      <c r="H208" s="23">
        <f t="shared" si="114"/>
        <v>20</v>
      </c>
      <c r="I208" s="23">
        <f t="shared" si="114"/>
        <v>21</v>
      </c>
      <c r="J208" s="27">
        <f t="shared" si="114"/>
        <v>22</v>
      </c>
      <c r="K208" s="110">
        <f t="shared" si="114"/>
        <v>23</v>
      </c>
      <c r="L208" s="76">
        <f t="shared" si="114"/>
        <v>24</v>
      </c>
      <c r="M208" s="23">
        <f t="shared" si="114"/>
        <v>25</v>
      </c>
      <c r="N208" s="23">
        <f t="shared" si="114"/>
        <v>26</v>
      </c>
      <c r="O208" s="23">
        <f t="shared" si="114"/>
        <v>27</v>
      </c>
      <c r="P208" s="23">
        <f t="shared" si="114"/>
        <v>28</v>
      </c>
      <c r="Q208" s="23">
        <f t="shared" si="114"/>
        <v>30</v>
      </c>
      <c r="R208" s="23">
        <f t="shared" si="114"/>
        <v>31</v>
      </c>
      <c r="S208" s="23">
        <f t="shared" si="114"/>
        <v>32</v>
      </c>
      <c r="T208" s="23">
        <f t="shared" si="114"/>
        <v>33</v>
      </c>
      <c r="U208" s="23">
        <f t="shared" si="114"/>
        <v>34</v>
      </c>
    </row>
    <row r="209" spans="1:21">
      <c r="A209" s="74" t="s">
        <v>124</v>
      </c>
      <c r="B209" s="8">
        <f t="shared" ref="B209:T209" si="115" xml:space="preserve"> 10 + B219 + B46</f>
        <v>16</v>
      </c>
      <c r="C209" s="8">
        <f t="shared" si="115"/>
        <v>16</v>
      </c>
      <c r="D209" s="8">
        <f t="shared" si="115"/>
        <v>17</v>
      </c>
      <c r="E209" s="8">
        <f t="shared" si="115"/>
        <v>17</v>
      </c>
      <c r="F209" s="8">
        <f t="shared" si="115"/>
        <v>17</v>
      </c>
      <c r="G209" s="8">
        <f t="shared" si="115"/>
        <v>17</v>
      </c>
      <c r="H209" s="8">
        <f t="shared" si="115"/>
        <v>17</v>
      </c>
      <c r="I209" s="8">
        <f t="shared" si="115"/>
        <v>17</v>
      </c>
      <c r="J209" s="26">
        <f t="shared" si="115"/>
        <v>17</v>
      </c>
      <c r="K209" s="113">
        <f t="shared" si="115"/>
        <v>17</v>
      </c>
      <c r="L209" s="8">
        <f t="shared" si="115"/>
        <v>18</v>
      </c>
      <c r="M209" s="8">
        <f t="shared" si="115"/>
        <v>19</v>
      </c>
      <c r="N209" s="8">
        <f t="shared" si="115"/>
        <v>20</v>
      </c>
      <c r="O209" s="8">
        <f t="shared" si="115"/>
        <v>21</v>
      </c>
      <c r="P209" s="8">
        <f t="shared" si="115"/>
        <v>22</v>
      </c>
      <c r="Q209" s="8">
        <f t="shared" si="115"/>
        <v>25</v>
      </c>
      <c r="R209" s="8">
        <f t="shared" si="115"/>
        <v>25</v>
      </c>
      <c r="S209" s="8">
        <f t="shared" si="115"/>
        <v>26</v>
      </c>
      <c r="T209" s="8">
        <f t="shared" si="115"/>
        <v>27</v>
      </c>
      <c r="U209" s="8">
        <f xml:space="preserve"> 10 + U219 + U46</f>
        <v>28</v>
      </c>
    </row>
    <row r="210" spans="1:21">
      <c r="A210" s="74" t="s">
        <v>125</v>
      </c>
      <c r="B210" s="8">
        <f t="shared" ref="B210:T210" si="116" xml:space="preserve"> 20 + B219 + 2*B46</f>
        <v>31</v>
      </c>
      <c r="C210" s="8">
        <f t="shared" si="116"/>
        <v>31</v>
      </c>
      <c r="D210" s="8">
        <f t="shared" si="116"/>
        <v>33</v>
      </c>
      <c r="E210" s="8">
        <f t="shared" si="116"/>
        <v>33</v>
      </c>
      <c r="F210" s="8">
        <f t="shared" si="116"/>
        <v>33</v>
      </c>
      <c r="G210" s="8">
        <f t="shared" si="116"/>
        <v>33</v>
      </c>
      <c r="H210" s="8">
        <f t="shared" si="116"/>
        <v>33</v>
      </c>
      <c r="I210" s="8">
        <f t="shared" si="116"/>
        <v>33</v>
      </c>
      <c r="J210" s="26">
        <f t="shared" si="116"/>
        <v>33</v>
      </c>
      <c r="K210" s="113">
        <f t="shared" si="116"/>
        <v>33</v>
      </c>
      <c r="L210" s="8">
        <f t="shared" si="116"/>
        <v>35</v>
      </c>
      <c r="M210" s="8">
        <f t="shared" si="116"/>
        <v>37</v>
      </c>
      <c r="N210" s="8">
        <f t="shared" si="116"/>
        <v>39</v>
      </c>
      <c r="O210" s="8">
        <f t="shared" si="116"/>
        <v>41</v>
      </c>
      <c r="P210" s="8">
        <f t="shared" si="116"/>
        <v>43</v>
      </c>
      <c r="Q210" s="8">
        <f t="shared" si="116"/>
        <v>48</v>
      </c>
      <c r="R210" s="8">
        <f t="shared" si="116"/>
        <v>48</v>
      </c>
      <c r="S210" s="8">
        <f t="shared" si="116"/>
        <v>50</v>
      </c>
      <c r="T210" s="8">
        <f t="shared" si="116"/>
        <v>52</v>
      </c>
      <c r="U210" s="8">
        <f xml:space="preserve"> 20 + U219 + 2*U46</f>
        <v>54</v>
      </c>
    </row>
    <row r="211" spans="1:21">
      <c r="A211" s="74" t="s">
        <v>126</v>
      </c>
      <c r="B211" s="8">
        <f t="shared" ref="B211:T211" si="117" xml:space="preserve"> 30 + B219 + 3*B46</f>
        <v>46</v>
      </c>
      <c r="C211" s="8">
        <f t="shared" si="117"/>
        <v>46</v>
      </c>
      <c r="D211" s="8">
        <f t="shared" si="117"/>
        <v>49</v>
      </c>
      <c r="E211" s="8">
        <f t="shared" si="117"/>
        <v>49</v>
      </c>
      <c r="F211" s="8">
        <f t="shared" si="117"/>
        <v>49</v>
      </c>
      <c r="G211" s="8">
        <f t="shared" si="117"/>
        <v>49</v>
      </c>
      <c r="H211" s="8">
        <f t="shared" si="117"/>
        <v>49</v>
      </c>
      <c r="I211" s="8">
        <f t="shared" si="117"/>
        <v>49</v>
      </c>
      <c r="J211" s="26">
        <f t="shared" si="117"/>
        <v>49</v>
      </c>
      <c r="K211" s="113">
        <f t="shared" si="117"/>
        <v>49</v>
      </c>
      <c r="L211" s="8">
        <f t="shared" si="117"/>
        <v>52</v>
      </c>
      <c r="M211" s="8">
        <f t="shared" si="117"/>
        <v>55</v>
      </c>
      <c r="N211" s="8">
        <f t="shared" si="117"/>
        <v>58</v>
      </c>
      <c r="O211" s="8">
        <f t="shared" si="117"/>
        <v>61</v>
      </c>
      <c r="P211" s="8">
        <f t="shared" si="117"/>
        <v>64</v>
      </c>
      <c r="Q211" s="8">
        <f t="shared" si="117"/>
        <v>71</v>
      </c>
      <c r="R211" s="8">
        <f t="shared" si="117"/>
        <v>71</v>
      </c>
      <c r="S211" s="8">
        <f t="shared" si="117"/>
        <v>74</v>
      </c>
      <c r="T211" s="8">
        <f t="shared" si="117"/>
        <v>77</v>
      </c>
      <c r="U211" s="8">
        <f xml:space="preserve"> 30 + U219 + 3*U46</f>
        <v>80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3</v>
      </c>
      <c r="C213" s="61">
        <f t="shared" si="118"/>
        <v>3</v>
      </c>
      <c r="D213" s="61">
        <f t="shared" si="118"/>
        <v>3</v>
      </c>
      <c r="E213" s="61">
        <f t="shared" si="118"/>
        <v>3</v>
      </c>
      <c r="F213" s="61">
        <f t="shared" si="118"/>
        <v>3</v>
      </c>
      <c r="G213" s="61">
        <f t="shared" si="118"/>
        <v>3</v>
      </c>
      <c r="H213" s="61">
        <f t="shared" si="118"/>
        <v>3</v>
      </c>
      <c r="I213" s="61">
        <f t="shared" si="118"/>
        <v>3</v>
      </c>
      <c r="J213" s="100">
        <f t="shared" si="118"/>
        <v>3</v>
      </c>
      <c r="K213" s="114">
        <f t="shared" si="118"/>
        <v>2</v>
      </c>
      <c r="L213" s="184">
        <f t="shared" si="118"/>
        <v>2</v>
      </c>
      <c r="M213" s="61">
        <f t="shared" si="118"/>
        <v>2</v>
      </c>
      <c r="N213" s="61">
        <f t="shared" si="118"/>
        <v>2</v>
      </c>
      <c r="O213" s="61">
        <f t="shared" si="118"/>
        <v>2</v>
      </c>
      <c r="P213" s="61">
        <f t="shared" si="118"/>
        <v>2</v>
      </c>
      <c r="Q213" s="61">
        <f t="shared" si="118"/>
        <v>2</v>
      </c>
      <c r="R213" s="61">
        <f t="shared" si="118"/>
        <v>2</v>
      </c>
      <c r="S213" s="61">
        <f t="shared" si="118"/>
        <v>2</v>
      </c>
      <c r="T213" s="61">
        <f t="shared" si="118"/>
        <v>2</v>
      </c>
      <c r="U213" s="61">
        <f t="shared" si="118"/>
        <v>2</v>
      </c>
    </row>
    <row r="214" spans="1:21" ht="17.649999999999999">
      <c r="A214" s="33" t="s">
        <v>155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109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2</v>
      </c>
      <c r="C215" s="21">
        <f t="shared" si="119"/>
        <v>2</v>
      </c>
      <c r="D215" s="21">
        <f t="shared" si="119"/>
        <v>2</v>
      </c>
      <c r="E215" s="21">
        <f t="shared" si="119"/>
        <v>2</v>
      </c>
      <c r="F215" s="21">
        <f t="shared" si="119"/>
        <v>2</v>
      </c>
      <c r="G215" s="21">
        <f t="shared" si="119"/>
        <v>2</v>
      </c>
      <c r="H215" s="21">
        <f t="shared" si="119"/>
        <v>2</v>
      </c>
      <c r="I215" s="21">
        <f t="shared" si="119"/>
        <v>2</v>
      </c>
      <c r="J215" s="21">
        <f t="shared" si="119"/>
        <v>2</v>
      </c>
      <c r="K215" s="108">
        <f t="shared" si="119"/>
        <v>2</v>
      </c>
      <c r="L215" s="21">
        <f t="shared" si="119"/>
        <v>2</v>
      </c>
      <c r="M215" s="21">
        <f t="shared" si="119"/>
        <v>2</v>
      </c>
      <c r="N215" s="21">
        <f t="shared" si="119"/>
        <v>2</v>
      </c>
      <c r="O215" s="21">
        <f t="shared" si="119"/>
        <v>2</v>
      </c>
      <c r="P215" s="21">
        <f t="shared" si="119"/>
        <v>2</v>
      </c>
      <c r="Q215" s="21">
        <f t="shared" si="119"/>
        <v>2</v>
      </c>
      <c r="R215" s="21">
        <f t="shared" si="119"/>
        <v>2</v>
      </c>
      <c r="S215" s="21">
        <f t="shared" si="119"/>
        <v>2</v>
      </c>
      <c r="T215" s="21">
        <f t="shared" si="119"/>
        <v>2</v>
      </c>
      <c r="U215" s="36">
        <f t="shared" si="119"/>
        <v>2</v>
      </c>
    </row>
    <row r="216" spans="1:21">
      <c r="A216" s="37" t="s">
        <v>4</v>
      </c>
      <c r="B216" s="21">
        <f t="shared" ref="B216:U216" si="120" xml:space="preserve"> INT((B10-10)/2)</f>
        <v>0</v>
      </c>
      <c r="C216" s="21">
        <f t="shared" si="120"/>
        <v>0</v>
      </c>
      <c r="D216" s="21">
        <f t="shared" si="120"/>
        <v>0</v>
      </c>
      <c r="E216" s="21">
        <f t="shared" si="120"/>
        <v>0</v>
      </c>
      <c r="F216" s="21">
        <f t="shared" si="120"/>
        <v>0</v>
      </c>
      <c r="G216" s="21">
        <f t="shared" si="120"/>
        <v>0</v>
      </c>
      <c r="H216" s="21">
        <f t="shared" si="120"/>
        <v>0</v>
      </c>
      <c r="I216" s="21">
        <f t="shared" si="120"/>
        <v>0</v>
      </c>
      <c r="J216" s="21">
        <f t="shared" si="120"/>
        <v>0</v>
      </c>
      <c r="K216" s="108">
        <f t="shared" si="120"/>
        <v>0</v>
      </c>
      <c r="L216" s="21">
        <f t="shared" si="120"/>
        <v>0</v>
      </c>
      <c r="M216" s="21">
        <f t="shared" si="120"/>
        <v>0</v>
      </c>
      <c r="N216" s="21">
        <f t="shared" si="120"/>
        <v>0</v>
      </c>
      <c r="O216" s="21">
        <f t="shared" si="120"/>
        <v>0</v>
      </c>
      <c r="P216" s="21">
        <f t="shared" si="120"/>
        <v>0</v>
      </c>
      <c r="Q216" s="21">
        <f t="shared" si="120"/>
        <v>0</v>
      </c>
      <c r="R216" s="21">
        <f t="shared" si="120"/>
        <v>0</v>
      </c>
      <c r="S216" s="21">
        <f t="shared" si="120"/>
        <v>0</v>
      </c>
      <c r="T216" s="21">
        <f t="shared" si="120"/>
        <v>0</v>
      </c>
      <c r="U216" s="36">
        <f t="shared" si="120"/>
        <v>0</v>
      </c>
    </row>
    <row r="217" spans="1:21">
      <c r="A217" s="37" t="s">
        <v>5</v>
      </c>
      <c r="B217" s="21">
        <f t="shared" ref="B217:U217" si="121" xml:space="preserve"> INT((B11-10)/2)</f>
        <v>2</v>
      </c>
      <c r="C217" s="21">
        <f t="shared" si="121"/>
        <v>2</v>
      </c>
      <c r="D217" s="21">
        <f t="shared" si="121"/>
        <v>2</v>
      </c>
      <c r="E217" s="21">
        <f t="shared" si="121"/>
        <v>2</v>
      </c>
      <c r="F217" s="21">
        <f t="shared" si="121"/>
        <v>2</v>
      </c>
      <c r="G217" s="21">
        <f t="shared" si="121"/>
        <v>2</v>
      </c>
      <c r="H217" s="21">
        <f t="shared" si="121"/>
        <v>2</v>
      </c>
      <c r="I217" s="21">
        <f t="shared" si="121"/>
        <v>2</v>
      </c>
      <c r="J217" s="21">
        <f t="shared" si="121"/>
        <v>2</v>
      </c>
      <c r="K217" s="108">
        <f t="shared" si="121"/>
        <v>2</v>
      </c>
      <c r="L217" s="21">
        <f t="shared" si="121"/>
        <v>2</v>
      </c>
      <c r="M217" s="21">
        <f t="shared" si="121"/>
        <v>3</v>
      </c>
      <c r="N217" s="21">
        <f t="shared" si="121"/>
        <v>3</v>
      </c>
      <c r="O217" s="21">
        <f t="shared" si="121"/>
        <v>3</v>
      </c>
      <c r="P217" s="21">
        <f t="shared" si="121"/>
        <v>3</v>
      </c>
      <c r="Q217" s="21">
        <f t="shared" si="121"/>
        <v>3</v>
      </c>
      <c r="R217" s="21">
        <f t="shared" si="121"/>
        <v>3</v>
      </c>
      <c r="S217" s="21">
        <f t="shared" si="121"/>
        <v>3</v>
      </c>
      <c r="T217" s="21">
        <f t="shared" si="121"/>
        <v>3</v>
      </c>
      <c r="U217" s="36">
        <f t="shared" si="121"/>
        <v>3</v>
      </c>
    </row>
    <row r="218" spans="1:21">
      <c r="A218" s="37" t="s">
        <v>6</v>
      </c>
      <c r="B218" s="21">
        <f t="shared" ref="B218:U218" si="122" xml:space="preserve"> INT((B12-10)/2)</f>
        <v>2</v>
      </c>
      <c r="C218" s="21">
        <f t="shared" si="122"/>
        <v>2</v>
      </c>
      <c r="D218" s="21">
        <f t="shared" si="122"/>
        <v>2</v>
      </c>
      <c r="E218" s="21">
        <f t="shared" si="122"/>
        <v>2</v>
      </c>
      <c r="F218" s="21">
        <f t="shared" si="122"/>
        <v>2</v>
      </c>
      <c r="G218" s="21">
        <f t="shared" si="122"/>
        <v>2</v>
      </c>
      <c r="H218" s="21">
        <f t="shared" si="122"/>
        <v>2</v>
      </c>
      <c r="I218" s="21">
        <f t="shared" si="122"/>
        <v>2</v>
      </c>
      <c r="J218" s="21">
        <f t="shared" si="122"/>
        <v>2</v>
      </c>
      <c r="K218" s="108">
        <f t="shared" si="122"/>
        <v>2</v>
      </c>
      <c r="L218" s="21">
        <f t="shared" si="122"/>
        <v>2</v>
      </c>
      <c r="M218" s="21">
        <f t="shared" si="122"/>
        <v>2</v>
      </c>
      <c r="N218" s="21">
        <f t="shared" si="122"/>
        <v>2</v>
      </c>
      <c r="O218" s="21">
        <f t="shared" si="122"/>
        <v>2</v>
      </c>
      <c r="P218" s="21">
        <f t="shared" si="122"/>
        <v>2</v>
      </c>
      <c r="Q218" s="21">
        <f t="shared" si="122"/>
        <v>2</v>
      </c>
      <c r="R218" s="21">
        <f t="shared" si="122"/>
        <v>2</v>
      </c>
      <c r="S218" s="21">
        <f t="shared" si="122"/>
        <v>2</v>
      </c>
      <c r="T218" s="21">
        <f t="shared" si="122"/>
        <v>2</v>
      </c>
      <c r="U218" s="36">
        <f t="shared" si="122"/>
        <v>2</v>
      </c>
    </row>
    <row r="219" spans="1:21">
      <c r="A219" s="37" t="s">
        <v>7</v>
      </c>
      <c r="B219" s="21">
        <f t="shared" ref="B219:U219" si="123" xml:space="preserve"> INT((B13-10)/2)</f>
        <v>1</v>
      </c>
      <c r="C219" s="21">
        <f t="shared" si="123"/>
        <v>1</v>
      </c>
      <c r="D219" s="21">
        <f t="shared" si="123"/>
        <v>1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1</v>
      </c>
      <c r="J219" s="21">
        <f t="shared" si="123"/>
        <v>1</v>
      </c>
      <c r="K219" s="108">
        <f t="shared" si="123"/>
        <v>1</v>
      </c>
      <c r="L219" s="21">
        <f t="shared" si="123"/>
        <v>1</v>
      </c>
      <c r="M219" s="21">
        <f t="shared" si="123"/>
        <v>1</v>
      </c>
      <c r="N219" s="21">
        <f t="shared" si="123"/>
        <v>1</v>
      </c>
      <c r="O219" s="21">
        <f t="shared" si="123"/>
        <v>1</v>
      </c>
      <c r="P219" s="21">
        <f t="shared" si="123"/>
        <v>1</v>
      </c>
      <c r="Q219" s="21">
        <f t="shared" si="123"/>
        <v>2</v>
      </c>
      <c r="R219" s="21">
        <f t="shared" si="123"/>
        <v>2</v>
      </c>
      <c r="S219" s="21">
        <f t="shared" si="123"/>
        <v>2</v>
      </c>
      <c r="T219" s="21">
        <f t="shared" si="123"/>
        <v>2</v>
      </c>
      <c r="U219" s="36">
        <f t="shared" si="123"/>
        <v>2</v>
      </c>
    </row>
    <row r="220" spans="1:21">
      <c r="A220" s="37" t="s">
        <v>8</v>
      </c>
      <c r="B220" s="21">
        <f t="shared" ref="B220:U220" si="124" xml:space="preserve"> INT((B14-10)/2)</f>
        <v>1</v>
      </c>
      <c r="C220" s="21">
        <f t="shared" si="124"/>
        <v>1</v>
      </c>
      <c r="D220" s="21">
        <f t="shared" si="124"/>
        <v>1</v>
      </c>
      <c r="E220" s="21">
        <f t="shared" si="124"/>
        <v>2</v>
      </c>
      <c r="F220" s="21">
        <f t="shared" si="124"/>
        <v>2</v>
      </c>
      <c r="G220" s="21">
        <f t="shared" si="124"/>
        <v>2</v>
      </c>
      <c r="H220" s="21">
        <f t="shared" si="124"/>
        <v>2</v>
      </c>
      <c r="I220" s="21">
        <f t="shared" si="124"/>
        <v>2</v>
      </c>
      <c r="J220" s="21">
        <f t="shared" si="124"/>
        <v>2</v>
      </c>
      <c r="K220" s="108">
        <f t="shared" si="124"/>
        <v>2</v>
      </c>
      <c r="L220" s="21">
        <f t="shared" si="124"/>
        <v>2</v>
      </c>
      <c r="M220" s="21">
        <f t="shared" si="124"/>
        <v>2</v>
      </c>
      <c r="N220" s="21">
        <f t="shared" si="124"/>
        <v>2</v>
      </c>
      <c r="O220" s="21">
        <f t="shared" si="124"/>
        <v>2</v>
      </c>
      <c r="P220" s="21">
        <f t="shared" si="124"/>
        <v>2</v>
      </c>
      <c r="Q220" s="21">
        <f t="shared" si="124"/>
        <v>2</v>
      </c>
      <c r="R220" s="21">
        <f t="shared" si="124"/>
        <v>2</v>
      </c>
      <c r="S220" s="21">
        <f t="shared" si="124"/>
        <v>2</v>
      </c>
      <c r="T220" s="21">
        <f t="shared" si="124"/>
        <v>2</v>
      </c>
      <c r="U220" s="36">
        <f t="shared" si="124"/>
        <v>2</v>
      </c>
    </row>
    <row r="221" spans="1:21" ht="17.649999999999999">
      <c r="A221" s="38" t="s">
        <v>27</v>
      </c>
      <c r="B221" s="39">
        <f xml:space="preserve">  (B213 +B218)*4</f>
        <v>20</v>
      </c>
      <c r="C221" s="39">
        <f t="shared" ref="C221:U221" si="125" xml:space="preserve"> C213 + INT(C218/2)</f>
        <v>4</v>
      </c>
      <c r="D221" s="39">
        <f t="shared" si="125"/>
        <v>4</v>
      </c>
      <c r="E221" s="39">
        <f t="shared" si="125"/>
        <v>4</v>
      </c>
      <c r="F221" s="39">
        <f t="shared" si="125"/>
        <v>4</v>
      </c>
      <c r="G221" s="39">
        <f t="shared" si="125"/>
        <v>4</v>
      </c>
      <c r="H221" s="39">
        <f t="shared" si="125"/>
        <v>4</v>
      </c>
      <c r="I221" s="39">
        <f t="shared" si="125"/>
        <v>4</v>
      </c>
      <c r="J221" s="39">
        <f t="shared" si="125"/>
        <v>4</v>
      </c>
      <c r="K221" s="115">
        <f t="shared" si="125"/>
        <v>3</v>
      </c>
      <c r="L221" s="39">
        <f t="shared" si="125"/>
        <v>3</v>
      </c>
      <c r="M221" s="39">
        <f t="shared" si="125"/>
        <v>3</v>
      </c>
      <c r="N221" s="39">
        <f t="shared" si="125"/>
        <v>3</v>
      </c>
      <c r="O221" s="39">
        <f t="shared" si="125"/>
        <v>3</v>
      </c>
      <c r="P221" s="39">
        <f t="shared" si="125"/>
        <v>3</v>
      </c>
      <c r="Q221" s="39">
        <f t="shared" si="125"/>
        <v>3</v>
      </c>
      <c r="R221" s="39">
        <f t="shared" si="125"/>
        <v>3</v>
      </c>
      <c r="S221" s="39">
        <f t="shared" si="125"/>
        <v>3</v>
      </c>
      <c r="T221" s="39">
        <f t="shared" si="125"/>
        <v>3</v>
      </c>
      <c r="U221" s="39">
        <f t="shared" si="125"/>
        <v>3</v>
      </c>
    </row>
    <row r="223" spans="1:21" ht="18">
      <c r="A223" s="128" t="s">
        <v>156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9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1.5</v>
      </c>
      <c r="C224" s="209">
        <f t="shared" ref="C224:U231" si="126" xml:space="preserve"> C39/(C$7+3)</f>
        <v>1.4</v>
      </c>
      <c r="D224" s="209">
        <f t="shared" si="126"/>
        <v>1.3333333333333333</v>
      </c>
      <c r="E224" s="209">
        <f t="shared" si="126"/>
        <v>1.2857142857142858</v>
      </c>
      <c r="F224" s="209">
        <f t="shared" si="126"/>
        <v>1.25</v>
      </c>
      <c r="G224" s="209">
        <f t="shared" si="126"/>
        <v>1.2222222222222223</v>
      </c>
      <c r="H224" s="209">
        <f t="shared" si="126"/>
        <v>1.2</v>
      </c>
      <c r="I224" s="209">
        <f t="shared" si="126"/>
        <v>1.1818181818181819</v>
      </c>
      <c r="J224" s="209">
        <f t="shared" si="126"/>
        <v>1.1666666666666667</v>
      </c>
      <c r="K224" s="211">
        <f t="shared" si="126"/>
        <v>1.0769230769230769</v>
      </c>
      <c r="L224" s="209">
        <f t="shared" si="126"/>
        <v>1</v>
      </c>
      <c r="M224" s="209">
        <f t="shared" si="126"/>
        <v>0.93333333333333335</v>
      </c>
      <c r="N224" s="209">
        <f t="shared" si="126"/>
        <v>0.875</v>
      </c>
      <c r="O224" s="209">
        <f t="shared" si="126"/>
        <v>0.82352941176470584</v>
      </c>
      <c r="P224" s="209">
        <f t="shared" si="126"/>
        <v>0.77777777777777779</v>
      </c>
      <c r="Q224" s="209">
        <f t="shared" si="126"/>
        <v>0.73684210526315785</v>
      </c>
      <c r="R224" s="209">
        <f t="shared" si="126"/>
        <v>0.7</v>
      </c>
      <c r="S224" s="209">
        <f t="shared" si="126"/>
        <v>0.66666666666666663</v>
      </c>
      <c r="T224" s="209">
        <f t="shared" si="126"/>
        <v>0.63636363636363635</v>
      </c>
      <c r="U224" s="209">
        <f t="shared" si="126"/>
        <v>0.60869565217391308</v>
      </c>
    </row>
    <row r="225" spans="1:21">
      <c r="A225" s="66" t="s">
        <v>11</v>
      </c>
      <c r="B225" s="209">
        <f t="shared" ref="B225:Q231" si="127" xml:space="preserve"> B40/(B$7+3)</f>
        <v>1.5</v>
      </c>
      <c r="C225" s="209">
        <f t="shared" si="127"/>
        <v>1.2</v>
      </c>
      <c r="D225" s="209">
        <f t="shared" si="127"/>
        <v>1</v>
      </c>
      <c r="E225" s="209">
        <f t="shared" si="127"/>
        <v>0.8571428571428571</v>
      </c>
      <c r="F225" s="209">
        <f t="shared" si="127"/>
        <v>1</v>
      </c>
      <c r="G225" s="209">
        <f t="shared" si="127"/>
        <v>0.88888888888888884</v>
      </c>
      <c r="H225" s="209">
        <f t="shared" si="127"/>
        <v>1</v>
      </c>
      <c r="I225" s="209">
        <f t="shared" si="127"/>
        <v>1.0909090909090908</v>
      </c>
      <c r="J225" s="209">
        <f t="shared" si="127"/>
        <v>1.1666666666666667</v>
      </c>
      <c r="K225" s="211">
        <f t="shared" si="127"/>
        <v>1.0769230769230769</v>
      </c>
      <c r="L225" s="209">
        <f t="shared" si="127"/>
        <v>1</v>
      </c>
      <c r="M225" s="209">
        <f t="shared" si="127"/>
        <v>1</v>
      </c>
      <c r="N225" s="209">
        <f t="shared" si="127"/>
        <v>0.9375</v>
      </c>
      <c r="O225" s="209">
        <f t="shared" si="127"/>
        <v>0.94117647058823528</v>
      </c>
      <c r="P225" s="209">
        <f t="shared" si="127"/>
        <v>0.88888888888888884</v>
      </c>
      <c r="Q225" s="209">
        <f t="shared" si="127"/>
        <v>0.89473684210526316</v>
      </c>
      <c r="R225" s="209">
        <f t="shared" si="126"/>
        <v>0.9</v>
      </c>
      <c r="S225" s="209">
        <f t="shared" si="126"/>
        <v>0.90476190476190477</v>
      </c>
      <c r="T225" s="209">
        <f t="shared" si="126"/>
        <v>0.86363636363636365</v>
      </c>
      <c r="U225" s="209">
        <f t="shared" si="126"/>
        <v>0.91304347826086951</v>
      </c>
    </row>
    <row r="226" spans="1:21">
      <c r="A226" s="66" t="s">
        <v>12</v>
      </c>
      <c r="B226" s="209">
        <f t="shared" si="127"/>
        <v>0</v>
      </c>
      <c r="C226" s="209">
        <f t="shared" si="126"/>
        <v>0</v>
      </c>
      <c r="D226" s="209">
        <f t="shared" si="126"/>
        <v>0</v>
      </c>
      <c r="E226" s="209">
        <f t="shared" si="126"/>
        <v>0</v>
      </c>
      <c r="F226" s="209">
        <f t="shared" si="126"/>
        <v>0</v>
      </c>
      <c r="G226" s="209">
        <f t="shared" si="126"/>
        <v>0</v>
      </c>
      <c r="H226" s="209">
        <f t="shared" si="126"/>
        <v>0</v>
      </c>
      <c r="I226" s="209">
        <f t="shared" si="126"/>
        <v>0</v>
      </c>
      <c r="J226" s="209">
        <f t="shared" si="126"/>
        <v>0</v>
      </c>
      <c r="K226" s="211">
        <f t="shared" si="126"/>
        <v>0</v>
      </c>
      <c r="L226" s="209">
        <f t="shared" si="126"/>
        <v>0</v>
      </c>
      <c r="M226" s="209">
        <f t="shared" si="126"/>
        <v>0</v>
      </c>
      <c r="N226" s="209">
        <f t="shared" si="126"/>
        <v>0</v>
      </c>
      <c r="O226" s="209">
        <f t="shared" si="126"/>
        <v>0</v>
      </c>
      <c r="P226" s="209">
        <f t="shared" si="126"/>
        <v>0</v>
      </c>
      <c r="Q226" s="209">
        <f t="shared" si="126"/>
        <v>0</v>
      </c>
      <c r="R226" s="209">
        <f t="shared" si="126"/>
        <v>0</v>
      </c>
      <c r="S226" s="209">
        <f t="shared" si="126"/>
        <v>0</v>
      </c>
      <c r="T226" s="209">
        <f t="shared" si="126"/>
        <v>0</v>
      </c>
      <c r="U226" s="209">
        <f t="shared" si="126"/>
        <v>0</v>
      </c>
    </row>
    <row r="227" spans="1:21">
      <c r="A227" s="66" t="s">
        <v>13</v>
      </c>
      <c r="B227" s="209">
        <f t="shared" si="127"/>
        <v>1.25</v>
      </c>
      <c r="C227" s="209">
        <f t="shared" si="126"/>
        <v>1</v>
      </c>
      <c r="D227" s="209">
        <f t="shared" si="126"/>
        <v>1.1666666666666667</v>
      </c>
      <c r="E227" s="209">
        <f t="shared" si="126"/>
        <v>1.1428571428571428</v>
      </c>
      <c r="F227" s="209">
        <f t="shared" si="126"/>
        <v>1</v>
      </c>
      <c r="G227" s="209">
        <f t="shared" si="126"/>
        <v>0.88888888888888884</v>
      </c>
      <c r="H227" s="209">
        <f t="shared" si="126"/>
        <v>0.8</v>
      </c>
      <c r="I227" s="209">
        <f t="shared" si="126"/>
        <v>0.72727272727272729</v>
      </c>
      <c r="J227" s="209">
        <f t="shared" si="126"/>
        <v>0.66666666666666663</v>
      </c>
      <c r="K227" s="211">
        <f t="shared" si="126"/>
        <v>0.69230769230769229</v>
      </c>
      <c r="L227" s="209">
        <f t="shared" si="126"/>
        <v>0.7142857142857143</v>
      </c>
      <c r="M227" s="209">
        <f t="shared" si="126"/>
        <v>0.73333333333333328</v>
      </c>
      <c r="N227" s="209">
        <f t="shared" si="126"/>
        <v>0.75</v>
      </c>
      <c r="O227" s="209">
        <f t="shared" si="126"/>
        <v>0.76470588235294112</v>
      </c>
      <c r="P227" s="209">
        <f t="shared" si="126"/>
        <v>0.77777777777777779</v>
      </c>
      <c r="Q227" s="209">
        <f t="shared" si="126"/>
        <v>0.84210526315789469</v>
      </c>
      <c r="R227" s="209">
        <f t="shared" si="126"/>
        <v>0.85</v>
      </c>
      <c r="S227" s="209">
        <f t="shared" si="126"/>
        <v>0.8571428571428571</v>
      </c>
      <c r="T227" s="209">
        <f t="shared" si="126"/>
        <v>0.86363636363636365</v>
      </c>
      <c r="U227" s="209">
        <f t="shared" si="126"/>
        <v>0.82608695652173914</v>
      </c>
    </row>
    <row r="228" spans="1:21">
      <c r="A228" s="66" t="s">
        <v>24</v>
      </c>
      <c r="B228" s="209">
        <f t="shared" si="127"/>
        <v>0.25</v>
      </c>
      <c r="C228" s="209">
        <f t="shared" si="126"/>
        <v>0.4</v>
      </c>
      <c r="D228" s="209">
        <f t="shared" si="126"/>
        <v>0.66666666666666663</v>
      </c>
      <c r="E228" s="209">
        <f t="shared" si="126"/>
        <v>0.7142857142857143</v>
      </c>
      <c r="F228" s="209">
        <f t="shared" si="126"/>
        <v>0.625</v>
      </c>
      <c r="G228" s="209">
        <f t="shared" si="126"/>
        <v>0.66666666666666663</v>
      </c>
      <c r="H228" s="209">
        <f t="shared" si="126"/>
        <v>0.6</v>
      </c>
      <c r="I228" s="209">
        <f t="shared" si="126"/>
        <v>0.54545454545454541</v>
      </c>
      <c r="J228" s="209">
        <f t="shared" si="126"/>
        <v>0.5</v>
      </c>
      <c r="K228" s="211">
        <f t="shared" si="126"/>
        <v>0.61538461538461542</v>
      </c>
      <c r="L228" s="209">
        <f t="shared" si="126"/>
        <v>0.6428571428571429</v>
      </c>
      <c r="M228" s="209">
        <f t="shared" si="126"/>
        <v>0.6</v>
      </c>
      <c r="N228" s="209">
        <f t="shared" si="126"/>
        <v>0.625</v>
      </c>
      <c r="O228" s="209">
        <f t="shared" si="126"/>
        <v>0.58823529411764708</v>
      </c>
      <c r="P228" s="209">
        <f t="shared" si="126"/>
        <v>0.61111111111111116</v>
      </c>
      <c r="Q228" s="209">
        <f t="shared" si="126"/>
        <v>0.57894736842105265</v>
      </c>
      <c r="R228" s="209">
        <f t="shared" si="126"/>
        <v>0.6</v>
      </c>
      <c r="S228" s="209">
        <f t="shared" si="126"/>
        <v>0.5714285714285714</v>
      </c>
      <c r="T228" s="209">
        <f t="shared" si="126"/>
        <v>0.59090909090909094</v>
      </c>
      <c r="U228" s="209">
        <f t="shared" si="126"/>
        <v>0.56521739130434778</v>
      </c>
    </row>
    <row r="229" spans="1:21">
      <c r="A229" s="66" t="s">
        <v>14</v>
      </c>
      <c r="B229" s="209">
        <f t="shared" si="127"/>
        <v>1.5</v>
      </c>
      <c r="C229" s="209">
        <f t="shared" si="126"/>
        <v>1.4</v>
      </c>
      <c r="D229" s="209">
        <f t="shared" si="126"/>
        <v>1.1666666666666667</v>
      </c>
      <c r="E229" s="209">
        <f t="shared" si="126"/>
        <v>1.2857142857142858</v>
      </c>
      <c r="F229" s="209">
        <f t="shared" si="126"/>
        <v>1.25</v>
      </c>
      <c r="G229" s="209">
        <f t="shared" si="126"/>
        <v>1.2222222222222223</v>
      </c>
      <c r="H229" s="209">
        <f t="shared" si="126"/>
        <v>1.2</v>
      </c>
      <c r="I229" s="209">
        <f t="shared" si="126"/>
        <v>1.1818181818181819</v>
      </c>
      <c r="J229" s="209">
        <f t="shared" si="126"/>
        <v>1.1666666666666667</v>
      </c>
      <c r="K229" s="211">
        <f t="shared" si="126"/>
        <v>1.0769230769230769</v>
      </c>
      <c r="L229" s="209">
        <f t="shared" si="126"/>
        <v>1</v>
      </c>
      <c r="M229" s="209">
        <f t="shared" si="126"/>
        <v>0.93333333333333335</v>
      </c>
      <c r="N229" s="209">
        <f t="shared" si="126"/>
        <v>0.875</v>
      </c>
      <c r="O229" s="209">
        <f t="shared" si="126"/>
        <v>0.82352941176470584</v>
      </c>
      <c r="P229" s="209">
        <f t="shared" si="126"/>
        <v>0.77777777777777779</v>
      </c>
      <c r="Q229" s="209">
        <f t="shared" si="126"/>
        <v>0.73684210526315785</v>
      </c>
      <c r="R229" s="209">
        <f t="shared" si="126"/>
        <v>0.7</v>
      </c>
      <c r="S229" s="209">
        <f t="shared" si="126"/>
        <v>0.66666666666666663</v>
      </c>
      <c r="T229" s="209">
        <f t="shared" si="126"/>
        <v>0.63636363636363635</v>
      </c>
      <c r="U229" s="209">
        <f t="shared" si="126"/>
        <v>0.60869565217391308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9.0909090909090912E-2</v>
      </c>
      <c r="J230" s="209">
        <f t="shared" si="126"/>
        <v>8.3333333333333329E-2</v>
      </c>
      <c r="K230" s="211">
        <f t="shared" si="126"/>
        <v>7.6923076923076927E-2</v>
      </c>
      <c r="L230" s="209">
        <f t="shared" si="126"/>
        <v>7.1428571428571425E-2</v>
      </c>
      <c r="M230" s="209">
        <f t="shared" si="126"/>
        <v>6.6666666666666666E-2</v>
      </c>
      <c r="N230" s="209">
        <f t="shared" si="126"/>
        <v>6.25E-2</v>
      </c>
      <c r="O230" s="209">
        <f t="shared" si="126"/>
        <v>5.8823529411764705E-2</v>
      </c>
      <c r="P230" s="209">
        <f t="shared" si="126"/>
        <v>5.5555555555555552E-2</v>
      </c>
      <c r="Q230" s="209">
        <f t="shared" si="126"/>
        <v>0.10526315789473684</v>
      </c>
      <c r="R230" s="209">
        <f t="shared" si="126"/>
        <v>0.1</v>
      </c>
      <c r="S230" s="209">
        <f t="shared" si="126"/>
        <v>9.5238095238095233E-2</v>
      </c>
      <c r="T230" s="209">
        <f t="shared" si="126"/>
        <v>9.0909090909090912E-2</v>
      </c>
      <c r="U230" s="209">
        <f t="shared" si="126"/>
        <v>8.6956521739130432E-2</v>
      </c>
    </row>
    <row r="231" spans="1:21">
      <c r="A231" s="66" t="s">
        <v>16</v>
      </c>
      <c r="B231" s="209">
        <f t="shared" si="127"/>
        <v>1.25</v>
      </c>
      <c r="C231" s="209">
        <f t="shared" si="126"/>
        <v>1</v>
      </c>
      <c r="D231" s="209">
        <f t="shared" si="126"/>
        <v>1</v>
      </c>
      <c r="E231" s="209">
        <f t="shared" si="126"/>
        <v>0.8571428571428571</v>
      </c>
      <c r="F231" s="209">
        <f t="shared" si="126"/>
        <v>0.75</v>
      </c>
      <c r="G231" s="209">
        <f t="shared" si="126"/>
        <v>0.66666666666666663</v>
      </c>
      <c r="H231" s="209">
        <f t="shared" si="126"/>
        <v>0.6</v>
      </c>
      <c r="I231" s="209">
        <f t="shared" si="126"/>
        <v>0.54545454545454541</v>
      </c>
      <c r="J231" s="209">
        <f t="shared" si="126"/>
        <v>0.5</v>
      </c>
      <c r="K231" s="211">
        <f t="shared" si="126"/>
        <v>0.46153846153846156</v>
      </c>
      <c r="L231" s="209">
        <f t="shared" si="126"/>
        <v>0.5</v>
      </c>
      <c r="M231" s="209">
        <f t="shared" si="126"/>
        <v>0.53333333333333333</v>
      </c>
      <c r="N231" s="209">
        <f t="shared" si="126"/>
        <v>0.5625</v>
      </c>
      <c r="O231" s="209">
        <f t="shared" si="126"/>
        <v>0.58823529411764708</v>
      </c>
      <c r="P231" s="209">
        <f t="shared" si="126"/>
        <v>0.61111111111111116</v>
      </c>
      <c r="Q231" s="209">
        <f t="shared" si="126"/>
        <v>0.68421052631578949</v>
      </c>
      <c r="R231" s="209">
        <f t="shared" si="126"/>
        <v>0.65</v>
      </c>
      <c r="S231" s="209">
        <f t="shared" si="126"/>
        <v>0.66666666666666663</v>
      </c>
      <c r="T231" s="209">
        <f t="shared" si="126"/>
        <v>0.68181818181818177</v>
      </c>
      <c r="U231" s="209">
        <f t="shared" si="126"/>
        <v>0.69565217391304346</v>
      </c>
    </row>
    <row r="241" spans="1:21" ht="17.649999999999999">
      <c r="A241" s="71" t="s">
        <v>40</v>
      </c>
      <c r="B241" s="63">
        <f t="shared" ref="B241:U241" si="128" xml:space="preserve"> B16 + B218</f>
        <v>6</v>
      </c>
      <c r="C241" s="63">
        <f t="shared" si="128"/>
        <v>7</v>
      </c>
      <c r="D241" s="63">
        <f t="shared" si="128"/>
        <v>8</v>
      </c>
      <c r="E241" s="63">
        <f t="shared" si="128"/>
        <v>9</v>
      </c>
      <c r="F241" s="63">
        <f t="shared" si="128"/>
        <v>10</v>
      </c>
      <c r="G241" s="63">
        <f t="shared" si="128"/>
        <v>11</v>
      </c>
      <c r="H241" s="63">
        <f t="shared" si="128"/>
        <v>12</v>
      </c>
      <c r="I241" s="63">
        <f t="shared" si="128"/>
        <v>13</v>
      </c>
      <c r="J241" s="48">
        <f t="shared" si="128"/>
        <v>14</v>
      </c>
      <c r="K241" s="118">
        <f t="shared" si="128"/>
        <v>14</v>
      </c>
      <c r="L241" s="40">
        <f t="shared" si="128"/>
        <v>14</v>
      </c>
      <c r="M241" s="63">
        <f t="shared" si="128"/>
        <v>14</v>
      </c>
      <c r="N241" s="63">
        <f t="shared" si="128"/>
        <v>14</v>
      </c>
      <c r="O241" s="63">
        <f t="shared" si="128"/>
        <v>14</v>
      </c>
      <c r="P241" s="63">
        <f t="shared" si="128"/>
        <v>14</v>
      </c>
      <c r="Q241" s="63">
        <f t="shared" si="128"/>
        <v>14</v>
      </c>
      <c r="R241" s="63">
        <f t="shared" si="128"/>
        <v>14</v>
      </c>
      <c r="S241" s="63">
        <f t="shared" si="128"/>
        <v>14</v>
      </c>
      <c r="T241" s="63">
        <f t="shared" si="128"/>
        <v>14</v>
      </c>
      <c r="U241" s="63">
        <f t="shared" si="128"/>
        <v>14</v>
      </c>
    </row>
    <row r="242" spans="1:21" ht="17.649999999999999">
      <c r="A242" s="22" t="s">
        <v>42</v>
      </c>
      <c r="B242" s="9">
        <f t="shared" ref="B242:U242" si="129" xml:space="preserve"> B18 + B216</f>
        <v>0</v>
      </c>
      <c r="C242" s="9">
        <f t="shared" si="129"/>
        <v>0</v>
      </c>
      <c r="D242" s="9">
        <f t="shared" si="129"/>
        <v>0</v>
      </c>
      <c r="E242" s="9">
        <f t="shared" si="129"/>
        <v>0</v>
      </c>
      <c r="F242" s="9">
        <f t="shared" si="129"/>
        <v>0</v>
      </c>
      <c r="G242" s="9">
        <f t="shared" si="129"/>
        <v>0</v>
      </c>
      <c r="H242" s="9">
        <f t="shared" si="129"/>
        <v>0</v>
      </c>
      <c r="I242" s="9">
        <f t="shared" si="129"/>
        <v>0</v>
      </c>
      <c r="J242" s="47">
        <f t="shared" si="129"/>
        <v>0</v>
      </c>
      <c r="K242" s="118">
        <f t="shared" si="129"/>
        <v>0</v>
      </c>
      <c r="L242" s="49">
        <f t="shared" si="129"/>
        <v>0</v>
      </c>
      <c r="M242" s="9">
        <f t="shared" si="129"/>
        <v>0</v>
      </c>
      <c r="N242" s="9">
        <f t="shared" si="129"/>
        <v>0</v>
      </c>
      <c r="O242" s="9">
        <f t="shared" si="129"/>
        <v>0</v>
      </c>
      <c r="P242" s="9">
        <f t="shared" si="129"/>
        <v>0</v>
      </c>
      <c r="Q242" s="9">
        <f t="shared" si="129"/>
        <v>0</v>
      </c>
      <c r="R242" s="9">
        <f t="shared" si="129"/>
        <v>0</v>
      </c>
      <c r="S242" s="9">
        <f t="shared" si="129"/>
        <v>0</v>
      </c>
      <c r="T242" s="9">
        <f t="shared" si="129"/>
        <v>0</v>
      </c>
      <c r="U242" s="9">
        <f t="shared" si="129"/>
        <v>0</v>
      </c>
    </row>
    <row r="243" spans="1:21" ht="17.649999999999999">
      <c r="A243" s="22" t="s">
        <v>43</v>
      </c>
      <c r="B243" s="9">
        <f t="shared" ref="B243:U243" si="130" xml:space="preserve"> B19 + B219</f>
        <v>5</v>
      </c>
      <c r="C243" s="9">
        <f t="shared" si="130"/>
        <v>5</v>
      </c>
      <c r="D243" s="9">
        <f t="shared" si="130"/>
        <v>6</v>
      </c>
      <c r="E243" s="9">
        <f t="shared" si="130"/>
        <v>7</v>
      </c>
      <c r="F243" s="9">
        <f t="shared" si="130"/>
        <v>7</v>
      </c>
      <c r="G243" s="9">
        <f t="shared" si="130"/>
        <v>7</v>
      </c>
      <c r="H243" s="9">
        <f t="shared" si="130"/>
        <v>7</v>
      </c>
      <c r="I243" s="9">
        <f t="shared" si="130"/>
        <v>7</v>
      </c>
      <c r="J243" s="47">
        <f t="shared" si="130"/>
        <v>7</v>
      </c>
      <c r="K243" s="118">
        <f t="shared" si="130"/>
        <v>8</v>
      </c>
      <c r="L243" s="49">
        <f t="shared" si="130"/>
        <v>9</v>
      </c>
      <c r="M243" s="9">
        <f t="shared" si="130"/>
        <v>10</v>
      </c>
      <c r="N243" s="9">
        <f t="shared" si="130"/>
        <v>11</v>
      </c>
      <c r="O243" s="9">
        <f t="shared" si="130"/>
        <v>12</v>
      </c>
      <c r="P243" s="9">
        <f t="shared" si="130"/>
        <v>13</v>
      </c>
      <c r="Q243" s="9">
        <f t="shared" si="130"/>
        <v>15</v>
      </c>
      <c r="R243" s="9">
        <f t="shared" si="130"/>
        <v>16</v>
      </c>
      <c r="S243" s="9">
        <f t="shared" si="130"/>
        <v>17</v>
      </c>
      <c r="T243" s="9">
        <f t="shared" si="130"/>
        <v>18</v>
      </c>
      <c r="U243" s="9">
        <f t="shared" si="130"/>
        <v>18</v>
      </c>
    </row>
    <row r="244" spans="1:21" ht="17.649999999999999">
      <c r="A244" s="22" t="s">
        <v>29</v>
      </c>
      <c r="B244" s="9">
        <f t="shared" ref="B244:U244" si="131" xml:space="preserve"> B220 + B20 + B78</f>
        <v>1</v>
      </c>
      <c r="C244" s="9">
        <f t="shared" si="131"/>
        <v>2</v>
      </c>
      <c r="D244" s="9">
        <f t="shared" si="131"/>
        <v>4</v>
      </c>
      <c r="E244" s="9">
        <f t="shared" si="131"/>
        <v>5</v>
      </c>
      <c r="F244" s="9">
        <f t="shared" si="131"/>
        <v>5</v>
      </c>
      <c r="G244" s="9">
        <f t="shared" si="131"/>
        <v>6</v>
      </c>
      <c r="H244" s="9">
        <f t="shared" si="131"/>
        <v>6</v>
      </c>
      <c r="I244" s="9">
        <f t="shared" si="131"/>
        <v>6</v>
      </c>
      <c r="J244" s="47">
        <f t="shared" si="131"/>
        <v>6</v>
      </c>
      <c r="K244" s="118">
        <f t="shared" si="131"/>
        <v>8</v>
      </c>
      <c r="L244" s="49">
        <f t="shared" si="131"/>
        <v>9</v>
      </c>
      <c r="M244" s="9">
        <f t="shared" si="131"/>
        <v>9</v>
      </c>
      <c r="N244" s="9">
        <f t="shared" si="131"/>
        <v>10</v>
      </c>
      <c r="O244" s="9">
        <f t="shared" si="131"/>
        <v>10</v>
      </c>
      <c r="P244" s="9">
        <f t="shared" si="131"/>
        <v>11</v>
      </c>
      <c r="Q244" s="9">
        <f t="shared" si="131"/>
        <v>11</v>
      </c>
      <c r="R244" s="9">
        <f t="shared" si="131"/>
        <v>12</v>
      </c>
      <c r="S244" s="9">
        <f t="shared" si="131"/>
        <v>12</v>
      </c>
      <c r="T244" s="9">
        <f t="shared" si="131"/>
        <v>13</v>
      </c>
      <c r="U244" s="9">
        <f t="shared" si="131"/>
        <v>13</v>
      </c>
    </row>
    <row r="245" spans="1:21" ht="17.649999999999999">
      <c r="A245" s="22" t="s">
        <v>39</v>
      </c>
      <c r="B245" s="9">
        <f t="shared" ref="B245:U245" si="132" xml:space="preserve"> B21 + B218</f>
        <v>6</v>
      </c>
      <c r="C245" s="9">
        <f t="shared" si="132"/>
        <v>7</v>
      </c>
      <c r="D245" s="9">
        <f t="shared" si="132"/>
        <v>7</v>
      </c>
      <c r="E245" s="9">
        <f t="shared" si="132"/>
        <v>9</v>
      </c>
      <c r="F245" s="9">
        <f t="shared" si="132"/>
        <v>10</v>
      </c>
      <c r="G245" s="9">
        <f t="shared" si="132"/>
        <v>11</v>
      </c>
      <c r="H245" s="9">
        <f t="shared" si="132"/>
        <v>12</v>
      </c>
      <c r="I245" s="9">
        <f t="shared" si="132"/>
        <v>13</v>
      </c>
      <c r="J245" s="47">
        <f t="shared" si="132"/>
        <v>14</v>
      </c>
      <c r="K245" s="118">
        <f t="shared" si="132"/>
        <v>14</v>
      </c>
      <c r="L245" s="49">
        <f t="shared" si="132"/>
        <v>14</v>
      </c>
      <c r="M245" s="9">
        <f t="shared" si="132"/>
        <v>14</v>
      </c>
      <c r="N245" s="9">
        <f t="shared" si="132"/>
        <v>14</v>
      </c>
      <c r="O245" s="9">
        <f t="shared" si="132"/>
        <v>14</v>
      </c>
      <c r="P245" s="9">
        <f t="shared" si="132"/>
        <v>14</v>
      </c>
      <c r="Q245" s="9">
        <f t="shared" si="132"/>
        <v>14</v>
      </c>
      <c r="R245" s="9">
        <f t="shared" si="132"/>
        <v>14</v>
      </c>
      <c r="S245" s="9">
        <f t="shared" si="132"/>
        <v>14</v>
      </c>
      <c r="T245" s="9">
        <f t="shared" si="132"/>
        <v>14</v>
      </c>
      <c r="U245" s="9">
        <f t="shared" si="132"/>
        <v>14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1</v>
      </c>
      <c r="J246" s="47">
        <f t="shared" si="133"/>
        <v>1</v>
      </c>
      <c r="K246" s="118">
        <f t="shared" si="133"/>
        <v>1</v>
      </c>
      <c r="L246" s="49">
        <f t="shared" si="133"/>
        <v>1</v>
      </c>
      <c r="M246" s="9">
        <f t="shared" si="133"/>
        <v>1</v>
      </c>
      <c r="N246" s="9">
        <f t="shared" si="133"/>
        <v>1</v>
      </c>
      <c r="O246" s="9">
        <f t="shared" si="133"/>
        <v>1</v>
      </c>
      <c r="P246" s="9">
        <f t="shared" si="133"/>
        <v>1</v>
      </c>
      <c r="Q246" s="9">
        <f t="shared" si="133"/>
        <v>2</v>
      </c>
      <c r="R246" s="9">
        <f t="shared" si="133"/>
        <v>2</v>
      </c>
      <c r="S246" s="9">
        <f t="shared" si="133"/>
        <v>2</v>
      </c>
      <c r="T246" s="9">
        <f t="shared" si="133"/>
        <v>2</v>
      </c>
      <c r="U246" s="9">
        <f t="shared" si="133"/>
        <v>2</v>
      </c>
    </row>
    <row r="247" spans="1:21" ht="17.649999999999999">
      <c r="A247" s="22" t="s">
        <v>45</v>
      </c>
      <c r="B247" s="9">
        <f t="shared" ref="B247:U247" si="134" xml:space="preserve"> B23 + B219</f>
        <v>5</v>
      </c>
      <c r="C247" s="9">
        <f t="shared" si="134"/>
        <v>5</v>
      </c>
      <c r="D247" s="9">
        <f t="shared" si="134"/>
        <v>5</v>
      </c>
      <c r="E247" s="9">
        <f t="shared" si="134"/>
        <v>5</v>
      </c>
      <c r="F247" s="9">
        <f t="shared" si="134"/>
        <v>5</v>
      </c>
      <c r="G247" s="9">
        <f t="shared" si="134"/>
        <v>5</v>
      </c>
      <c r="H247" s="9">
        <f t="shared" si="134"/>
        <v>5</v>
      </c>
      <c r="I247" s="9">
        <f t="shared" si="134"/>
        <v>5</v>
      </c>
      <c r="J247" s="47">
        <f t="shared" si="134"/>
        <v>5</v>
      </c>
      <c r="K247" s="118">
        <f t="shared" si="134"/>
        <v>5</v>
      </c>
      <c r="L247" s="49">
        <f t="shared" si="134"/>
        <v>6</v>
      </c>
      <c r="M247" s="9">
        <f t="shared" si="134"/>
        <v>7</v>
      </c>
      <c r="N247" s="9">
        <f t="shared" si="134"/>
        <v>8</v>
      </c>
      <c r="O247" s="9">
        <f t="shared" si="134"/>
        <v>9</v>
      </c>
      <c r="P247" s="9">
        <f t="shared" si="134"/>
        <v>10</v>
      </c>
      <c r="Q247" s="9">
        <f t="shared" si="134"/>
        <v>12</v>
      </c>
      <c r="R247" s="9">
        <f t="shared" si="134"/>
        <v>12</v>
      </c>
      <c r="S247" s="9">
        <f t="shared" si="134"/>
        <v>13</v>
      </c>
      <c r="T247" s="9">
        <f t="shared" si="134"/>
        <v>14</v>
      </c>
      <c r="U247" s="9">
        <f t="shared" si="134"/>
        <v>15</v>
      </c>
    </row>
    <row r="249" spans="1:21" ht="17.649999999999999">
      <c r="A249" s="22" t="s">
        <v>28</v>
      </c>
      <c r="B249" s="9">
        <f t="shared" ref="B249:U249" si="135" xml:space="preserve"> B244/(B7+5)</f>
        <v>0.16666666666666666</v>
      </c>
      <c r="C249" s="9">
        <f t="shared" si="135"/>
        <v>0.2857142857142857</v>
      </c>
      <c r="D249" s="9">
        <f t="shared" si="135"/>
        <v>0.5</v>
      </c>
      <c r="E249" s="9">
        <f t="shared" si="135"/>
        <v>0.55555555555555558</v>
      </c>
      <c r="F249" s="9">
        <f t="shared" si="135"/>
        <v>0.5</v>
      </c>
      <c r="G249" s="9">
        <f t="shared" si="135"/>
        <v>0.54545454545454541</v>
      </c>
      <c r="H249" s="9">
        <f t="shared" si="135"/>
        <v>0.5</v>
      </c>
      <c r="I249" s="9">
        <f t="shared" si="135"/>
        <v>0.46153846153846156</v>
      </c>
      <c r="J249" s="47">
        <f t="shared" si="135"/>
        <v>0.42857142857142855</v>
      </c>
      <c r="K249" s="109">
        <f t="shared" si="135"/>
        <v>0.53333333333333333</v>
      </c>
      <c r="L249" s="49">
        <f t="shared" si="135"/>
        <v>0.5625</v>
      </c>
      <c r="M249" s="9">
        <f t="shared" si="135"/>
        <v>0.52941176470588236</v>
      </c>
      <c r="N249" s="9">
        <f t="shared" si="135"/>
        <v>0.55555555555555558</v>
      </c>
      <c r="O249" s="9">
        <f t="shared" si="135"/>
        <v>0.52631578947368418</v>
      </c>
      <c r="P249" s="9">
        <f t="shared" si="135"/>
        <v>0.55000000000000004</v>
      </c>
      <c r="Q249" s="9">
        <f t="shared" si="135"/>
        <v>0.52380952380952384</v>
      </c>
      <c r="R249" s="9">
        <f t="shared" si="135"/>
        <v>0.54545454545454541</v>
      </c>
      <c r="S249" s="9">
        <f t="shared" si="135"/>
        <v>0.52173913043478259</v>
      </c>
      <c r="T249" s="9">
        <f t="shared" si="135"/>
        <v>0.54166666666666663</v>
      </c>
      <c r="U249" s="9">
        <f t="shared" si="135"/>
        <v>0.52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118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118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12</v>
      </c>
      <c r="C255" s="8">
        <f xml:space="preserve"> (Data!$B$44 - C$86 - C$42)</f>
        <v>11</v>
      </c>
      <c r="D255" s="8">
        <f xml:space="preserve"> (Data!$B$44 - D$86 - D$42)</f>
        <v>9</v>
      </c>
      <c r="E255" s="8">
        <f xml:space="preserve"> (Data!$B$44 - E$86 - E$42)</f>
        <v>7</v>
      </c>
      <c r="F255" s="8">
        <f xml:space="preserve"> (Data!$B$44 - F$86 - F$42)</f>
        <v>7</v>
      </c>
      <c r="G255" s="8">
        <f xml:space="preserve"> (Data!$B$44 - G$86 - G$42)</f>
        <v>6</v>
      </c>
      <c r="H255" s="8">
        <f xml:space="preserve"> (Data!$B$44 - H$86 - H$42)</f>
        <v>6</v>
      </c>
      <c r="I255" s="8">
        <f xml:space="preserve"> (Data!$B$44 - I$86 - I$42)</f>
        <v>5</v>
      </c>
      <c r="J255" s="26">
        <f xml:space="preserve"> (Data!$B$44 - J$86 - J$42)</f>
        <v>5</v>
      </c>
      <c r="K255" s="113">
        <f xml:space="preserve"> (Data!$B$44 - K$86 - K$42)</f>
        <v>3</v>
      </c>
      <c r="L255" s="8">
        <f xml:space="preserve"> (Data!$B$44 - L$86 - L$42)</f>
        <v>1</v>
      </c>
      <c r="M255" s="8">
        <f xml:space="preserve"> (Data!$B$44 - M$86 - M$42)</f>
        <v>0</v>
      </c>
      <c r="N255" s="8">
        <f xml:space="preserve"> (Data!$B$44 - N$86 - N$42)</f>
        <v>-1</v>
      </c>
      <c r="O255" s="8">
        <f xml:space="preserve"> (Data!$B$44 - O$86 - O$42)</f>
        <v>-3</v>
      </c>
      <c r="P255" s="8">
        <f xml:space="preserve"> (Data!$B$44 - P$86 - P$42)</f>
        <v>-4</v>
      </c>
      <c r="Q255" s="8">
        <f xml:space="preserve"> (Data!$B$44 - Q$86 - Q$42)</f>
        <v>-7</v>
      </c>
      <c r="R255" s="8">
        <f xml:space="preserve"> (Data!$B$44 - R$86 - R$42)</f>
        <v>-9</v>
      </c>
      <c r="S255" s="8">
        <f xml:space="preserve"> (Data!$B$44 - S$86 - S$42)</f>
        <v>-10</v>
      </c>
      <c r="T255" s="8">
        <f xml:space="preserve"> (Data!$B$44 - T$86 - T$42)</f>
        <v>-12</v>
      </c>
      <c r="U255" s="8">
        <f xml:space="preserve"> (Data!$B$44 - U$86 - U$42)</f>
        <v>-12</v>
      </c>
    </row>
    <row r="256" spans="1:21">
      <c r="A256" s="8" t="s">
        <v>64</v>
      </c>
      <c r="B256" s="8">
        <f xml:space="preserve"> (Data!$B$44 - B$85 - B$42)</f>
        <v>13</v>
      </c>
      <c r="C256" s="8">
        <f xml:space="preserve"> (Data!$B$44 - C$85 - C$42)</f>
        <v>12</v>
      </c>
      <c r="D256" s="8">
        <f xml:space="preserve"> (Data!$B$44 - D$85 - D$42)</f>
        <v>10</v>
      </c>
      <c r="E256" s="8">
        <f xml:space="preserve"> (Data!$B$44 - E$85 - E$42)</f>
        <v>8</v>
      </c>
      <c r="F256" s="8">
        <f xml:space="preserve"> (Data!$B$44 - F$85 - F$42)</f>
        <v>8</v>
      </c>
      <c r="G256" s="8">
        <f xml:space="preserve"> (Data!$B$44 - G$85 - G$42)</f>
        <v>7</v>
      </c>
      <c r="H256" s="8">
        <f xml:space="preserve"> (Data!$B$44 - H$85 - H$42)</f>
        <v>7</v>
      </c>
      <c r="I256" s="8">
        <f xml:space="preserve"> (Data!$B$44 - I$85 - I$42)</f>
        <v>6</v>
      </c>
      <c r="J256" s="26">
        <f xml:space="preserve"> (Data!$B$44 - J$85 - J$42)</f>
        <v>6</v>
      </c>
      <c r="K256" s="113">
        <f xml:space="preserve"> (Data!$B$44 - K$85 - K$42)</f>
        <v>3</v>
      </c>
      <c r="L256" s="8">
        <f xml:space="preserve"> (Data!$B$44 - L$85 - L$42)</f>
        <v>1</v>
      </c>
      <c r="M256" s="8">
        <f xml:space="preserve"> (Data!$B$44 - M$85 - M$42)</f>
        <v>0</v>
      </c>
      <c r="N256" s="8">
        <f xml:space="preserve"> (Data!$B$44 - N$85 - N$42)</f>
        <v>-2</v>
      </c>
      <c r="O256" s="8">
        <f xml:space="preserve"> (Data!$B$44 - O$85 - O$42)</f>
        <v>-3</v>
      </c>
      <c r="P256" s="8">
        <f xml:space="preserve"> (Data!$B$44 - P$85 - P$42)</f>
        <v>-5</v>
      </c>
      <c r="Q256" s="8">
        <f xml:space="preserve"> (Data!$B$44 - Q$85 - Q$42)</f>
        <v>-7</v>
      </c>
      <c r="R256" s="8">
        <f xml:space="preserve"> (Data!$B$44 - R$85 - R$42)</f>
        <v>-9</v>
      </c>
      <c r="S256" s="8">
        <f xml:space="preserve"> (Data!$B$44 - S$85 - S$42)</f>
        <v>-10</v>
      </c>
      <c r="T256" s="8">
        <f xml:space="preserve"> (Data!$B$44 - T$85 - T$42)</f>
        <v>-12</v>
      </c>
      <c r="U256" s="8">
        <f xml:space="preserve"> (Data!$B$44 - U$85 - U$42)</f>
        <v>-12</v>
      </c>
    </row>
    <row r="257" spans="1:21">
      <c r="A257" s="8" t="s">
        <v>65</v>
      </c>
      <c r="B257" s="8">
        <f xml:space="preserve"> (Data!$B$44 - B$85 - B$42)</f>
        <v>13</v>
      </c>
      <c r="C257" s="8">
        <f xml:space="preserve"> (Data!$B$44 - C$85 - C$42)</f>
        <v>12</v>
      </c>
      <c r="D257" s="8">
        <f xml:space="preserve"> (Data!$B$44 - D$85 - D$42)</f>
        <v>10</v>
      </c>
      <c r="E257" s="8">
        <f xml:space="preserve"> (Data!$B$44 - E$85 - E$42)</f>
        <v>8</v>
      </c>
      <c r="F257" s="8">
        <f xml:space="preserve"> (Data!$B$44 - F$85 - F$42)</f>
        <v>8</v>
      </c>
      <c r="G257" s="8">
        <f xml:space="preserve"> (Data!$B$44 - G$85 - G$42)</f>
        <v>7</v>
      </c>
      <c r="H257" s="8">
        <f xml:space="preserve"> (Data!$B$44 - H$85 - H$42)</f>
        <v>7</v>
      </c>
      <c r="I257" s="8">
        <f xml:space="preserve"> (Data!$B$44 - I$85 - I$42)</f>
        <v>6</v>
      </c>
      <c r="J257" s="26">
        <f xml:space="preserve"> (Data!$B$44 - J$85 - J$42)</f>
        <v>6</v>
      </c>
      <c r="K257" s="113">
        <f xml:space="preserve"> (Data!$B$44 - K$85 - K$42)</f>
        <v>3</v>
      </c>
      <c r="L257" s="8">
        <f xml:space="preserve"> (Data!$B$44 - L$85 - L$42)</f>
        <v>1</v>
      </c>
      <c r="M257" s="8">
        <f xml:space="preserve"> (Data!$B$44 - M$85 - M$42)</f>
        <v>0</v>
      </c>
      <c r="N257" s="8">
        <f xml:space="preserve"> (Data!$B$44 - N$85 - N$42)</f>
        <v>-2</v>
      </c>
      <c r="O257" s="8">
        <f xml:space="preserve"> (Data!$B$44 - O$85 - O$42)</f>
        <v>-3</v>
      </c>
      <c r="P257" s="8">
        <f xml:space="preserve"> (Data!$B$44 - P$85 - P$42)</f>
        <v>-5</v>
      </c>
      <c r="Q257" s="8">
        <f xml:space="preserve"> (Data!$B$44 - Q$85 - Q$42)</f>
        <v>-7</v>
      </c>
      <c r="R257" s="8">
        <f xml:space="preserve"> (Data!$B$44 - R$85 - R$42)</f>
        <v>-9</v>
      </c>
      <c r="S257" s="8">
        <f xml:space="preserve"> (Data!$B$44 - S$85 - S$42)</f>
        <v>-10</v>
      </c>
      <c r="T257" s="8">
        <f xml:space="preserve"> (Data!$B$44 - T$85 - T$42)</f>
        <v>-12</v>
      </c>
      <c r="U257" s="8">
        <f xml:space="preserve"> (Data!$B$44 - U$85 - U$42)</f>
        <v>-12</v>
      </c>
    </row>
    <row r="258" spans="1:21">
      <c r="A258" s="8" t="s">
        <v>66</v>
      </c>
      <c r="B258" s="8">
        <f xml:space="preserve"> (Data!$B$44 - B$84 - B$42)</f>
        <v>11</v>
      </c>
      <c r="C258" s="8">
        <f xml:space="preserve"> (Data!$B$44 - C$84 - C$42)</f>
        <v>10</v>
      </c>
      <c r="D258" s="8">
        <f xml:space="preserve"> (Data!$B$44 - D$84 - D$42)</f>
        <v>8</v>
      </c>
      <c r="E258" s="8">
        <f xml:space="preserve"> (Data!$B$44 - E$84 - E$42)</f>
        <v>6</v>
      </c>
      <c r="F258" s="8">
        <f xml:space="preserve"> (Data!$B$44 - F$84 - F$42)</f>
        <v>6</v>
      </c>
      <c r="G258" s="8">
        <f xml:space="preserve"> (Data!$B$44 - G$84 - G$42)</f>
        <v>5</v>
      </c>
      <c r="H258" s="8">
        <f xml:space="preserve"> (Data!$B$44 - H$84 - H$42)</f>
        <v>5</v>
      </c>
      <c r="I258" s="8">
        <f xml:space="preserve"> (Data!$B$44 - I$84 - I$42)</f>
        <v>4</v>
      </c>
      <c r="J258" s="26">
        <f xml:space="preserve"> (Data!$B$44 - J$84 - J$42)</f>
        <v>4</v>
      </c>
      <c r="K258" s="113">
        <f xml:space="preserve"> (Data!$B$44 - K$84 - K$42)</f>
        <v>1</v>
      </c>
      <c r="L258" s="8">
        <f xml:space="preserve"> (Data!$B$44 - L$84 - L$42)</f>
        <v>-1</v>
      </c>
      <c r="M258" s="8">
        <f xml:space="preserve"> (Data!$B$44 - M$84 - M$42)</f>
        <v>-2</v>
      </c>
      <c r="N258" s="8">
        <f xml:space="preserve"> (Data!$B$44 - N$84 - N$42)</f>
        <v>-5</v>
      </c>
      <c r="O258" s="8">
        <f xml:space="preserve"> (Data!$B$44 - O$84 - O$42)</f>
        <v>-6</v>
      </c>
      <c r="P258" s="8">
        <f xml:space="preserve"> (Data!$B$44 - P$84 - P$42)</f>
        <v>-8</v>
      </c>
      <c r="Q258" s="8">
        <f xml:space="preserve"> (Data!$B$44 - Q$84 - Q$42)</f>
        <v>-10</v>
      </c>
      <c r="R258" s="8">
        <f xml:space="preserve"> (Data!$B$44 - R$84 - R$42)</f>
        <v>-12</v>
      </c>
      <c r="S258" s="8">
        <f xml:space="preserve"> (Data!$B$44 - S$84 - S$42)</f>
        <v>-13</v>
      </c>
      <c r="T258" s="8">
        <f xml:space="preserve"> (Data!$B$44 - T$84 - T$42)</f>
        <v>-15</v>
      </c>
      <c r="U258" s="8">
        <f xml:space="preserve"> (Data!$B$44 - U$84 - U$42)</f>
        <v>-15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118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22</v>
      </c>
      <c r="C260" s="8">
        <f xml:space="preserve"> (Data!$B$45 - C$86 - C$42)</f>
        <v>21</v>
      </c>
      <c r="D260" s="8">
        <f xml:space="preserve"> (Data!$B$45 - D$86 - D$42)</f>
        <v>19</v>
      </c>
      <c r="E260" s="8">
        <f xml:space="preserve"> (Data!$B$45 - E$86 - E$42)</f>
        <v>17</v>
      </c>
      <c r="F260" s="8">
        <f xml:space="preserve"> (Data!$B$45 - F$86 - F$42)</f>
        <v>17</v>
      </c>
      <c r="G260" s="8">
        <f xml:space="preserve"> (Data!$B$45 - G$86 - G$42)</f>
        <v>16</v>
      </c>
      <c r="H260" s="8">
        <f xml:space="preserve"> (Data!$B$45 - H$86 - H$42)</f>
        <v>16</v>
      </c>
      <c r="I260" s="8">
        <f xml:space="preserve"> (Data!$B$45 - I$86 - I$42)</f>
        <v>15</v>
      </c>
      <c r="J260" s="26">
        <f xml:space="preserve"> (Data!$B$45 - J$86 - J$42)</f>
        <v>15</v>
      </c>
      <c r="K260" s="113">
        <f xml:space="preserve"> (Data!$B$45 - K$86 - K$42)</f>
        <v>13</v>
      </c>
      <c r="L260" s="8">
        <f xml:space="preserve"> (Data!$B$45 - L$86 - L$42)</f>
        <v>11</v>
      </c>
      <c r="M260" s="8">
        <f xml:space="preserve"> (Data!$B$45 - M$86 - M$42)</f>
        <v>10</v>
      </c>
      <c r="N260" s="8">
        <f xml:space="preserve"> (Data!$B$45 - N$86 - N$42)</f>
        <v>9</v>
      </c>
      <c r="O260" s="8">
        <f xml:space="preserve"> (Data!$B$45 - O$86 - O$42)</f>
        <v>7</v>
      </c>
      <c r="P260" s="8">
        <f xml:space="preserve"> (Data!$B$45 - P$86 - P$42)</f>
        <v>6</v>
      </c>
      <c r="Q260" s="8">
        <f xml:space="preserve"> (Data!$B$45 - Q$86 - Q$42)</f>
        <v>3</v>
      </c>
      <c r="R260" s="8">
        <f xml:space="preserve"> (Data!$B$45 - R$86 - R$42)</f>
        <v>1</v>
      </c>
      <c r="S260" s="8">
        <f xml:space="preserve"> (Data!$B$45 - S$86 - S$42)</f>
        <v>0</v>
      </c>
      <c r="T260" s="8">
        <f xml:space="preserve"> (Data!$B$45 - T$86 - T$42)</f>
        <v>-2</v>
      </c>
      <c r="U260" s="8">
        <f xml:space="preserve"> (Data!$B$45 - U$86 - U$42)</f>
        <v>-2</v>
      </c>
    </row>
    <row r="261" spans="1:21">
      <c r="A261" s="8" t="s">
        <v>64</v>
      </c>
      <c r="B261" s="8">
        <f xml:space="preserve"> (Data!$B$45 - B$85 - B$42)</f>
        <v>23</v>
      </c>
      <c r="C261" s="8">
        <f xml:space="preserve"> (Data!$B$45 - C$85 - C$42)</f>
        <v>22</v>
      </c>
      <c r="D261" s="8">
        <f xml:space="preserve"> (Data!$B$45 - D$85 - D$42)</f>
        <v>20</v>
      </c>
      <c r="E261" s="8">
        <f xml:space="preserve"> (Data!$B$45 - E$85 - E$42)</f>
        <v>18</v>
      </c>
      <c r="F261" s="8">
        <f xml:space="preserve"> (Data!$B$45 - F$85 - F$42)</f>
        <v>18</v>
      </c>
      <c r="G261" s="8">
        <f xml:space="preserve"> (Data!$B$45 - G$85 - G$42)</f>
        <v>17</v>
      </c>
      <c r="H261" s="8">
        <f xml:space="preserve"> (Data!$B$45 - H$85 - H$42)</f>
        <v>17</v>
      </c>
      <c r="I261" s="8">
        <f xml:space="preserve"> (Data!$B$45 - I$85 - I$42)</f>
        <v>16</v>
      </c>
      <c r="J261" s="26">
        <f xml:space="preserve"> (Data!$B$45 - J$85 - J$42)</f>
        <v>16</v>
      </c>
      <c r="K261" s="113">
        <f xml:space="preserve"> (Data!$B$45 - K$85 - K$42)</f>
        <v>13</v>
      </c>
      <c r="L261" s="8">
        <f xml:space="preserve"> (Data!$B$45 - L$85 - L$42)</f>
        <v>11</v>
      </c>
      <c r="M261" s="8">
        <f xml:space="preserve"> (Data!$B$45 - M$85 - M$42)</f>
        <v>10</v>
      </c>
      <c r="N261" s="8">
        <f xml:space="preserve"> (Data!$B$45 - N$85 - N$42)</f>
        <v>8</v>
      </c>
      <c r="O261" s="8">
        <f xml:space="preserve"> (Data!$B$45 - O$85 - O$42)</f>
        <v>7</v>
      </c>
      <c r="P261" s="8">
        <f xml:space="preserve"> (Data!$B$45 - P$85 - P$42)</f>
        <v>5</v>
      </c>
      <c r="Q261" s="8">
        <f xml:space="preserve"> (Data!$B$45 - Q$85 - Q$42)</f>
        <v>3</v>
      </c>
      <c r="R261" s="8">
        <f xml:space="preserve"> (Data!$B$45 - R$85 - R$42)</f>
        <v>1</v>
      </c>
      <c r="S261" s="8">
        <f xml:space="preserve"> (Data!$B$45 - S$85 - S$42)</f>
        <v>0</v>
      </c>
      <c r="T261" s="8">
        <f xml:space="preserve"> (Data!$B$45 - T$85 - T$42)</f>
        <v>-2</v>
      </c>
      <c r="U261" s="8">
        <f xml:space="preserve"> (Data!$B$45 - U$85 - U$42)</f>
        <v>-2</v>
      </c>
    </row>
    <row r="262" spans="1:21">
      <c r="A262" s="8" t="s">
        <v>65</v>
      </c>
      <c r="B262" s="8">
        <f xml:space="preserve"> (Data!$B$45 - B$85 - B$42)</f>
        <v>23</v>
      </c>
      <c r="C262" s="8">
        <f xml:space="preserve"> (Data!$B$45 - C$85 - C$42)</f>
        <v>22</v>
      </c>
      <c r="D262" s="8">
        <f xml:space="preserve"> (Data!$B$45 - D$85 - D$42)</f>
        <v>20</v>
      </c>
      <c r="E262" s="8">
        <f xml:space="preserve"> (Data!$B$45 - E$85 - E$42)</f>
        <v>18</v>
      </c>
      <c r="F262" s="8">
        <f xml:space="preserve"> (Data!$B$45 - F$85 - F$42)</f>
        <v>18</v>
      </c>
      <c r="G262" s="8">
        <f xml:space="preserve"> (Data!$B$45 - G$85 - G$42)</f>
        <v>17</v>
      </c>
      <c r="H262" s="8">
        <f xml:space="preserve"> (Data!$B$45 - H$85 - H$42)</f>
        <v>17</v>
      </c>
      <c r="I262" s="8">
        <f xml:space="preserve"> (Data!$B$45 - I$85 - I$42)</f>
        <v>16</v>
      </c>
      <c r="J262" s="26">
        <f xml:space="preserve"> (Data!$B$45 - J$85 - J$42)</f>
        <v>16</v>
      </c>
      <c r="K262" s="113">
        <f xml:space="preserve"> (Data!$B$45 - K$85 - K$42)</f>
        <v>13</v>
      </c>
      <c r="L262" s="8">
        <f xml:space="preserve"> (Data!$B$45 - L$85 - L$42)</f>
        <v>11</v>
      </c>
      <c r="M262" s="8">
        <f xml:space="preserve"> (Data!$B$45 - M$85 - M$42)</f>
        <v>10</v>
      </c>
      <c r="N262" s="8">
        <f xml:space="preserve"> (Data!$B$45 - N$85 - N$42)</f>
        <v>8</v>
      </c>
      <c r="O262" s="8">
        <f xml:space="preserve"> (Data!$B$45 - O$85 - O$42)</f>
        <v>7</v>
      </c>
      <c r="P262" s="8">
        <f xml:space="preserve"> (Data!$B$45 - P$85 - P$42)</f>
        <v>5</v>
      </c>
      <c r="Q262" s="8">
        <f xml:space="preserve"> (Data!$B$45 - Q$85 - Q$42)</f>
        <v>3</v>
      </c>
      <c r="R262" s="8">
        <f xml:space="preserve"> (Data!$B$45 - R$85 - R$42)</f>
        <v>1</v>
      </c>
      <c r="S262" s="8">
        <f xml:space="preserve"> (Data!$B$45 - S$85 - S$42)</f>
        <v>0</v>
      </c>
      <c r="T262" s="8">
        <f xml:space="preserve"> (Data!$B$45 - T$85 - T$42)</f>
        <v>-2</v>
      </c>
      <c r="U262" s="8">
        <f xml:space="preserve"> (Data!$B$45 - U$85 - U$42)</f>
        <v>-2</v>
      </c>
    </row>
    <row r="263" spans="1:21">
      <c r="A263" s="8" t="s">
        <v>66</v>
      </c>
      <c r="B263" s="8">
        <f xml:space="preserve"> (Data!$B$45 - B$84 - B$42)</f>
        <v>21</v>
      </c>
      <c r="C263" s="8">
        <f xml:space="preserve"> (Data!$B$45 - C$84 - C$42)</f>
        <v>20</v>
      </c>
      <c r="D263" s="8">
        <f xml:space="preserve"> (Data!$B$45 - D$84 - D$42)</f>
        <v>18</v>
      </c>
      <c r="E263" s="8">
        <f xml:space="preserve"> (Data!$B$45 - E$84 - E$42)</f>
        <v>16</v>
      </c>
      <c r="F263" s="8">
        <f xml:space="preserve"> (Data!$B$45 - F$84 - F$42)</f>
        <v>16</v>
      </c>
      <c r="G263" s="8">
        <f xml:space="preserve"> (Data!$B$45 - G$84 - G$42)</f>
        <v>15</v>
      </c>
      <c r="H263" s="8">
        <f xml:space="preserve"> (Data!$B$45 - H$84 - H$42)</f>
        <v>15</v>
      </c>
      <c r="I263" s="8">
        <f xml:space="preserve"> (Data!$B$45 - I$84 - I$42)</f>
        <v>14</v>
      </c>
      <c r="J263" s="26">
        <f xml:space="preserve"> (Data!$B$45 - J$84 - J$42)</f>
        <v>14</v>
      </c>
      <c r="K263" s="113">
        <f xml:space="preserve"> (Data!$B$45 - K$84 - K$42)</f>
        <v>11</v>
      </c>
      <c r="L263" s="8">
        <f xml:space="preserve"> (Data!$B$45 - L$84 - L$42)</f>
        <v>9</v>
      </c>
      <c r="M263" s="8">
        <f xml:space="preserve"> (Data!$B$45 - M$84 - M$42)</f>
        <v>8</v>
      </c>
      <c r="N263" s="8">
        <f xml:space="preserve"> (Data!$B$45 - N$84 - N$42)</f>
        <v>5</v>
      </c>
      <c r="O263" s="8">
        <f xml:space="preserve"> (Data!$B$45 - O$84 - O$42)</f>
        <v>4</v>
      </c>
      <c r="P263" s="8">
        <f xml:space="preserve"> (Data!$B$45 - P$84 - P$42)</f>
        <v>2</v>
      </c>
      <c r="Q263" s="8">
        <f xml:space="preserve"> (Data!$B$45 - Q$84 - Q$42)</f>
        <v>0</v>
      </c>
      <c r="R263" s="8">
        <f xml:space="preserve"> (Data!$B$45 - R$84 - R$42)</f>
        <v>-2</v>
      </c>
      <c r="S263" s="8">
        <f xml:space="preserve"> (Data!$B$45 - S$84 - S$42)</f>
        <v>-3</v>
      </c>
      <c r="T263" s="8">
        <f xml:space="preserve"> (Data!$B$45 - T$84 - T$42)</f>
        <v>-5</v>
      </c>
      <c r="U263" s="8">
        <f xml:space="preserve"> (Data!$B$45 - U$84 - U$42)</f>
        <v>-5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118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32</v>
      </c>
      <c r="C265" s="8">
        <f xml:space="preserve"> (Data!$B$46 - C$86 - C$42)</f>
        <v>31</v>
      </c>
      <c r="D265" s="8">
        <f xml:space="preserve"> (Data!$B$46 - D$86 - D$42)</f>
        <v>29</v>
      </c>
      <c r="E265" s="8">
        <f xml:space="preserve"> (Data!$B$46 - E$86 - E$42)</f>
        <v>27</v>
      </c>
      <c r="F265" s="8">
        <f xml:space="preserve"> (Data!$B$46 - F$86 - F$42)</f>
        <v>27</v>
      </c>
      <c r="G265" s="8">
        <f xml:space="preserve"> (Data!$B$46 - G$86 - G$42)</f>
        <v>26</v>
      </c>
      <c r="H265" s="8">
        <f xml:space="preserve"> (Data!$B$46 - H$86 - H$42)</f>
        <v>26</v>
      </c>
      <c r="I265" s="8">
        <f xml:space="preserve"> (Data!$B$46 - I$86 - I$42)</f>
        <v>25</v>
      </c>
      <c r="J265" s="26">
        <f xml:space="preserve"> (Data!$B$46 - J$86 - J$42)</f>
        <v>25</v>
      </c>
      <c r="K265" s="113">
        <f xml:space="preserve"> (Data!$B$46 - K$86 - K$42)</f>
        <v>23</v>
      </c>
      <c r="L265" s="8">
        <f xml:space="preserve"> (Data!$B$46 - L$86 - L$42)</f>
        <v>21</v>
      </c>
      <c r="M265" s="8">
        <f xml:space="preserve"> (Data!$B$46 - M$86 - M$42)</f>
        <v>20</v>
      </c>
      <c r="N265" s="8">
        <f xml:space="preserve"> (Data!$B$46 - N$86 - N$42)</f>
        <v>19</v>
      </c>
      <c r="O265" s="8">
        <f xml:space="preserve"> (Data!$B$46 - O$86 - O$42)</f>
        <v>17</v>
      </c>
      <c r="P265" s="8">
        <f xml:space="preserve"> (Data!$B$46 - P$86 - P$42)</f>
        <v>16</v>
      </c>
      <c r="Q265" s="8">
        <f xml:space="preserve"> (Data!$B$46 - Q$86 - Q$42)</f>
        <v>13</v>
      </c>
      <c r="R265" s="8">
        <f xml:space="preserve"> (Data!$B$46 - R$86 - R$42)</f>
        <v>11</v>
      </c>
      <c r="S265" s="8">
        <f xml:space="preserve"> (Data!$B$46 - S$86 - S$42)</f>
        <v>10</v>
      </c>
      <c r="T265" s="8">
        <f xml:space="preserve"> (Data!$B$46 - T$86 - T$42)</f>
        <v>8</v>
      </c>
      <c r="U265" s="8">
        <f xml:space="preserve"> (Data!$B$46 - U$86 - U$42)</f>
        <v>8</v>
      </c>
    </row>
    <row r="266" spans="1:21">
      <c r="A266" s="8" t="s">
        <v>64</v>
      </c>
      <c r="B266" s="8">
        <f xml:space="preserve"> (Data!$B$46 - B$85 - B$42)</f>
        <v>33</v>
      </c>
      <c r="C266" s="8">
        <f xml:space="preserve"> (Data!$B$46 - C$85 - C$42)</f>
        <v>32</v>
      </c>
      <c r="D266" s="8">
        <f xml:space="preserve"> (Data!$B$46 - D$85 - D$42)</f>
        <v>30</v>
      </c>
      <c r="E266" s="8">
        <f xml:space="preserve"> (Data!$B$46 - E$85 - E$42)</f>
        <v>28</v>
      </c>
      <c r="F266" s="8">
        <f xml:space="preserve"> (Data!$B$46 - F$85 - F$42)</f>
        <v>28</v>
      </c>
      <c r="G266" s="8">
        <f xml:space="preserve"> (Data!$B$46 - G$85 - G$42)</f>
        <v>27</v>
      </c>
      <c r="H266" s="8">
        <f xml:space="preserve"> (Data!$B$46 - H$85 - H$42)</f>
        <v>27</v>
      </c>
      <c r="I266" s="8">
        <f xml:space="preserve"> (Data!$B$46 - I$85 - I$42)</f>
        <v>26</v>
      </c>
      <c r="J266" s="26">
        <f xml:space="preserve"> (Data!$B$46 - J$85 - J$42)</f>
        <v>26</v>
      </c>
      <c r="K266" s="113">
        <f xml:space="preserve"> (Data!$B$46 - K$85 - K$42)</f>
        <v>23</v>
      </c>
      <c r="L266" s="8">
        <f xml:space="preserve"> (Data!$B$46 - L$85 - L$42)</f>
        <v>21</v>
      </c>
      <c r="M266" s="8">
        <f xml:space="preserve"> (Data!$B$46 - M$85 - M$42)</f>
        <v>20</v>
      </c>
      <c r="N266" s="8">
        <f xml:space="preserve"> (Data!$B$46 - N$85 - N$42)</f>
        <v>18</v>
      </c>
      <c r="O266" s="8">
        <f xml:space="preserve"> (Data!$B$46 - O$85 - O$42)</f>
        <v>17</v>
      </c>
      <c r="P266" s="8">
        <f xml:space="preserve"> (Data!$B$46 - P$85 - P$42)</f>
        <v>15</v>
      </c>
      <c r="Q266" s="8">
        <f xml:space="preserve"> (Data!$B$46 - Q$85 - Q$42)</f>
        <v>13</v>
      </c>
      <c r="R266" s="8">
        <f xml:space="preserve"> (Data!$B$46 - R$85 - R$42)</f>
        <v>11</v>
      </c>
      <c r="S266" s="8">
        <f xml:space="preserve"> (Data!$B$46 - S$85 - S$42)</f>
        <v>10</v>
      </c>
      <c r="T266" s="8">
        <f xml:space="preserve"> (Data!$B$46 - T$85 - T$42)</f>
        <v>8</v>
      </c>
      <c r="U266" s="8">
        <f xml:space="preserve"> (Data!$B$46 - U$85 - U$42)</f>
        <v>8</v>
      </c>
    </row>
    <row r="267" spans="1:21">
      <c r="A267" s="8" t="s">
        <v>65</v>
      </c>
      <c r="B267" s="8">
        <f xml:space="preserve"> (Data!$B$46 - B$85 - B$42)</f>
        <v>33</v>
      </c>
      <c r="C267" s="8">
        <f xml:space="preserve"> (Data!$B$46 - C$85 - C$42)</f>
        <v>32</v>
      </c>
      <c r="D267" s="8">
        <f xml:space="preserve"> (Data!$B$46 - D$85 - D$42)</f>
        <v>30</v>
      </c>
      <c r="E267" s="8">
        <f xml:space="preserve"> (Data!$B$46 - E$85 - E$42)</f>
        <v>28</v>
      </c>
      <c r="F267" s="8">
        <f xml:space="preserve"> (Data!$B$46 - F$85 - F$42)</f>
        <v>28</v>
      </c>
      <c r="G267" s="8">
        <f xml:space="preserve"> (Data!$B$46 - G$85 - G$42)</f>
        <v>27</v>
      </c>
      <c r="H267" s="8">
        <f xml:space="preserve"> (Data!$B$46 - H$85 - H$42)</f>
        <v>27</v>
      </c>
      <c r="I267" s="8">
        <f xml:space="preserve"> (Data!$B$46 - I$85 - I$42)</f>
        <v>26</v>
      </c>
      <c r="J267" s="26">
        <f xml:space="preserve"> (Data!$B$46 - J$85 - J$42)</f>
        <v>26</v>
      </c>
      <c r="K267" s="113">
        <f xml:space="preserve"> (Data!$B$46 - K$85 - K$42)</f>
        <v>23</v>
      </c>
      <c r="L267" s="8">
        <f xml:space="preserve"> (Data!$B$46 - L$85 - L$42)</f>
        <v>21</v>
      </c>
      <c r="M267" s="8">
        <f xml:space="preserve"> (Data!$B$46 - M$85 - M$42)</f>
        <v>20</v>
      </c>
      <c r="N267" s="8">
        <f xml:space="preserve"> (Data!$B$46 - N$85 - N$42)</f>
        <v>18</v>
      </c>
      <c r="O267" s="8">
        <f xml:space="preserve"> (Data!$B$46 - O$85 - O$42)</f>
        <v>17</v>
      </c>
      <c r="P267" s="8">
        <f xml:space="preserve"> (Data!$B$46 - P$85 - P$42)</f>
        <v>15</v>
      </c>
      <c r="Q267" s="8">
        <f xml:space="preserve"> (Data!$B$46 - Q$85 - Q$42)</f>
        <v>13</v>
      </c>
      <c r="R267" s="8">
        <f xml:space="preserve"> (Data!$B$46 - R$85 - R$42)</f>
        <v>11</v>
      </c>
      <c r="S267" s="8">
        <f xml:space="preserve"> (Data!$B$46 - S$85 - S$42)</f>
        <v>10</v>
      </c>
      <c r="T267" s="8">
        <f xml:space="preserve"> (Data!$B$46 - T$85 - T$42)</f>
        <v>8</v>
      </c>
      <c r="U267" s="8">
        <f xml:space="preserve"> (Data!$B$46 - U$85 - U$42)</f>
        <v>8</v>
      </c>
    </row>
    <row r="268" spans="1:21">
      <c r="A268" s="8" t="s">
        <v>66</v>
      </c>
      <c r="B268" s="8">
        <f xml:space="preserve"> (Data!$B$46 - B$84 - B$42)</f>
        <v>31</v>
      </c>
      <c r="C268" s="8">
        <f xml:space="preserve"> (Data!$B$46 - C$84 - C$42)</f>
        <v>30</v>
      </c>
      <c r="D268" s="8">
        <f xml:space="preserve"> (Data!$B$46 - D$84 - D$42)</f>
        <v>28</v>
      </c>
      <c r="E268" s="8">
        <f xml:space="preserve"> (Data!$B$46 - E$84 - E$42)</f>
        <v>26</v>
      </c>
      <c r="F268" s="8">
        <f xml:space="preserve"> (Data!$B$46 - F$84 - F$42)</f>
        <v>26</v>
      </c>
      <c r="G268" s="8">
        <f xml:space="preserve"> (Data!$B$46 - G$84 - G$42)</f>
        <v>25</v>
      </c>
      <c r="H268" s="8">
        <f xml:space="preserve"> (Data!$B$46 - H$84 - H$42)</f>
        <v>25</v>
      </c>
      <c r="I268" s="8">
        <f xml:space="preserve"> (Data!$B$46 - I$84 - I$42)</f>
        <v>24</v>
      </c>
      <c r="J268" s="26">
        <f xml:space="preserve"> (Data!$B$46 - J$84 - J$42)</f>
        <v>24</v>
      </c>
      <c r="K268" s="113">
        <f xml:space="preserve"> (Data!$B$46 - K$84 - K$42)</f>
        <v>21</v>
      </c>
      <c r="L268" s="8">
        <f xml:space="preserve"> (Data!$B$46 - L$84 - L$42)</f>
        <v>19</v>
      </c>
      <c r="M268" s="8">
        <f xml:space="preserve"> (Data!$B$46 - M$84 - M$42)</f>
        <v>18</v>
      </c>
      <c r="N268" s="8">
        <f xml:space="preserve"> (Data!$B$46 - N$84 - N$42)</f>
        <v>15</v>
      </c>
      <c r="O268" s="8">
        <f xml:space="preserve"> (Data!$B$46 - O$84 - O$42)</f>
        <v>14</v>
      </c>
      <c r="P268" s="8">
        <f xml:space="preserve"> (Data!$B$46 - P$84 - P$42)</f>
        <v>12</v>
      </c>
      <c r="Q268" s="8">
        <f xml:space="preserve"> (Data!$B$46 - Q$84 - Q$42)</f>
        <v>10</v>
      </c>
      <c r="R268" s="8">
        <f xml:space="preserve"> (Data!$B$46 - R$84 - R$42)</f>
        <v>8</v>
      </c>
      <c r="S268" s="8">
        <f xml:space="preserve"> (Data!$B$46 - S$84 - S$42)</f>
        <v>7</v>
      </c>
      <c r="T268" s="8">
        <f xml:space="preserve"> (Data!$B$46 - T$84 - T$42)</f>
        <v>5</v>
      </c>
      <c r="U268" s="8">
        <f xml:space="preserve"> (Data!$B$46 - U$84 - U$42)</f>
        <v>5</v>
      </c>
    </row>
    <row r="269" spans="1:21">
      <c r="K269" s="113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118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118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6</v>
      </c>
      <c r="C272" s="8">
        <f xml:space="preserve"> (Data!$C$44 - C$86 - C$40)</f>
        <v>5</v>
      </c>
      <c r="D272" s="8">
        <f xml:space="preserve"> (Data!$C$44 - D$86 - D$40)</f>
        <v>5</v>
      </c>
      <c r="E272" s="8">
        <f xml:space="preserve"> (Data!$C$44 - E$86 - E$40)</f>
        <v>4</v>
      </c>
      <c r="F272" s="8">
        <f xml:space="preserve"> (Data!$C$44 - F$86 - F$40)</f>
        <v>2</v>
      </c>
      <c r="G272" s="8">
        <f xml:space="preserve"> (Data!$C$44 - G$86 - G$40)</f>
        <v>1</v>
      </c>
      <c r="H272" s="8">
        <f xml:space="preserve"> (Data!$C$44 - H$86 - H$40)</f>
        <v>-1</v>
      </c>
      <c r="I272" s="8">
        <f xml:space="preserve"> (Data!$C$44 - I$86 - I$40)</f>
        <v>-4</v>
      </c>
      <c r="J272" s="26">
        <f xml:space="preserve"> (Data!$C$44 - J$86 - J$40)</f>
        <v>-6</v>
      </c>
      <c r="K272" s="113">
        <f xml:space="preserve"> (Data!$C$44 - K$86 - K$40)</f>
        <v>-7</v>
      </c>
      <c r="L272" s="8">
        <f xml:space="preserve"> (Data!$C$44 - L$86 - L$40)</f>
        <v>-8</v>
      </c>
      <c r="M272" s="8">
        <f xml:space="preserve"> (Data!$C$44 - M$86 - M$40)</f>
        <v>-9</v>
      </c>
      <c r="N272" s="8">
        <f xml:space="preserve"> (Data!$C$44 - N$86 - N$40)</f>
        <v>-9</v>
      </c>
      <c r="O272" s="8">
        <f xml:space="preserve"> (Data!$C$44 - O$86 - O$40)</f>
        <v>-11</v>
      </c>
      <c r="P272" s="8">
        <f xml:space="preserve"> (Data!$C$44 - P$86 - P$40)</f>
        <v>-11</v>
      </c>
      <c r="Q272" s="8">
        <f xml:space="preserve"> (Data!$C$44 - Q$86 - Q$40)</f>
        <v>-13</v>
      </c>
      <c r="R272" s="8">
        <f xml:space="preserve"> (Data!$C$44 - R$86 - R$40)</f>
        <v>-15</v>
      </c>
      <c r="S272" s="8">
        <f xml:space="preserve"> (Data!$C$44 - S$86 - S$40)</f>
        <v>-16</v>
      </c>
      <c r="T272" s="8">
        <f xml:space="preserve"> (Data!$C$44 - T$86 - T$40)</f>
        <v>-17</v>
      </c>
      <c r="U272" s="8">
        <f xml:space="preserve"> (Data!$C$44 - U$86 - U$40)</f>
        <v>-19</v>
      </c>
    </row>
    <row r="273" spans="1:21">
      <c r="A273" s="8" t="s">
        <v>64</v>
      </c>
      <c r="B273" s="8">
        <f xml:space="preserve"> (Data!$C$44 - B$85 - B$40)</f>
        <v>7</v>
      </c>
      <c r="C273" s="8">
        <f xml:space="preserve"> (Data!$C$44 - C$85 - C$40)</f>
        <v>6</v>
      </c>
      <c r="D273" s="8">
        <f xml:space="preserve"> (Data!$C$44 - D$85 - D$40)</f>
        <v>6</v>
      </c>
      <c r="E273" s="8">
        <f xml:space="preserve"> (Data!$C$44 - E$85 - E$40)</f>
        <v>5</v>
      </c>
      <c r="F273" s="8">
        <f xml:space="preserve"> (Data!$C$44 - F$85 - F$40)</f>
        <v>3</v>
      </c>
      <c r="G273" s="8">
        <f xml:space="preserve"> (Data!$C$44 - G$85 - G$40)</f>
        <v>2</v>
      </c>
      <c r="H273" s="8">
        <f xml:space="preserve"> (Data!$C$44 - H$85 - H$40)</f>
        <v>0</v>
      </c>
      <c r="I273" s="8">
        <f xml:space="preserve"> (Data!$C$44 - I$85 - I$40)</f>
        <v>-3</v>
      </c>
      <c r="J273" s="26">
        <f xml:space="preserve"> (Data!$C$44 - J$85 - J$40)</f>
        <v>-5</v>
      </c>
      <c r="K273" s="113">
        <f xml:space="preserve"> (Data!$C$44 - K$85 - K$40)</f>
        <v>-7</v>
      </c>
      <c r="L273" s="8">
        <f xml:space="preserve"> (Data!$C$44 - L$85 - L$40)</f>
        <v>-8</v>
      </c>
      <c r="M273" s="8">
        <f xml:space="preserve"> (Data!$C$44 - M$85 - M$40)</f>
        <v>-9</v>
      </c>
      <c r="N273" s="8">
        <f xml:space="preserve"> (Data!$C$44 - N$85 - N$40)</f>
        <v>-10</v>
      </c>
      <c r="O273" s="8">
        <f xml:space="preserve"> (Data!$C$44 - O$85 - O$40)</f>
        <v>-11</v>
      </c>
      <c r="P273" s="8">
        <f xml:space="preserve"> (Data!$C$44 - P$85 - P$40)</f>
        <v>-12</v>
      </c>
      <c r="Q273" s="8">
        <f xml:space="preserve"> (Data!$C$44 - Q$85 - Q$40)</f>
        <v>-13</v>
      </c>
      <c r="R273" s="8">
        <f xml:space="preserve"> (Data!$C$44 - R$85 - R$40)</f>
        <v>-15</v>
      </c>
      <c r="S273" s="8">
        <f xml:space="preserve"> (Data!$C$44 - S$85 - S$40)</f>
        <v>-16</v>
      </c>
      <c r="T273" s="8">
        <f xml:space="preserve"> (Data!$C$44 - T$85 - T$40)</f>
        <v>-17</v>
      </c>
      <c r="U273" s="8">
        <f xml:space="preserve"> (Data!$C$44 - U$85 - U$40)</f>
        <v>-19</v>
      </c>
    </row>
    <row r="274" spans="1:21">
      <c r="A274" s="8" t="s">
        <v>65</v>
      </c>
      <c r="B274" s="8">
        <f xml:space="preserve"> (Data!$C$44 - B$85 - B$40)</f>
        <v>7</v>
      </c>
      <c r="C274" s="8">
        <f xml:space="preserve"> (Data!$C$44 - C$85 - C$40)</f>
        <v>6</v>
      </c>
      <c r="D274" s="8">
        <f xml:space="preserve"> (Data!$C$44 - D$85 - D$40)</f>
        <v>6</v>
      </c>
      <c r="E274" s="8">
        <f xml:space="preserve"> (Data!$C$44 - E$85 - E$40)</f>
        <v>5</v>
      </c>
      <c r="F274" s="8">
        <f xml:space="preserve"> (Data!$C$44 - F$85 - F$40)</f>
        <v>3</v>
      </c>
      <c r="G274" s="8">
        <f xml:space="preserve"> (Data!$C$44 - G$85 - G$40)</f>
        <v>2</v>
      </c>
      <c r="H274" s="8">
        <f xml:space="preserve"> (Data!$C$44 - H$85 - H$40)</f>
        <v>0</v>
      </c>
      <c r="I274" s="8">
        <f xml:space="preserve"> (Data!$C$44 - I$85 - I$40)</f>
        <v>-3</v>
      </c>
      <c r="J274" s="26">
        <f xml:space="preserve"> (Data!$C$44 - J$85 - J$40)</f>
        <v>-5</v>
      </c>
      <c r="K274" s="113">
        <f xml:space="preserve"> (Data!$C$44 - K$85 - K$40)</f>
        <v>-7</v>
      </c>
      <c r="L274" s="8">
        <f xml:space="preserve"> (Data!$C$44 - L$85 - L$40)</f>
        <v>-8</v>
      </c>
      <c r="M274" s="8">
        <f xml:space="preserve"> (Data!$C$44 - M$85 - M$40)</f>
        <v>-9</v>
      </c>
      <c r="N274" s="8">
        <f xml:space="preserve"> (Data!$C$44 - N$85 - N$40)</f>
        <v>-10</v>
      </c>
      <c r="O274" s="8">
        <f xml:space="preserve"> (Data!$C$44 - O$85 - O$40)</f>
        <v>-11</v>
      </c>
      <c r="P274" s="8">
        <f xml:space="preserve"> (Data!$C$44 - P$85 - P$40)</f>
        <v>-12</v>
      </c>
      <c r="Q274" s="8">
        <f xml:space="preserve"> (Data!$C$44 - Q$85 - Q$40)</f>
        <v>-13</v>
      </c>
      <c r="R274" s="8">
        <f xml:space="preserve"> (Data!$C$44 - R$85 - R$40)</f>
        <v>-15</v>
      </c>
      <c r="S274" s="8">
        <f xml:space="preserve"> (Data!$C$44 - S$85 - S$40)</f>
        <v>-16</v>
      </c>
      <c r="T274" s="8">
        <f xml:space="preserve"> (Data!$C$44 - T$85 - T$40)</f>
        <v>-17</v>
      </c>
      <c r="U274" s="8">
        <f xml:space="preserve"> (Data!$C$44 - U$85 - U$40)</f>
        <v>-19</v>
      </c>
    </row>
    <row r="275" spans="1:21">
      <c r="A275" s="8" t="s">
        <v>66</v>
      </c>
      <c r="B275" s="8">
        <f xml:space="preserve"> (Data!$C$44 - B$84 - B$40)</f>
        <v>5</v>
      </c>
      <c r="C275" s="8">
        <f xml:space="preserve"> (Data!$C$44 - C$84 - C$40)</f>
        <v>4</v>
      </c>
      <c r="D275" s="8">
        <f xml:space="preserve"> (Data!$C$44 - D$84 - D$40)</f>
        <v>4</v>
      </c>
      <c r="E275" s="8">
        <f xml:space="preserve"> (Data!$C$44 - E$84 - E$40)</f>
        <v>3</v>
      </c>
      <c r="F275" s="8">
        <f xml:space="preserve"> (Data!$C$44 - F$84 - F$40)</f>
        <v>1</v>
      </c>
      <c r="G275" s="8">
        <f xml:space="preserve"> (Data!$C$44 - G$84 - G$40)</f>
        <v>0</v>
      </c>
      <c r="H275" s="8">
        <f xml:space="preserve"> (Data!$C$44 - H$84 - H$40)</f>
        <v>-2</v>
      </c>
      <c r="I275" s="8">
        <f xml:space="preserve"> (Data!$C$44 - I$84 - I$40)</f>
        <v>-5</v>
      </c>
      <c r="J275" s="26">
        <f xml:space="preserve"> (Data!$C$44 - J$84 - J$40)</f>
        <v>-7</v>
      </c>
      <c r="K275" s="113">
        <f xml:space="preserve"> (Data!$C$44 - K$84 - K$40)</f>
        <v>-9</v>
      </c>
      <c r="L275" s="8">
        <f xml:space="preserve"> (Data!$C$44 - L$84 - L$40)</f>
        <v>-10</v>
      </c>
      <c r="M275" s="8">
        <f xml:space="preserve"> (Data!$C$44 - M$84 - M$40)</f>
        <v>-11</v>
      </c>
      <c r="N275" s="8">
        <f xml:space="preserve"> (Data!$C$44 - N$84 - N$40)</f>
        <v>-13</v>
      </c>
      <c r="O275" s="8">
        <f xml:space="preserve"> (Data!$C$44 - O$84 - O$40)</f>
        <v>-14</v>
      </c>
      <c r="P275" s="8">
        <f xml:space="preserve"> (Data!$C$44 - P$84 - P$40)</f>
        <v>-15</v>
      </c>
      <c r="Q275" s="8">
        <f xml:space="preserve"> (Data!$C$44 - Q$84 - Q$40)</f>
        <v>-16</v>
      </c>
      <c r="R275" s="8">
        <f xml:space="preserve"> (Data!$C$44 - R$84 - R$40)</f>
        <v>-18</v>
      </c>
      <c r="S275" s="8">
        <f xml:space="preserve"> (Data!$C$44 - S$84 - S$40)</f>
        <v>-19</v>
      </c>
      <c r="T275" s="8">
        <f xml:space="preserve"> (Data!$C$44 - T$84 - T$40)</f>
        <v>-20</v>
      </c>
      <c r="U275" s="8">
        <f xml:space="preserve"> (Data!$C$44 - U$84 - U$40)</f>
        <v>-22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118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11</v>
      </c>
      <c r="C277" s="8">
        <f xml:space="preserve"> (Data!$C$45 - C$86 - C$40)</f>
        <v>10</v>
      </c>
      <c r="D277" s="8">
        <f xml:space="preserve"> (Data!$C$45 - D$86 - D$40)</f>
        <v>10</v>
      </c>
      <c r="E277" s="8">
        <f xml:space="preserve"> (Data!$C$45 - E$86 - E$40)</f>
        <v>9</v>
      </c>
      <c r="F277" s="8">
        <f xml:space="preserve"> (Data!$C$45 - F$86 - F$40)</f>
        <v>7</v>
      </c>
      <c r="G277" s="8">
        <f xml:space="preserve"> (Data!$C$45 - G$86 - G$40)</f>
        <v>6</v>
      </c>
      <c r="H277" s="8">
        <f xml:space="preserve"> (Data!$C$45 - H$86 - H$40)</f>
        <v>4</v>
      </c>
      <c r="I277" s="8">
        <f xml:space="preserve"> (Data!$C$45 - I$86 - I$40)</f>
        <v>1</v>
      </c>
      <c r="J277" s="26">
        <f xml:space="preserve"> (Data!$C$45 - J$86 - J$40)</f>
        <v>-1</v>
      </c>
      <c r="K277" s="113">
        <f xml:space="preserve"> (Data!$C$45 - K$86 - K$40)</f>
        <v>-2</v>
      </c>
      <c r="L277" s="8">
        <f xml:space="preserve"> (Data!$C$45 - L$86 - L$40)</f>
        <v>-3</v>
      </c>
      <c r="M277" s="8">
        <f xml:space="preserve"> (Data!$C$45 - M$86 - M$40)</f>
        <v>-4</v>
      </c>
      <c r="N277" s="8">
        <f xml:space="preserve"> (Data!$C$45 - N$86 - N$40)</f>
        <v>-4</v>
      </c>
      <c r="O277" s="8">
        <f xml:space="preserve"> (Data!$C$45 - O$86 - O$40)</f>
        <v>-6</v>
      </c>
      <c r="P277" s="8">
        <f xml:space="preserve"> (Data!$C$45 - P$86 - P$40)</f>
        <v>-6</v>
      </c>
      <c r="Q277" s="8">
        <f xml:space="preserve"> (Data!$C$45 - Q$86 - Q$40)</f>
        <v>-8</v>
      </c>
      <c r="R277" s="8">
        <f xml:space="preserve"> (Data!$C$45 - R$86 - R$40)</f>
        <v>-10</v>
      </c>
      <c r="S277" s="8">
        <f xml:space="preserve"> (Data!$C$45 - S$86 - S$40)</f>
        <v>-11</v>
      </c>
      <c r="T277" s="8">
        <f xml:space="preserve"> (Data!$C$45 - T$86 - T$40)</f>
        <v>-12</v>
      </c>
      <c r="U277" s="8">
        <f xml:space="preserve"> (Data!$C$45 - U$86 - U$40)</f>
        <v>-14</v>
      </c>
    </row>
    <row r="278" spans="1:21">
      <c r="A278" s="8" t="s">
        <v>64</v>
      </c>
      <c r="B278" s="8">
        <f xml:space="preserve"> (Data!$C$45 - B$85 - B$40)</f>
        <v>12</v>
      </c>
      <c r="C278" s="8">
        <f xml:space="preserve"> (Data!$C$45 - C$85 - C$40)</f>
        <v>11</v>
      </c>
      <c r="D278" s="8">
        <f xml:space="preserve"> (Data!$C$45 - D$85 - D$40)</f>
        <v>11</v>
      </c>
      <c r="E278" s="8">
        <f xml:space="preserve"> (Data!$C$45 - E$85 - E$40)</f>
        <v>10</v>
      </c>
      <c r="F278" s="8">
        <f xml:space="preserve"> (Data!$C$45 - F$85 - F$40)</f>
        <v>8</v>
      </c>
      <c r="G278" s="8">
        <f xml:space="preserve"> (Data!$C$45 - G$85 - G$40)</f>
        <v>7</v>
      </c>
      <c r="H278" s="8">
        <f xml:space="preserve"> (Data!$C$45 - H$85 - H$40)</f>
        <v>5</v>
      </c>
      <c r="I278" s="8">
        <f xml:space="preserve"> (Data!$C$45 - I$85 - I$40)</f>
        <v>2</v>
      </c>
      <c r="J278" s="26">
        <f xml:space="preserve"> (Data!$C$45 - J$85 - J$40)</f>
        <v>0</v>
      </c>
      <c r="K278" s="113">
        <f xml:space="preserve"> (Data!$C$45 - K$85 - K$40)</f>
        <v>-2</v>
      </c>
      <c r="L278" s="8">
        <f xml:space="preserve"> (Data!$C$45 - L$85 - L$40)</f>
        <v>-3</v>
      </c>
      <c r="M278" s="8">
        <f xml:space="preserve"> (Data!$C$45 - M$85 - M$40)</f>
        <v>-4</v>
      </c>
      <c r="N278" s="8">
        <f xml:space="preserve"> (Data!$C$45 - N$85 - N$40)</f>
        <v>-5</v>
      </c>
      <c r="O278" s="8">
        <f xml:space="preserve"> (Data!$C$45 - O$85 - O$40)</f>
        <v>-6</v>
      </c>
      <c r="P278" s="8">
        <f xml:space="preserve"> (Data!$C$45 - P$85 - P$40)</f>
        <v>-7</v>
      </c>
      <c r="Q278" s="8">
        <f xml:space="preserve"> (Data!$C$45 - Q$85 - Q$40)</f>
        <v>-8</v>
      </c>
      <c r="R278" s="8">
        <f xml:space="preserve"> (Data!$C$45 - R$85 - R$40)</f>
        <v>-10</v>
      </c>
      <c r="S278" s="8">
        <f xml:space="preserve"> (Data!$C$45 - S$85 - S$40)</f>
        <v>-11</v>
      </c>
      <c r="T278" s="8">
        <f xml:space="preserve"> (Data!$C$45 - T$85 - T$40)</f>
        <v>-12</v>
      </c>
      <c r="U278" s="8">
        <f xml:space="preserve"> (Data!$C$45 - U$85 - U$40)</f>
        <v>-14</v>
      </c>
    </row>
    <row r="279" spans="1:21">
      <c r="A279" s="8" t="s">
        <v>65</v>
      </c>
      <c r="B279" s="8">
        <f xml:space="preserve"> (Data!$C$45 - B$85 - B$40)</f>
        <v>12</v>
      </c>
      <c r="C279" s="8">
        <f xml:space="preserve"> (Data!$C$45 - C$85 - C$40)</f>
        <v>11</v>
      </c>
      <c r="D279" s="8">
        <f xml:space="preserve"> (Data!$C$45 - D$85 - D$40)</f>
        <v>11</v>
      </c>
      <c r="E279" s="8">
        <f xml:space="preserve"> (Data!$C$45 - E$85 - E$40)</f>
        <v>10</v>
      </c>
      <c r="F279" s="8">
        <f xml:space="preserve"> (Data!$C$45 - F$85 - F$40)</f>
        <v>8</v>
      </c>
      <c r="G279" s="8">
        <f xml:space="preserve"> (Data!$C$45 - G$85 - G$40)</f>
        <v>7</v>
      </c>
      <c r="H279" s="8">
        <f xml:space="preserve"> (Data!$C$45 - H$85 - H$40)</f>
        <v>5</v>
      </c>
      <c r="I279" s="8">
        <f xml:space="preserve"> (Data!$C$45 - I$85 - I$40)</f>
        <v>2</v>
      </c>
      <c r="J279" s="26">
        <f xml:space="preserve"> (Data!$C$45 - J$85 - J$40)</f>
        <v>0</v>
      </c>
      <c r="K279" s="113">
        <f xml:space="preserve"> (Data!$C$45 - K$85 - K$40)</f>
        <v>-2</v>
      </c>
      <c r="L279" s="8">
        <f xml:space="preserve"> (Data!$C$45 - L$85 - L$40)</f>
        <v>-3</v>
      </c>
      <c r="M279" s="8">
        <f xml:space="preserve"> (Data!$C$45 - M$85 - M$40)</f>
        <v>-4</v>
      </c>
      <c r="N279" s="8">
        <f xml:space="preserve"> (Data!$C$45 - N$85 - N$40)</f>
        <v>-5</v>
      </c>
      <c r="O279" s="8">
        <f xml:space="preserve"> (Data!$C$45 - O$85 - O$40)</f>
        <v>-6</v>
      </c>
      <c r="P279" s="8">
        <f xml:space="preserve"> (Data!$C$45 - P$85 - P$40)</f>
        <v>-7</v>
      </c>
      <c r="Q279" s="8">
        <f xml:space="preserve"> (Data!$C$45 - Q$85 - Q$40)</f>
        <v>-8</v>
      </c>
      <c r="R279" s="8">
        <f xml:space="preserve"> (Data!$C$45 - R$85 - R$40)</f>
        <v>-10</v>
      </c>
      <c r="S279" s="8">
        <f xml:space="preserve"> (Data!$C$45 - S$85 - S$40)</f>
        <v>-11</v>
      </c>
      <c r="T279" s="8">
        <f xml:space="preserve"> (Data!$C$45 - T$85 - T$40)</f>
        <v>-12</v>
      </c>
      <c r="U279" s="8">
        <f xml:space="preserve"> (Data!$C$45 - U$85 - U$40)</f>
        <v>-14</v>
      </c>
    </row>
    <row r="280" spans="1:21">
      <c r="A280" s="8" t="s">
        <v>66</v>
      </c>
      <c r="B280" s="8">
        <f xml:space="preserve"> (Data!$C$45 - B$84 - B$40)</f>
        <v>10</v>
      </c>
      <c r="C280" s="8">
        <f xml:space="preserve"> (Data!$C$45 - C$84 - C$40)</f>
        <v>9</v>
      </c>
      <c r="D280" s="8">
        <f xml:space="preserve"> (Data!$C$45 - D$84 - D$40)</f>
        <v>9</v>
      </c>
      <c r="E280" s="8">
        <f xml:space="preserve"> (Data!$C$45 - E$84 - E$40)</f>
        <v>8</v>
      </c>
      <c r="F280" s="8">
        <f xml:space="preserve"> (Data!$C$45 - F$84 - F$40)</f>
        <v>6</v>
      </c>
      <c r="G280" s="8">
        <f xml:space="preserve"> (Data!$C$45 - G$84 - G$40)</f>
        <v>5</v>
      </c>
      <c r="H280" s="8">
        <f xml:space="preserve"> (Data!$C$45 - H$84 - H$40)</f>
        <v>3</v>
      </c>
      <c r="I280" s="8">
        <f xml:space="preserve"> (Data!$C$45 - I$84 - I$40)</f>
        <v>0</v>
      </c>
      <c r="J280" s="26">
        <f xml:space="preserve"> (Data!$C$45 - J$84 - J$40)</f>
        <v>-2</v>
      </c>
      <c r="K280" s="113">
        <f xml:space="preserve"> (Data!$C$45 - K$84 - K$40)</f>
        <v>-4</v>
      </c>
      <c r="L280" s="8">
        <f xml:space="preserve"> (Data!$C$45 - L$84 - L$40)</f>
        <v>-5</v>
      </c>
      <c r="M280" s="8">
        <f xml:space="preserve"> (Data!$C$45 - M$84 - M$40)</f>
        <v>-6</v>
      </c>
      <c r="N280" s="8">
        <f xml:space="preserve"> (Data!$C$45 - N$84 - N$40)</f>
        <v>-8</v>
      </c>
      <c r="O280" s="8">
        <f xml:space="preserve"> (Data!$C$45 - O$84 - O$40)</f>
        <v>-9</v>
      </c>
      <c r="P280" s="8">
        <f xml:space="preserve"> (Data!$C$45 - P$84 - P$40)</f>
        <v>-10</v>
      </c>
      <c r="Q280" s="8">
        <f xml:space="preserve"> (Data!$C$45 - Q$84 - Q$40)</f>
        <v>-11</v>
      </c>
      <c r="R280" s="8">
        <f xml:space="preserve"> (Data!$C$45 - R$84 - R$40)</f>
        <v>-13</v>
      </c>
      <c r="S280" s="8">
        <f xml:space="preserve"> (Data!$C$45 - S$84 - S$40)</f>
        <v>-14</v>
      </c>
      <c r="T280" s="8">
        <f xml:space="preserve"> (Data!$C$45 - T$84 - T$40)</f>
        <v>-15</v>
      </c>
      <c r="U280" s="8">
        <f xml:space="preserve"> (Data!$C$45 - U$84 - U$40)</f>
        <v>-17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118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16</v>
      </c>
      <c r="C282" s="8">
        <f xml:space="preserve"> (Data!$C$46 - C$86 - C$40)</f>
        <v>15</v>
      </c>
      <c r="D282" s="8">
        <f xml:space="preserve"> (Data!$C$46 - D$86 - D$40)</f>
        <v>15</v>
      </c>
      <c r="E282" s="8">
        <f xml:space="preserve"> (Data!$C$46 - E$86 - E$40)</f>
        <v>14</v>
      </c>
      <c r="F282" s="8">
        <f xml:space="preserve"> (Data!$C$46 - F$86 - F$40)</f>
        <v>12</v>
      </c>
      <c r="G282" s="8">
        <f xml:space="preserve"> (Data!$C$46 - G$86 - G$40)</f>
        <v>11</v>
      </c>
      <c r="H282" s="8">
        <f xml:space="preserve"> (Data!$C$46 - H$86 - H$40)</f>
        <v>9</v>
      </c>
      <c r="I282" s="8">
        <f xml:space="preserve"> (Data!$C$46 - I$86 - I$40)</f>
        <v>6</v>
      </c>
      <c r="J282" s="26">
        <f xml:space="preserve"> (Data!$C$46 - J$86 - J$40)</f>
        <v>4</v>
      </c>
      <c r="K282" s="113">
        <f xml:space="preserve"> (Data!$C$46 - K$86 - K$40)</f>
        <v>3</v>
      </c>
      <c r="L282" s="8">
        <f xml:space="preserve"> (Data!$C$46 - L$86 - L$40)</f>
        <v>2</v>
      </c>
      <c r="M282" s="8">
        <f xml:space="preserve"> (Data!$C$46 - M$86 - M$40)</f>
        <v>1</v>
      </c>
      <c r="N282" s="8">
        <f xml:space="preserve"> (Data!$C$46 - N$86 - N$40)</f>
        <v>1</v>
      </c>
      <c r="O282" s="8">
        <f xml:space="preserve"> (Data!$C$46 - O$86 - O$40)</f>
        <v>-1</v>
      </c>
      <c r="P282" s="8">
        <f xml:space="preserve"> (Data!$C$46 - P$86 - P$40)</f>
        <v>-1</v>
      </c>
      <c r="Q282" s="8">
        <f xml:space="preserve"> (Data!$C$46 - Q$86 - Q$40)</f>
        <v>-3</v>
      </c>
      <c r="R282" s="8">
        <f xml:space="preserve"> (Data!$C$46 - R$86 - R$40)</f>
        <v>-5</v>
      </c>
      <c r="S282" s="8">
        <f xml:space="preserve"> (Data!$C$46 - S$86 - S$40)</f>
        <v>-6</v>
      </c>
      <c r="T282" s="8">
        <f xml:space="preserve"> (Data!$C$46 - T$86 - T$40)</f>
        <v>-7</v>
      </c>
      <c r="U282" s="8">
        <f xml:space="preserve"> (Data!$C$46 - U$86 - U$40)</f>
        <v>-9</v>
      </c>
    </row>
    <row r="283" spans="1:21">
      <c r="A283" s="8" t="s">
        <v>64</v>
      </c>
      <c r="B283" s="8">
        <f xml:space="preserve"> (Data!$C$46 - B$85 - B$40)</f>
        <v>17</v>
      </c>
      <c r="C283" s="8">
        <f xml:space="preserve"> (Data!$C$46 - C$85 - C$40)</f>
        <v>16</v>
      </c>
      <c r="D283" s="8">
        <f xml:space="preserve"> (Data!$C$46 - D$85 - D$40)</f>
        <v>16</v>
      </c>
      <c r="E283" s="8">
        <f xml:space="preserve"> (Data!$C$46 - E$85 - E$40)</f>
        <v>15</v>
      </c>
      <c r="F283" s="8">
        <f xml:space="preserve"> (Data!$C$46 - F$85 - F$40)</f>
        <v>13</v>
      </c>
      <c r="G283" s="8">
        <f xml:space="preserve"> (Data!$C$46 - G$85 - G$40)</f>
        <v>12</v>
      </c>
      <c r="H283" s="8">
        <f xml:space="preserve"> (Data!$C$46 - H$85 - H$40)</f>
        <v>10</v>
      </c>
      <c r="I283" s="8">
        <f xml:space="preserve"> (Data!$C$46 - I$85 - I$40)</f>
        <v>7</v>
      </c>
      <c r="J283" s="26">
        <f xml:space="preserve"> (Data!$C$46 - J$85 - J$40)</f>
        <v>5</v>
      </c>
      <c r="K283" s="113">
        <f xml:space="preserve"> (Data!$C$46 - K$85 - K$40)</f>
        <v>3</v>
      </c>
      <c r="L283" s="8">
        <f xml:space="preserve"> (Data!$C$46 - L$85 - L$40)</f>
        <v>2</v>
      </c>
      <c r="M283" s="8">
        <f xml:space="preserve"> (Data!$C$46 - M$85 - M$40)</f>
        <v>1</v>
      </c>
      <c r="N283" s="8">
        <f xml:space="preserve"> (Data!$C$46 - N$85 - N$40)</f>
        <v>0</v>
      </c>
      <c r="O283" s="8">
        <f xml:space="preserve"> (Data!$C$46 - O$85 - O$40)</f>
        <v>-1</v>
      </c>
      <c r="P283" s="8">
        <f xml:space="preserve"> (Data!$C$46 - P$85 - P$40)</f>
        <v>-2</v>
      </c>
      <c r="Q283" s="8">
        <f xml:space="preserve"> (Data!$C$46 - Q$85 - Q$40)</f>
        <v>-3</v>
      </c>
      <c r="R283" s="8">
        <f xml:space="preserve"> (Data!$C$46 - R$85 - R$40)</f>
        <v>-5</v>
      </c>
      <c r="S283" s="8">
        <f xml:space="preserve"> (Data!$C$46 - S$85 - S$40)</f>
        <v>-6</v>
      </c>
      <c r="T283" s="8">
        <f xml:space="preserve"> (Data!$C$46 - T$85 - T$40)</f>
        <v>-7</v>
      </c>
      <c r="U283" s="8">
        <f xml:space="preserve"> (Data!$C$46 - U$85 - U$40)</f>
        <v>-9</v>
      </c>
    </row>
    <row r="284" spans="1:21">
      <c r="A284" s="8" t="s">
        <v>65</v>
      </c>
      <c r="B284" s="8">
        <f xml:space="preserve"> (Data!$C$46 - B$85 - B$40)</f>
        <v>17</v>
      </c>
      <c r="C284" s="8">
        <f xml:space="preserve"> (Data!$C$46 - C$85 - C$40)</f>
        <v>16</v>
      </c>
      <c r="D284" s="8">
        <f xml:space="preserve"> (Data!$C$46 - D$85 - D$40)</f>
        <v>16</v>
      </c>
      <c r="E284" s="8">
        <f xml:space="preserve"> (Data!$C$46 - E$85 - E$40)</f>
        <v>15</v>
      </c>
      <c r="F284" s="8">
        <f xml:space="preserve"> (Data!$C$46 - F$85 - F$40)</f>
        <v>13</v>
      </c>
      <c r="G284" s="8">
        <f xml:space="preserve"> (Data!$C$46 - G$85 - G$40)</f>
        <v>12</v>
      </c>
      <c r="H284" s="8">
        <f xml:space="preserve"> (Data!$C$46 - H$85 - H$40)</f>
        <v>10</v>
      </c>
      <c r="I284" s="8">
        <f xml:space="preserve"> (Data!$C$46 - I$85 - I$40)</f>
        <v>7</v>
      </c>
      <c r="J284" s="26">
        <f xml:space="preserve"> (Data!$C$46 - J$85 - J$40)</f>
        <v>5</v>
      </c>
      <c r="K284" s="113">
        <f xml:space="preserve"> (Data!$C$46 - K$85 - K$40)</f>
        <v>3</v>
      </c>
      <c r="L284" s="8">
        <f xml:space="preserve"> (Data!$C$46 - L$85 - L$40)</f>
        <v>2</v>
      </c>
      <c r="M284" s="8">
        <f xml:space="preserve"> (Data!$C$46 - M$85 - M$40)</f>
        <v>1</v>
      </c>
      <c r="N284" s="8">
        <f xml:space="preserve"> (Data!$C$46 - N$85 - N$40)</f>
        <v>0</v>
      </c>
      <c r="O284" s="8">
        <f xml:space="preserve"> (Data!$C$46 - O$85 - O$40)</f>
        <v>-1</v>
      </c>
      <c r="P284" s="8">
        <f xml:space="preserve"> (Data!$C$46 - P$85 - P$40)</f>
        <v>-2</v>
      </c>
      <c r="Q284" s="8">
        <f xml:space="preserve"> (Data!$C$46 - Q$85 - Q$40)</f>
        <v>-3</v>
      </c>
      <c r="R284" s="8">
        <f xml:space="preserve"> (Data!$C$46 - R$85 - R$40)</f>
        <v>-5</v>
      </c>
      <c r="S284" s="8">
        <f xml:space="preserve"> (Data!$C$46 - S$85 - S$40)</f>
        <v>-6</v>
      </c>
      <c r="T284" s="8">
        <f xml:space="preserve"> (Data!$C$46 - T$85 - T$40)</f>
        <v>-7</v>
      </c>
      <c r="U284" s="8">
        <f xml:space="preserve"> (Data!$C$46 - U$85 - U$40)</f>
        <v>-9</v>
      </c>
    </row>
    <row r="285" spans="1:21">
      <c r="A285" s="8" t="s">
        <v>66</v>
      </c>
      <c r="B285" s="8">
        <f xml:space="preserve"> (Data!$C$46 - B$84 - B$40)</f>
        <v>15</v>
      </c>
      <c r="C285" s="8">
        <f xml:space="preserve"> (Data!$C$46 - C$84 - C$40)</f>
        <v>14</v>
      </c>
      <c r="D285" s="8">
        <f xml:space="preserve"> (Data!$C$46 - D$84 - D$40)</f>
        <v>14</v>
      </c>
      <c r="E285" s="8">
        <f xml:space="preserve"> (Data!$C$46 - E$84 - E$40)</f>
        <v>13</v>
      </c>
      <c r="F285" s="8">
        <f xml:space="preserve"> (Data!$C$46 - F$84 - F$40)</f>
        <v>11</v>
      </c>
      <c r="G285" s="8">
        <f xml:space="preserve"> (Data!$C$46 - G$84 - G$40)</f>
        <v>10</v>
      </c>
      <c r="H285" s="8">
        <f xml:space="preserve"> (Data!$C$46 - H$84 - H$40)</f>
        <v>8</v>
      </c>
      <c r="I285" s="8">
        <f xml:space="preserve"> (Data!$C$46 - I$84 - I$40)</f>
        <v>5</v>
      </c>
      <c r="J285" s="26">
        <f xml:space="preserve"> (Data!$C$46 - J$84 - J$40)</f>
        <v>3</v>
      </c>
      <c r="K285" s="113">
        <f xml:space="preserve"> (Data!$C$46 - K$84 - K$40)</f>
        <v>1</v>
      </c>
      <c r="L285" s="8">
        <f xml:space="preserve"> (Data!$C$46 - L$84 - L$40)</f>
        <v>0</v>
      </c>
      <c r="M285" s="8">
        <f xml:space="preserve"> (Data!$C$46 - M$84 - M$40)</f>
        <v>-1</v>
      </c>
      <c r="N285" s="8">
        <f xml:space="preserve"> (Data!$C$46 - N$84 - N$40)</f>
        <v>-3</v>
      </c>
      <c r="O285" s="8">
        <f xml:space="preserve"> (Data!$C$46 - O$84 - O$40)</f>
        <v>-4</v>
      </c>
      <c r="P285" s="8">
        <f xml:space="preserve"> (Data!$C$46 - P$84 - P$40)</f>
        <v>-5</v>
      </c>
      <c r="Q285" s="8">
        <f xml:space="preserve"> (Data!$C$46 - Q$84 - Q$40)</f>
        <v>-6</v>
      </c>
      <c r="R285" s="8">
        <f xml:space="preserve"> (Data!$C$46 - R$84 - R$40)</f>
        <v>-8</v>
      </c>
      <c r="S285" s="8">
        <f xml:space="preserve"> (Data!$C$46 - S$84 - S$40)</f>
        <v>-9</v>
      </c>
      <c r="T285" s="8">
        <f xml:space="preserve"> (Data!$C$46 - T$84 - T$40)</f>
        <v>-10</v>
      </c>
      <c r="U285" s="8">
        <f xml:space="preserve"> (Data!$C$46 - U$84 - U$40)</f>
        <v>-12</v>
      </c>
    </row>
    <row r="286" spans="1:21">
      <c r="K286" s="113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118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118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11</v>
      </c>
      <c r="C289" s="8">
        <f xml:space="preserve"> (Data!$D$44 - C$86 - C$40)</f>
        <v>10</v>
      </c>
      <c r="D289" s="8">
        <f xml:space="preserve"> (Data!$D$44 - D$86 - D$40)</f>
        <v>10</v>
      </c>
      <c r="E289" s="8">
        <f xml:space="preserve"> (Data!$D$44 - E$86 - E$40)</f>
        <v>9</v>
      </c>
      <c r="F289" s="8">
        <f xml:space="preserve"> (Data!$D$44 - F$86 - F$40)</f>
        <v>7</v>
      </c>
      <c r="G289" s="8">
        <f xml:space="preserve"> (Data!$D$44 - G$86 - G$40)</f>
        <v>6</v>
      </c>
      <c r="H289" s="8">
        <f xml:space="preserve"> (Data!$D$44 - H$86 - H$40)</f>
        <v>4</v>
      </c>
      <c r="I289" s="8">
        <f xml:space="preserve"> (Data!$D$44 - I$86 - I$40)</f>
        <v>1</v>
      </c>
      <c r="J289" s="26">
        <f xml:space="preserve"> (Data!$D$44 - J$86 - J$40)</f>
        <v>-1</v>
      </c>
      <c r="K289" s="113">
        <f xml:space="preserve"> (Data!$D$44 - K$86 - K$40)</f>
        <v>-2</v>
      </c>
      <c r="L289" s="8">
        <f xml:space="preserve"> (Data!$D$44 - L$86 - L$40)</f>
        <v>-3</v>
      </c>
      <c r="M289" s="8">
        <f xml:space="preserve"> (Data!$D$44 - M$86 - M$40)</f>
        <v>-4</v>
      </c>
      <c r="N289" s="8">
        <f xml:space="preserve"> (Data!$D$44 - N$86 - N$40)</f>
        <v>-4</v>
      </c>
      <c r="O289" s="8">
        <f xml:space="preserve"> (Data!$D$44 - O$86 - O$40)</f>
        <v>-6</v>
      </c>
      <c r="P289" s="8">
        <f xml:space="preserve"> (Data!$D$44 - P$86 - P$40)</f>
        <v>-6</v>
      </c>
      <c r="Q289" s="8">
        <f xml:space="preserve"> (Data!$D$44 - Q$86 - Q$40)</f>
        <v>-8</v>
      </c>
      <c r="R289" s="8">
        <f xml:space="preserve"> (Data!$D$44 - R$86 - R$40)</f>
        <v>-10</v>
      </c>
      <c r="S289" s="8">
        <f xml:space="preserve"> (Data!$D$44 - S$86 - S$40)</f>
        <v>-11</v>
      </c>
      <c r="T289" s="8">
        <f xml:space="preserve"> (Data!$D$44 - T$86 - T$40)</f>
        <v>-12</v>
      </c>
      <c r="U289" s="8">
        <f xml:space="preserve"> (Data!$D$44 - U$86 - U$40)</f>
        <v>-14</v>
      </c>
    </row>
    <row r="290" spans="1:21">
      <c r="A290" s="8" t="s">
        <v>64</v>
      </c>
      <c r="B290" s="8">
        <f xml:space="preserve"> (Data!$D$44 - B$85 - B$40)</f>
        <v>12</v>
      </c>
      <c r="C290" s="8">
        <f xml:space="preserve"> (Data!$D$44 - C$85 - C$40)</f>
        <v>11</v>
      </c>
      <c r="D290" s="8">
        <f xml:space="preserve"> (Data!$D$44 - D$85 - D$40)</f>
        <v>11</v>
      </c>
      <c r="E290" s="8">
        <f xml:space="preserve"> (Data!$D$44 - E$85 - E$40)</f>
        <v>10</v>
      </c>
      <c r="F290" s="8">
        <f xml:space="preserve"> (Data!$D$44 - F$85 - F$40)</f>
        <v>8</v>
      </c>
      <c r="G290" s="8">
        <f xml:space="preserve"> (Data!$D$44 - G$85 - G$40)</f>
        <v>7</v>
      </c>
      <c r="H290" s="8">
        <f xml:space="preserve"> (Data!$D$44 - H$85 - H$40)</f>
        <v>5</v>
      </c>
      <c r="I290" s="8">
        <f xml:space="preserve"> (Data!$D$44 - I$85 - I$40)</f>
        <v>2</v>
      </c>
      <c r="J290" s="26">
        <f xml:space="preserve"> (Data!$D$44 - J$85 - J$40)</f>
        <v>0</v>
      </c>
      <c r="K290" s="113">
        <f xml:space="preserve"> (Data!$D$44 - K$85 - K$40)</f>
        <v>-2</v>
      </c>
      <c r="L290" s="8">
        <f xml:space="preserve"> (Data!$D$44 - L$85 - L$40)</f>
        <v>-3</v>
      </c>
      <c r="M290" s="8">
        <f xml:space="preserve"> (Data!$D$44 - M$85 - M$40)</f>
        <v>-4</v>
      </c>
      <c r="N290" s="8">
        <f xml:space="preserve"> (Data!$D$44 - N$85 - N$40)</f>
        <v>-5</v>
      </c>
      <c r="O290" s="8">
        <f xml:space="preserve"> (Data!$D$44 - O$85 - O$40)</f>
        <v>-6</v>
      </c>
      <c r="P290" s="8">
        <f xml:space="preserve"> (Data!$D$44 - P$85 - P$40)</f>
        <v>-7</v>
      </c>
      <c r="Q290" s="8">
        <f xml:space="preserve"> (Data!$D$44 - Q$85 - Q$40)</f>
        <v>-8</v>
      </c>
      <c r="R290" s="8">
        <f xml:space="preserve"> (Data!$D$44 - R$85 - R$40)</f>
        <v>-10</v>
      </c>
      <c r="S290" s="8">
        <f xml:space="preserve"> (Data!$D$44 - S$85 - S$40)</f>
        <v>-11</v>
      </c>
      <c r="T290" s="8">
        <f xml:space="preserve"> (Data!$D$44 - T$85 - T$40)</f>
        <v>-12</v>
      </c>
      <c r="U290" s="8">
        <f xml:space="preserve"> (Data!$D$44 - U$85 - U$40)</f>
        <v>-14</v>
      </c>
    </row>
    <row r="291" spans="1:21">
      <c r="A291" s="8" t="s">
        <v>65</v>
      </c>
      <c r="B291" s="8">
        <f xml:space="preserve"> (Data!$D$44 - B$85 - B$40)</f>
        <v>12</v>
      </c>
      <c r="C291" s="8">
        <f xml:space="preserve"> (Data!$D$44 - C$85 - C$40)</f>
        <v>11</v>
      </c>
      <c r="D291" s="8">
        <f xml:space="preserve"> (Data!$D$44 - D$85 - D$40)</f>
        <v>11</v>
      </c>
      <c r="E291" s="8">
        <f xml:space="preserve"> (Data!$D$44 - E$85 - E$40)</f>
        <v>10</v>
      </c>
      <c r="F291" s="8">
        <f xml:space="preserve"> (Data!$D$44 - F$85 - F$40)</f>
        <v>8</v>
      </c>
      <c r="G291" s="8">
        <f xml:space="preserve"> (Data!$D$44 - G$85 - G$40)</f>
        <v>7</v>
      </c>
      <c r="H291" s="8">
        <f xml:space="preserve"> (Data!$D$44 - H$85 - H$40)</f>
        <v>5</v>
      </c>
      <c r="I291" s="8">
        <f xml:space="preserve"> (Data!$D$44 - I$85 - I$40)</f>
        <v>2</v>
      </c>
      <c r="J291" s="26">
        <f xml:space="preserve"> (Data!$D$44 - J$85 - J$40)</f>
        <v>0</v>
      </c>
      <c r="K291" s="113">
        <f xml:space="preserve"> (Data!$D$44 - K$85 - K$40)</f>
        <v>-2</v>
      </c>
      <c r="L291" s="8">
        <f xml:space="preserve"> (Data!$D$44 - L$85 - L$40)</f>
        <v>-3</v>
      </c>
      <c r="M291" s="8">
        <f xml:space="preserve"> (Data!$D$44 - M$85 - M$40)</f>
        <v>-4</v>
      </c>
      <c r="N291" s="8">
        <f xml:space="preserve"> (Data!$D$44 - N$85 - N$40)</f>
        <v>-5</v>
      </c>
      <c r="O291" s="8">
        <f xml:space="preserve"> (Data!$D$44 - O$85 - O$40)</f>
        <v>-6</v>
      </c>
      <c r="P291" s="8">
        <f xml:space="preserve"> (Data!$D$44 - P$85 - P$40)</f>
        <v>-7</v>
      </c>
      <c r="Q291" s="8">
        <f xml:space="preserve"> (Data!$D$44 - Q$85 - Q$40)</f>
        <v>-8</v>
      </c>
      <c r="R291" s="8">
        <f xml:space="preserve"> (Data!$D$44 - R$85 - R$40)</f>
        <v>-10</v>
      </c>
      <c r="S291" s="8">
        <f xml:space="preserve"> (Data!$D$44 - S$85 - S$40)</f>
        <v>-11</v>
      </c>
      <c r="T291" s="8">
        <f xml:space="preserve"> (Data!$D$44 - T$85 - T$40)</f>
        <v>-12</v>
      </c>
      <c r="U291" s="8">
        <f xml:space="preserve"> (Data!$D$44 - U$85 - U$40)</f>
        <v>-14</v>
      </c>
    </row>
    <row r="292" spans="1:21">
      <c r="A292" s="8" t="s">
        <v>66</v>
      </c>
      <c r="B292" s="8">
        <f xml:space="preserve"> (Data!$D$44 - B$84 - B$40)</f>
        <v>10</v>
      </c>
      <c r="C292" s="8">
        <f xml:space="preserve"> (Data!$D$44 - C$84 - C$40)</f>
        <v>9</v>
      </c>
      <c r="D292" s="8">
        <f xml:space="preserve"> (Data!$D$44 - D$84 - D$40)</f>
        <v>9</v>
      </c>
      <c r="E292" s="8">
        <f xml:space="preserve"> (Data!$D$44 - E$84 - E$40)</f>
        <v>8</v>
      </c>
      <c r="F292" s="8">
        <f xml:space="preserve"> (Data!$D$44 - F$84 - F$40)</f>
        <v>6</v>
      </c>
      <c r="G292" s="8">
        <f xml:space="preserve"> (Data!$D$44 - G$84 - G$40)</f>
        <v>5</v>
      </c>
      <c r="H292" s="8">
        <f xml:space="preserve"> (Data!$D$44 - H$84 - H$40)</f>
        <v>3</v>
      </c>
      <c r="I292" s="8">
        <f xml:space="preserve"> (Data!$D$44 - I$84 - I$40)</f>
        <v>0</v>
      </c>
      <c r="J292" s="26">
        <f xml:space="preserve"> (Data!$D$44 - J$84 - J$40)</f>
        <v>-2</v>
      </c>
      <c r="K292" s="113">
        <f xml:space="preserve"> (Data!$D$44 - K$84 - K$40)</f>
        <v>-4</v>
      </c>
      <c r="L292" s="8">
        <f xml:space="preserve"> (Data!$D$44 - L$84 - L$40)</f>
        <v>-5</v>
      </c>
      <c r="M292" s="8">
        <f xml:space="preserve"> (Data!$D$44 - M$84 - M$40)</f>
        <v>-6</v>
      </c>
      <c r="N292" s="8">
        <f xml:space="preserve"> (Data!$D$44 - N$84 - N$40)</f>
        <v>-8</v>
      </c>
      <c r="O292" s="8">
        <f xml:space="preserve"> (Data!$D$44 - O$84 - O$40)</f>
        <v>-9</v>
      </c>
      <c r="P292" s="8">
        <f xml:space="preserve"> (Data!$D$44 - P$84 - P$40)</f>
        <v>-10</v>
      </c>
      <c r="Q292" s="8">
        <f xml:space="preserve"> (Data!$D$44 - Q$84 - Q$40)</f>
        <v>-11</v>
      </c>
      <c r="R292" s="8">
        <f xml:space="preserve"> (Data!$D$44 - R$84 - R$40)</f>
        <v>-13</v>
      </c>
      <c r="S292" s="8">
        <f xml:space="preserve"> (Data!$D$44 - S$84 - S$40)</f>
        <v>-14</v>
      </c>
      <c r="T292" s="8">
        <f xml:space="preserve"> (Data!$D$44 - T$84 - T$40)</f>
        <v>-15</v>
      </c>
      <c r="U292" s="8">
        <f xml:space="preserve"> (Data!$D$44 - U$84 - U$40)</f>
        <v>-17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11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16</v>
      </c>
      <c r="C294" s="8">
        <f xml:space="preserve"> (Data!$D$45 - C$86 - C$40)</f>
        <v>15</v>
      </c>
      <c r="D294" s="8">
        <f xml:space="preserve"> (Data!$D$45 - D$86 - D$40)</f>
        <v>15</v>
      </c>
      <c r="E294" s="8">
        <f xml:space="preserve"> (Data!$D$45 - E$86 - E$40)</f>
        <v>14</v>
      </c>
      <c r="F294" s="8">
        <f xml:space="preserve"> (Data!$D$45 - F$86 - F$40)</f>
        <v>12</v>
      </c>
      <c r="G294" s="8">
        <f xml:space="preserve"> (Data!$D$45 - G$86 - G$40)</f>
        <v>11</v>
      </c>
      <c r="H294" s="8">
        <f xml:space="preserve"> (Data!$D$45 - H$86 - H$40)</f>
        <v>9</v>
      </c>
      <c r="I294" s="8">
        <f xml:space="preserve"> (Data!$D$45 - I$86 - I$40)</f>
        <v>6</v>
      </c>
      <c r="J294" s="26">
        <f xml:space="preserve"> (Data!$D$45 - J$86 - J$40)</f>
        <v>4</v>
      </c>
      <c r="K294" s="113">
        <f xml:space="preserve"> (Data!$D$45 - K$86 - K$40)</f>
        <v>3</v>
      </c>
      <c r="L294" s="8">
        <f xml:space="preserve"> (Data!$D$45 - L$86 - L$40)</f>
        <v>2</v>
      </c>
      <c r="M294" s="8">
        <f xml:space="preserve"> (Data!$D$45 - M$86 - M$40)</f>
        <v>1</v>
      </c>
      <c r="N294" s="8">
        <f xml:space="preserve"> (Data!$D$45 - N$86 - N$40)</f>
        <v>1</v>
      </c>
      <c r="O294" s="8">
        <f xml:space="preserve"> (Data!$D$45 - O$86 - O$40)</f>
        <v>-1</v>
      </c>
      <c r="P294" s="8">
        <f xml:space="preserve"> (Data!$D$45 - P$86 - P$40)</f>
        <v>-1</v>
      </c>
      <c r="Q294" s="8">
        <f xml:space="preserve"> (Data!$D$45 - Q$86 - Q$40)</f>
        <v>-3</v>
      </c>
      <c r="R294" s="8">
        <f xml:space="preserve"> (Data!$D$45 - R$86 - R$40)</f>
        <v>-5</v>
      </c>
      <c r="S294" s="8">
        <f xml:space="preserve"> (Data!$D$45 - S$86 - S$40)</f>
        <v>-6</v>
      </c>
      <c r="T294" s="8">
        <f xml:space="preserve"> (Data!$D$45 - T$86 - T$40)</f>
        <v>-7</v>
      </c>
      <c r="U294" s="8">
        <f xml:space="preserve"> (Data!$D$45 - U$86 - U$40)</f>
        <v>-9</v>
      </c>
    </row>
    <row r="295" spans="1:21">
      <c r="A295" s="8" t="s">
        <v>64</v>
      </c>
      <c r="B295" s="8">
        <f xml:space="preserve"> (Data!$D$45 - B$85 - B$40)</f>
        <v>17</v>
      </c>
      <c r="C295" s="8">
        <f xml:space="preserve"> (Data!$D$45 - C$85 - C$40)</f>
        <v>16</v>
      </c>
      <c r="D295" s="8">
        <f xml:space="preserve"> (Data!$D$45 - D$85 - D$40)</f>
        <v>16</v>
      </c>
      <c r="E295" s="8">
        <f xml:space="preserve"> (Data!$D$45 - E$85 - E$40)</f>
        <v>15</v>
      </c>
      <c r="F295" s="8">
        <f xml:space="preserve"> (Data!$D$45 - F$85 - F$40)</f>
        <v>13</v>
      </c>
      <c r="G295" s="8">
        <f xml:space="preserve"> (Data!$D$45 - G$85 - G$40)</f>
        <v>12</v>
      </c>
      <c r="H295" s="8">
        <f xml:space="preserve"> (Data!$D$45 - H$85 - H$40)</f>
        <v>10</v>
      </c>
      <c r="I295" s="8">
        <f xml:space="preserve"> (Data!$D$45 - I$85 - I$40)</f>
        <v>7</v>
      </c>
      <c r="J295" s="26">
        <f xml:space="preserve"> (Data!$D$45 - J$85 - J$40)</f>
        <v>5</v>
      </c>
      <c r="K295" s="113">
        <f xml:space="preserve"> (Data!$D$45 - K$85 - K$40)</f>
        <v>3</v>
      </c>
      <c r="L295" s="8">
        <f xml:space="preserve"> (Data!$D$45 - L$85 - L$40)</f>
        <v>2</v>
      </c>
      <c r="M295" s="8">
        <f xml:space="preserve"> (Data!$D$45 - M$85 - M$40)</f>
        <v>1</v>
      </c>
      <c r="N295" s="8">
        <f xml:space="preserve"> (Data!$D$45 - N$85 - N$40)</f>
        <v>0</v>
      </c>
      <c r="O295" s="8">
        <f xml:space="preserve"> (Data!$D$45 - O$85 - O$40)</f>
        <v>-1</v>
      </c>
      <c r="P295" s="8">
        <f xml:space="preserve"> (Data!$D$45 - P$85 - P$40)</f>
        <v>-2</v>
      </c>
      <c r="Q295" s="8">
        <f xml:space="preserve"> (Data!$D$45 - Q$85 - Q$40)</f>
        <v>-3</v>
      </c>
      <c r="R295" s="8">
        <f xml:space="preserve"> (Data!$D$45 - R$85 - R$40)</f>
        <v>-5</v>
      </c>
      <c r="S295" s="8">
        <f xml:space="preserve"> (Data!$D$45 - S$85 - S$40)</f>
        <v>-6</v>
      </c>
      <c r="T295" s="8">
        <f xml:space="preserve"> (Data!$D$45 - T$85 - T$40)</f>
        <v>-7</v>
      </c>
      <c r="U295" s="8">
        <f xml:space="preserve"> (Data!$D$45 - U$85 - U$40)</f>
        <v>-9</v>
      </c>
    </row>
    <row r="296" spans="1:21">
      <c r="A296" s="8" t="s">
        <v>65</v>
      </c>
      <c r="B296" s="8">
        <f xml:space="preserve"> (Data!$D$45 - B$85 - B$40)</f>
        <v>17</v>
      </c>
      <c r="C296" s="8">
        <f xml:space="preserve"> (Data!$D$45 - C$85 - C$40)</f>
        <v>16</v>
      </c>
      <c r="D296" s="8">
        <f xml:space="preserve"> (Data!$D$45 - D$85 - D$40)</f>
        <v>16</v>
      </c>
      <c r="E296" s="8">
        <f xml:space="preserve"> (Data!$D$45 - E$85 - E$40)</f>
        <v>15</v>
      </c>
      <c r="F296" s="8">
        <f xml:space="preserve"> (Data!$D$45 - F$85 - F$40)</f>
        <v>13</v>
      </c>
      <c r="G296" s="8">
        <f xml:space="preserve"> (Data!$D$45 - G$85 - G$40)</f>
        <v>12</v>
      </c>
      <c r="H296" s="8">
        <f xml:space="preserve"> (Data!$D$45 - H$85 - H$40)</f>
        <v>10</v>
      </c>
      <c r="I296" s="8">
        <f xml:space="preserve"> (Data!$D$45 - I$85 - I$40)</f>
        <v>7</v>
      </c>
      <c r="J296" s="26">
        <f xml:space="preserve"> (Data!$D$45 - J$85 - J$40)</f>
        <v>5</v>
      </c>
      <c r="K296" s="113">
        <f xml:space="preserve"> (Data!$D$45 - K$85 - K$40)</f>
        <v>3</v>
      </c>
      <c r="L296" s="8">
        <f xml:space="preserve"> (Data!$D$45 - L$85 - L$40)</f>
        <v>2</v>
      </c>
      <c r="M296" s="8">
        <f xml:space="preserve"> (Data!$D$45 - M$85 - M$40)</f>
        <v>1</v>
      </c>
      <c r="N296" s="8">
        <f xml:space="preserve"> (Data!$D$45 - N$85 - N$40)</f>
        <v>0</v>
      </c>
      <c r="O296" s="8">
        <f xml:space="preserve"> (Data!$D$45 - O$85 - O$40)</f>
        <v>-1</v>
      </c>
      <c r="P296" s="8">
        <f xml:space="preserve"> (Data!$D$45 - P$85 - P$40)</f>
        <v>-2</v>
      </c>
      <c r="Q296" s="8">
        <f xml:space="preserve"> (Data!$D$45 - Q$85 - Q$40)</f>
        <v>-3</v>
      </c>
      <c r="R296" s="8">
        <f xml:space="preserve"> (Data!$D$45 - R$85 - R$40)</f>
        <v>-5</v>
      </c>
      <c r="S296" s="8">
        <f xml:space="preserve"> (Data!$D$45 - S$85 - S$40)</f>
        <v>-6</v>
      </c>
      <c r="T296" s="8">
        <f xml:space="preserve"> (Data!$D$45 - T$85 - T$40)</f>
        <v>-7</v>
      </c>
      <c r="U296" s="8">
        <f xml:space="preserve"> (Data!$D$45 - U$85 - U$40)</f>
        <v>-9</v>
      </c>
    </row>
    <row r="297" spans="1:21">
      <c r="A297" s="8" t="s">
        <v>66</v>
      </c>
      <c r="B297" s="8">
        <f xml:space="preserve"> (Data!$D$45 - B$84 - B$40)</f>
        <v>15</v>
      </c>
      <c r="C297" s="8">
        <f xml:space="preserve"> (Data!$D$45 - C$84 - C$40)</f>
        <v>14</v>
      </c>
      <c r="D297" s="8">
        <f xml:space="preserve"> (Data!$D$45 - D$84 - D$40)</f>
        <v>14</v>
      </c>
      <c r="E297" s="8">
        <f xml:space="preserve"> (Data!$D$45 - E$84 - E$40)</f>
        <v>13</v>
      </c>
      <c r="F297" s="8">
        <f xml:space="preserve"> (Data!$D$45 - F$84 - F$40)</f>
        <v>11</v>
      </c>
      <c r="G297" s="8">
        <f xml:space="preserve"> (Data!$D$45 - G$84 - G$40)</f>
        <v>10</v>
      </c>
      <c r="H297" s="8">
        <f xml:space="preserve"> (Data!$D$45 - H$84 - H$40)</f>
        <v>8</v>
      </c>
      <c r="I297" s="8">
        <f xml:space="preserve"> (Data!$D$45 - I$84 - I$40)</f>
        <v>5</v>
      </c>
      <c r="J297" s="26">
        <f xml:space="preserve"> (Data!$D$45 - J$84 - J$40)</f>
        <v>3</v>
      </c>
      <c r="K297" s="113">
        <f xml:space="preserve"> (Data!$D$45 - K$84 - K$40)</f>
        <v>1</v>
      </c>
      <c r="L297" s="8">
        <f xml:space="preserve"> (Data!$D$45 - L$84 - L$40)</f>
        <v>0</v>
      </c>
      <c r="M297" s="8">
        <f xml:space="preserve"> (Data!$D$45 - M$84 - M$40)</f>
        <v>-1</v>
      </c>
      <c r="N297" s="8">
        <f xml:space="preserve"> (Data!$D$45 - N$84 - N$40)</f>
        <v>-3</v>
      </c>
      <c r="O297" s="8">
        <f xml:space="preserve"> (Data!$D$45 - O$84 - O$40)</f>
        <v>-4</v>
      </c>
      <c r="P297" s="8">
        <f xml:space="preserve"> (Data!$D$45 - P$84 - P$40)</f>
        <v>-5</v>
      </c>
      <c r="Q297" s="8">
        <f xml:space="preserve"> (Data!$D$45 - Q$84 - Q$40)</f>
        <v>-6</v>
      </c>
      <c r="R297" s="8">
        <f xml:space="preserve"> (Data!$D$45 - R$84 - R$40)</f>
        <v>-8</v>
      </c>
      <c r="S297" s="8">
        <f xml:space="preserve"> (Data!$D$45 - S$84 - S$40)</f>
        <v>-9</v>
      </c>
      <c r="T297" s="8">
        <f xml:space="preserve"> (Data!$D$45 - T$84 - T$40)</f>
        <v>-10</v>
      </c>
      <c r="U297" s="8">
        <f xml:space="preserve"> (Data!$D$45 - U$84 - U$40)</f>
        <v>-12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11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21</v>
      </c>
      <c r="C299" s="8">
        <f xml:space="preserve"> (Data!$D$46 - C$86 - C$40)</f>
        <v>20</v>
      </c>
      <c r="D299" s="8">
        <f xml:space="preserve"> (Data!$D$46 - D$86 - D$40)</f>
        <v>20</v>
      </c>
      <c r="E299" s="8">
        <f xml:space="preserve"> (Data!$D$46 - E$86 - E$40)</f>
        <v>19</v>
      </c>
      <c r="F299" s="8">
        <f xml:space="preserve"> (Data!$D$46 - F$86 - F$40)</f>
        <v>17</v>
      </c>
      <c r="G299" s="8">
        <f xml:space="preserve"> (Data!$D$46 - G$86 - G$40)</f>
        <v>16</v>
      </c>
      <c r="H299" s="8">
        <f xml:space="preserve"> (Data!$D$46 - H$86 - H$40)</f>
        <v>14</v>
      </c>
      <c r="I299" s="8">
        <f xml:space="preserve"> (Data!$D$46 - I$86 - I$40)</f>
        <v>11</v>
      </c>
      <c r="J299" s="26">
        <f xml:space="preserve"> (Data!$D$46 - J$86 - J$40)</f>
        <v>9</v>
      </c>
      <c r="K299" s="113">
        <f xml:space="preserve"> (Data!$D$46 - K$86 - K$40)</f>
        <v>8</v>
      </c>
      <c r="L299" s="8">
        <f xml:space="preserve"> (Data!$D$46 - L$86 - L$40)</f>
        <v>7</v>
      </c>
      <c r="M299" s="8">
        <f xml:space="preserve"> (Data!$D$46 - M$86 - M$40)</f>
        <v>6</v>
      </c>
      <c r="N299" s="8">
        <f xml:space="preserve"> (Data!$D$46 - N$86 - N$40)</f>
        <v>6</v>
      </c>
      <c r="O299" s="8">
        <f xml:space="preserve"> (Data!$D$46 - O$86 - O$40)</f>
        <v>4</v>
      </c>
      <c r="P299" s="8">
        <f xml:space="preserve"> (Data!$D$46 - P$86 - P$40)</f>
        <v>4</v>
      </c>
      <c r="Q299" s="8">
        <f xml:space="preserve"> (Data!$D$46 - Q$86 - Q$40)</f>
        <v>2</v>
      </c>
      <c r="R299" s="8">
        <f xml:space="preserve"> (Data!$D$46 - R$86 - R$40)</f>
        <v>0</v>
      </c>
      <c r="S299" s="8">
        <f xml:space="preserve"> (Data!$D$46 - S$86 - S$40)</f>
        <v>-1</v>
      </c>
      <c r="T299" s="8">
        <f xml:space="preserve"> (Data!$D$46 - T$86 - T$40)</f>
        <v>-2</v>
      </c>
      <c r="U299" s="8">
        <f xml:space="preserve"> (Data!$D$46 - U$86 - U$40)</f>
        <v>-4</v>
      </c>
    </row>
    <row r="300" spans="1:21">
      <c r="A300" s="8" t="s">
        <v>64</v>
      </c>
      <c r="B300" s="8">
        <f xml:space="preserve"> (Data!$D$46 - B$85 - B$40)</f>
        <v>22</v>
      </c>
      <c r="C300" s="8">
        <f xml:space="preserve"> (Data!$D$46 - C$85 - C$40)</f>
        <v>21</v>
      </c>
      <c r="D300" s="8">
        <f xml:space="preserve"> (Data!$D$46 - D$85 - D$40)</f>
        <v>21</v>
      </c>
      <c r="E300" s="8">
        <f xml:space="preserve"> (Data!$D$46 - E$85 - E$40)</f>
        <v>20</v>
      </c>
      <c r="F300" s="8">
        <f xml:space="preserve"> (Data!$D$46 - F$85 - F$40)</f>
        <v>18</v>
      </c>
      <c r="G300" s="8">
        <f xml:space="preserve"> (Data!$D$46 - G$85 - G$40)</f>
        <v>17</v>
      </c>
      <c r="H300" s="8">
        <f xml:space="preserve"> (Data!$D$46 - H$85 - H$40)</f>
        <v>15</v>
      </c>
      <c r="I300" s="8">
        <f xml:space="preserve"> (Data!$D$46 - I$85 - I$40)</f>
        <v>12</v>
      </c>
      <c r="J300" s="26">
        <f xml:space="preserve"> (Data!$D$46 - J$85 - J$40)</f>
        <v>10</v>
      </c>
      <c r="K300" s="113">
        <f xml:space="preserve"> (Data!$D$46 - K$85 - K$40)</f>
        <v>8</v>
      </c>
      <c r="L300" s="8">
        <f xml:space="preserve"> (Data!$D$46 - L$85 - L$40)</f>
        <v>7</v>
      </c>
      <c r="M300" s="8">
        <f xml:space="preserve"> (Data!$D$46 - M$85 - M$40)</f>
        <v>6</v>
      </c>
      <c r="N300" s="8">
        <f xml:space="preserve"> (Data!$D$46 - N$85 - N$40)</f>
        <v>5</v>
      </c>
      <c r="O300" s="8">
        <f xml:space="preserve"> (Data!$D$46 - O$85 - O$40)</f>
        <v>4</v>
      </c>
      <c r="P300" s="8">
        <f xml:space="preserve"> (Data!$D$46 - P$85 - P$40)</f>
        <v>3</v>
      </c>
      <c r="Q300" s="8">
        <f xml:space="preserve"> (Data!$D$46 - Q$85 - Q$40)</f>
        <v>2</v>
      </c>
      <c r="R300" s="8">
        <f xml:space="preserve"> (Data!$D$46 - R$85 - R$40)</f>
        <v>0</v>
      </c>
      <c r="S300" s="8">
        <f xml:space="preserve"> (Data!$D$46 - S$85 - S$40)</f>
        <v>-1</v>
      </c>
      <c r="T300" s="8">
        <f xml:space="preserve"> (Data!$D$46 - T$85 - T$40)</f>
        <v>-2</v>
      </c>
      <c r="U300" s="8">
        <f xml:space="preserve"> (Data!$D$46 - U$85 - U$40)</f>
        <v>-4</v>
      </c>
    </row>
    <row r="301" spans="1:21">
      <c r="A301" s="8" t="s">
        <v>65</v>
      </c>
      <c r="B301" s="8">
        <f xml:space="preserve"> (Data!$D$46 - B$85 - B$40)</f>
        <v>22</v>
      </c>
      <c r="C301" s="8">
        <f xml:space="preserve"> (Data!$D$46 - C$85 - C$40)</f>
        <v>21</v>
      </c>
      <c r="D301" s="8">
        <f xml:space="preserve"> (Data!$D$46 - D$85 - D$40)</f>
        <v>21</v>
      </c>
      <c r="E301" s="8">
        <f xml:space="preserve"> (Data!$D$46 - E$85 - E$40)</f>
        <v>20</v>
      </c>
      <c r="F301" s="8">
        <f xml:space="preserve"> (Data!$D$46 - F$85 - F$40)</f>
        <v>18</v>
      </c>
      <c r="G301" s="8">
        <f xml:space="preserve"> (Data!$D$46 - G$85 - G$40)</f>
        <v>17</v>
      </c>
      <c r="H301" s="8">
        <f xml:space="preserve"> (Data!$D$46 - H$85 - H$40)</f>
        <v>15</v>
      </c>
      <c r="I301" s="8">
        <f xml:space="preserve"> (Data!$D$46 - I$85 - I$40)</f>
        <v>12</v>
      </c>
      <c r="J301" s="26">
        <f xml:space="preserve"> (Data!$D$46 - J$85 - J$40)</f>
        <v>10</v>
      </c>
      <c r="K301" s="113">
        <f xml:space="preserve"> (Data!$D$46 - K$85 - K$40)</f>
        <v>8</v>
      </c>
      <c r="L301" s="8">
        <f xml:space="preserve"> (Data!$D$46 - L$85 - L$40)</f>
        <v>7</v>
      </c>
      <c r="M301" s="8">
        <f xml:space="preserve"> (Data!$D$46 - M$85 - M$40)</f>
        <v>6</v>
      </c>
      <c r="N301" s="8">
        <f xml:space="preserve"> (Data!$D$46 - N$85 - N$40)</f>
        <v>5</v>
      </c>
      <c r="O301" s="8">
        <f xml:space="preserve"> (Data!$D$46 - O$85 - O$40)</f>
        <v>4</v>
      </c>
      <c r="P301" s="8">
        <f xml:space="preserve"> (Data!$D$46 - P$85 - P$40)</f>
        <v>3</v>
      </c>
      <c r="Q301" s="8">
        <f xml:space="preserve"> (Data!$D$46 - Q$85 - Q$40)</f>
        <v>2</v>
      </c>
      <c r="R301" s="8">
        <f xml:space="preserve"> (Data!$D$46 - R$85 - R$40)</f>
        <v>0</v>
      </c>
      <c r="S301" s="8">
        <f xml:space="preserve"> (Data!$D$46 - S$85 - S$40)</f>
        <v>-1</v>
      </c>
      <c r="T301" s="8">
        <f xml:space="preserve"> (Data!$D$46 - T$85 - T$40)</f>
        <v>-2</v>
      </c>
      <c r="U301" s="8">
        <f xml:space="preserve"> (Data!$D$46 - U$85 - U$40)</f>
        <v>-4</v>
      </c>
    </row>
    <row r="302" spans="1:21">
      <c r="A302" s="8" t="s">
        <v>66</v>
      </c>
      <c r="B302" s="8">
        <f xml:space="preserve"> (Data!$D$46 - B$84 - B$40)</f>
        <v>20</v>
      </c>
      <c r="C302" s="8">
        <f xml:space="preserve"> (Data!$D$46 - C$84 - C$40)</f>
        <v>19</v>
      </c>
      <c r="D302" s="8">
        <f xml:space="preserve"> (Data!$D$46 - D$84 - D$40)</f>
        <v>19</v>
      </c>
      <c r="E302" s="8">
        <f xml:space="preserve"> (Data!$D$46 - E$84 - E$40)</f>
        <v>18</v>
      </c>
      <c r="F302" s="8">
        <f xml:space="preserve"> (Data!$D$46 - F$84 - F$40)</f>
        <v>16</v>
      </c>
      <c r="G302" s="8">
        <f xml:space="preserve"> (Data!$D$46 - G$84 - G$40)</f>
        <v>15</v>
      </c>
      <c r="H302" s="8">
        <f xml:space="preserve"> (Data!$D$46 - H$84 - H$40)</f>
        <v>13</v>
      </c>
      <c r="I302" s="8">
        <f xml:space="preserve"> (Data!$D$46 - I$84 - I$40)</f>
        <v>10</v>
      </c>
      <c r="J302" s="26">
        <f xml:space="preserve"> (Data!$D$46 - J$84 - J$40)</f>
        <v>8</v>
      </c>
      <c r="K302" s="113">
        <f xml:space="preserve"> (Data!$D$46 - K$84 - K$40)</f>
        <v>6</v>
      </c>
      <c r="L302" s="8">
        <f xml:space="preserve"> (Data!$D$46 - L$84 - L$40)</f>
        <v>5</v>
      </c>
      <c r="M302" s="8">
        <f xml:space="preserve"> (Data!$D$46 - M$84 - M$40)</f>
        <v>4</v>
      </c>
      <c r="N302" s="8">
        <f xml:space="preserve"> (Data!$D$46 - N$84 - N$40)</f>
        <v>2</v>
      </c>
      <c r="O302" s="8">
        <f xml:space="preserve"> (Data!$D$46 - O$84 - O$40)</f>
        <v>1</v>
      </c>
      <c r="P302" s="8">
        <f xml:space="preserve"> (Data!$D$46 - P$84 - P$40)</f>
        <v>0</v>
      </c>
      <c r="Q302" s="8">
        <f xml:space="preserve"> (Data!$D$46 - Q$84 - Q$40)</f>
        <v>-1</v>
      </c>
      <c r="R302" s="8">
        <f xml:space="preserve"> (Data!$D$46 - R$84 - R$40)</f>
        <v>-3</v>
      </c>
      <c r="S302" s="8">
        <f xml:space="preserve"> (Data!$D$46 - S$84 - S$40)</f>
        <v>-4</v>
      </c>
      <c r="T302" s="8">
        <f xml:space="preserve"> (Data!$D$46 - T$84 - T$40)</f>
        <v>-5</v>
      </c>
      <c r="U302" s="8">
        <f xml:space="preserve"> (Data!$D$46 - U$84 - U$40)</f>
        <v>-7</v>
      </c>
    </row>
    <row r="303" spans="1:21">
      <c r="J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109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13"/>
      <c r="K305" s="118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21</v>
      </c>
      <c r="C306" s="8">
        <f xml:space="preserve"> (Data!$E$44 - C$86 - C$40)</f>
        <v>20</v>
      </c>
      <c r="D306" s="8">
        <f xml:space="preserve"> (Data!$E$44 - D$86 - D$40)</f>
        <v>20</v>
      </c>
      <c r="E306" s="8">
        <f xml:space="preserve"> (Data!$E$44 - E$86 - E$40)</f>
        <v>19</v>
      </c>
      <c r="F306" s="8">
        <f xml:space="preserve"> (Data!$E$44 - F$86 - F$40)</f>
        <v>17</v>
      </c>
      <c r="G306" s="8">
        <f xml:space="preserve"> (Data!$E$44 - G$86 - G$40)</f>
        <v>16</v>
      </c>
      <c r="H306" s="8">
        <f xml:space="preserve"> (Data!$E$44 - H$86 - H$40)</f>
        <v>14</v>
      </c>
      <c r="I306" s="8">
        <f xml:space="preserve"> (Data!$E$44 - I$86 - I$40)</f>
        <v>11</v>
      </c>
      <c r="J306" s="26">
        <f xml:space="preserve"> (Data!$E$44 - J$86 - J$40)</f>
        <v>9</v>
      </c>
      <c r="K306" s="113">
        <f xml:space="preserve"> (Data!$E$44 - K$86 - K$40)</f>
        <v>8</v>
      </c>
      <c r="L306" s="8">
        <f xml:space="preserve"> (Data!$E$44 - L$86 - L$40)</f>
        <v>7</v>
      </c>
      <c r="M306" s="8">
        <f xml:space="preserve"> (Data!$E$44 - M$86 - M$40)</f>
        <v>6</v>
      </c>
      <c r="N306" s="8">
        <f xml:space="preserve"> (Data!$E$44 - N$86 - N$40)</f>
        <v>6</v>
      </c>
      <c r="O306" s="8">
        <f xml:space="preserve"> (Data!$E$44 - O$86 - O$40)</f>
        <v>4</v>
      </c>
      <c r="P306" s="8">
        <f xml:space="preserve"> (Data!$E$44 - P$86 - P$40)</f>
        <v>4</v>
      </c>
      <c r="Q306" s="8">
        <f xml:space="preserve"> (Data!$E$44 - Q$86 - Q$40)</f>
        <v>2</v>
      </c>
      <c r="R306" s="8">
        <f xml:space="preserve"> (Data!$E$44 - R$86 - R$40)</f>
        <v>0</v>
      </c>
      <c r="S306" s="8">
        <f xml:space="preserve"> (Data!$E$44 - S$86 - S$40)</f>
        <v>-1</v>
      </c>
      <c r="T306" s="8">
        <f xml:space="preserve"> (Data!$E$44 - T$86 - T$40)</f>
        <v>-2</v>
      </c>
      <c r="U306" s="8">
        <f xml:space="preserve"> (Data!$E$44 - U$86 - U$40)</f>
        <v>-4</v>
      </c>
    </row>
    <row r="307" spans="1:21">
      <c r="A307" s="8" t="s">
        <v>64</v>
      </c>
      <c r="B307" s="8">
        <f xml:space="preserve"> (Data!$E$44 - B$85 - B$40)</f>
        <v>22</v>
      </c>
      <c r="C307" s="8">
        <f xml:space="preserve"> (Data!$E$44 - C$85 - C$40)</f>
        <v>21</v>
      </c>
      <c r="D307" s="8">
        <f xml:space="preserve"> (Data!$E$44 - D$85 - D$40)</f>
        <v>21</v>
      </c>
      <c r="E307" s="8">
        <f xml:space="preserve"> (Data!$E$44 - E$85 - E$40)</f>
        <v>20</v>
      </c>
      <c r="F307" s="8">
        <f xml:space="preserve"> (Data!$E$44 - F$85 - F$40)</f>
        <v>18</v>
      </c>
      <c r="G307" s="8">
        <f xml:space="preserve"> (Data!$E$44 - G$85 - G$40)</f>
        <v>17</v>
      </c>
      <c r="H307" s="8">
        <f xml:space="preserve"> (Data!$E$44 - H$85 - H$40)</f>
        <v>15</v>
      </c>
      <c r="I307" s="8">
        <f xml:space="preserve"> (Data!$E$44 - I$85 - I$40)</f>
        <v>12</v>
      </c>
      <c r="J307" s="26">
        <f xml:space="preserve"> (Data!$E$44 - J$85 - J$40)</f>
        <v>10</v>
      </c>
      <c r="K307" s="113">
        <f xml:space="preserve"> (Data!$E$44 - K$85 - K$40)</f>
        <v>8</v>
      </c>
      <c r="L307" s="8">
        <f xml:space="preserve"> (Data!$E$44 - L$85 - L$40)</f>
        <v>7</v>
      </c>
      <c r="M307" s="8">
        <f xml:space="preserve"> (Data!$E$44 - M$85 - M$40)</f>
        <v>6</v>
      </c>
      <c r="N307" s="8">
        <f xml:space="preserve"> (Data!$E$44 - N$85 - N$40)</f>
        <v>5</v>
      </c>
      <c r="O307" s="8">
        <f xml:space="preserve"> (Data!$E$44 - O$85 - O$40)</f>
        <v>4</v>
      </c>
      <c r="P307" s="8">
        <f xml:space="preserve"> (Data!$E$44 - P$85 - P$40)</f>
        <v>3</v>
      </c>
      <c r="Q307" s="8">
        <f xml:space="preserve"> (Data!$E$44 - Q$85 - Q$40)</f>
        <v>2</v>
      </c>
      <c r="R307" s="8">
        <f xml:space="preserve"> (Data!$E$44 - R$85 - R$40)</f>
        <v>0</v>
      </c>
      <c r="S307" s="8">
        <f xml:space="preserve"> (Data!$E$44 - S$85 - S$40)</f>
        <v>-1</v>
      </c>
      <c r="T307" s="8">
        <f xml:space="preserve"> (Data!$E$44 - T$85 - T$40)</f>
        <v>-2</v>
      </c>
      <c r="U307" s="8">
        <f xml:space="preserve"> (Data!$E$44 - U$85 - U$40)</f>
        <v>-4</v>
      </c>
    </row>
    <row r="308" spans="1:21">
      <c r="A308" s="8" t="s">
        <v>65</v>
      </c>
      <c r="B308" s="8">
        <f xml:space="preserve"> (Data!$E$44 - B$85 - B$40)</f>
        <v>22</v>
      </c>
      <c r="C308" s="8">
        <f xml:space="preserve"> (Data!$E$44 - C$85 - C$40)</f>
        <v>21</v>
      </c>
      <c r="D308" s="8">
        <f xml:space="preserve"> (Data!$E$44 - D$85 - D$40)</f>
        <v>21</v>
      </c>
      <c r="E308" s="8">
        <f xml:space="preserve"> (Data!$E$44 - E$85 - E$40)</f>
        <v>20</v>
      </c>
      <c r="F308" s="8">
        <f xml:space="preserve"> (Data!$E$44 - F$85 - F$40)</f>
        <v>18</v>
      </c>
      <c r="G308" s="8">
        <f xml:space="preserve"> (Data!$E$44 - G$85 - G$40)</f>
        <v>17</v>
      </c>
      <c r="H308" s="8">
        <f xml:space="preserve"> (Data!$E$44 - H$85 - H$40)</f>
        <v>15</v>
      </c>
      <c r="I308" s="8">
        <f xml:space="preserve"> (Data!$E$44 - I$85 - I$40)</f>
        <v>12</v>
      </c>
      <c r="J308" s="26">
        <f xml:space="preserve"> (Data!$E$44 - J$85 - J$40)</f>
        <v>10</v>
      </c>
      <c r="K308" s="113">
        <f xml:space="preserve"> (Data!$E$44 - K$85 - K$40)</f>
        <v>8</v>
      </c>
      <c r="L308" s="8">
        <f xml:space="preserve"> (Data!$E$44 - L$85 - L$40)</f>
        <v>7</v>
      </c>
      <c r="M308" s="8">
        <f xml:space="preserve"> (Data!$E$44 - M$85 - M$40)</f>
        <v>6</v>
      </c>
      <c r="N308" s="8">
        <f xml:space="preserve"> (Data!$E$44 - N$85 - N$40)</f>
        <v>5</v>
      </c>
      <c r="O308" s="8">
        <f xml:space="preserve"> (Data!$E$44 - O$85 - O$40)</f>
        <v>4</v>
      </c>
      <c r="P308" s="8">
        <f xml:space="preserve"> (Data!$E$44 - P$85 - P$40)</f>
        <v>3</v>
      </c>
      <c r="Q308" s="8">
        <f xml:space="preserve"> (Data!$E$44 - Q$85 - Q$40)</f>
        <v>2</v>
      </c>
      <c r="R308" s="8">
        <f xml:space="preserve"> (Data!$E$44 - R$85 - R$40)</f>
        <v>0</v>
      </c>
      <c r="S308" s="8">
        <f xml:space="preserve"> (Data!$E$44 - S$85 - S$40)</f>
        <v>-1</v>
      </c>
      <c r="T308" s="8">
        <f xml:space="preserve"> (Data!$E$44 - T$85 - T$40)</f>
        <v>-2</v>
      </c>
      <c r="U308" s="8">
        <f xml:space="preserve"> (Data!$E$44 - U$85 - U$40)</f>
        <v>-4</v>
      </c>
    </row>
    <row r="309" spans="1:21">
      <c r="A309" s="8" t="s">
        <v>66</v>
      </c>
      <c r="B309" s="8">
        <f xml:space="preserve"> (Data!$E$44 - B$84 - B$40)</f>
        <v>20</v>
      </c>
      <c r="C309" s="8">
        <f xml:space="preserve"> (Data!$E$44 - C$84 - C$40)</f>
        <v>19</v>
      </c>
      <c r="D309" s="8">
        <f xml:space="preserve"> (Data!$E$44 - D$84 - D$40)</f>
        <v>19</v>
      </c>
      <c r="E309" s="8">
        <f xml:space="preserve"> (Data!$E$44 - E$84 - E$40)</f>
        <v>18</v>
      </c>
      <c r="F309" s="8">
        <f xml:space="preserve"> (Data!$E$44 - F$84 - F$40)</f>
        <v>16</v>
      </c>
      <c r="G309" s="8">
        <f xml:space="preserve"> (Data!$E$44 - G$84 - G$40)</f>
        <v>15</v>
      </c>
      <c r="H309" s="8">
        <f xml:space="preserve"> (Data!$E$44 - H$84 - H$40)</f>
        <v>13</v>
      </c>
      <c r="I309" s="8">
        <f xml:space="preserve"> (Data!$E$44 - I$84 - I$40)</f>
        <v>10</v>
      </c>
      <c r="J309" s="26">
        <f xml:space="preserve"> (Data!$E$44 - J$84 - J$40)</f>
        <v>8</v>
      </c>
      <c r="K309" s="113">
        <f xml:space="preserve"> (Data!$E$44 - K$84 - K$40)</f>
        <v>6</v>
      </c>
      <c r="L309" s="8">
        <f xml:space="preserve"> (Data!$E$44 - L$84 - L$40)</f>
        <v>5</v>
      </c>
      <c r="M309" s="8">
        <f xml:space="preserve"> (Data!$E$44 - M$84 - M$40)</f>
        <v>4</v>
      </c>
      <c r="N309" s="8">
        <f xml:space="preserve"> (Data!$E$44 - N$84 - N$40)</f>
        <v>2</v>
      </c>
      <c r="O309" s="8">
        <f xml:space="preserve"> (Data!$E$44 - O$84 - O$40)</f>
        <v>1</v>
      </c>
      <c r="P309" s="8">
        <f xml:space="preserve"> (Data!$E$44 - P$84 - P$40)</f>
        <v>0</v>
      </c>
      <c r="Q309" s="8">
        <f xml:space="preserve"> (Data!$E$44 - Q$84 - Q$40)</f>
        <v>-1</v>
      </c>
      <c r="R309" s="8">
        <f xml:space="preserve"> (Data!$E$44 - R$84 - R$40)</f>
        <v>-3</v>
      </c>
      <c r="S309" s="8">
        <f xml:space="preserve"> (Data!$E$44 - S$84 - S$40)</f>
        <v>-4</v>
      </c>
      <c r="T309" s="8">
        <f xml:space="preserve"> (Data!$E$44 - T$84 - T$40)</f>
        <v>-5</v>
      </c>
      <c r="U309" s="8">
        <f xml:space="preserve"> (Data!$E$44 - U$84 - U$40)</f>
        <v>-7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11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26</v>
      </c>
      <c r="C311" s="8">
        <f xml:space="preserve"> (Data!$E$45 - C$86 - C$40)</f>
        <v>25</v>
      </c>
      <c r="D311" s="8">
        <f xml:space="preserve"> (Data!$E$45 - D$86 - D$40)</f>
        <v>25</v>
      </c>
      <c r="E311" s="8">
        <f xml:space="preserve"> (Data!$E$45 - E$86 - E$40)</f>
        <v>24</v>
      </c>
      <c r="F311" s="8">
        <f xml:space="preserve"> (Data!$E$45 - F$86 - F$40)</f>
        <v>22</v>
      </c>
      <c r="G311" s="8">
        <f xml:space="preserve"> (Data!$E$45 - G$86 - G$40)</f>
        <v>21</v>
      </c>
      <c r="H311" s="8">
        <f xml:space="preserve"> (Data!$E$45 - H$86 - H$40)</f>
        <v>19</v>
      </c>
      <c r="I311" s="8">
        <f xml:space="preserve"> (Data!$E$45 - I$86 - I$40)</f>
        <v>16</v>
      </c>
      <c r="J311" s="26">
        <f xml:space="preserve"> (Data!$E$45 - J$86 - J$40)</f>
        <v>14</v>
      </c>
      <c r="K311" s="113">
        <f xml:space="preserve"> (Data!$E$45 - K$86 - K$40)</f>
        <v>13</v>
      </c>
      <c r="L311" s="8">
        <f xml:space="preserve"> (Data!$E$45 - L$86 - L$40)</f>
        <v>12</v>
      </c>
      <c r="M311" s="8">
        <f xml:space="preserve"> (Data!$E$45 - M$86 - M$40)</f>
        <v>11</v>
      </c>
      <c r="N311" s="8">
        <f xml:space="preserve"> (Data!$E$45 - N$86 - N$40)</f>
        <v>11</v>
      </c>
      <c r="O311" s="8">
        <f xml:space="preserve"> (Data!$E$45 - O$86 - O$40)</f>
        <v>9</v>
      </c>
      <c r="P311" s="8">
        <f xml:space="preserve"> (Data!$E$45 - P$86 - P$40)</f>
        <v>9</v>
      </c>
      <c r="Q311" s="8">
        <f xml:space="preserve"> (Data!$E$45 - Q$86 - Q$40)</f>
        <v>7</v>
      </c>
      <c r="R311" s="8">
        <f xml:space="preserve"> (Data!$E$45 - R$86 - R$40)</f>
        <v>5</v>
      </c>
      <c r="S311" s="8">
        <f xml:space="preserve"> (Data!$E$45 - S$86 - S$40)</f>
        <v>4</v>
      </c>
      <c r="T311" s="8">
        <f xml:space="preserve"> (Data!$E$45 - T$86 - T$40)</f>
        <v>3</v>
      </c>
      <c r="U311" s="8">
        <f xml:space="preserve"> (Data!$E$45 - U$86 - U$40)</f>
        <v>1</v>
      </c>
    </row>
    <row r="312" spans="1:21">
      <c r="A312" s="8" t="s">
        <v>64</v>
      </c>
      <c r="B312" s="8">
        <f xml:space="preserve"> (Data!$E$45 - B$85 - B$40)</f>
        <v>27</v>
      </c>
      <c r="C312" s="8">
        <f xml:space="preserve"> (Data!$E$45 - C$85 - C$40)</f>
        <v>26</v>
      </c>
      <c r="D312" s="8">
        <f xml:space="preserve"> (Data!$E$45 - D$85 - D$40)</f>
        <v>26</v>
      </c>
      <c r="E312" s="8">
        <f xml:space="preserve"> (Data!$E$45 - E$85 - E$40)</f>
        <v>25</v>
      </c>
      <c r="F312" s="8">
        <f xml:space="preserve"> (Data!$E$45 - F$85 - F$40)</f>
        <v>23</v>
      </c>
      <c r="G312" s="8">
        <f xml:space="preserve"> (Data!$E$45 - G$85 - G$40)</f>
        <v>22</v>
      </c>
      <c r="H312" s="8">
        <f xml:space="preserve"> (Data!$E$45 - H$85 - H$40)</f>
        <v>20</v>
      </c>
      <c r="I312" s="8">
        <f xml:space="preserve"> (Data!$E$45 - I$85 - I$40)</f>
        <v>17</v>
      </c>
      <c r="J312" s="26">
        <f xml:space="preserve"> (Data!$E$45 - J$85 - J$40)</f>
        <v>15</v>
      </c>
      <c r="K312" s="113">
        <f xml:space="preserve"> (Data!$E$45 - K$85 - K$40)</f>
        <v>13</v>
      </c>
      <c r="L312" s="8">
        <f xml:space="preserve"> (Data!$E$45 - L$85 - L$40)</f>
        <v>12</v>
      </c>
      <c r="M312" s="8">
        <f xml:space="preserve"> (Data!$E$45 - M$85 - M$40)</f>
        <v>11</v>
      </c>
      <c r="N312" s="8">
        <f xml:space="preserve"> (Data!$E$45 - N$85 - N$40)</f>
        <v>10</v>
      </c>
      <c r="O312" s="8">
        <f xml:space="preserve"> (Data!$E$45 - O$85 - O$40)</f>
        <v>9</v>
      </c>
      <c r="P312" s="8">
        <f xml:space="preserve"> (Data!$E$45 - P$85 - P$40)</f>
        <v>8</v>
      </c>
      <c r="Q312" s="8">
        <f xml:space="preserve"> (Data!$E$45 - Q$85 - Q$40)</f>
        <v>7</v>
      </c>
      <c r="R312" s="8">
        <f xml:space="preserve"> (Data!$E$45 - R$85 - R$40)</f>
        <v>5</v>
      </c>
      <c r="S312" s="8">
        <f xml:space="preserve"> (Data!$E$45 - S$85 - S$40)</f>
        <v>4</v>
      </c>
      <c r="T312" s="8">
        <f xml:space="preserve"> (Data!$E$45 - T$85 - T$40)</f>
        <v>3</v>
      </c>
      <c r="U312" s="8">
        <f xml:space="preserve"> (Data!$E$45 - U$85 - U$40)</f>
        <v>1</v>
      </c>
    </row>
    <row r="313" spans="1:21">
      <c r="A313" s="8" t="s">
        <v>65</v>
      </c>
      <c r="B313" s="8">
        <f xml:space="preserve"> (Data!$E$45 - B$85 - B$40)</f>
        <v>27</v>
      </c>
      <c r="C313" s="8">
        <f xml:space="preserve"> (Data!$E$45 - C$85 - C$40)</f>
        <v>26</v>
      </c>
      <c r="D313" s="8">
        <f xml:space="preserve"> (Data!$E$45 - D$85 - D$40)</f>
        <v>26</v>
      </c>
      <c r="E313" s="8">
        <f xml:space="preserve"> (Data!$E$45 - E$85 - E$40)</f>
        <v>25</v>
      </c>
      <c r="F313" s="8">
        <f xml:space="preserve"> (Data!$E$45 - F$85 - F$40)</f>
        <v>23</v>
      </c>
      <c r="G313" s="8">
        <f xml:space="preserve"> (Data!$E$45 - G$85 - G$40)</f>
        <v>22</v>
      </c>
      <c r="H313" s="8">
        <f xml:space="preserve"> (Data!$E$45 - H$85 - H$40)</f>
        <v>20</v>
      </c>
      <c r="I313" s="8">
        <f xml:space="preserve"> (Data!$E$45 - I$85 - I$40)</f>
        <v>17</v>
      </c>
      <c r="J313" s="26">
        <f xml:space="preserve"> (Data!$E$45 - J$85 - J$40)</f>
        <v>15</v>
      </c>
      <c r="K313" s="113">
        <f xml:space="preserve"> (Data!$E$45 - K$85 - K$40)</f>
        <v>13</v>
      </c>
      <c r="L313" s="8">
        <f xml:space="preserve"> (Data!$E$45 - L$85 - L$40)</f>
        <v>12</v>
      </c>
      <c r="M313" s="8">
        <f xml:space="preserve"> (Data!$E$45 - M$85 - M$40)</f>
        <v>11</v>
      </c>
      <c r="N313" s="8">
        <f xml:space="preserve"> (Data!$E$45 - N$85 - N$40)</f>
        <v>10</v>
      </c>
      <c r="O313" s="8">
        <f xml:space="preserve"> (Data!$E$45 - O$85 - O$40)</f>
        <v>9</v>
      </c>
      <c r="P313" s="8">
        <f xml:space="preserve"> (Data!$E$45 - P$85 - P$40)</f>
        <v>8</v>
      </c>
      <c r="Q313" s="8">
        <f xml:space="preserve"> (Data!$E$45 - Q$85 - Q$40)</f>
        <v>7</v>
      </c>
      <c r="R313" s="8">
        <f xml:space="preserve"> (Data!$E$45 - R$85 - R$40)</f>
        <v>5</v>
      </c>
      <c r="S313" s="8">
        <f xml:space="preserve"> (Data!$E$45 - S$85 - S$40)</f>
        <v>4</v>
      </c>
      <c r="T313" s="8">
        <f xml:space="preserve"> (Data!$E$45 - T$85 - T$40)</f>
        <v>3</v>
      </c>
      <c r="U313" s="8">
        <f xml:space="preserve"> (Data!$E$45 - U$85 - U$40)</f>
        <v>1</v>
      </c>
    </row>
    <row r="314" spans="1:21">
      <c r="A314" s="8" t="s">
        <v>66</v>
      </c>
      <c r="B314" s="8">
        <f xml:space="preserve"> (Data!$E$45 - B$84 - B$40)</f>
        <v>25</v>
      </c>
      <c r="C314" s="8">
        <f xml:space="preserve"> (Data!$E$45 - C$84 - C$40)</f>
        <v>24</v>
      </c>
      <c r="D314" s="8">
        <f xml:space="preserve"> (Data!$E$45 - D$84 - D$40)</f>
        <v>24</v>
      </c>
      <c r="E314" s="8">
        <f xml:space="preserve"> (Data!$E$45 - E$84 - E$40)</f>
        <v>23</v>
      </c>
      <c r="F314" s="8">
        <f xml:space="preserve"> (Data!$E$45 - F$84 - F$40)</f>
        <v>21</v>
      </c>
      <c r="G314" s="8">
        <f xml:space="preserve"> (Data!$E$45 - G$84 - G$40)</f>
        <v>20</v>
      </c>
      <c r="H314" s="8">
        <f xml:space="preserve"> (Data!$E$45 - H$84 - H$40)</f>
        <v>18</v>
      </c>
      <c r="I314" s="8">
        <f xml:space="preserve"> (Data!$E$45 - I$84 - I$40)</f>
        <v>15</v>
      </c>
      <c r="J314" s="26">
        <f xml:space="preserve"> (Data!$E$45 - J$84 - J$40)</f>
        <v>13</v>
      </c>
      <c r="K314" s="113">
        <f xml:space="preserve"> (Data!$E$45 - K$84 - K$40)</f>
        <v>11</v>
      </c>
      <c r="L314" s="8">
        <f xml:space="preserve"> (Data!$E$45 - L$84 - L$40)</f>
        <v>10</v>
      </c>
      <c r="M314" s="8">
        <f xml:space="preserve"> (Data!$E$45 - M$84 - M$40)</f>
        <v>9</v>
      </c>
      <c r="N314" s="8">
        <f xml:space="preserve"> (Data!$E$45 - N$84 - N$40)</f>
        <v>7</v>
      </c>
      <c r="O314" s="8">
        <f xml:space="preserve"> (Data!$E$45 - O$84 - O$40)</f>
        <v>6</v>
      </c>
      <c r="P314" s="8">
        <f xml:space="preserve"> (Data!$E$45 - P$84 - P$40)</f>
        <v>5</v>
      </c>
      <c r="Q314" s="8">
        <f xml:space="preserve"> (Data!$E$45 - Q$84 - Q$40)</f>
        <v>4</v>
      </c>
      <c r="R314" s="8">
        <f xml:space="preserve"> (Data!$E$45 - R$84 - R$40)</f>
        <v>2</v>
      </c>
      <c r="S314" s="8">
        <f xml:space="preserve"> (Data!$E$45 - S$84 - S$40)</f>
        <v>1</v>
      </c>
      <c r="T314" s="8">
        <f xml:space="preserve"> (Data!$E$45 - T$84 - T$40)</f>
        <v>0</v>
      </c>
      <c r="U314" s="8">
        <f xml:space="preserve"> (Data!$E$45 - U$84 - U$40)</f>
        <v>-2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11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31</v>
      </c>
      <c r="C316" s="8">
        <f xml:space="preserve"> (Data!$E$46 - C$86 - C$40)</f>
        <v>30</v>
      </c>
      <c r="D316" s="8">
        <f xml:space="preserve"> (Data!$E$46 - D$86 - D$40)</f>
        <v>30</v>
      </c>
      <c r="E316" s="8">
        <f xml:space="preserve"> (Data!$E$46 - E$86 - E$40)</f>
        <v>29</v>
      </c>
      <c r="F316" s="8">
        <f xml:space="preserve"> (Data!$E$46 - F$86 - F$40)</f>
        <v>27</v>
      </c>
      <c r="G316" s="8">
        <f xml:space="preserve"> (Data!$E$46 - G$86 - G$40)</f>
        <v>26</v>
      </c>
      <c r="H316" s="8">
        <f xml:space="preserve"> (Data!$E$46 - H$86 - H$40)</f>
        <v>24</v>
      </c>
      <c r="I316" s="8">
        <f xml:space="preserve"> (Data!$E$46 - I$86 - I$40)</f>
        <v>21</v>
      </c>
      <c r="J316" s="26">
        <f xml:space="preserve"> (Data!$E$46 - J$86 - J$40)</f>
        <v>19</v>
      </c>
      <c r="K316" s="113">
        <f xml:space="preserve"> (Data!$E$46 - K$86 - K$40)</f>
        <v>18</v>
      </c>
      <c r="L316" s="8">
        <f xml:space="preserve"> (Data!$E$46 - L$86 - L$40)</f>
        <v>17</v>
      </c>
      <c r="M316" s="8">
        <f xml:space="preserve"> (Data!$E$46 - M$86 - M$40)</f>
        <v>16</v>
      </c>
      <c r="N316" s="8">
        <f xml:space="preserve"> (Data!$E$46 - N$86 - N$40)</f>
        <v>16</v>
      </c>
      <c r="O316" s="8">
        <f xml:space="preserve"> (Data!$E$46 - O$86 - O$40)</f>
        <v>14</v>
      </c>
      <c r="P316" s="8">
        <f xml:space="preserve"> (Data!$E$46 - P$86 - P$40)</f>
        <v>14</v>
      </c>
      <c r="Q316" s="8">
        <f xml:space="preserve"> (Data!$E$46 - Q$86 - Q$40)</f>
        <v>12</v>
      </c>
      <c r="R316" s="8">
        <f xml:space="preserve"> (Data!$E$46 - R$86 - R$40)</f>
        <v>10</v>
      </c>
      <c r="S316" s="8">
        <f xml:space="preserve"> (Data!$E$46 - S$86 - S$40)</f>
        <v>9</v>
      </c>
      <c r="T316" s="8">
        <f xml:space="preserve"> (Data!$E$46 - T$86 - T$40)</f>
        <v>8</v>
      </c>
      <c r="U316" s="8">
        <f xml:space="preserve"> (Data!$E$46 - U$86 - U$40)</f>
        <v>6</v>
      </c>
    </row>
    <row r="317" spans="1:21">
      <c r="A317" s="8" t="s">
        <v>64</v>
      </c>
      <c r="B317" s="8">
        <f xml:space="preserve"> (Data!$E$46 - B$85 - B$40)</f>
        <v>32</v>
      </c>
      <c r="C317" s="8">
        <f xml:space="preserve"> (Data!$E$46 - C$85 - C$40)</f>
        <v>31</v>
      </c>
      <c r="D317" s="8">
        <f xml:space="preserve"> (Data!$E$46 - D$85 - D$40)</f>
        <v>31</v>
      </c>
      <c r="E317" s="8">
        <f xml:space="preserve"> (Data!$E$46 - E$85 - E$40)</f>
        <v>30</v>
      </c>
      <c r="F317" s="8">
        <f xml:space="preserve"> (Data!$E$46 - F$85 - F$40)</f>
        <v>28</v>
      </c>
      <c r="G317" s="8">
        <f xml:space="preserve"> (Data!$E$46 - G$85 - G$40)</f>
        <v>27</v>
      </c>
      <c r="H317" s="8">
        <f xml:space="preserve"> (Data!$E$46 - H$85 - H$40)</f>
        <v>25</v>
      </c>
      <c r="I317" s="8">
        <f xml:space="preserve"> (Data!$E$46 - I$85 - I$40)</f>
        <v>22</v>
      </c>
      <c r="J317" s="26">
        <f xml:space="preserve"> (Data!$E$46 - J$85 - J$40)</f>
        <v>20</v>
      </c>
      <c r="K317" s="113">
        <f xml:space="preserve"> (Data!$E$46 - K$85 - K$40)</f>
        <v>18</v>
      </c>
      <c r="L317" s="8">
        <f xml:space="preserve"> (Data!$E$46 - L$85 - L$40)</f>
        <v>17</v>
      </c>
      <c r="M317" s="8">
        <f xml:space="preserve"> (Data!$E$46 - M$85 - M$40)</f>
        <v>16</v>
      </c>
      <c r="N317" s="8">
        <f xml:space="preserve"> (Data!$E$46 - N$85 - N$40)</f>
        <v>15</v>
      </c>
      <c r="O317" s="8">
        <f xml:space="preserve"> (Data!$E$46 - O$85 - O$40)</f>
        <v>14</v>
      </c>
      <c r="P317" s="8">
        <f xml:space="preserve"> (Data!$E$46 - P$85 - P$40)</f>
        <v>13</v>
      </c>
      <c r="Q317" s="8">
        <f xml:space="preserve"> (Data!$E$46 - Q$85 - Q$40)</f>
        <v>12</v>
      </c>
      <c r="R317" s="8">
        <f xml:space="preserve"> (Data!$E$46 - R$85 - R$40)</f>
        <v>10</v>
      </c>
      <c r="S317" s="8">
        <f xml:space="preserve"> (Data!$E$46 - S$85 - S$40)</f>
        <v>9</v>
      </c>
      <c r="T317" s="8">
        <f xml:space="preserve"> (Data!$E$46 - T$85 - T$40)</f>
        <v>8</v>
      </c>
      <c r="U317" s="8">
        <f xml:space="preserve"> (Data!$E$46 - U$85 - U$40)</f>
        <v>6</v>
      </c>
    </row>
    <row r="318" spans="1:21">
      <c r="A318" s="8" t="s">
        <v>65</v>
      </c>
      <c r="B318" s="8">
        <f xml:space="preserve"> (Data!$E$46 - B$85 - B$40)</f>
        <v>32</v>
      </c>
      <c r="C318" s="8">
        <f xml:space="preserve"> (Data!$E$46 - C$85 - C$40)</f>
        <v>31</v>
      </c>
      <c r="D318" s="8">
        <f xml:space="preserve"> (Data!$E$46 - D$85 - D$40)</f>
        <v>31</v>
      </c>
      <c r="E318" s="8">
        <f xml:space="preserve"> (Data!$E$46 - E$85 - E$40)</f>
        <v>30</v>
      </c>
      <c r="F318" s="8">
        <f xml:space="preserve"> (Data!$E$46 - F$85 - F$40)</f>
        <v>28</v>
      </c>
      <c r="G318" s="8">
        <f xml:space="preserve"> (Data!$E$46 - G$85 - G$40)</f>
        <v>27</v>
      </c>
      <c r="H318" s="8">
        <f xml:space="preserve"> (Data!$E$46 - H$85 - H$40)</f>
        <v>25</v>
      </c>
      <c r="I318" s="8">
        <f xml:space="preserve"> (Data!$E$46 - I$85 - I$40)</f>
        <v>22</v>
      </c>
      <c r="J318" s="26">
        <f xml:space="preserve"> (Data!$E$46 - J$85 - J$40)</f>
        <v>20</v>
      </c>
      <c r="K318" s="113">
        <f xml:space="preserve"> (Data!$E$46 - K$85 - K$40)</f>
        <v>18</v>
      </c>
      <c r="L318" s="8">
        <f xml:space="preserve"> (Data!$E$46 - L$85 - L$40)</f>
        <v>17</v>
      </c>
      <c r="M318" s="8">
        <f xml:space="preserve"> (Data!$E$46 - M$85 - M$40)</f>
        <v>16</v>
      </c>
      <c r="N318" s="8">
        <f xml:space="preserve"> (Data!$E$46 - N$85 - N$40)</f>
        <v>15</v>
      </c>
      <c r="O318" s="8">
        <f xml:space="preserve"> (Data!$E$46 - O$85 - O$40)</f>
        <v>14</v>
      </c>
      <c r="P318" s="8">
        <f xml:space="preserve"> (Data!$E$46 - P$85 - P$40)</f>
        <v>13</v>
      </c>
      <c r="Q318" s="8">
        <f xml:space="preserve"> (Data!$E$46 - Q$85 - Q$40)</f>
        <v>12</v>
      </c>
      <c r="R318" s="8">
        <f xml:space="preserve"> (Data!$E$46 - R$85 - R$40)</f>
        <v>10</v>
      </c>
      <c r="S318" s="8">
        <f xml:space="preserve"> (Data!$E$46 - S$85 - S$40)</f>
        <v>9</v>
      </c>
      <c r="T318" s="8">
        <f xml:space="preserve"> (Data!$E$46 - T$85 - T$40)</f>
        <v>8</v>
      </c>
      <c r="U318" s="8">
        <f xml:space="preserve"> (Data!$E$46 - U$85 - U$40)</f>
        <v>6</v>
      </c>
    </row>
    <row r="319" spans="1:21">
      <c r="A319" s="8" t="s">
        <v>66</v>
      </c>
      <c r="B319" s="8">
        <f xml:space="preserve"> (Data!$E$46 - B$84 - B$40)</f>
        <v>30</v>
      </c>
      <c r="C319" s="8">
        <f xml:space="preserve"> (Data!$E$46 - C$84 - C$40)</f>
        <v>29</v>
      </c>
      <c r="D319" s="8">
        <f xml:space="preserve"> (Data!$E$46 - D$84 - D$40)</f>
        <v>29</v>
      </c>
      <c r="E319" s="8">
        <f xml:space="preserve"> (Data!$E$46 - E$84 - E$40)</f>
        <v>28</v>
      </c>
      <c r="F319" s="8">
        <f xml:space="preserve"> (Data!$E$46 - F$84 - F$40)</f>
        <v>26</v>
      </c>
      <c r="G319" s="8">
        <f xml:space="preserve"> (Data!$E$46 - G$84 - G$40)</f>
        <v>25</v>
      </c>
      <c r="H319" s="8">
        <f xml:space="preserve"> (Data!$E$46 - H$84 - H$40)</f>
        <v>23</v>
      </c>
      <c r="I319" s="8">
        <f xml:space="preserve"> (Data!$E$46 - I$84 - I$40)</f>
        <v>20</v>
      </c>
      <c r="J319" s="26">
        <f xml:space="preserve"> (Data!$E$46 - J$84 - J$40)</f>
        <v>18</v>
      </c>
      <c r="K319" s="113">
        <f xml:space="preserve"> (Data!$E$46 - K$84 - K$40)</f>
        <v>16</v>
      </c>
      <c r="L319" s="8">
        <f xml:space="preserve"> (Data!$E$46 - L$84 - L$40)</f>
        <v>15</v>
      </c>
      <c r="M319" s="8">
        <f xml:space="preserve"> (Data!$E$46 - M$84 - M$40)</f>
        <v>14</v>
      </c>
      <c r="N319" s="8">
        <f xml:space="preserve"> (Data!$E$46 - N$84 - N$40)</f>
        <v>12</v>
      </c>
      <c r="O319" s="8">
        <f xml:space="preserve"> (Data!$E$46 - O$84 - O$40)</f>
        <v>11</v>
      </c>
      <c r="P319" s="8">
        <f xml:space="preserve"> (Data!$E$46 - P$84 - P$40)</f>
        <v>10</v>
      </c>
      <c r="Q319" s="8">
        <f xml:space="preserve"> (Data!$E$46 - Q$84 - Q$40)</f>
        <v>9</v>
      </c>
      <c r="R319" s="8">
        <f xml:space="preserve"> (Data!$E$46 - R$84 - R$40)</f>
        <v>7</v>
      </c>
      <c r="S319" s="8">
        <f xml:space="preserve"> (Data!$E$46 - S$84 - S$40)</f>
        <v>6</v>
      </c>
      <c r="T319" s="8">
        <f xml:space="preserve"> (Data!$E$46 - T$84 - T$40)</f>
        <v>5</v>
      </c>
      <c r="U319" s="8">
        <f xml:space="preserve"> (Data!$E$46 - U$84 - U$40)</f>
        <v>3</v>
      </c>
    </row>
  </sheetData>
  <conditionalFormatting sqref="B112:U116 B251:U254 B118:U179">
    <cfRule type="colorScale" priority="69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68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6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{EAA2766A-F8EF-A54F-8079-4046A656F286}</x14:id>
        </ext>
      </extLst>
    </cfRule>
  </conditionalFormatting>
  <conditionalFormatting sqref="B89:U96">
    <cfRule type="cellIs" dxfId="271" priority="64" operator="equal">
      <formula>-1</formula>
    </cfRule>
    <cfRule type="cellIs" dxfId="270" priority="65" operator="equal">
      <formula>1</formula>
    </cfRule>
  </conditionalFormatting>
  <conditionalFormatting sqref="B197:U204">
    <cfRule type="cellIs" dxfId="269" priority="63" operator="greaterThan">
      <formula>0</formula>
    </cfRule>
  </conditionalFormatting>
  <conditionalFormatting sqref="B190:U195">
    <cfRule type="expression" dxfId="268" priority="62">
      <formula>A190&lt;B190</formula>
    </cfRule>
  </conditionalFormatting>
  <conditionalFormatting sqref="B224:U231">
    <cfRule type="dataBar" priority="61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{7C0AF7CA-6905-F644-92BB-8B5B3AA9D692}</x14:id>
        </ext>
      </extLst>
    </cfRule>
  </conditionalFormatting>
  <conditionalFormatting sqref="B39:U46">
    <cfRule type="expression" dxfId="267" priority="58" stopIfTrue="1">
      <formula>B224&gt;0.75</formula>
    </cfRule>
    <cfRule type="expression" dxfId="266" priority="59" stopIfTrue="1">
      <formula>B224&gt;0.5</formula>
    </cfRule>
    <cfRule type="expression" dxfId="265" priority="60">
      <formula>B224&lt;=0.5</formula>
    </cfRule>
  </conditionalFormatting>
  <conditionalFormatting sqref="B9:U14">
    <cfRule type="expression" dxfId="264" priority="4">
      <formula>B$7&lt;=$B$5</formula>
    </cfRule>
    <cfRule type="expression" dxfId="263" priority="8">
      <formula>A9&lt;B9</formula>
    </cfRule>
  </conditionalFormatting>
  <conditionalFormatting sqref="B8:U8">
    <cfRule type="cellIs" dxfId="262" priority="6" operator="lessThan">
      <formula>0</formula>
    </cfRule>
    <cfRule type="cellIs" dxfId="261" priority="7" operator="greaterThan">
      <formula>0</formula>
    </cfRule>
  </conditionalFormatting>
  <conditionalFormatting sqref="B25:U25">
    <cfRule type="expression" dxfId="260" priority="2">
      <formula>B$7&lt;=$B$5</formula>
    </cfRule>
    <cfRule type="expression" dxfId="259" priority="9">
      <formula>B24&gt;0</formula>
    </cfRule>
  </conditionalFormatting>
  <conditionalFormatting sqref="B27:U27">
    <cfRule type="expression" dxfId="258" priority="1">
      <formula>B$7&lt;=$B$5</formula>
    </cfRule>
    <cfRule type="expression" dxfId="257" priority="5">
      <formula>B26&gt;0</formula>
    </cfRule>
  </conditionalFormatting>
  <conditionalFormatting sqref="B15:U15">
    <cfRule type="cellIs" dxfId="256" priority="10" operator="lessThan">
      <formula>0</formula>
    </cfRule>
    <cfRule type="cellIs" dxfId="255" priority="11" operator="greaterThan">
      <formula>0</formula>
    </cfRule>
    <cfRule type="cellIs" dxfId="254" priority="12" operator="greaterThan">
      <formula>$C$221</formula>
    </cfRule>
  </conditionalFormatting>
  <conditionalFormatting sqref="C16:U23">
    <cfRule type="expression" dxfId="253" priority="13" stopIfTrue="1">
      <formula>C16&gt;B16</formula>
    </cfRule>
    <cfRule type="expression" dxfId="252" priority="14">
      <formula>C89=1</formula>
    </cfRule>
  </conditionalFormatting>
  <conditionalFormatting sqref="A16:A23">
    <cfRule type="expression" dxfId="251" priority="15" stopIfTrue="1">
      <formula>B89=0</formula>
    </cfRule>
    <cfRule type="expression" dxfId="250" priority="16">
      <formula>$B89=1</formula>
    </cfRule>
  </conditionalFormatting>
  <conditionalFormatting sqref="B16:U23">
    <cfRule type="expression" dxfId="249" priority="3">
      <formula>B$7&lt;=$B$5</formula>
    </cfRule>
    <cfRule type="expression" dxfId="248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A2766A-F8EF-A54F-8079-4046A656F2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7C0AF7CA-6905-F644-92BB-8B5B3AA9D692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01F94-63B7-9B47-9F59-F984618725F0}">
  <sheetPr>
    <pageSetUpPr autoPageBreaks="0"/>
  </sheetPr>
  <dimension ref="A1:CS319"/>
  <sheetViews>
    <sheetView workbookViewId="0">
      <selection activeCell="U28" sqref="U28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192</v>
      </c>
    </row>
    <row r="2" spans="1:97" ht="139.05000000000001" customHeight="1">
      <c r="A2" s="12"/>
    </row>
    <row r="3" spans="1:97" ht="23.25">
      <c r="A3" s="62" t="s">
        <v>19</v>
      </c>
      <c r="B3" s="91" t="s">
        <v>78</v>
      </c>
      <c r="C3" s="91" t="s">
        <v>78</v>
      </c>
      <c r="D3" s="91" t="s">
        <v>78</v>
      </c>
      <c r="E3" s="91" t="s">
        <v>78</v>
      </c>
      <c r="F3" s="91" t="s">
        <v>78</v>
      </c>
      <c r="G3" s="91" t="s">
        <v>78</v>
      </c>
      <c r="H3" s="91" t="s">
        <v>78</v>
      </c>
      <c r="I3" s="91" t="s">
        <v>78</v>
      </c>
      <c r="J3" s="91" t="s">
        <v>78</v>
      </c>
      <c r="K3" s="91" t="s">
        <v>78</v>
      </c>
      <c r="L3" s="91" t="s">
        <v>78</v>
      </c>
      <c r="M3" s="91" t="s">
        <v>78</v>
      </c>
      <c r="N3" s="91" t="s">
        <v>78</v>
      </c>
      <c r="O3" s="91" t="s">
        <v>78</v>
      </c>
      <c r="P3" s="91" t="s">
        <v>78</v>
      </c>
      <c r="Q3" s="91" t="s">
        <v>78</v>
      </c>
      <c r="R3" s="91" t="s">
        <v>78</v>
      </c>
      <c r="S3" s="91" t="s">
        <v>78</v>
      </c>
      <c r="T3" s="91" t="s">
        <v>78</v>
      </c>
      <c r="U3" s="91" t="s">
        <v>78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158</v>
      </c>
      <c r="B5">
        <v>6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/>
      <c r="G8" s="213"/>
      <c r="H8" s="213">
        <f t="shared" ref="H8:U8" si="1" xml:space="preserve"> IF(H7=1,78,IF(MOD(H7,4)=0,1,0)) - SUM(H190:H195)</f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95">
        <v>13</v>
      </c>
      <c r="C9" s="95">
        <v>13</v>
      </c>
      <c r="D9" s="95">
        <v>13</v>
      </c>
      <c r="E9" s="95">
        <v>13</v>
      </c>
      <c r="F9" s="95">
        <v>13</v>
      </c>
      <c r="G9" s="95">
        <v>13</v>
      </c>
      <c r="H9" s="95">
        <v>13</v>
      </c>
      <c r="I9" s="95">
        <v>13</v>
      </c>
      <c r="J9" s="95">
        <v>13</v>
      </c>
      <c r="K9" s="95">
        <v>13</v>
      </c>
      <c r="L9" s="95">
        <v>13</v>
      </c>
      <c r="M9" s="95">
        <v>13</v>
      </c>
      <c r="N9" s="95">
        <v>13</v>
      </c>
      <c r="O9" s="95">
        <v>13</v>
      </c>
      <c r="P9" s="95">
        <v>13</v>
      </c>
      <c r="Q9" s="95">
        <v>14</v>
      </c>
      <c r="R9" s="95">
        <v>14</v>
      </c>
      <c r="S9" s="95">
        <v>14</v>
      </c>
      <c r="T9" s="95">
        <v>14</v>
      </c>
      <c r="U9" s="95">
        <v>14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23">
        <v>16</v>
      </c>
      <c r="C10" s="23">
        <v>16</v>
      </c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3">
        <v>16</v>
      </c>
      <c r="K10" s="23">
        <v>16</v>
      </c>
      <c r="L10" s="23">
        <v>16</v>
      </c>
      <c r="M10" s="23">
        <v>16</v>
      </c>
      <c r="N10" s="23">
        <v>16</v>
      </c>
      <c r="O10" s="23">
        <v>16</v>
      </c>
      <c r="P10" s="23">
        <v>16</v>
      </c>
      <c r="Q10" s="23">
        <v>16</v>
      </c>
      <c r="R10" s="23">
        <v>16</v>
      </c>
      <c r="S10" s="23">
        <v>16</v>
      </c>
      <c r="T10" s="23">
        <v>16</v>
      </c>
      <c r="U10" s="23">
        <v>16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23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14</v>
      </c>
      <c r="J11" s="23">
        <v>14</v>
      </c>
      <c r="K11" s="23">
        <v>14</v>
      </c>
      <c r="L11" s="23">
        <v>14</v>
      </c>
      <c r="M11" s="23">
        <v>14</v>
      </c>
      <c r="N11" s="23">
        <v>14</v>
      </c>
      <c r="O11" s="23">
        <v>14</v>
      </c>
      <c r="P11" s="23">
        <v>14</v>
      </c>
      <c r="Q11" s="23">
        <v>14</v>
      </c>
      <c r="R11" s="23">
        <v>14</v>
      </c>
      <c r="S11" s="23">
        <v>14</v>
      </c>
      <c r="T11" s="23">
        <v>14</v>
      </c>
      <c r="U11" s="23">
        <v>14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23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3">
        <v>14</v>
      </c>
      <c r="K12" s="23">
        <v>14</v>
      </c>
      <c r="L12" s="23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23">
        <v>12</v>
      </c>
      <c r="C13" s="23">
        <v>12</v>
      </c>
      <c r="D13" s="23">
        <v>12</v>
      </c>
      <c r="E13" s="23">
        <v>12</v>
      </c>
      <c r="F13" s="23">
        <v>12</v>
      </c>
      <c r="G13" s="23">
        <v>12</v>
      </c>
      <c r="H13" s="23">
        <v>12</v>
      </c>
      <c r="I13" s="23">
        <v>13</v>
      </c>
      <c r="J13" s="23">
        <v>13</v>
      </c>
      <c r="K13" s="23">
        <v>13</v>
      </c>
      <c r="L13" s="23">
        <v>13</v>
      </c>
      <c r="M13" s="23">
        <v>14</v>
      </c>
      <c r="N13" s="23">
        <v>14</v>
      </c>
      <c r="O13" s="23">
        <v>14</v>
      </c>
      <c r="P13" s="23">
        <v>14</v>
      </c>
      <c r="Q13" s="23">
        <v>14</v>
      </c>
      <c r="R13" s="23">
        <v>14</v>
      </c>
      <c r="S13" s="23">
        <v>14</v>
      </c>
      <c r="T13" s="23">
        <v>14</v>
      </c>
      <c r="U13" s="23">
        <v>14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23">
        <v>13</v>
      </c>
      <c r="C14" s="23">
        <v>13</v>
      </c>
      <c r="D14" s="23">
        <v>13</v>
      </c>
      <c r="E14" s="23">
        <v>13</v>
      </c>
      <c r="F14" s="23">
        <v>13</v>
      </c>
      <c r="G14" s="23">
        <v>13</v>
      </c>
      <c r="H14" s="23">
        <v>13</v>
      </c>
      <c r="I14" s="23">
        <v>13</v>
      </c>
      <c r="J14" s="23">
        <v>13</v>
      </c>
      <c r="K14" s="23">
        <v>13</v>
      </c>
      <c r="L14" s="23">
        <v>13</v>
      </c>
      <c r="M14" s="23">
        <v>13</v>
      </c>
      <c r="N14" s="23">
        <v>13</v>
      </c>
      <c r="O14" s="23">
        <v>13</v>
      </c>
      <c r="P14" s="23">
        <v>13</v>
      </c>
      <c r="Q14" s="23">
        <v>13</v>
      </c>
      <c r="R14" s="23">
        <v>13</v>
      </c>
      <c r="S14" s="23">
        <v>13</v>
      </c>
      <c r="T14" s="23">
        <v>13</v>
      </c>
      <c r="U14" s="23">
        <v>14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/>
      <c r="G15" s="165"/>
      <c r="H15" s="165">
        <f t="shared" ref="H15:U15" si="2" xml:space="preserve"> H221 - SUM(H197:H204) + G15</f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20">
        <v>5</v>
      </c>
      <c r="C18" s="20">
        <v>5</v>
      </c>
      <c r="D18" s="20">
        <v>5</v>
      </c>
      <c r="E18" s="20">
        <v>5</v>
      </c>
      <c r="F18" s="20">
        <v>5</v>
      </c>
      <c r="G18" s="20">
        <v>5</v>
      </c>
      <c r="H18" s="20">
        <v>5</v>
      </c>
      <c r="I18" s="20">
        <v>5</v>
      </c>
      <c r="J18" s="20">
        <v>5</v>
      </c>
      <c r="K18" s="20">
        <v>5</v>
      </c>
      <c r="L18" s="20">
        <v>5</v>
      </c>
      <c r="M18" s="20">
        <v>5</v>
      </c>
      <c r="N18" s="20">
        <v>5</v>
      </c>
      <c r="O18" s="20">
        <v>5</v>
      </c>
      <c r="P18" s="20">
        <v>5</v>
      </c>
      <c r="Q18" s="20">
        <v>5</v>
      </c>
      <c r="R18" s="20">
        <v>5</v>
      </c>
      <c r="S18" s="20">
        <v>5</v>
      </c>
      <c r="T18" s="20">
        <v>5</v>
      </c>
      <c r="U18" s="20">
        <v>5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20">
        <v>8</v>
      </c>
      <c r="C19" s="20">
        <v>8</v>
      </c>
      <c r="D19" s="20">
        <v>8</v>
      </c>
      <c r="E19" s="20">
        <v>8</v>
      </c>
      <c r="F19" s="20">
        <v>8</v>
      </c>
      <c r="G19" s="20">
        <v>8</v>
      </c>
      <c r="H19" s="20">
        <v>9</v>
      </c>
      <c r="I19" s="20">
        <v>10</v>
      </c>
      <c r="J19" s="20">
        <v>11</v>
      </c>
      <c r="K19" s="20">
        <v>12</v>
      </c>
      <c r="L19" s="20">
        <v>13</v>
      </c>
      <c r="M19" s="20">
        <v>14</v>
      </c>
      <c r="N19" s="20">
        <v>15</v>
      </c>
      <c r="O19" s="20">
        <v>16</v>
      </c>
      <c r="P19" s="20">
        <v>17</v>
      </c>
      <c r="Q19" s="20">
        <v>18</v>
      </c>
      <c r="R19" s="20">
        <v>19</v>
      </c>
      <c r="S19" s="20">
        <v>20</v>
      </c>
      <c r="T19" s="20">
        <v>21</v>
      </c>
      <c r="U19" s="20">
        <v>22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70">
        <v>8</v>
      </c>
      <c r="C23" s="70">
        <v>8</v>
      </c>
      <c r="D23" s="70">
        <v>8</v>
      </c>
      <c r="E23" s="70">
        <v>8</v>
      </c>
      <c r="F23" s="70">
        <v>8</v>
      </c>
      <c r="G23" s="70">
        <v>8</v>
      </c>
      <c r="H23" s="70">
        <v>9</v>
      </c>
      <c r="I23" s="70">
        <v>10</v>
      </c>
      <c r="J23" s="70">
        <v>11</v>
      </c>
      <c r="K23" s="20">
        <v>12</v>
      </c>
      <c r="L23" s="70">
        <v>13</v>
      </c>
      <c r="M23" s="70">
        <v>14</v>
      </c>
      <c r="N23" s="70">
        <v>15</v>
      </c>
      <c r="O23" s="70">
        <v>16</v>
      </c>
      <c r="P23" s="70">
        <v>17</v>
      </c>
      <c r="Q23" s="70">
        <v>18</v>
      </c>
      <c r="R23" s="70">
        <v>19</v>
      </c>
      <c r="S23" s="70">
        <v>20</v>
      </c>
      <c r="T23" s="70">
        <v>21</v>
      </c>
      <c r="U23" s="70">
        <v>22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0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1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/>
      <c r="H25" s="96" t="s">
        <v>193</v>
      </c>
      <c r="I25" s="96"/>
      <c r="J25" s="186" t="s">
        <v>176</v>
      </c>
      <c r="K25" s="186"/>
      <c r="L25" s="96"/>
      <c r="M25" s="96" t="s">
        <v>194</v>
      </c>
      <c r="N25" s="96" t="s">
        <v>178</v>
      </c>
      <c r="O25" s="96"/>
      <c r="P25" s="96" t="s">
        <v>195</v>
      </c>
      <c r="Q25" s="96"/>
      <c r="R25" s="96"/>
      <c r="S25" s="96" t="s">
        <v>179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2</v>
      </c>
      <c r="C26" s="168">
        <f xml:space="preserve"> INDEX( Data!$B$74:$U$81, MATCH( C3, Data!$A$74:$A$81, 0 ), MATCH( C36, Data!$B$73:$U$73, 0 ) )</f>
        <v>1</v>
      </c>
      <c r="D26" s="168">
        <f xml:space="preserve"> INDEX( Data!$B$74:$U$81, MATCH( D3, Data!$A$74:$A$81, 0 ), MATCH( D36, Data!$B$73:$U$73, 0 ) )</f>
        <v>1</v>
      </c>
      <c r="E26" s="168">
        <f xml:space="preserve"> INDEX( Data!$B$74:$U$81, MATCH( E3, Data!$A$74:$A$81, 0 ), MATCH( E36, Data!$B$73:$U$73, 0 ) )</f>
        <v>1</v>
      </c>
      <c r="F26" s="168">
        <f xml:space="preserve"> INDEX( Data!$B$74:$U$81, MATCH( F3, Data!$A$74:$A$81, 0 ), MATCH( F36, Data!$B$73:$U$73, 0 ) )</f>
        <v>1</v>
      </c>
      <c r="G26" s="168">
        <f xml:space="preserve"> INDEX( Data!$B$74:$U$81, MATCH( G3, Data!$A$74:$A$81, 0 ), MATCH( G36, Data!$B$73:$U$73, 0 ) )</f>
        <v>1</v>
      </c>
      <c r="H26" s="168">
        <f xml:space="preserve"> INDEX( Data!$B$74:$U$81, MATCH( H3, Data!$A$74:$A$81, 0 ), MATCH( H36, Data!$B$73:$U$73, 0 ) )</f>
        <v>1</v>
      </c>
      <c r="I26" s="168">
        <f xml:space="preserve"> INDEX( Data!$B$74:$U$81, MATCH( I3, Data!$A$74:$A$81, 0 ), MATCH( I36, Data!$B$73:$U$73, 0 ) )</f>
        <v>1</v>
      </c>
      <c r="J26" s="168">
        <f xml:space="preserve"> INDEX( Data!$B$74:$U$81, MATCH( J3, Data!$A$74:$A$81, 0 ), MATCH( J36, Data!$B$73:$U$73, 0 ) )</f>
        <v>1</v>
      </c>
      <c r="K26" s="185">
        <f xml:space="preserve"> INDEX( Data!$B$74:$U$81, MATCH( K3, Data!$A$74:$A$81, 0 ), MATCH( K36, Data!$B$73:$U$73, 0 ) )</f>
        <v>1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1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1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 t="s">
        <v>196</v>
      </c>
      <c r="I27" s="204" t="s">
        <v>197</v>
      </c>
      <c r="J27" s="204" t="s">
        <v>198</v>
      </c>
      <c r="K27" s="187" t="s">
        <v>199</v>
      </c>
      <c r="L27" s="96" t="s">
        <v>184</v>
      </c>
      <c r="M27" s="96" t="s">
        <v>187</v>
      </c>
      <c r="N27" s="96" t="s">
        <v>200</v>
      </c>
      <c r="O27" s="96" t="s">
        <v>190</v>
      </c>
      <c r="P27" s="96" t="s">
        <v>209</v>
      </c>
      <c r="Q27" s="96" t="s">
        <v>210</v>
      </c>
      <c r="R27" s="96" t="s">
        <v>185</v>
      </c>
      <c r="S27" s="96" t="s">
        <v>204</v>
      </c>
      <c r="T27" s="96" t="s">
        <v>203</v>
      </c>
      <c r="U27" s="96" t="s">
        <v>205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152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138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154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2</v>
      </c>
      <c r="C39" s="8">
        <f t="shared" ref="C39:U39" si="4" xml:space="preserve"> C16 + C218</f>
        <v>2</v>
      </c>
      <c r="D39" s="8">
        <f t="shared" si="4"/>
        <v>2</v>
      </c>
      <c r="E39" s="8">
        <f t="shared" si="4"/>
        <v>2</v>
      </c>
      <c r="F39" s="8">
        <f t="shared" si="4"/>
        <v>2</v>
      </c>
      <c r="G39" s="8">
        <f t="shared" si="4"/>
        <v>2</v>
      </c>
      <c r="H39" s="8">
        <f t="shared" si="4"/>
        <v>2</v>
      </c>
      <c r="I39" s="8">
        <f t="shared" si="4"/>
        <v>2</v>
      </c>
      <c r="J39" s="8">
        <f t="shared" si="4"/>
        <v>2</v>
      </c>
      <c r="K39" s="8">
        <f t="shared" si="4"/>
        <v>2</v>
      </c>
      <c r="L39" s="8">
        <f t="shared" si="4"/>
        <v>2</v>
      </c>
      <c r="M39" s="8">
        <f t="shared" si="4"/>
        <v>2</v>
      </c>
      <c r="N39" s="8">
        <f t="shared" si="4"/>
        <v>2</v>
      </c>
      <c r="O39" s="8">
        <f t="shared" si="4"/>
        <v>2</v>
      </c>
      <c r="P39" s="8">
        <f t="shared" si="4"/>
        <v>2</v>
      </c>
      <c r="Q39" s="8">
        <f t="shared" si="4"/>
        <v>2</v>
      </c>
      <c r="R39" s="8">
        <f t="shared" si="4"/>
        <v>2</v>
      </c>
      <c r="S39" s="8">
        <f t="shared" si="4"/>
        <v>2</v>
      </c>
      <c r="T39" s="8">
        <f t="shared" si="4"/>
        <v>2</v>
      </c>
      <c r="U39" s="8">
        <f t="shared" si="4"/>
        <v>2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2</v>
      </c>
      <c r="C40" s="8">
        <f t="shared" ref="C40:U40" si="5" xml:space="preserve"> C17 + C218</f>
        <v>2</v>
      </c>
      <c r="D40" s="8">
        <f t="shared" si="5"/>
        <v>2</v>
      </c>
      <c r="E40" s="8">
        <f t="shared" si="5"/>
        <v>2</v>
      </c>
      <c r="F40" s="8">
        <f t="shared" si="5"/>
        <v>2</v>
      </c>
      <c r="G40" s="8">
        <f t="shared" si="5"/>
        <v>2</v>
      </c>
      <c r="H40" s="8">
        <f t="shared" si="5"/>
        <v>2</v>
      </c>
      <c r="I40" s="8">
        <f t="shared" si="5"/>
        <v>2</v>
      </c>
      <c r="J40" s="8">
        <f t="shared" si="5"/>
        <v>2</v>
      </c>
      <c r="K40" s="8">
        <f t="shared" si="5"/>
        <v>2</v>
      </c>
      <c r="L40" s="8">
        <f t="shared" si="5"/>
        <v>2</v>
      </c>
      <c r="M40" s="8">
        <f t="shared" si="5"/>
        <v>2</v>
      </c>
      <c r="N40" s="8">
        <f t="shared" si="5"/>
        <v>2</v>
      </c>
      <c r="O40" s="8">
        <f t="shared" si="5"/>
        <v>2</v>
      </c>
      <c r="P40" s="8">
        <f t="shared" si="5"/>
        <v>2</v>
      </c>
      <c r="Q40" s="8">
        <f t="shared" si="5"/>
        <v>2</v>
      </c>
      <c r="R40" s="8">
        <f t="shared" si="5"/>
        <v>2</v>
      </c>
      <c r="S40" s="8">
        <f t="shared" si="5"/>
        <v>2</v>
      </c>
      <c r="T40" s="8">
        <f t="shared" si="5"/>
        <v>2</v>
      </c>
      <c r="U40" s="8">
        <f t="shared" si="5"/>
        <v>2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8</v>
      </c>
      <c r="C41" s="8">
        <f t="shared" ref="C41:U41" si="6" xml:space="preserve"> C18 + C216</f>
        <v>8</v>
      </c>
      <c r="D41" s="8">
        <f t="shared" si="6"/>
        <v>8</v>
      </c>
      <c r="E41" s="8">
        <f t="shared" si="6"/>
        <v>8</v>
      </c>
      <c r="F41" s="8">
        <f t="shared" si="6"/>
        <v>8</v>
      </c>
      <c r="G41" s="8">
        <f t="shared" si="6"/>
        <v>8</v>
      </c>
      <c r="H41" s="8">
        <f t="shared" si="6"/>
        <v>8</v>
      </c>
      <c r="I41" s="8">
        <f t="shared" si="6"/>
        <v>8</v>
      </c>
      <c r="J41" s="8">
        <f t="shared" si="6"/>
        <v>8</v>
      </c>
      <c r="K41" s="8">
        <f t="shared" si="6"/>
        <v>8</v>
      </c>
      <c r="L41" s="8">
        <f t="shared" si="6"/>
        <v>8</v>
      </c>
      <c r="M41" s="8">
        <f t="shared" si="6"/>
        <v>8</v>
      </c>
      <c r="N41" s="8">
        <f t="shared" si="6"/>
        <v>8</v>
      </c>
      <c r="O41" s="8">
        <f t="shared" si="6"/>
        <v>8</v>
      </c>
      <c r="P41" s="8">
        <f t="shared" si="6"/>
        <v>8</v>
      </c>
      <c r="Q41" s="8">
        <f t="shared" si="6"/>
        <v>8</v>
      </c>
      <c r="R41" s="8">
        <f t="shared" si="6"/>
        <v>8</v>
      </c>
      <c r="S41" s="8">
        <f t="shared" si="6"/>
        <v>8</v>
      </c>
      <c r="T41" s="8">
        <f t="shared" si="6"/>
        <v>8</v>
      </c>
      <c r="U41" s="8">
        <f t="shared" si="6"/>
        <v>8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9</v>
      </c>
      <c r="C42" s="8">
        <f t="shared" ref="C42:U42" si="7" xml:space="preserve"> C19 + C219 + C81</f>
        <v>9</v>
      </c>
      <c r="D42" s="8">
        <f t="shared" si="7"/>
        <v>9</v>
      </c>
      <c r="E42" s="8">
        <f t="shared" si="7"/>
        <v>9</v>
      </c>
      <c r="F42" s="8">
        <f t="shared" si="7"/>
        <v>9</v>
      </c>
      <c r="G42" s="8">
        <f t="shared" si="7"/>
        <v>9</v>
      </c>
      <c r="H42" s="8">
        <f t="shared" si="7"/>
        <v>10</v>
      </c>
      <c r="I42" s="8">
        <f t="shared" si="7"/>
        <v>11</v>
      </c>
      <c r="J42" s="8">
        <f t="shared" si="7"/>
        <v>12</v>
      </c>
      <c r="K42" s="8">
        <f t="shared" si="7"/>
        <v>13</v>
      </c>
      <c r="L42" s="8">
        <f t="shared" si="7"/>
        <v>14</v>
      </c>
      <c r="M42" s="8">
        <f t="shared" si="7"/>
        <v>16</v>
      </c>
      <c r="N42" s="8">
        <f t="shared" si="7"/>
        <v>17</v>
      </c>
      <c r="O42" s="8">
        <f t="shared" si="7"/>
        <v>18</v>
      </c>
      <c r="P42" s="8">
        <f t="shared" si="7"/>
        <v>19</v>
      </c>
      <c r="Q42" s="8">
        <f t="shared" si="7"/>
        <v>20</v>
      </c>
      <c r="R42" s="8">
        <f t="shared" si="7"/>
        <v>21</v>
      </c>
      <c r="S42" s="8">
        <f t="shared" si="7"/>
        <v>22</v>
      </c>
      <c r="T42" s="8">
        <f t="shared" si="7"/>
        <v>23</v>
      </c>
      <c r="U42" s="8">
        <f t="shared" si="7"/>
        <v>24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1</v>
      </c>
      <c r="C43" s="8">
        <f t="shared" ref="C43:U43" si="8" xml:space="preserve"> C20 + C220 + C81</f>
        <v>1</v>
      </c>
      <c r="D43" s="8">
        <f t="shared" si="8"/>
        <v>1</v>
      </c>
      <c r="E43" s="8">
        <f t="shared" si="8"/>
        <v>1</v>
      </c>
      <c r="F43" s="8">
        <f t="shared" si="8"/>
        <v>1</v>
      </c>
      <c r="G43" s="8">
        <f t="shared" si="8"/>
        <v>1</v>
      </c>
      <c r="H43" s="8">
        <f t="shared" si="8"/>
        <v>1</v>
      </c>
      <c r="I43" s="8">
        <f t="shared" si="8"/>
        <v>1</v>
      </c>
      <c r="J43" s="8">
        <f t="shared" si="8"/>
        <v>1</v>
      </c>
      <c r="K43" s="8">
        <f t="shared" si="8"/>
        <v>1</v>
      </c>
      <c r="L43" s="8">
        <f t="shared" si="8"/>
        <v>1</v>
      </c>
      <c r="M43" s="8">
        <f t="shared" si="8"/>
        <v>1</v>
      </c>
      <c r="N43" s="8">
        <f t="shared" si="8"/>
        <v>1</v>
      </c>
      <c r="O43" s="8">
        <f t="shared" si="8"/>
        <v>1</v>
      </c>
      <c r="P43" s="8">
        <f t="shared" si="8"/>
        <v>1</v>
      </c>
      <c r="Q43" s="8">
        <f t="shared" si="8"/>
        <v>1</v>
      </c>
      <c r="R43" s="8">
        <f t="shared" si="8"/>
        <v>1</v>
      </c>
      <c r="S43" s="8">
        <f t="shared" si="8"/>
        <v>1</v>
      </c>
      <c r="T43" s="8">
        <f t="shared" si="8"/>
        <v>1</v>
      </c>
      <c r="U43" s="8">
        <f t="shared" si="8"/>
        <v>2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2</v>
      </c>
      <c r="C44" s="8">
        <f t="shared" ref="C44:U45" si="9" xml:space="preserve"> C21 + C218</f>
        <v>2</v>
      </c>
      <c r="D44" s="8">
        <f t="shared" si="9"/>
        <v>2</v>
      </c>
      <c r="E44" s="8">
        <f t="shared" si="9"/>
        <v>2</v>
      </c>
      <c r="F44" s="8">
        <f t="shared" si="9"/>
        <v>2</v>
      </c>
      <c r="G44" s="8">
        <f t="shared" si="9"/>
        <v>2</v>
      </c>
      <c r="H44" s="8">
        <f t="shared" si="9"/>
        <v>2</v>
      </c>
      <c r="I44" s="8">
        <f t="shared" si="9"/>
        <v>2</v>
      </c>
      <c r="J44" s="8">
        <f t="shared" si="9"/>
        <v>2</v>
      </c>
      <c r="K44" s="8">
        <f t="shared" si="9"/>
        <v>2</v>
      </c>
      <c r="L44" s="8">
        <f t="shared" si="9"/>
        <v>2</v>
      </c>
      <c r="M44" s="8">
        <f t="shared" si="9"/>
        <v>2</v>
      </c>
      <c r="N44" s="8">
        <f t="shared" si="9"/>
        <v>2</v>
      </c>
      <c r="O44" s="8">
        <f t="shared" si="9"/>
        <v>2</v>
      </c>
      <c r="P44" s="8">
        <f t="shared" si="9"/>
        <v>2</v>
      </c>
      <c r="Q44" s="8">
        <f t="shared" si="9"/>
        <v>2</v>
      </c>
      <c r="R44" s="8">
        <f t="shared" si="9"/>
        <v>2</v>
      </c>
      <c r="S44" s="8">
        <f t="shared" si="9"/>
        <v>2</v>
      </c>
      <c r="T44" s="8">
        <f t="shared" si="9"/>
        <v>2</v>
      </c>
      <c r="U44" s="8">
        <f t="shared" si="9"/>
        <v>2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8">
        <f t="shared" si="9"/>
        <v>1</v>
      </c>
      <c r="K45" s="8">
        <f t="shared" si="9"/>
        <v>1</v>
      </c>
      <c r="L45" s="8">
        <f t="shared" si="9"/>
        <v>1</v>
      </c>
      <c r="M45" s="8">
        <f t="shared" si="9"/>
        <v>2</v>
      </c>
      <c r="N45" s="8">
        <f t="shared" si="9"/>
        <v>2</v>
      </c>
      <c r="O45" s="8">
        <f t="shared" si="9"/>
        <v>2</v>
      </c>
      <c r="P45" s="8">
        <f t="shared" si="9"/>
        <v>2</v>
      </c>
      <c r="Q45" s="8">
        <f t="shared" si="9"/>
        <v>2</v>
      </c>
      <c r="R45" s="8">
        <f t="shared" si="9"/>
        <v>2</v>
      </c>
      <c r="S45" s="8">
        <f t="shared" si="9"/>
        <v>2</v>
      </c>
      <c r="T45" s="8">
        <f t="shared" si="9"/>
        <v>2</v>
      </c>
      <c r="U45" s="8">
        <f t="shared" si="9"/>
        <v>2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9</v>
      </c>
      <c r="C46" s="8">
        <f t="shared" ref="C46:U46" si="10" xml:space="preserve"> C23 + C219 + C81</f>
        <v>9</v>
      </c>
      <c r="D46" s="8">
        <f t="shared" si="10"/>
        <v>9</v>
      </c>
      <c r="E46" s="8">
        <f t="shared" si="10"/>
        <v>9</v>
      </c>
      <c r="F46" s="8">
        <f t="shared" si="10"/>
        <v>9</v>
      </c>
      <c r="G46" s="8">
        <f t="shared" si="10"/>
        <v>9</v>
      </c>
      <c r="H46" s="8">
        <f t="shared" si="10"/>
        <v>10</v>
      </c>
      <c r="I46" s="8">
        <f t="shared" si="10"/>
        <v>11</v>
      </c>
      <c r="J46" s="8">
        <f t="shared" si="10"/>
        <v>12</v>
      </c>
      <c r="K46" s="8">
        <f t="shared" si="10"/>
        <v>13</v>
      </c>
      <c r="L46" s="8">
        <f t="shared" si="10"/>
        <v>14</v>
      </c>
      <c r="M46" s="8">
        <f t="shared" si="10"/>
        <v>16</v>
      </c>
      <c r="N46" s="8">
        <f t="shared" si="10"/>
        <v>17</v>
      </c>
      <c r="O46" s="8">
        <f t="shared" si="10"/>
        <v>18</v>
      </c>
      <c r="P46" s="8">
        <f t="shared" si="10"/>
        <v>19</v>
      </c>
      <c r="Q46" s="8">
        <f t="shared" si="10"/>
        <v>20</v>
      </c>
      <c r="R46" s="8">
        <f t="shared" si="10"/>
        <v>21</v>
      </c>
      <c r="S46" s="8">
        <f t="shared" si="10"/>
        <v>22</v>
      </c>
      <c r="T46" s="8">
        <f t="shared" si="10"/>
        <v>23</v>
      </c>
      <c r="U46" s="8">
        <f t="shared" si="10"/>
        <v>24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129</v>
      </c>
      <c r="B49" s="53">
        <f t="shared" ref="B49:U49" si="11">IF(OR(B3="Scout",B3="Sentinel",B3="Expert Droid"),8,0) + IF(OR(B3="Soldier",B3="Guardian"),10,0) + IF(OR(B3="Scoundrel",B3="Consular"),6,0) + IF(OR(B3="Combat Droid"),12,0)</f>
        <v>10</v>
      </c>
      <c r="C49" s="53">
        <f t="shared" si="11"/>
        <v>10</v>
      </c>
      <c r="D49" s="53">
        <f t="shared" si="11"/>
        <v>10</v>
      </c>
      <c r="E49" s="53">
        <f t="shared" si="11"/>
        <v>10</v>
      </c>
      <c r="F49" s="53">
        <f t="shared" si="11"/>
        <v>10</v>
      </c>
      <c r="G49" s="53">
        <f t="shared" si="11"/>
        <v>10</v>
      </c>
      <c r="H49" s="53">
        <f t="shared" si="11"/>
        <v>10</v>
      </c>
      <c r="I49" s="53">
        <f t="shared" si="11"/>
        <v>10</v>
      </c>
      <c r="J49" s="101">
        <f t="shared" si="11"/>
        <v>10</v>
      </c>
      <c r="K49" s="53">
        <f t="shared" si="11"/>
        <v>10</v>
      </c>
      <c r="L49" s="174">
        <f t="shared" si="11"/>
        <v>10</v>
      </c>
      <c r="M49" s="53">
        <f t="shared" si="11"/>
        <v>10</v>
      </c>
      <c r="N49" s="53">
        <f t="shared" si="11"/>
        <v>10</v>
      </c>
      <c r="O49" s="53">
        <f t="shared" si="11"/>
        <v>10</v>
      </c>
      <c r="P49" s="53">
        <f t="shared" si="11"/>
        <v>10</v>
      </c>
      <c r="Q49" s="53">
        <f t="shared" si="11"/>
        <v>10</v>
      </c>
      <c r="R49" s="53">
        <f t="shared" si="11"/>
        <v>10</v>
      </c>
      <c r="S49" s="53">
        <f t="shared" si="11"/>
        <v>10</v>
      </c>
      <c r="T49" s="53">
        <f t="shared" si="11"/>
        <v>10</v>
      </c>
      <c r="U49" s="53">
        <f t="shared" si="11"/>
        <v>10</v>
      </c>
      <c r="V49" s="18"/>
    </row>
    <row r="50" spans="1:97" s="29" customFormat="1">
      <c r="A50" s="60" t="s">
        <v>130</v>
      </c>
      <c r="B50" s="53">
        <f xml:space="preserve"> 0 + B49</f>
        <v>10</v>
      </c>
      <c r="C50" s="53">
        <f t="shared" ref="C50:U50" si="12" xml:space="preserve"> B50 + C49</f>
        <v>20</v>
      </c>
      <c r="D50" s="53">
        <f t="shared" si="12"/>
        <v>30</v>
      </c>
      <c r="E50" s="53">
        <f t="shared" si="12"/>
        <v>40</v>
      </c>
      <c r="F50" s="53">
        <f t="shared" si="12"/>
        <v>50</v>
      </c>
      <c r="G50" s="53">
        <f t="shared" si="12"/>
        <v>60</v>
      </c>
      <c r="H50" s="53">
        <f t="shared" si="12"/>
        <v>70</v>
      </c>
      <c r="I50" s="53">
        <f t="shared" si="12"/>
        <v>80</v>
      </c>
      <c r="J50" s="101">
        <f t="shared" si="12"/>
        <v>90</v>
      </c>
      <c r="K50" s="53">
        <f t="shared" si="12"/>
        <v>100</v>
      </c>
      <c r="L50" s="174">
        <f t="shared" si="12"/>
        <v>110</v>
      </c>
      <c r="M50" s="53">
        <f t="shared" si="12"/>
        <v>120</v>
      </c>
      <c r="N50" s="53">
        <f t="shared" si="12"/>
        <v>130</v>
      </c>
      <c r="O50" s="53">
        <f t="shared" si="12"/>
        <v>140</v>
      </c>
      <c r="P50" s="53">
        <f t="shared" si="12"/>
        <v>150</v>
      </c>
      <c r="Q50" s="53">
        <f t="shared" si="12"/>
        <v>160</v>
      </c>
      <c r="R50" s="53">
        <f t="shared" si="12"/>
        <v>170</v>
      </c>
      <c r="S50" s="53">
        <f t="shared" si="12"/>
        <v>180</v>
      </c>
      <c r="T50" s="53">
        <f t="shared" si="12"/>
        <v>190</v>
      </c>
      <c r="U50" s="53">
        <f t="shared" si="12"/>
        <v>200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12</v>
      </c>
      <c r="C51" s="87">
        <f t="shared" si="13"/>
        <v>24</v>
      </c>
      <c r="D51" s="87">
        <f t="shared" si="13"/>
        <v>36</v>
      </c>
      <c r="E51" s="87">
        <f t="shared" si="13"/>
        <v>48</v>
      </c>
      <c r="F51" s="87">
        <f t="shared" si="13"/>
        <v>60</v>
      </c>
      <c r="G51" s="87">
        <f t="shared" si="13"/>
        <v>72</v>
      </c>
      <c r="H51" s="87">
        <f t="shared" si="13"/>
        <v>84</v>
      </c>
      <c r="I51" s="87">
        <f t="shared" si="13"/>
        <v>96</v>
      </c>
      <c r="J51" s="102">
        <f t="shared" si="13"/>
        <v>108</v>
      </c>
      <c r="K51" s="82">
        <f t="shared" si="13"/>
        <v>120</v>
      </c>
      <c r="L51" s="175">
        <f t="shared" si="13"/>
        <v>132</v>
      </c>
      <c r="M51" s="87">
        <f t="shared" si="13"/>
        <v>144</v>
      </c>
      <c r="N51" s="87">
        <f t="shared" si="13"/>
        <v>156</v>
      </c>
      <c r="O51" s="87">
        <f t="shared" si="13"/>
        <v>168</v>
      </c>
      <c r="P51" s="87">
        <f t="shared" si="13"/>
        <v>180</v>
      </c>
      <c r="Q51" s="87">
        <f t="shared" si="13"/>
        <v>192</v>
      </c>
      <c r="R51" s="87">
        <f t="shared" si="13"/>
        <v>204</v>
      </c>
      <c r="S51" s="87">
        <f t="shared" si="13"/>
        <v>216</v>
      </c>
      <c r="T51" s="87">
        <f t="shared" si="13"/>
        <v>228</v>
      </c>
      <c r="U51" s="87">
        <f t="shared" si="13"/>
        <v>240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133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122</v>
      </c>
      <c r="B53" s="89">
        <f t="shared" ref="B53:U53" si="14" xml:space="preserve"> MIN((B207/B51),1)</f>
        <v>0.66666666666666663</v>
      </c>
      <c r="C53" s="89">
        <f t="shared" si="14"/>
        <v>0.375</v>
      </c>
      <c r="D53" s="89">
        <f t="shared" si="14"/>
        <v>0.27777777777777779</v>
      </c>
      <c r="E53" s="89">
        <f t="shared" si="14"/>
        <v>0.22916666666666666</v>
      </c>
      <c r="F53" s="89">
        <f t="shared" si="14"/>
        <v>0.2</v>
      </c>
      <c r="G53" s="89">
        <f t="shared" si="14"/>
        <v>0.18055555555555555</v>
      </c>
      <c r="H53" s="89">
        <f t="shared" si="14"/>
        <v>0.16666666666666666</v>
      </c>
      <c r="I53" s="89">
        <f t="shared" si="14"/>
        <v>0.15625</v>
      </c>
      <c r="J53" s="103">
        <f t="shared" si="14"/>
        <v>0.14814814814814814</v>
      </c>
      <c r="K53" s="89">
        <f t="shared" si="14"/>
        <v>0.14166666666666666</v>
      </c>
      <c r="L53" s="176">
        <f t="shared" si="14"/>
        <v>0.13636363636363635</v>
      </c>
      <c r="M53" s="89">
        <f t="shared" si="14"/>
        <v>0.1388888888888889</v>
      </c>
      <c r="N53" s="89">
        <f t="shared" si="14"/>
        <v>0.13461538461538461</v>
      </c>
      <c r="O53" s="89">
        <f t="shared" si="14"/>
        <v>0.13095238095238096</v>
      </c>
      <c r="P53" s="89">
        <f t="shared" si="14"/>
        <v>0.12777777777777777</v>
      </c>
      <c r="Q53" s="89">
        <f t="shared" si="14"/>
        <v>0.125</v>
      </c>
      <c r="R53" s="89">
        <f t="shared" si="14"/>
        <v>0.12254901960784313</v>
      </c>
      <c r="S53" s="89">
        <f t="shared" si="14"/>
        <v>0.12037037037037036</v>
      </c>
      <c r="T53" s="89">
        <f t="shared" si="14"/>
        <v>0.11842105263157894</v>
      </c>
      <c r="U53" s="89">
        <f t="shared" si="14"/>
        <v>0.12083333333333333</v>
      </c>
    </row>
    <row r="54" spans="1:97" s="18" customFormat="1">
      <c r="A54" s="74" t="s">
        <v>123</v>
      </c>
      <c r="B54" s="89">
        <f t="shared" ref="B54:U54" si="15" xml:space="preserve"> MIN(B208/B51,1)</f>
        <v>1</v>
      </c>
      <c r="C54" s="89">
        <f t="shared" si="15"/>
        <v>0.58333333333333337</v>
      </c>
      <c r="D54" s="89">
        <f t="shared" si="15"/>
        <v>0.41666666666666669</v>
      </c>
      <c r="E54" s="89">
        <f t="shared" si="15"/>
        <v>0.33333333333333331</v>
      </c>
      <c r="F54" s="89">
        <f t="shared" si="15"/>
        <v>0.28333333333333333</v>
      </c>
      <c r="G54" s="89">
        <f t="shared" si="15"/>
        <v>0.25</v>
      </c>
      <c r="H54" s="89">
        <f t="shared" si="15"/>
        <v>0.22619047619047619</v>
      </c>
      <c r="I54" s="89">
        <f t="shared" si="15"/>
        <v>0.20833333333333334</v>
      </c>
      <c r="J54" s="103">
        <f t="shared" si="15"/>
        <v>0.19444444444444445</v>
      </c>
      <c r="K54" s="89">
        <f t="shared" si="15"/>
        <v>0.18333333333333332</v>
      </c>
      <c r="L54" s="176">
        <f t="shared" si="15"/>
        <v>0.17424242424242425</v>
      </c>
      <c r="M54" s="89">
        <f t="shared" si="15"/>
        <v>0.1736111111111111</v>
      </c>
      <c r="N54" s="89">
        <f t="shared" si="15"/>
        <v>0.16666666666666666</v>
      </c>
      <c r="O54" s="89">
        <f t="shared" si="15"/>
        <v>0.16071428571428573</v>
      </c>
      <c r="P54" s="89">
        <f t="shared" si="15"/>
        <v>0.15555555555555556</v>
      </c>
      <c r="Q54" s="89">
        <f t="shared" si="15"/>
        <v>0.15104166666666666</v>
      </c>
      <c r="R54" s="89">
        <f t="shared" si="15"/>
        <v>0.14705882352941177</v>
      </c>
      <c r="S54" s="89">
        <f t="shared" si="15"/>
        <v>0.14351851851851852</v>
      </c>
      <c r="T54" s="89">
        <f t="shared" si="15"/>
        <v>0.14035087719298245</v>
      </c>
      <c r="U54" s="89">
        <f t="shared" si="15"/>
        <v>0.14166666666666666</v>
      </c>
    </row>
    <row r="55" spans="1:97">
      <c r="A55" s="74" t="s">
        <v>124</v>
      </c>
      <c r="B55" s="90">
        <f t="shared" ref="B55:U55" si="16" xml:space="preserve"> MIN(B209/B51,1)</f>
        <v>1</v>
      </c>
      <c r="C55" s="90">
        <f t="shared" si="16"/>
        <v>0.83333333333333337</v>
      </c>
      <c r="D55" s="90">
        <f t="shared" si="16"/>
        <v>0.55555555555555558</v>
      </c>
      <c r="E55" s="90">
        <f t="shared" si="16"/>
        <v>0.41666666666666669</v>
      </c>
      <c r="F55" s="90">
        <f t="shared" si="16"/>
        <v>0.33333333333333331</v>
      </c>
      <c r="G55" s="90">
        <f t="shared" si="16"/>
        <v>0.27777777777777779</v>
      </c>
      <c r="H55" s="90">
        <f t="shared" si="16"/>
        <v>0.25</v>
      </c>
      <c r="I55" s="90">
        <f t="shared" si="16"/>
        <v>0.22916666666666666</v>
      </c>
      <c r="J55" s="104">
        <f t="shared" si="16"/>
        <v>0.21296296296296297</v>
      </c>
      <c r="K55" s="90">
        <f t="shared" si="16"/>
        <v>0.2</v>
      </c>
      <c r="L55" s="177">
        <f t="shared" si="16"/>
        <v>0.18939393939393939</v>
      </c>
      <c r="M55" s="90">
        <f t="shared" si="16"/>
        <v>0.19444444444444445</v>
      </c>
      <c r="N55" s="90">
        <f t="shared" si="16"/>
        <v>0.1858974358974359</v>
      </c>
      <c r="O55" s="90">
        <f t="shared" si="16"/>
        <v>0.17857142857142858</v>
      </c>
      <c r="P55" s="90">
        <f t="shared" si="16"/>
        <v>0.17222222222222222</v>
      </c>
      <c r="Q55" s="90">
        <f t="shared" si="16"/>
        <v>0.16666666666666666</v>
      </c>
      <c r="R55" s="90">
        <f t="shared" si="16"/>
        <v>0.16176470588235295</v>
      </c>
      <c r="S55" s="90">
        <f t="shared" si="16"/>
        <v>0.15740740740740741</v>
      </c>
      <c r="T55" s="90">
        <f t="shared" si="16"/>
        <v>0.15350877192982457</v>
      </c>
      <c r="U55" s="90">
        <f t="shared" si="16"/>
        <v>0.15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125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0.8125</v>
      </c>
      <c r="F56" s="90">
        <f t="shared" si="17"/>
        <v>0.65</v>
      </c>
      <c r="G56" s="90">
        <f t="shared" si="17"/>
        <v>0.54166666666666663</v>
      </c>
      <c r="H56" s="90">
        <f t="shared" si="17"/>
        <v>0.48809523809523808</v>
      </c>
      <c r="I56" s="90">
        <f t="shared" si="17"/>
        <v>0.44791666666666669</v>
      </c>
      <c r="J56" s="104">
        <f t="shared" si="17"/>
        <v>0.41666666666666669</v>
      </c>
      <c r="K56" s="90">
        <f t="shared" si="17"/>
        <v>0.39166666666666666</v>
      </c>
      <c r="L56" s="177">
        <f t="shared" si="17"/>
        <v>0.37121212121212122</v>
      </c>
      <c r="M56" s="90">
        <f t="shared" si="17"/>
        <v>0.375</v>
      </c>
      <c r="N56" s="90">
        <f t="shared" si="17"/>
        <v>0.35897435897435898</v>
      </c>
      <c r="O56" s="90">
        <f t="shared" si="17"/>
        <v>0.34523809523809523</v>
      </c>
      <c r="P56" s="90">
        <f t="shared" si="17"/>
        <v>0.33333333333333331</v>
      </c>
      <c r="Q56" s="90">
        <f t="shared" si="17"/>
        <v>0.32291666666666669</v>
      </c>
      <c r="R56" s="90">
        <f t="shared" si="17"/>
        <v>0.31372549019607843</v>
      </c>
      <c r="S56" s="90">
        <f t="shared" si="17"/>
        <v>0.30555555555555558</v>
      </c>
      <c r="T56" s="90">
        <f t="shared" si="17"/>
        <v>0.2982456140350877</v>
      </c>
      <c r="U56" s="90">
        <f t="shared" si="17"/>
        <v>0.29166666666666669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126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0.96666666666666667</v>
      </c>
      <c r="G57" s="90">
        <f t="shared" si="18"/>
        <v>0.80555555555555558</v>
      </c>
      <c r="H57" s="90">
        <f t="shared" si="18"/>
        <v>0.72619047619047616</v>
      </c>
      <c r="I57" s="90">
        <f t="shared" si="18"/>
        <v>0.66666666666666663</v>
      </c>
      <c r="J57" s="104">
        <f t="shared" si="18"/>
        <v>0.62037037037037035</v>
      </c>
      <c r="K57" s="90">
        <f t="shared" si="18"/>
        <v>0.58333333333333337</v>
      </c>
      <c r="L57" s="177">
        <f t="shared" si="18"/>
        <v>0.55303030303030298</v>
      </c>
      <c r="M57" s="90">
        <f t="shared" si="18"/>
        <v>0.55555555555555558</v>
      </c>
      <c r="N57" s="90">
        <f t="shared" si="18"/>
        <v>0.53205128205128205</v>
      </c>
      <c r="O57" s="90">
        <f t="shared" si="18"/>
        <v>0.51190476190476186</v>
      </c>
      <c r="P57" s="90">
        <f t="shared" si="18"/>
        <v>0.49444444444444446</v>
      </c>
      <c r="Q57" s="90">
        <f t="shared" si="18"/>
        <v>0.47916666666666669</v>
      </c>
      <c r="R57" s="90">
        <f t="shared" si="18"/>
        <v>0.46568627450980393</v>
      </c>
      <c r="S57" s="90">
        <f t="shared" si="18"/>
        <v>0.45370370370370372</v>
      </c>
      <c r="T57" s="90">
        <f t="shared" si="18"/>
        <v>0.44298245614035087</v>
      </c>
      <c r="U57" s="90">
        <f t="shared" si="18"/>
        <v>0.43333333333333335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134</v>
      </c>
      <c r="B59" s="53">
        <f t="shared" ref="B59:U59" si="19" xml:space="preserve"> IF(B3="Guardian",4,0) + IF(B3="Sentinel",6,0) + IF(B3="Consular",8,0)</f>
        <v>4</v>
      </c>
      <c r="C59" s="53">
        <f t="shared" si="19"/>
        <v>4</v>
      </c>
      <c r="D59" s="53">
        <f t="shared" si="19"/>
        <v>4</v>
      </c>
      <c r="E59" s="53">
        <f t="shared" si="19"/>
        <v>4</v>
      </c>
      <c r="F59" s="53">
        <f t="shared" si="19"/>
        <v>4</v>
      </c>
      <c r="G59" s="53">
        <f t="shared" si="19"/>
        <v>4</v>
      </c>
      <c r="H59" s="53">
        <f t="shared" si="19"/>
        <v>4</v>
      </c>
      <c r="I59" s="53">
        <f t="shared" si="19"/>
        <v>4</v>
      </c>
      <c r="J59" s="101">
        <f t="shared" si="19"/>
        <v>4</v>
      </c>
      <c r="K59" s="53">
        <f t="shared" si="19"/>
        <v>4</v>
      </c>
      <c r="L59" s="174">
        <f t="shared" si="19"/>
        <v>4</v>
      </c>
      <c r="M59" s="53">
        <f t="shared" si="19"/>
        <v>4</v>
      </c>
      <c r="N59" s="53">
        <f t="shared" si="19"/>
        <v>4</v>
      </c>
      <c r="O59" s="53">
        <f t="shared" si="19"/>
        <v>4</v>
      </c>
      <c r="P59" s="53">
        <f t="shared" si="19"/>
        <v>4</v>
      </c>
      <c r="Q59" s="53">
        <f t="shared" si="19"/>
        <v>4</v>
      </c>
      <c r="R59" s="53">
        <f t="shared" si="19"/>
        <v>4</v>
      </c>
      <c r="S59" s="53">
        <f t="shared" si="19"/>
        <v>4</v>
      </c>
      <c r="T59" s="53">
        <f t="shared" si="19"/>
        <v>4</v>
      </c>
      <c r="U59" s="53">
        <f t="shared" si="19"/>
        <v>4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136</v>
      </c>
      <c r="B60" s="53">
        <f xml:space="preserve"> 0 + B59</f>
        <v>4</v>
      </c>
      <c r="C60" s="53">
        <f t="shared" ref="C60:U60" si="20" xml:space="preserve"> B60 + C59</f>
        <v>8</v>
      </c>
      <c r="D60" s="53">
        <f t="shared" si="20"/>
        <v>12</v>
      </c>
      <c r="E60" s="53">
        <f t="shared" si="20"/>
        <v>16</v>
      </c>
      <c r="F60" s="53">
        <f t="shared" si="20"/>
        <v>20</v>
      </c>
      <c r="G60" s="53">
        <f t="shared" si="20"/>
        <v>24</v>
      </c>
      <c r="H60" s="53">
        <f t="shared" si="20"/>
        <v>28</v>
      </c>
      <c r="I60" s="53">
        <f t="shared" si="20"/>
        <v>32</v>
      </c>
      <c r="J60" s="101">
        <f t="shared" si="20"/>
        <v>36</v>
      </c>
      <c r="K60" s="53">
        <f t="shared" si="20"/>
        <v>40</v>
      </c>
      <c r="L60" s="174">
        <f t="shared" si="20"/>
        <v>44</v>
      </c>
      <c r="M60" s="53">
        <f t="shared" si="20"/>
        <v>48</v>
      </c>
      <c r="N60" s="53">
        <f t="shared" si="20"/>
        <v>52</v>
      </c>
      <c r="O60" s="53">
        <f t="shared" si="20"/>
        <v>56</v>
      </c>
      <c r="P60" s="53">
        <f t="shared" si="20"/>
        <v>60</v>
      </c>
      <c r="Q60" s="53">
        <f t="shared" si="20"/>
        <v>64</v>
      </c>
      <c r="R60" s="53">
        <f t="shared" si="20"/>
        <v>68</v>
      </c>
      <c r="S60" s="53">
        <f t="shared" si="20"/>
        <v>72</v>
      </c>
      <c r="T60" s="53">
        <f t="shared" si="20"/>
        <v>76</v>
      </c>
      <c r="U60" s="53">
        <f t="shared" si="20"/>
        <v>80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137</v>
      </c>
      <c r="B61" s="53">
        <f xml:space="preserve"> B59 + IF(B59&lt;&gt;0,40,0)</f>
        <v>44</v>
      </c>
      <c r="C61" s="53">
        <f t="shared" ref="C61:J61" si="21" xml:space="preserve"> B61 + C59 + IF(AND(B61=0,C59&lt;&gt;0),40,0)</f>
        <v>48</v>
      </c>
      <c r="D61" s="53">
        <f t="shared" si="21"/>
        <v>52</v>
      </c>
      <c r="E61" s="53">
        <f t="shared" si="21"/>
        <v>56</v>
      </c>
      <c r="F61" s="53">
        <f t="shared" si="21"/>
        <v>60</v>
      </c>
      <c r="G61" s="53">
        <f t="shared" si="21"/>
        <v>64</v>
      </c>
      <c r="H61" s="53">
        <f t="shared" si="21"/>
        <v>68</v>
      </c>
      <c r="I61" s="53">
        <f t="shared" si="21"/>
        <v>72</v>
      </c>
      <c r="J61" s="101">
        <f t="shared" si="21"/>
        <v>76</v>
      </c>
      <c r="K61" s="53">
        <f xml:space="preserve"> J61 + K59 + IF(AND(J61=0,K59&lt;&gt;0),40,0)</f>
        <v>80</v>
      </c>
      <c r="L61" s="174">
        <f t="shared" ref="L61:U61" si="22" xml:space="preserve"> K61 + L59 + IF(AND(K61=0,L59&lt;&gt;0),40,0)</f>
        <v>84</v>
      </c>
      <c r="M61" s="53">
        <f t="shared" si="22"/>
        <v>88</v>
      </c>
      <c r="N61" s="53">
        <f t="shared" si="22"/>
        <v>92</v>
      </c>
      <c r="O61" s="53">
        <f t="shared" si="22"/>
        <v>96</v>
      </c>
      <c r="P61" s="53">
        <f t="shared" si="22"/>
        <v>100</v>
      </c>
      <c r="Q61" s="53">
        <f t="shared" si="22"/>
        <v>104</v>
      </c>
      <c r="R61" s="53">
        <f t="shared" si="22"/>
        <v>108</v>
      </c>
      <c r="S61" s="53">
        <f t="shared" si="22"/>
        <v>112</v>
      </c>
      <c r="T61" s="53">
        <f t="shared" si="22"/>
        <v>116</v>
      </c>
      <c r="U61" s="53">
        <f t="shared" si="22"/>
        <v>120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135</v>
      </c>
      <c r="B62" s="82">
        <f t="shared" ref="B62:U62" si="23" xml:space="preserve"> B61 + IF(B61&lt;&gt;0,(B219+B220)*B36,0)</f>
        <v>46</v>
      </c>
      <c r="C62" s="82">
        <f t="shared" si="23"/>
        <v>52</v>
      </c>
      <c r="D62" s="82">
        <f t="shared" si="23"/>
        <v>58</v>
      </c>
      <c r="E62" s="82">
        <f t="shared" si="23"/>
        <v>64</v>
      </c>
      <c r="F62" s="82">
        <f t="shared" si="23"/>
        <v>70</v>
      </c>
      <c r="G62" s="82">
        <f t="shared" si="23"/>
        <v>76</v>
      </c>
      <c r="H62" s="82">
        <f t="shared" si="23"/>
        <v>82</v>
      </c>
      <c r="I62" s="82">
        <f t="shared" si="23"/>
        <v>88</v>
      </c>
      <c r="J62" s="105">
        <f t="shared" si="23"/>
        <v>94</v>
      </c>
      <c r="K62" s="82">
        <f t="shared" si="23"/>
        <v>100</v>
      </c>
      <c r="L62" s="178">
        <f t="shared" si="23"/>
        <v>106</v>
      </c>
      <c r="M62" s="82">
        <f t="shared" si="23"/>
        <v>124</v>
      </c>
      <c r="N62" s="82">
        <f t="shared" si="23"/>
        <v>131</v>
      </c>
      <c r="O62" s="82">
        <f t="shared" si="23"/>
        <v>138</v>
      </c>
      <c r="P62" s="82">
        <f t="shared" si="23"/>
        <v>145</v>
      </c>
      <c r="Q62" s="82">
        <f t="shared" si="23"/>
        <v>152</v>
      </c>
      <c r="R62" s="82">
        <f t="shared" si="23"/>
        <v>159</v>
      </c>
      <c r="S62" s="82">
        <f t="shared" si="23"/>
        <v>166</v>
      </c>
      <c r="T62" s="82">
        <f t="shared" si="23"/>
        <v>173</v>
      </c>
      <c r="U62" s="82">
        <f t="shared" si="23"/>
        <v>200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139</v>
      </c>
      <c r="B64" s="53" t="str">
        <f t="shared" ref="B64:U64" si="24" xml:space="preserve"> IF(OR(B3="Soldier",B3="Guardian",B3="Combat"),"Fast","Slow")</f>
        <v>Fast</v>
      </c>
      <c r="C64" s="53" t="str">
        <f t="shared" si="24"/>
        <v>Fast</v>
      </c>
      <c r="D64" s="53" t="str">
        <f t="shared" si="24"/>
        <v>Fast</v>
      </c>
      <c r="E64" s="53" t="str">
        <f t="shared" si="24"/>
        <v>Fast</v>
      </c>
      <c r="F64" s="53" t="str">
        <f t="shared" si="24"/>
        <v>Fast</v>
      </c>
      <c r="G64" s="53" t="str">
        <f t="shared" si="24"/>
        <v>Fast</v>
      </c>
      <c r="H64" s="53" t="str">
        <f t="shared" si="24"/>
        <v>Fast</v>
      </c>
      <c r="I64" s="53" t="str">
        <f t="shared" si="24"/>
        <v>Fast</v>
      </c>
      <c r="J64" s="101" t="str">
        <f t="shared" si="24"/>
        <v>Fast</v>
      </c>
      <c r="K64" s="53" t="str">
        <f t="shared" si="24"/>
        <v>Fast</v>
      </c>
      <c r="L64" s="174" t="str">
        <f t="shared" si="24"/>
        <v>Fast</v>
      </c>
      <c r="M64" s="53" t="str">
        <f t="shared" si="24"/>
        <v>Fast</v>
      </c>
      <c r="N64" s="53" t="str">
        <f t="shared" si="24"/>
        <v>Fast</v>
      </c>
      <c r="O64" s="53" t="str">
        <f t="shared" si="24"/>
        <v>Fast</v>
      </c>
      <c r="P64" s="53" t="str">
        <f t="shared" si="24"/>
        <v>Fast</v>
      </c>
      <c r="Q64" s="53" t="str">
        <f t="shared" si="24"/>
        <v>Fast</v>
      </c>
      <c r="R64" s="53" t="str">
        <f t="shared" si="24"/>
        <v>Fast</v>
      </c>
      <c r="S64" s="53" t="str">
        <f t="shared" si="24"/>
        <v>Fast</v>
      </c>
      <c r="T64" s="53" t="str">
        <f t="shared" si="24"/>
        <v>Fast</v>
      </c>
      <c r="U64" s="53" t="str">
        <f t="shared" si="24"/>
        <v>Fast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140</v>
      </c>
      <c r="B65" s="23">
        <f xml:space="preserve"> IF(B64="Slow",0.75,1)</f>
        <v>1</v>
      </c>
      <c r="C65" s="23">
        <f t="shared" ref="C65:U65" si="25" xml:space="preserve"> IF(C64="Slow",0.75,1)</f>
        <v>1</v>
      </c>
      <c r="D65" s="23">
        <f t="shared" si="25"/>
        <v>1</v>
      </c>
      <c r="E65" s="23">
        <f t="shared" si="25"/>
        <v>1</v>
      </c>
      <c r="F65" s="23">
        <f t="shared" si="25"/>
        <v>1</v>
      </c>
      <c r="G65" s="23">
        <f t="shared" si="25"/>
        <v>1</v>
      </c>
      <c r="H65" s="23">
        <f t="shared" si="25"/>
        <v>1</v>
      </c>
      <c r="I65" s="23">
        <f t="shared" si="25"/>
        <v>1</v>
      </c>
      <c r="J65" s="27">
        <f t="shared" si="25"/>
        <v>1</v>
      </c>
      <c r="K65" s="23">
        <f t="shared" si="25"/>
        <v>1</v>
      </c>
      <c r="L65" s="76">
        <f t="shared" si="25"/>
        <v>1</v>
      </c>
      <c r="M65" s="23">
        <f t="shared" si="25"/>
        <v>1</v>
      </c>
      <c r="N65" s="23">
        <f t="shared" si="25"/>
        <v>1</v>
      </c>
      <c r="O65" s="23">
        <f t="shared" si="25"/>
        <v>1</v>
      </c>
      <c r="P65" s="23">
        <f t="shared" si="25"/>
        <v>1</v>
      </c>
      <c r="Q65" s="23">
        <f t="shared" si="25"/>
        <v>1</v>
      </c>
      <c r="R65" s="23">
        <f t="shared" si="25"/>
        <v>1</v>
      </c>
      <c r="S65" s="23">
        <f t="shared" si="25"/>
        <v>1</v>
      </c>
      <c r="T65" s="23">
        <f t="shared" si="25"/>
        <v>1</v>
      </c>
      <c r="U65" s="23">
        <f t="shared" si="25"/>
        <v>1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141</v>
      </c>
      <c r="B66" s="8">
        <f xml:space="preserve"> B65</f>
        <v>1</v>
      </c>
      <c r="C66" s="8">
        <f xml:space="preserve"> B66+C65</f>
        <v>2</v>
      </c>
      <c r="D66" s="8">
        <f t="shared" ref="D66:U66" si="26" xml:space="preserve"> C66+D65</f>
        <v>3</v>
      </c>
      <c r="E66" s="8">
        <f t="shared" si="26"/>
        <v>4</v>
      </c>
      <c r="F66" s="8">
        <f t="shared" si="26"/>
        <v>5</v>
      </c>
      <c r="G66" s="8">
        <f t="shared" si="26"/>
        <v>6</v>
      </c>
      <c r="H66" s="8">
        <f t="shared" si="26"/>
        <v>7</v>
      </c>
      <c r="I66" s="8">
        <f t="shared" si="26"/>
        <v>8</v>
      </c>
      <c r="J66" s="26">
        <f t="shared" si="26"/>
        <v>9</v>
      </c>
      <c r="K66" s="8">
        <f t="shared" si="26"/>
        <v>10</v>
      </c>
      <c r="L66" s="28">
        <f t="shared" si="26"/>
        <v>11</v>
      </c>
      <c r="M66" s="8">
        <f t="shared" si="26"/>
        <v>12</v>
      </c>
      <c r="N66" s="8">
        <f t="shared" si="26"/>
        <v>13</v>
      </c>
      <c r="O66" s="8">
        <f t="shared" si="26"/>
        <v>14</v>
      </c>
      <c r="P66" s="8">
        <f t="shared" si="26"/>
        <v>15</v>
      </c>
      <c r="Q66" s="8">
        <f t="shared" si="26"/>
        <v>16</v>
      </c>
      <c r="R66" s="8">
        <f t="shared" si="26"/>
        <v>17</v>
      </c>
      <c r="S66" s="8">
        <f t="shared" si="26"/>
        <v>18</v>
      </c>
      <c r="T66" s="8">
        <f t="shared" si="26"/>
        <v>19</v>
      </c>
      <c r="U66" s="8">
        <f t="shared" si="26"/>
        <v>20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142</v>
      </c>
      <c r="B67" s="98">
        <f xml:space="preserve"> INT(B66)</f>
        <v>1</v>
      </c>
      <c r="C67" s="98">
        <f t="shared" ref="C67:U67" si="27" xml:space="preserve"> INT(C66)</f>
        <v>2</v>
      </c>
      <c r="D67" s="98">
        <f t="shared" si="27"/>
        <v>3</v>
      </c>
      <c r="E67" s="98">
        <f t="shared" si="27"/>
        <v>4</v>
      </c>
      <c r="F67" s="98">
        <f t="shared" si="27"/>
        <v>5</v>
      </c>
      <c r="G67" s="98">
        <f t="shared" si="27"/>
        <v>6</v>
      </c>
      <c r="H67" s="98">
        <f t="shared" si="27"/>
        <v>7</v>
      </c>
      <c r="I67" s="98">
        <f t="shared" si="27"/>
        <v>8</v>
      </c>
      <c r="J67" s="106">
        <f t="shared" si="27"/>
        <v>9</v>
      </c>
      <c r="K67" s="98">
        <f t="shared" si="27"/>
        <v>10</v>
      </c>
      <c r="L67" s="179">
        <f t="shared" si="27"/>
        <v>11</v>
      </c>
      <c r="M67" s="98">
        <f t="shared" si="27"/>
        <v>12</v>
      </c>
      <c r="N67" s="98">
        <f t="shared" si="27"/>
        <v>13</v>
      </c>
      <c r="O67" s="98">
        <f t="shared" si="27"/>
        <v>14</v>
      </c>
      <c r="P67" s="98">
        <f t="shared" si="27"/>
        <v>15</v>
      </c>
      <c r="Q67" s="98">
        <f t="shared" si="27"/>
        <v>16</v>
      </c>
      <c r="R67" s="98">
        <f t="shared" si="27"/>
        <v>17</v>
      </c>
      <c r="S67" s="98">
        <f t="shared" si="27"/>
        <v>18</v>
      </c>
      <c r="T67" s="98">
        <f t="shared" si="27"/>
        <v>19</v>
      </c>
      <c r="U67" s="98">
        <f t="shared" si="27"/>
        <v>20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131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0</v>
      </c>
      <c r="T80" s="8">
        <f t="shared" si="33"/>
        <v>0</v>
      </c>
      <c r="U80" s="8">
        <f t="shared" si="33"/>
        <v>0</v>
      </c>
    </row>
    <row r="81" spans="1:22">
      <c r="A81" s="23" t="s">
        <v>157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145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5</v>
      </c>
      <c r="E84" s="8">
        <f t="shared" si="35"/>
        <v>6</v>
      </c>
      <c r="F84" s="8">
        <f t="shared" si="35"/>
        <v>6</v>
      </c>
      <c r="G84" s="8">
        <f t="shared" si="35"/>
        <v>7</v>
      </c>
      <c r="H84" s="8">
        <f t="shared" si="35"/>
        <v>7</v>
      </c>
      <c r="I84" s="8">
        <f t="shared" si="35"/>
        <v>8</v>
      </c>
      <c r="J84" s="26">
        <f t="shared" si="35"/>
        <v>8</v>
      </c>
      <c r="K84" s="8">
        <f t="shared" ref="K84:U84" si="36" xml:space="preserve"> J217 + INT(2+ $J$7/2) + INT(2+ (K$7 - $J$7)/2)</f>
        <v>10</v>
      </c>
      <c r="L84" s="28">
        <f t="shared" si="36"/>
        <v>11</v>
      </c>
      <c r="M84" s="8">
        <f t="shared" si="36"/>
        <v>11</v>
      </c>
      <c r="N84" s="8">
        <f t="shared" si="36"/>
        <v>12</v>
      </c>
      <c r="O84" s="8">
        <f t="shared" si="36"/>
        <v>12</v>
      </c>
      <c r="P84" s="8">
        <f t="shared" si="36"/>
        <v>13</v>
      </c>
      <c r="Q84" s="8">
        <f t="shared" si="36"/>
        <v>13</v>
      </c>
      <c r="R84" s="8">
        <f t="shared" si="36"/>
        <v>14</v>
      </c>
      <c r="S84" s="8">
        <f t="shared" si="36"/>
        <v>14</v>
      </c>
      <c r="T84" s="8">
        <f t="shared" si="36"/>
        <v>15</v>
      </c>
      <c r="U84" s="8">
        <f t="shared" si="36"/>
        <v>15</v>
      </c>
      <c r="V84" s="29"/>
    </row>
    <row r="85" spans="1:22">
      <c r="A85" s="45" t="s">
        <v>52</v>
      </c>
      <c r="B85" s="8">
        <f t="shared" ref="B85:J85" si="37" xml:space="preserve"> B216 + INT(2+ B$7/2)</f>
        <v>5</v>
      </c>
      <c r="C85" s="8">
        <f t="shared" si="37"/>
        <v>6</v>
      </c>
      <c r="D85" s="8">
        <f t="shared" si="37"/>
        <v>6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13</v>
      </c>
      <c r="O85" s="8">
        <f t="shared" si="38"/>
        <v>13</v>
      </c>
      <c r="P85" s="8">
        <f t="shared" si="38"/>
        <v>14</v>
      </c>
      <c r="Q85" s="8">
        <f t="shared" si="38"/>
        <v>14</v>
      </c>
      <c r="R85" s="8">
        <f t="shared" si="38"/>
        <v>15</v>
      </c>
      <c r="S85" s="8">
        <f t="shared" si="38"/>
        <v>15</v>
      </c>
      <c r="T85" s="8">
        <f t="shared" si="38"/>
        <v>16</v>
      </c>
      <c r="U85" s="8">
        <f t="shared" si="38"/>
        <v>16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8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10</v>
      </c>
      <c r="O86" s="8">
        <f t="shared" si="40"/>
        <v>11</v>
      </c>
      <c r="P86" s="8">
        <f t="shared" si="40"/>
        <v>11</v>
      </c>
      <c r="Q86" s="8">
        <f t="shared" si="40"/>
        <v>12</v>
      </c>
      <c r="R86" s="8">
        <f t="shared" si="40"/>
        <v>12</v>
      </c>
      <c r="S86" s="8">
        <f t="shared" si="40"/>
        <v>12</v>
      </c>
      <c r="T86" s="8">
        <f t="shared" si="40"/>
        <v>13</v>
      </c>
      <c r="U86" s="8">
        <f t="shared" si="40"/>
        <v>13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143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2</v>
      </c>
      <c r="C90" s="23">
        <f t="shared" si="42"/>
        <v>2</v>
      </c>
      <c r="D90" s="23">
        <f t="shared" si="42"/>
        <v>2</v>
      </c>
      <c r="E90" s="23">
        <f t="shared" si="42"/>
        <v>2</v>
      </c>
      <c r="F90" s="23">
        <f t="shared" si="42"/>
        <v>2</v>
      </c>
      <c r="G90" s="23">
        <f t="shared" si="42"/>
        <v>2</v>
      </c>
      <c r="H90" s="23">
        <f t="shared" si="42"/>
        <v>2</v>
      </c>
      <c r="I90" s="23">
        <f t="shared" si="42"/>
        <v>2</v>
      </c>
      <c r="J90" s="27">
        <f t="shared" si="42"/>
        <v>2</v>
      </c>
      <c r="K90" s="23">
        <f t="shared" si="42"/>
        <v>2</v>
      </c>
      <c r="L90" s="76">
        <f t="shared" si="42"/>
        <v>2</v>
      </c>
      <c r="M90" s="23">
        <f t="shared" si="42"/>
        <v>2</v>
      </c>
      <c r="N90" s="23">
        <f t="shared" si="42"/>
        <v>2</v>
      </c>
      <c r="O90" s="23">
        <f t="shared" si="42"/>
        <v>2</v>
      </c>
      <c r="P90" s="23">
        <f t="shared" si="42"/>
        <v>2</v>
      </c>
      <c r="Q90" s="23">
        <f t="shared" si="42"/>
        <v>2</v>
      </c>
      <c r="R90" s="23">
        <f t="shared" si="42"/>
        <v>2</v>
      </c>
      <c r="S90" s="23">
        <f t="shared" si="42"/>
        <v>2</v>
      </c>
      <c r="T90" s="23">
        <f t="shared" si="42"/>
        <v>2</v>
      </c>
      <c r="U90" s="23">
        <f t="shared" si="42"/>
        <v>2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8" si="49" xml:space="preserve"> IF((1 - (B255 - 1)/20)*100 &lt;= 100, IF((1 - (B255 - 1)/20)*100 &gt;= 0, (1 - (B255 - 1)/20)*100, 0), 100)</f>
        <v>65</v>
      </c>
      <c r="C115" s="8">
        <f t="shared" si="49"/>
        <v>70</v>
      </c>
      <c r="D115" s="8">
        <f t="shared" si="49"/>
        <v>70</v>
      </c>
      <c r="E115" s="8">
        <f t="shared" si="49"/>
        <v>75</v>
      </c>
      <c r="F115" s="8">
        <f t="shared" si="49"/>
        <v>75</v>
      </c>
      <c r="G115" s="8">
        <f t="shared" si="49"/>
        <v>80</v>
      </c>
      <c r="H115" s="8">
        <f t="shared" si="49"/>
        <v>85</v>
      </c>
      <c r="I115" s="8">
        <f t="shared" si="49"/>
        <v>95</v>
      </c>
      <c r="J115" s="26">
        <f t="shared" si="49"/>
        <v>100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si="49"/>
        <v>75</v>
      </c>
      <c r="C116" s="8">
        <f t="shared" si="49"/>
        <v>80</v>
      </c>
      <c r="D116" s="8">
        <f t="shared" si="49"/>
        <v>80</v>
      </c>
      <c r="E116" s="8">
        <f t="shared" si="49"/>
        <v>85</v>
      </c>
      <c r="F116" s="8">
        <f t="shared" si="49"/>
        <v>85</v>
      </c>
      <c r="G116" s="8">
        <f t="shared" si="49"/>
        <v>90</v>
      </c>
      <c r="H116" s="8">
        <f t="shared" si="49"/>
        <v>95</v>
      </c>
      <c r="I116" s="8">
        <f t="shared" si="49"/>
        <v>100</v>
      </c>
      <c r="J116" s="26">
        <f t="shared" si="49"/>
        <v>100</v>
      </c>
      <c r="K116" s="8">
        <f t="shared" si="49"/>
        <v>100</v>
      </c>
      <c r="L116" s="28">
        <f t="shared" si="49"/>
        <v>100</v>
      </c>
      <c r="M116" s="8">
        <f t="shared" si="49"/>
        <v>100</v>
      </c>
      <c r="N116" s="8">
        <f t="shared" si="49"/>
        <v>100</v>
      </c>
      <c r="O116" s="8">
        <f t="shared" si="49"/>
        <v>100</v>
      </c>
      <c r="P116" s="8">
        <f t="shared" si="49"/>
        <v>100</v>
      </c>
      <c r="Q116" s="8">
        <f t="shared" si="49"/>
        <v>100</v>
      </c>
      <c r="R116" s="8">
        <f t="shared" si="49"/>
        <v>100</v>
      </c>
      <c r="S116" s="8">
        <f t="shared" si="49"/>
        <v>100</v>
      </c>
      <c r="T116" s="8">
        <f t="shared" si="49"/>
        <v>100</v>
      </c>
      <c r="U116" s="8">
        <f t="shared" si="49"/>
        <v>100</v>
      </c>
      <c r="V116" s="29"/>
    </row>
    <row r="117" spans="1:22">
      <c r="A117" s="8" t="s">
        <v>65</v>
      </c>
      <c r="B117" s="8">
        <f t="shared" si="49"/>
        <v>75</v>
      </c>
      <c r="C117" s="8">
        <f t="shared" si="49"/>
        <v>80</v>
      </c>
      <c r="D117" s="8">
        <f t="shared" si="49"/>
        <v>80</v>
      </c>
      <c r="E117" s="8">
        <f t="shared" si="49"/>
        <v>85</v>
      </c>
      <c r="F117" s="8">
        <f t="shared" si="49"/>
        <v>85</v>
      </c>
      <c r="G117" s="8">
        <f t="shared" si="49"/>
        <v>90</v>
      </c>
      <c r="H117" s="8">
        <f t="shared" si="49"/>
        <v>95</v>
      </c>
      <c r="I117" s="8">
        <f t="shared" si="49"/>
        <v>100</v>
      </c>
      <c r="J117" s="26">
        <f t="shared" si="49"/>
        <v>100</v>
      </c>
      <c r="K117" s="8">
        <f t="shared" si="49"/>
        <v>100</v>
      </c>
      <c r="L117" s="28">
        <f t="shared" si="49"/>
        <v>100</v>
      </c>
      <c r="M117" s="8">
        <f t="shared" si="49"/>
        <v>100</v>
      </c>
      <c r="N117" s="8">
        <f t="shared" si="49"/>
        <v>100</v>
      </c>
      <c r="O117" s="8">
        <f t="shared" si="49"/>
        <v>100</v>
      </c>
      <c r="P117" s="8">
        <f t="shared" si="49"/>
        <v>100</v>
      </c>
      <c r="Q117" s="8">
        <f t="shared" si="49"/>
        <v>100</v>
      </c>
      <c r="R117" s="8">
        <f t="shared" si="49"/>
        <v>100</v>
      </c>
      <c r="S117" s="8">
        <f t="shared" si="49"/>
        <v>100</v>
      </c>
      <c r="T117" s="8">
        <f t="shared" si="49"/>
        <v>100</v>
      </c>
      <c r="U117" s="8">
        <f t="shared" si="49"/>
        <v>100</v>
      </c>
    </row>
    <row r="118" spans="1:22">
      <c r="A118" s="8" t="s">
        <v>66</v>
      </c>
      <c r="B118" s="8">
        <f t="shared" si="49"/>
        <v>70</v>
      </c>
      <c r="C118" s="8">
        <f t="shared" si="49"/>
        <v>75</v>
      </c>
      <c r="D118" s="8">
        <f t="shared" si="49"/>
        <v>75</v>
      </c>
      <c r="E118" s="8">
        <f t="shared" si="49"/>
        <v>80</v>
      </c>
      <c r="F118" s="8">
        <f t="shared" si="49"/>
        <v>80</v>
      </c>
      <c r="G118" s="8">
        <f t="shared" si="49"/>
        <v>85</v>
      </c>
      <c r="H118" s="8">
        <f t="shared" si="49"/>
        <v>90</v>
      </c>
      <c r="I118" s="8">
        <f t="shared" si="49"/>
        <v>100</v>
      </c>
      <c r="J118" s="26">
        <f t="shared" si="49"/>
        <v>100</v>
      </c>
      <c r="K118" s="8">
        <f t="shared" si="49"/>
        <v>100</v>
      </c>
      <c r="L118" s="28">
        <f t="shared" si="49"/>
        <v>100</v>
      </c>
      <c r="M118" s="8">
        <f t="shared" si="49"/>
        <v>100</v>
      </c>
      <c r="N118" s="8">
        <f t="shared" si="49"/>
        <v>100</v>
      </c>
      <c r="O118" s="8">
        <f t="shared" si="49"/>
        <v>100</v>
      </c>
      <c r="P118" s="8">
        <f t="shared" si="49"/>
        <v>100</v>
      </c>
      <c r="Q118" s="8">
        <f t="shared" si="49"/>
        <v>100</v>
      </c>
      <c r="R118" s="8">
        <f t="shared" si="49"/>
        <v>100</v>
      </c>
      <c r="S118" s="8">
        <f t="shared" si="49"/>
        <v>100</v>
      </c>
      <c r="T118" s="8">
        <f t="shared" si="49"/>
        <v>100</v>
      </c>
      <c r="U118" s="8">
        <f t="shared" si="49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3" si="50" xml:space="preserve"> IF((1 - (B260 - 1)/20)*100 &lt;= 100, IF((1 - (B260 - 1)/20)*100 &gt;= 0, (1 - (B260 - 1)/20)*100, 0), 100)</f>
        <v>15.000000000000002</v>
      </c>
      <c r="C120" s="8">
        <f t="shared" si="50"/>
        <v>19.999999999999996</v>
      </c>
      <c r="D120" s="8">
        <f t="shared" si="50"/>
        <v>19.999999999999996</v>
      </c>
      <c r="E120" s="8">
        <f t="shared" si="50"/>
        <v>25</v>
      </c>
      <c r="F120" s="8">
        <f t="shared" si="50"/>
        <v>25</v>
      </c>
      <c r="G120" s="8">
        <f t="shared" si="50"/>
        <v>30.000000000000004</v>
      </c>
      <c r="H120" s="8">
        <f t="shared" si="50"/>
        <v>35</v>
      </c>
      <c r="I120" s="8">
        <f t="shared" si="50"/>
        <v>44.999999999999993</v>
      </c>
      <c r="J120" s="26">
        <f t="shared" si="50"/>
        <v>50</v>
      </c>
      <c r="K120" s="8">
        <f t="shared" si="50"/>
        <v>60</v>
      </c>
      <c r="L120" s="28">
        <f t="shared" si="50"/>
        <v>70</v>
      </c>
      <c r="M120" s="8">
        <f t="shared" si="50"/>
        <v>80</v>
      </c>
      <c r="N120" s="8">
        <f t="shared" si="50"/>
        <v>90</v>
      </c>
      <c r="O120" s="8">
        <f t="shared" si="50"/>
        <v>100</v>
      </c>
      <c r="P120" s="8">
        <f t="shared" si="50"/>
        <v>100</v>
      </c>
      <c r="Q120" s="8">
        <f t="shared" si="50"/>
        <v>100</v>
      </c>
      <c r="R120" s="8">
        <f t="shared" si="50"/>
        <v>100</v>
      </c>
      <c r="S120" s="8">
        <f t="shared" si="50"/>
        <v>100</v>
      </c>
      <c r="T120" s="8">
        <f t="shared" si="50"/>
        <v>100</v>
      </c>
      <c r="U120" s="8">
        <f t="shared" si="50"/>
        <v>100</v>
      </c>
    </row>
    <row r="121" spans="1:22">
      <c r="A121" s="8" t="s">
        <v>64</v>
      </c>
      <c r="B121" s="8">
        <f t="shared" si="50"/>
        <v>25</v>
      </c>
      <c r="C121" s="8">
        <f t="shared" si="50"/>
        <v>30.000000000000004</v>
      </c>
      <c r="D121" s="8">
        <f t="shared" si="50"/>
        <v>30.000000000000004</v>
      </c>
      <c r="E121" s="8">
        <f t="shared" si="50"/>
        <v>35</v>
      </c>
      <c r="F121" s="8">
        <f t="shared" si="50"/>
        <v>35</v>
      </c>
      <c r="G121" s="8">
        <f t="shared" si="50"/>
        <v>40</v>
      </c>
      <c r="H121" s="8">
        <f t="shared" si="50"/>
        <v>44.999999999999993</v>
      </c>
      <c r="I121" s="8">
        <f t="shared" si="50"/>
        <v>55.000000000000007</v>
      </c>
      <c r="J121" s="26">
        <f t="shared" si="50"/>
        <v>60</v>
      </c>
      <c r="K121" s="8">
        <f t="shared" si="50"/>
        <v>75</v>
      </c>
      <c r="L121" s="28">
        <f t="shared" si="50"/>
        <v>85</v>
      </c>
      <c r="M121" s="8">
        <f t="shared" si="50"/>
        <v>95</v>
      </c>
      <c r="N121" s="8">
        <f t="shared" si="50"/>
        <v>100</v>
      </c>
      <c r="O121" s="8">
        <f t="shared" si="50"/>
        <v>100</v>
      </c>
      <c r="P121" s="8">
        <f t="shared" si="50"/>
        <v>100</v>
      </c>
      <c r="Q121" s="8">
        <f t="shared" si="50"/>
        <v>100</v>
      </c>
      <c r="R121" s="8">
        <f t="shared" si="50"/>
        <v>100</v>
      </c>
      <c r="S121" s="8">
        <f t="shared" si="50"/>
        <v>100</v>
      </c>
      <c r="T121" s="8">
        <f t="shared" si="50"/>
        <v>100</v>
      </c>
      <c r="U121" s="8">
        <f t="shared" si="50"/>
        <v>100</v>
      </c>
    </row>
    <row r="122" spans="1:22">
      <c r="A122" s="8" t="s">
        <v>65</v>
      </c>
      <c r="B122" s="8">
        <f t="shared" si="50"/>
        <v>25</v>
      </c>
      <c r="C122" s="8">
        <f t="shared" si="50"/>
        <v>30.000000000000004</v>
      </c>
      <c r="D122" s="8">
        <f t="shared" si="50"/>
        <v>30.000000000000004</v>
      </c>
      <c r="E122" s="8">
        <f t="shared" si="50"/>
        <v>35</v>
      </c>
      <c r="F122" s="8">
        <f t="shared" si="50"/>
        <v>35</v>
      </c>
      <c r="G122" s="8">
        <f t="shared" si="50"/>
        <v>40</v>
      </c>
      <c r="H122" s="8">
        <f t="shared" si="50"/>
        <v>44.999999999999993</v>
      </c>
      <c r="I122" s="8">
        <f t="shared" si="50"/>
        <v>55.000000000000007</v>
      </c>
      <c r="J122" s="26">
        <f t="shared" si="50"/>
        <v>60</v>
      </c>
      <c r="K122" s="8">
        <f t="shared" si="50"/>
        <v>75</v>
      </c>
      <c r="L122" s="28">
        <f t="shared" si="50"/>
        <v>85</v>
      </c>
      <c r="M122" s="8">
        <f t="shared" si="50"/>
        <v>95</v>
      </c>
      <c r="N122" s="8">
        <f t="shared" si="50"/>
        <v>100</v>
      </c>
      <c r="O122" s="8">
        <f t="shared" si="50"/>
        <v>100</v>
      </c>
      <c r="P122" s="8">
        <f t="shared" si="50"/>
        <v>100</v>
      </c>
      <c r="Q122" s="8">
        <f t="shared" si="50"/>
        <v>100</v>
      </c>
      <c r="R122" s="8">
        <f t="shared" si="50"/>
        <v>100</v>
      </c>
      <c r="S122" s="8">
        <f t="shared" si="50"/>
        <v>100</v>
      </c>
      <c r="T122" s="8">
        <f t="shared" si="50"/>
        <v>100</v>
      </c>
      <c r="U122" s="8">
        <f t="shared" si="50"/>
        <v>100</v>
      </c>
    </row>
    <row r="123" spans="1:22">
      <c r="A123" s="8" t="s">
        <v>66</v>
      </c>
      <c r="B123" s="8">
        <f t="shared" si="50"/>
        <v>19.999999999999996</v>
      </c>
      <c r="C123" s="8">
        <f t="shared" si="50"/>
        <v>25</v>
      </c>
      <c r="D123" s="8">
        <f t="shared" si="50"/>
        <v>25</v>
      </c>
      <c r="E123" s="8">
        <f t="shared" si="50"/>
        <v>30.000000000000004</v>
      </c>
      <c r="F123" s="8">
        <f t="shared" si="50"/>
        <v>30.000000000000004</v>
      </c>
      <c r="G123" s="8">
        <f t="shared" si="50"/>
        <v>35</v>
      </c>
      <c r="H123" s="8">
        <f t="shared" si="50"/>
        <v>40</v>
      </c>
      <c r="I123" s="8">
        <f t="shared" si="50"/>
        <v>50</v>
      </c>
      <c r="J123" s="26">
        <f t="shared" si="50"/>
        <v>55.000000000000007</v>
      </c>
      <c r="K123" s="8">
        <f t="shared" si="50"/>
        <v>70</v>
      </c>
      <c r="L123" s="28">
        <f t="shared" si="50"/>
        <v>80</v>
      </c>
      <c r="M123" s="8">
        <f t="shared" si="50"/>
        <v>90</v>
      </c>
      <c r="N123" s="8">
        <f t="shared" si="50"/>
        <v>100</v>
      </c>
      <c r="O123" s="8">
        <f t="shared" si="50"/>
        <v>100</v>
      </c>
      <c r="P123" s="8">
        <f t="shared" si="50"/>
        <v>100</v>
      </c>
      <c r="Q123" s="8">
        <f t="shared" si="50"/>
        <v>100</v>
      </c>
      <c r="R123" s="8">
        <f t="shared" si="50"/>
        <v>100</v>
      </c>
      <c r="S123" s="8">
        <f t="shared" si="50"/>
        <v>100</v>
      </c>
      <c r="T123" s="8">
        <f t="shared" si="50"/>
        <v>100</v>
      </c>
      <c r="U123" s="8">
        <f t="shared" si="50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8" si="51" xml:space="preserve"> IF((1 - (B265 - 1)/20)*100 &lt;= 100, IF((1 - (B265 - 1)/20)*100 &gt;= 0, (1 - (B265 - 1)/20)*100, 0), 100)</f>
        <v>0</v>
      </c>
      <c r="C125" s="8">
        <f t="shared" si="51"/>
        <v>0</v>
      </c>
      <c r="D125" s="8">
        <f t="shared" si="51"/>
        <v>0</v>
      </c>
      <c r="E125" s="8">
        <f t="shared" si="51"/>
        <v>0</v>
      </c>
      <c r="F125" s="8">
        <f t="shared" si="51"/>
        <v>0</v>
      </c>
      <c r="G125" s="8">
        <f t="shared" si="51"/>
        <v>0</v>
      </c>
      <c r="H125" s="8">
        <f t="shared" si="51"/>
        <v>0</v>
      </c>
      <c r="I125" s="8">
        <f t="shared" si="51"/>
        <v>0</v>
      </c>
      <c r="J125" s="26">
        <f t="shared" si="51"/>
        <v>0</v>
      </c>
      <c r="K125" s="8">
        <f t="shared" si="51"/>
        <v>9.9999999999999982</v>
      </c>
      <c r="L125" s="28">
        <f t="shared" si="51"/>
        <v>19.999999999999996</v>
      </c>
      <c r="M125" s="8">
        <f t="shared" si="51"/>
        <v>30.000000000000004</v>
      </c>
      <c r="N125" s="8">
        <f t="shared" si="51"/>
        <v>40</v>
      </c>
      <c r="O125" s="8">
        <f t="shared" si="51"/>
        <v>50</v>
      </c>
      <c r="P125" s="8">
        <f t="shared" si="51"/>
        <v>55.000000000000007</v>
      </c>
      <c r="Q125" s="8">
        <f t="shared" si="51"/>
        <v>65</v>
      </c>
      <c r="R125" s="8">
        <f t="shared" si="51"/>
        <v>70</v>
      </c>
      <c r="S125" s="8">
        <f t="shared" si="51"/>
        <v>75</v>
      </c>
      <c r="T125" s="8">
        <f t="shared" si="51"/>
        <v>85</v>
      </c>
      <c r="U125" s="8">
        <f t="shared" si="51"/>
        <v>90</v>
      </c>
    </row>
    <row r="126" spans="1:22">
      <c r="A126" s="8" t="s">
        <v>64</v>
      </c>
      <c r="B126" s="8">
        <f t="shared" si="51"/>
        <v>0</v>
      </c>
      <c r="C126" s="8">
        <f t="shared" si="51"/>
        <v>0</v>
      </c>
      <c r="D126" s="8">
        <f t="shared" si="51"/>
        <v>0</v>
      </c>
      <c r="E126" s="8">
        <f t="shared" si="51"/>
        <v>0</v>
      </c>
      <c r="F126" s="8">
        <f t="shared" si="51"/>
        <v>0</v>
      </c>
      <c r="G126" s="8">
        <f t="shared" si="51"/>
        <v>0</v>
      </c>
      <c r="H126" s="8">
        <f t="shared" si="51"/>
        <v>0</v>
      </c>
      <c r="I126" s="8">
        <f t="shared" si="51"/>
        <v>5.0000000000000044</v>
      </c>
      <c r="J126" s="26">
        <f t="shared" si="51"/>
        <v>9.9999999999999982</v>
      </c>
      <c r="K126" s="8">
        <f t="shared" si="51"/>
        <v>25</v>
      </c>
      <c r="L126" s="28">
        <f t="shared" si="51"/>
        <v>35</v>
      </c>
      <c r="M126" s="8">
        <f t="shared" si="51"/>
        <v>44.999999999999993</v>
      </c>
      <c r="N126" s="8">
        <f t="shared" si="51"/>
        <v>55.000000000000007</v>
      </c>
      <c r="O126" s="8">
        <f t="shared" si="51"/>
        <v>60</v>
      </c>
      <c r="P126" s="8">
        <f t="shared" si="51"/>
        <v>70</v>
      </c>
      <c r="Q126" s="8">
        <f t="shared" si="51"/>
        <v>75</v>
      </c>
      <c r="R126" s="8">
        <f t="shared" si="51"/>
        <v>85</v>
      </c>
      <c r="S126" s="8">
        <f t="shared" si="51"/>
        <v>90</v>
      </c>
      <c r="T126" s="8">
        <f t="shared" si="51"/>
        <v>100</v>
      </c>
      <c r="U126" s="8">
        <f t="shared" si="51"/>
        <v>100</v>
      </c>
    </row>
    <row r="127" spans="1:22">
      <c r="A127" s="8" t="s">
        <v>65</v>
      </c>
      <c r="B127" s="8">
        <f t="shared" si="51"/>
        <v>0</v>
      </c>
      <c r="C127" s="8">
        <f t="shared" si="51"/>
        <v>0</v>
      </c>
      <c r="D127" s="8">
        <f t="shared" si="51"/>
        <v>0</v>
      </c>
      <c r="E127" s="8">
        <f t="shared" si="51"/>
        <v>0</v>
      </c>
      <c r="F127" s="8">
        <f t="shared" si="51"/>
        <v>0</v>
      </c>
      <c r="G127" s="8">
        <f t="shared" si="51"/>
        <v>0</v>
      </c>
      <c r="H127" s="8">
        <f t="shared" si="51"/>
        <v>0</v>
      </c>
      <c r="I127" s="8">
        <f t="shared" si="51"/>
        <v>5.0000000000000044</v>
      </c>
      <c r="J127" s="26">
        <f t="shared" si="51"/>
        <v>9.9999999999999982</v>
      </c>
      <c r="K127" s="8">
        <f t="shared" si="51"/>
        <v>25</v>
      </c>
      <c r="L127" s="28">
        <f t="shared" si="51"/>
        <v>35</v>
      </c>
      <c r="M127" s="8">
        <f t="shared" si="51"/>
        <v>44.999999999999993</v>
      </c>
      <c r="N127" s="8">
        <f t="shared" si="51"/>
        <v>55.000000000000007</v>
      </c>
      <c r="O127" s="8">
        <f t="shared" si="51"/>
        <v>60</v>
      </c>
      <c r="P127" s="8">
        <f t="shared" si="51"/>
        <v>70</v>
      </c>
      <c r="Q127" s="8">
        <f t="shared" si="51"/>
        <v>75</v>
      </c>
      <c r="R127" s="8">
        <f t="shared" si="51"/>
        <v>85</v>
      </c>
      <c r="S127" s="8">
        <f t="shared" si="51"/>
        <v>90</v>
      </c>
      <c r="T127" s="8">
        <f t="shared" si="51"/>
        <v>100</v>
      </c>
      <c r="U127" s="8">
        <f t="shared" si="51"/>
        <v>100</v>
      </c>
      <c r="V127" s="18"/>
    </row>
    <row r="128" spans="1:22">
      <c r="A128" s="8" t="s">
        <v>66</v>
      </c>
      <c r="B128" s="8">
        <f t="shared" si="51"/>
        <v>0</v>
      </c>
      <c r="C128" s="8">
        <f t="shared" si="51"/>
        <v>0</v>
      </c>
      <c r="D128" s="8">
        <f t="shared" si="51"/>
        <v>0</v>
      </c>
      <c r="E128" s="8">
        <f t="shared" si="51"/>
        <v>0</v>
      </c>
      <c r="F128" s="8">
        <f t="shared" si="51"/>
        <v>0</v>
      </c>
      <c r="G128" s="8">
        <f t="shared" si="51"/>
        <v>0</v>
      </c>
      <c r="H128" s="8">
        <f t="shared" si="51"/>
        <v>0</v>
      </c>
      <c r="I128" s="8">
        <f t="shared" si="51"/>
        <v>0</v>
      </c>
      <c r="J128" s="26">
        <f t="shared" si="51"/>
        <v>5.0000000000000044</v>
      </c>
      <c r="K128" s="8">
        <f t="shared" si="51"/>
        <v>19.999999999999996</v>
      </c>
      <c r="L128" s="28">
        <f t="shared" si="51"/>
        <v>30.000000000000004</v>
      </c>
      <c r="M128" s="8">
        <f t="shared" si="51"/>
        <v>40</v>
      </c>
      <c r="N128" s="8">
        <f t="shared" si="51"/>
        <v>50</v>
      </c>
      <c r="O128" s="8">
        <f t="shared" si="51"/>
        <v>55.000000000000007</v>
      </c>
      <c r="P128" s="8">
        <f t="shared" si="51"/>
        <v>65</v>
      </c>
      <c r="Q128" s="8">
        <f t="shared" si="51"/>
        <v>70</v>
      </c>
      <c r="R128" s="8">
        <f t="shared" si="51"/>
        <v>80</v>
      </c>
      <c r="S128" s="8">
        <f t="shared" si="51"/>
        <v>85</v>
      </c>
      <c r="T128" s="8">
        <f t="shared" si="51"/>
        <v>95</v>
      </c>
      <c r="U128" s="8">
        <f t="shared" si="51"/>
        <v>100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5" si="52" xml:space="preserve"> IF((1 - (B272 - 1)/20)*100 &lt;= 100, IF((1 - (B272 - 1)/20)*100 &gt;= 0, (1 - (B272 - 1)/20)*100, 0), 100)</f>
        <v>55.000000000000007</v>
      </c>
      <c r="C132" s="8">
        <f t="shared" si="52"/>
        <v>60</v>
      </c>
      <c r="D132" s="8">
        <f t="shared" si="52"/>
        <v>60</v>
      </c>
      <c r="E132" s="8">
        <f t="shared" si="52"/>
        <v>65</v>
      </c>
      <c r="F132" s="8">
        <f t="shared" si="52"/>
        <v>65</v>
      </c>
      <c r="G132" s="8">
        <f t="shared" si="52"/>
        <v>70</v>
      </c>
      <c r="H132" s="8">
        <f t="shared" si="52"/>
        <v>70</v>
      </c>
      <c r="I132" s="8">
        <f t="shared" si="52"/>
        <v>75</v>
      </c>
      <c r="J132" s="26">
        <f t="shared" si="52"/>
        <v>75</v>
      </c>
      <c r="K132" s="8">
        <f t="shared" si="52"/>
        <v>80</v>
      </c>
      <c r="L132" s="28">
        <f t="shared" si="52"/>
        <v>85</v>
      </c>
      <c r="M132" s="8">
        <f t="shared" si="52"/>
        <v>85</v>
      </c>
      <c r="N132" s="8">
        <f t="shared" si="52"/>
        <v>90</v>
      </c>
      <c r="O132" s="8">
        <f t="shared" si="52"/>
        <v>95</v>
      </c>
      <c r="P132" s="8">
        <f t="shared" si="52"/>
        <v>95</v>
      </c>
      <c r="Q132" s="8">
        <f t="shared" si="52"/>
        <v>100</v>
      </c>
      <c r="R132" s="8">
        <f t="shared" si="52"/>
        <v>100</v>
      </c>
      <c r="S132" s="8">
        <f t="shared" si="52"/>
        <v>100</v>
      </c>
      <c r="T132" s="8">
        <f t="shared" si="52"/>
        <v>100</v>
      </c>
      <c r="U132" s="8">
        <f t="shared" si="52"/>
        <v>100</v>
      </c>
    </row>
    <row r="133" spans="1:22">
      <c r="A133" s="8" t="s">
        <v>64</v>
      </c>
      <c r="B133" s="8">
        <f t="shared" si="52"/>
        <v>65</v>
      </c>
      <c r="C133" s="8">
        <f t="shared" si="52"/>
        <v>70</v>
      </c>
      <c r="D133" s="8">
        <f t="shared" si="52"/>
        <v>70</v>
      </c>
      <c r="E133" s="8">
        <f t="shared" si="52"/>
        <v>75</v>
      </c>
      <c r="F133" s="8">
        <f t="shared" si="52"/>
        <v>75</v>
      </c>
      <c r="G133" s="8">
        <f t="shared" si="52"/>
        <v>80</v>
      </c>
      <c r="H133" s="8">
        <f t="shared" si="52"/>
        <v>80</v>
      </c>
      <c r="I133" s="8">
        <f t="shared" si="52"/>
        <v>85</v>
      </c>
      <c r="J133" s="26">
        <f t="shared" si="52"/>
        <v>85</v>
      </c>
      <c r="K133" s="8">
        <f t="shared" si="52"/>
        <v>95</v>
      </c>
      <c r="L133" s="28">
        <f t="shared" si="52"/>
        <v>100</v>
      </c>
      <c r="M133" s="8">
        <f t="shared" si="52"/>
        <v>100</v>
      </c>
      <c r="N133" s="8">
        <f t="shared" si="52"/>
        <v>100</v>
      </c>
      <c r="O133" s="8">
        <f t="shared" si="52"/>
        <v>100</v>
      </c>
      <c r="P133" s="8">
        <f t="shared" si="52"/>
        <v>100</v>
      </c>
      <c r="Q133" s="8">
        <f t="shared" si="52"/>
        <v>100</v>
      </c>
      <c r="R133" s="8">
        <f t="shared" si="52"/>
        <v>100</v>
      </c>
      <c r="S133" s="8">
        <f t="shared" si="52"/>
        <v>100</v>
      </c>
      <c r="T133" s="8">
        <f t="shared" si="52"/>
        <v>100</v>
      </c>
      <c r="U133" s="8">
        <f t="shared" si="52"/>
        <v>100</v>
      </c>
      <c r="V133" s="29"/>
    </row>
    <row r="134" spans="1:22">
      <c r="A134" s="8" t="s">
        <v>65</v>
      </c>
      <c r="B134" s="8">
        <f t="shared" si="52"/>
        <v>65</v>
      </c>
      <c r="C134" s="8">
        <f t="shared" si="52"/>
        <v>70</v>
      </c>
      <c r="D134" s="8">
        <f t="shared" si="52"/>
        <v>70</v>
      </c>
      <c r="E134" s="8">
        <f t="shared" si="52"/>
        <v>75</v>
      </c>
      <c r="F134" s="8">
        <f t="shared" si="52"/>
        <v>75</v>
      </c>
      <c r="G134" s="8">
        <f t="shared" si="52"/>
        <v>80</v>
      </c>
      <c r="H134" s="8">
        <f t="shared" si="52"/>
        <v>80</v>
      </c>
      <c r="I134" s="8">
        <f t="shared" si="52"/>
        <v>85</v>
      </c>
      <c r="J134" s="26">
        <f t="shared" si="52"/>
        <v>85</v>
      </c>
      <c r="K134" s="8">
        <f t="shared" si="52"/>
        <v>95</v>
      </c>
      <c r="L134" s="28">
        <f t="shared" si="52"/>
        <v>100</v>
      </c>
      <c r="M134" s="8">
        <f t="shared" si="52"/>
        <v>100</v>
      </c>
      <c r="N134" s="8">
        <f t="shared" si="52"/>
        <v>100</v>
      </c>
      <c r="O134" s="8">
        <f t="shared" si="52"/>
        <v>100</v>
      </c>
      <c r="P134" s="8">
        <f t="shared" si="52"/>
        <v>100</v>
      </c>
      <c r="Q134" s="8">
        <f t="shared" si="52"/>
        <v>100</v>
      </c>
      <c r="R134" s="8">
        <f t="shared" si="52"/>
        <v>100</v>
      </c>
      <c r="S134" s="8">
        <f t="shared" si="52"/>
        <v>100</v>
      </c>
      <c r="T134" s="8">
        <f t="shared" si="52"/>
        <v>100</v>
      </c>
      <c r="U134" s="8">
        <f t="shared" si="52"/>
        <v>100</v>
      </c>
    </row>
    <row r="135" spans="1:22">
      <c r="A135" s="8" t="s">
        <v>66</v>
      </c>
      <c r="B135" s="8">
        <f t="shared" si="52"/>
        <v>60</v>
      </c>
      <c r="C135" s="8">
        <f t="shared" si="52"/>
        <v>65</v>
      </c>
      <c r="D135" s="8">
        <f t="shared" si="52"/>
        <v>65</v>
      </c>
      <c r="E135" s="8">
        <f t="shared" si="52"/>
        <v>70</v>
      </c>
      <c r="F135" s="8">
        <f t="shared" si="52"/>
        <v>70</v>
      </c>
      <c r="G135" s="8">
        <f t="shared" si="52"/>
        <v>75</v>
      </c>
      <c r="H135" s="8">
        <f t="shared" si="52"/>
        <v>75</v>
      </c>
      <c r="I135" s="8">
        <f t="shared" si="52"/>
        <v>80</v>
      </c>
      <c r="J135" s="26">
        <f t="shared" si="52"/>
        <v>80</v>
      </c>
      <c r="K135" s="8">
        <f t="shared" si="52"/>
        <v>90</v>
      </c>
      <c r="L135" s="28">
        <f t="shared" si="52"/>
        <v>95</v>
      </c>
      <c r="M135" s="8">
        <f t="shared" si="52"/>
        <v>95</v>
      </c>
      <c r="N135" s="8">
        <f t="shared" si="52"/>
        <v>100</v>
      </c>
      <c r="O135" s="8">
        <f t="shared" si="52"/>
        <v>100</v>
      </c>
      <c r="P135" s="8">
        <f t="shared" si="52"/>
        <v>100</v>
      </c>
      <c r="Q135" s="8">
        <f t="shared" si="52"/>
        <v>100</v>
      </c>
      <c r="R135" s="8">
        <f t="shared" si="52"/>
        <v>100</v>
      </c>
      <c r="S135" s="8">
        <f t="shared" si="52"/>
        <v>100</v>
      </c>
      <c r="T135" s="8">
        <f t="shared" si="52"/>
        <v>100</v>
      </c>
      <c r="U135" s="8">
        <f t="shared" si="52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40" si="53" xml:space="preserve"> IF((1 - (B277 - 1)/20)*100 &lt;= 100, IF((1 - (B277 - 1)/20)*100 &gt;= 0, (1 - (B277 - 1)/20)*100, 0), 100)</f>
        <v>30.000000000000004</v>
      </c>
      <c r="C137" s="8">
        <f t="shared" si="53"/>
        <v>35</v>
      </c>
      <c r="D137" s="8">
        <f t="shared" si="53"/>
        <v>35</v>
      </c>
      <c r="E137" s="8">
        <f t="shared" si="53"/>
        <v>40</v>
      </c>
      <c r="F137" s="8">
        <f t="shared" si="53"/>
        <v>40</v>
      </c>
      <c r="G137" s="8">
        <f t="shared" si="53"/>
        <v>44.999999999999993</v>
      </c>
      <c r="H137" s="8">
        <f t="shared" si="53"/>
        <v>44.999999999999993</v>
      </c>
      <c r="I137" s="8">
        <f t="shared" si="53"/>
        <v>50</v>
      </c>
      <c r="J137" s="26">
        <f t="shared" si="53"/>
        <v>50</v>
      </c>
      <c r="K137" s="8">
        <f t="shared" si="53"/>
        <v>55.000000000000007</v>
      </c>
      <c r="L137" s="28">
        <f t="shared" si="53"/>
        <v>60</v>
      </c>
      <c r="M137" s="8">
        <f t="shared" si="53"/>
        <v>60</v>
      </c>
      <c r="N137" s="8">
        <f t="shared" si="53"/>
        <v>65</v>
      </c>
      <c r="O137" s="8">
        <f t="shared" si="53"/>
        <v>70</v>
      </c>
      <c r="P137" s="8">
        <f t="shared" si="53"/>
        <v>70</v>
      </c>
      <c r="Q137" s="8">
        <f t="shared" si="53"/>
        <v>75</v>
      </c>
      <c r="R137" s="8">
        <f t="shared" si="53"/>
        <v>75</v>
      </c>
      <c r="S137" s="8">
        <f t="shared" si="53"/>
        <v>75</v>
      </c>
      <c r="T137" s="8">
        <f t="shared" si="53"/>
        <v>80</v>
      </c>
      <c r="U137" s="8">
        <f t="shared" si="53"/>
        <v>80</v>
      </c>
    </row>
    <row r="138" spans="1:22">
      <c r="A138" s="8" t="s">
        <v>64</v>
      </c>
      <c r="B138" s="8">
        <f t="shared" si="53"/>
        <v>40</v>
      </c>
      <c r="C138" s="8">
        <f t="shared" si="53"/>
        <v>44.999999999999993</v>
      </c>
      <c r="D138" s="8">
        <f t="shared" si="53"/>
        <v>44.999999999999993</v>
      </c>
      <c r="E138" s="8">
        <f t="shared" si="53"/>
        <v>50</v>
      </c>
      <c r="F138" s="8">
        <f t="shared" si="53"/>
        <v>50</v>
      </c>
      <c r="G138" s="8">
        <f t="shared" si="53"/>
        <v>55.000000000000007</v>
      </c>
      <c r="H138" s="8">
        <f t="shared" si="53"/>
        <v>55.000000000000007</v>
      </c>
      <c r="I138" s="8">
        <f t="shared" si="53"/>
        <v>60</v>
      </c>
      <c r="J138" s="26">
        <f t="shared" si="53"/>
        <v>60</v>
      </c>
      <c r="K138" s="8">
        <f t="shared" si="53"/>
        <v>70</v>
      </c>
      <c r="L138" s="28">
        <f t="shared" si="53"/>
        <v>75</v>
      </c>
      <c r="M138" s="8">
        <f t="shared" si="53"/>
        <v>75</v>
      </c>
      <c r="N138" s="8">
        <f t="shared" si="53"/>
        <v>80</v>
      </c>
      <c r="O138" s="8">
        <f t="shared" si="53"/>
        <v>80</v>
      </c>
      <c r="P138" s="8">
        <f t="shared" si="53"/>
        <v>85</v>
      </c>
      <c r="Q138" s="8">
        <f t="shared" si="53"/>
        <v>85</v>
      </c>
      <c r="R138" s="8">
        <f t="shared" si="53"/>
        <v>90</v>
      </c>
      <c r="S138" s="8">
        <f t="shared" si="53"/>
        <v>90</v>
      </c>
      <c r="T138" s="8">
        <f t="shared" si="53"/>
        <v>95</v>
      </c>
      <c r="U138" s="8">
        <f t="shared" si="53"/>
        <v>95</v>
      </c>
      <c r="V138" s="29"/>
    </row>
    <row r="139" spans="1:22">
      <c r="A139" s="8" t="s">
        <v>65</v>
      </c>
      <c r="B139" s="8">
        <f t="shared" si="53"/>
        <v>40</v>
      </c>
      <c r="C139" s="8">
        <f t="shared" si="53"/>
        <v>44.999999999999993</v>
      </c>
      <c r="D139" s="8">
        <f t="shared" si="53"/>
        <v>44.999999999999993</v>
      </c>
      <c r="E139" s="8">
        <f t="shared" si="53"/>
        <v>50</v>
      </c>
      <c r="F139" s="8">
        <f t="shared" si="53"/>
        <v>50</v>
      </c>
      <c r="G139" s="8">
        <f t="shared" si="53"/>
        <v>55.000000000000007</v>
      </c>
      <c r="H139" s="8">
        <f t="shared" si="53"/>
        <v>55.000000000000007</v>
      </c>
      <c r="I139" s="8">
        <f t="shared" si="53"/>
        <v>60</v>
      </c>
      <c r="J139" s="26">
        <f t="shared" si="53"/>
        <v>60</v>
      </c>
      <c r="K139" s="8">
        <f t="shared" si="53"/>
        <v>70</v>
      </c>
      <c r="L139" s="28">
        <f t="shared" si="53"/>
        <v>75</v>
      </c>
      <c r="M139" s="8">
        <f t="shared" si="53"/>
        <v>75</v>
      </c>
      <c r="N139" s="8">
        <f t="shared" si="53"/>
        <v>80</v>
      </c>
      <c r="O139" s="8">
        <f t="shared" si="53"/>
        <v>80</v>
      </c>
      <c r="P139" s="8">
        <f t="shared" si="53"/>
        <v>85</v>
      </c>
      <c r="Q139" s="8">
        <f t="shared" si="53"/>
        <v>85</v>
      </c>
      <c r="R139" s="8">
        <f t="shared" si="53"/>
        <v>90</v>
      </c>
      <c r="S139" s="8">
        <f t="shared" si="53"/>
        <v>90</v>
      </c>
      <c r="T139" s="8">
        <f t="shared" si="53"/>
        <v>95</v>
      </c>
      <c r="U139" s="8">
        <f t="shared" si="53"/>
        <v>95</v>
      </c>
      <c r="V139" s="29"/>
    </row>
    <row r="140" spans="1:22">
      <c r="A140" s="8" t="s">
        <v>66</v>
      </c>
      <c r="B140" s="8">
        <f t="shared" si="53"/>
        <v>35</v>
      </c>
      <c r="C140" s="8">
        <f t="shared" si="53"/>
        <v>40</v>
      </c>
      <c r="D140" s="8">
        <f t="shared" si="53"/>
        <v>40</v>
      </c>
      <c r="E140" s="8">
        <f t="shared" si="53"/>
        <v>44.999999999999993</v>
      </c>
      <c r="F140" s="8">
        <f t="shared" si="53"/>
        <v>44.999999999999993</v>
      </c>
      <c r="G140" s="8">
        <f t="shared" si="53"/>
        <v>50</v>
      </c>
      <c r="H140" s="8">
        <f t="shared" si="53"/>
        <v>50</v>
      </c>
      <c r="I140" s="8">
        <f t="shared" si="53"/>
        <v>55.000000000000007</v>
      </c>
      <c r="J140" s="26">
        <f t="shared" si="53"/>
        <v>55.000000000000007</v>
      </c>
      <c r="K140" s="8">
        <f t="shared" si="53"/>
        <v>65</v>
      </c>
      <c r="L140" s="28">
        <f t="shared" si="53"/>
        <v>70</v>
      </c>
      <c r="M140" s="8">
        <f t="shared" si="53"/>
        <v>70</v>
      </c>
      <c r="N140" s="8">
        <f t="shared" si="53"/>
        <v>75</v>
      </c>
      <c r="O140" s="8">
        <f t="shared" si="53"/>
        <v>75</v>
      </c>
      <c r="P140" s="8">
        <f t="shared" si="53"/>
        <v>80</v>
      </c>
      <c r="Q140" s="8">
        <f t="shared" si="53"/>
        <v>80</v>
      </c>
      <c r="R140" s="8">
        <f t="shared" si="53"/>
        <v>85</v>
      </c>
      <c r="S140" s="8">
        <f t="shared" si="53"/>
        <v>85</v>
      </c>
      <c r="T140" s="8">
        <f t="shared" si="53"/>
        <v>90</v>
      </c>
      <c r="U140" s="8">
        <f t="shared" si="53"/>
        <v>90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5" si="54" xml:space="preserve"> IF((1 - (B282 - 1)/20)*100 &lt;= 100, IF((1 - (B282 - 1)/20)*100 &gt;= 0, (1 - (B282 - 1)/20)*100, 0), 100)</f>
        <v>5.0000000000000044</v>
      </c>
      <c r="C142" s="8">
        <f t="shared" si="54"/>
        <v>9.9999999999999982</v>
      </c>
      <c r="D142" s="8">
        <f t="shared" si="54"/>
        <v>9.9999999999999982</v>
      </c>
      <c r="E142" s="8">
        <f t="shared" si="54"/>
        <v>15.000000000000002</v>
      </c>
      <c r="F142" s="8">
        <f t="shared" si="54"/>
        <v>15.000000000000002</v>
      </c>
      <c r="G142" s="8">
        <f t="shared" si="54"/>
        <v>19.999999999999996</v>
      </c>
      <c r="H142" s="8">
        <f t="shared" si="54"/>
        <v>19.999999999999996</v>
      </c>
      <c r="I142" s="8">
        <f t="shared" si="54"/>
        <v>25</v>
      </c>
      <c r="J142" s="26">
        <f t="shared" si="54"/>
        <v>25</v>
      </c>
      <c r="K142" s="8">
        <f t="shared" si="54"/>
        <v>30.000000000000004</v>
      </c>
      <c r="L142" s="28">
        <f t="shared" si="54"/>
        <v>35</v>
      </c>
      <c r="M142" s="8">
        <f t="shared" si="54"/>
        <v>35</v>
      </c>
      <c r="N142" s="8">
        <f t="shared" si="54"/>
        <v>40</v>
      </c>
      <c r="O142" s="8">
        <f t="shared" si="54"/>
        <v>44.999999999999993</v>
      </c>
      <c r="P142" s="8">
        <f t="shared" si="54"/>
        <v>44.999999999999993</v>
      </c>
      <c r="Q142" s="8">
        <f t="shared" si="54"/>
        <v>50</v>
      </c>
      <c r="R142" s="8">
        <f t="shared" si="54"/>
        <v>50</v>
      </c>
      <c r="S142" s="8">
        <f t="shared" si="54"/>
        <v>50</v>
      </c>
      <c r="T142" s="8">
        <f t="shared" si="54"/>
        <v>55.000000000000007</v>
      </c>
      <c r="U142" s="8">
        <f t="shared" si="54"/>
        <v>55.000000000000007</v>
      </c>
    </row>
    <row r="143" spans="1:22">
      <c r="A143" s="8" t="s">
        <v>64</v>
      </c>
      <c r="B143" s="8">
        <f t="shared" si="54"/>
        <v>15.000000000000002</v>
      </c>
      <c r="C143" s="8">
        <f t="shared" si="54"/>
        <v>19.999999999999996</v>
      </c>
      <c r="D143" s="8">
        <f t="shared" si="54"/>
        <v>19.999999999999996</v>
      </c>
      <c r="E143" s="8">
        <f t="shared" si="54"/>
        <v>25</v>
      </c>
      <c r="F143" s="8">
        <f t="shared" si="54"/>
        <v>25</v>
      </c>
      <c r="G143" s="8">
        <f t="shared" si="54"/>
        <v>30.000000000000004</v>
      </c>
      <c r="H143" s="8">
        <f t="shared" si="54"/>
        <v>30.000000000000004</v>
      </c>
      <c r="I143" s="8">
        <f t="shared" si="54"/>
        <v>35</v>
      </c>
      <c r="J143" s="26">
        <f t="shared" si="54"/>
        <v>35</v>
      </c>
      <c r="K143" s="8">
        <f t="shared" si="54"/>
        <v>44.999999999999993</v>
      </c>
      <c r="L143" s="28">
        <f t="shared" si="54"/>
        <v>50</v>
      </c>
      <c r="M143" s="8">
        <f t="shared" si="54"/>
        <v>50</v>
      </c>
      <c r="N143" s="8">
        <f t="shared" si="54"/>
        <v>55.000000000000007</v>
      </c>
      <c r="O143" s="8">
        <f t="shared" si="54"/>
        <v>55.000000000000007</v>
      </c>
      <c r="P143" s="8">
        <f t="shared" si="54"/>
        <v>60</v>
      </c>
      <c r="Q143" s="8">
        <f t="shared" si="54"/>
        <v>60</v>
      </c>
      <c r="R143" s="8">
        <f t="shared" si="54"/>
        <v>65</v>
      </c>
      <c r="S143" s="8">
        <f t="shared" si="54"/>
        <v>65</v>
      </c>
      <c r="T143" s="8">
        <f t="shared" si="54"/>
        <v>70</v>
      </c>
      <c r="U143" s="8">
        <f t="shared" si="54"/>
        <v>70</v>
      </c>
    </row>
    <row r="144" spans="1:22">
      <c r="A144" s="8" t="s">
        <v>65</v>
      </c>
      <c r="B144" s="8">
        <f t="shared" si="54"/>
        <v>15.000000000000002</v>
      </c>
      <c r="C144" s="8">
        <f t="shared" si="54"/>
        <v>19.999999999999996</v>
      </c>
      <c r="D144" s="8">
        <f t="shared" si="54"/>
        <v>19.999999999999996</v>
      </c>
      <c r="E144" s="8">
        <f t="shared" si="54"/>
        <v>25</v>
      </c>
      <c r="F144" s="8">
        <f t="shared" si="54"/>
        <v>25</v>
      </c>
      <c r="G144" s="8">
        <f t="shared" si="54"/>
        <v>30.000000000000004</v>
      </c>
      <c r="H144" s="8">
        <f t="shared" si="54"/>
        <v>30.000000000000004</v>
      </c>
      <c r="I144" s="8">
        <f t="shared" si="54"/>
        <v>35</v>
      </c>
      <c r="J144" s="26">
        <f t="shared" si="54"/>
        <v>35</v>
      </c>
      <c r="K144" s="8">
        <f t="shared" si="54"/>
        <v>44.999999999999993</v>
      </c>
      <c r="L144" s="28">
        <f t="shared" si="54"/>
        <v>50</v>
      </c>
      <c r="M144" s="8">
        <f t="shared" si="54"/>
        <v>50</v>
      </c>
      <c r="N144" s="8">
        <f t="shared" si="54"/>
        <v>55.000000000000007</v>
      </c>
      <c r="O144" s="8">
        <f t="shared" si="54"/>
        <v>55.000000000000007</v>
      </c>
      <c r="P144" s="8">
        <f t="shared" si="54"/>
        <v>60</v>
      </c>
      <c r="Q144" s="8">
        <f t="shared" si="54"/>
        <v>60</v>
      </c>
      <c r="R144" s="8">
        <f t="shared" si="54"/>
        <v>65</v>
      </c>
      <c r="S144" s="8">
        <f t="shared" si="54"/>
        <v>65</v>
      </c>
      <c r="T144" s="8">
        <f t="shared" si="54"/>
        <v>70</v>
      </c>
      <c r="U144" s="8">
        <f t="shared" si="54"/>
        <v>70</v>
      </c>
      <c r="V144" s="29"/>
    </row>
    <row r="145" spans="1:21">
      <c r="A145" s="8" t="s">
        <v>66</v>
      </c>
      <c r="B145" s="8">
        <f t="shared" si="54"/>
        <v>9.9999999999999982</v>
      </c>
      <c r="C145" s="8">
        <f t="shared" si="54"/>
        <v>15.000000000000002</v>
      </c>
      <c r="D145" s="8">
        <f t="shared" si="54"/>
        <v>15.000000000000002</v>
      </c>
      <c r="E145" s="8">
        <f t="shared" si="54"/>
        <v>19.999999999999996</v>
      </c>
      <c r="F145" s="8">
        <f t="shared" si="54"/>
        <v>19.999999999999996</v>
      </c>
      <c r="G145" s="8">
        <f t="shared" si="54"/>
        <v>25</v>
      </c>
      <c r="H145" s="8">
        <f t="shared" si="54"/>
        <v>25</v>
      </c>
      <c r="I145" s="8">
        <f t="shared" si="54"/>
        <v>30.000000000000004</v>
      </c>
      <c r="J145" s="26">
        <f t="shared" si="54"/>
        <v>30.000000000000004</v>
      </c>
      <c r="K145" s="8">
        <f t="shared" si="54"/>
        <v>40</v>
      </c>
      <c r="L145" s="28">
        <f t="shared" si="54"/>
        <v>44.999999999999993</v>
      </c>
      <c r="M145" s="8">
        <f t="shared" si="54"/>
        <v>44.999999999999993</v>
      </c>
      <c r="N145" s="8">
        <f t="shared" si="54"/>
        <v>50</v>
      </c>
      <c r="O145" s="8">
        <f t="shared" si="54"/>
        <v>50</v>
      </c>
      <c r="P145" s="8">
        <f t="shared" si="54"/>
        <v>55.000000000000007</v>
      </c>
      <c r="Q145" s="8">
        <f t="shared" si="54"/>
        <v>55.000000000000007</v>
      </c>
      <c r="R145" s="8">
        <f t="shared" si="54"/>
        <v>60</v>
      </c>
      <c r="S145" s="8">
        <f t="shared" si="54"/>
        <v>60</v>
      </c>
      <c r="T145" s="8">
        <f t="shared" si="54"/>
        <v>65</v>
      </c>
      <c r="U145" s="8">
        <f t="shared" si="54"/>
        <v>65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52" si="55" xml:space="preserve"> IF((1 - (B289 - 1)/20)*100 &lt;= 100, IF((1 - (B289 - 1)/20)*100 &gt;= 0, (1 - (B289 - 1)/20)*100, 0), 100)</f>
        <v>30.000000000000004</v>
      </c>
      <c r="C149" s="8">
        <f t="shared" si="55"/>
        <v>35</v>
      </c>
      <c r="D149" s="8">
        <f t="shared" si="55"/>
        <v>35</v>
      </c>
      <c r="E149" s="8">
        <f t="shared" si="55"/>
        <v>40</v>
      </c>
      <c r="F149" s="8">
        <f t="shared" si="55"/>
        <v>40</v>
      </c>
      <c r="G149" s="8">
        <f t="shared" si="55"/>
        <v>44.999999999999993</v>
      </c>
      <c r="H149" s="8">
        <f t="shared" si="55"/>
        <v>44.999999999999993</v>
      </c>
      <c r="I149" s="8">
        <f t="shared" si="55"/>
        <v>50</v>
      </c>
      <c r="J149" s="26">
        <f t="shared" si="55"/>
        <v>50</v>
      </c>
      <c r="K149" s="8">
        <f t="shared" si="55"/>
        <v>55.000000000000007</v>
      </c>
      <c r="L149" s="28">
        <f t="shared" si="55"/>
        <v>60</v>
      </c>
      <c r="M149" s="8">
        <f t="shared" si="55"/>
        <v>60</v>
      </c>
      <c r="N149" s="8">
        <f t="shared" si="55"/>
        <v>65</v>
      </c>
      <c r="O149" s="8">
        <f t="shared" si="55"/>
        <v>70</v>
      </c>
      <c r="P149" s="8">
        <f t="shared" si="55"/>
        <v>70</v>
      </c>
      <c r="Q149" s="8">
        <f t="shared" si="55"/>
        <v>75</v>
      </c>
      <c r="R149" s="8">
        <f t="shared" si="55"/>
        <v>75</v>
      </c>
      <c r="S149" s="8">
        <f t="shared" si="55"/>
        <v>75</v>
      </c>
      <c r="T149" s="8">
        <f t="shared" si="55"/>
        <v>80</v>
      </c>
      <c r="U149" s="8">
        <f t="shared" si="55"/>
        <v>80</v>
      </c>
    </row>
    <row r="150" spans="1:21">
      <c r="A150" s="8" t="s">
        <v>64</v>
      </c>
      <c r="B150" s="8">
        <f t="shared" si="55"/>
        <v>40</v>
      </c>
      <c r="C150" s="8">
        <f t="shared" si="55"/>
        <v>44.999999999999993</v>
      </c>
      <c r="D150" s="8">
        <f t="shared" si="55"/>
        <v>44.999999999999993</v>
      </c>
      <c r="E150" s="8">
        <f t="shared" si="55"/>
        <v>50</v>
      </c>
      <c r="F150" s="8">
        <f t="shared" si="55"/>
        <v>50</v>
      </c>
      <c r="G150" s="8">
        <f t="shared" si="55"/>
        <v>55.000000000000007</v>
      </c>
      <c r="H150" s="8">
        <f t="shared" si="55"/>
        <v>55.000000000000007</v>
      </c>
      <c r="I150" s="8">
        <f t="shared" si="55"/>
        <v>60</v>
      </c>
      <c r="J150" s="26">
        <f t="shared" si="55"/>
        <v>60</v>
      </c>
      <c r="K150" s="8">
        <f t="shared" si="55"/>
        <v>70</v>
      </c>
      <c r="L150" s="28">
        <f t="shared" si="55"/>
        <v>75</v>
      </c>
      <c r="M150" s="8">
        <f t="shared" si="55"/>
        <v>75</v>
      </c>
      <c r="N150" s="8">
        <f t="shared" si="55"/>
        <v>80</v>
      </c>
      <c r="O150" s="8">
        <f t="shared" si="55"/>
        <v>80</v>
      </c>
      <c r="P150" s="8">
        <f t="shared" si="55"/>
        <v>85</v>
      </c>
      <c r="Q150" s="8">
        <f t="shared" si="55"/>
        <v>85</v>
      </c>
      <c r="R150" s="8">
        <f t="shared" si="55"/>
        <v>90</v>
      </c>
      <c r="S150" s="8">
        <f t="shared" si="55"/>
        <v>90</v>
      </c>
      <c r="T150" s="8">
        <f t="shared" si="55"/>
        <v>95</v>
      </c>
      <c r="U150" s="8">
        <f t="shared" si="55"/>
        <v>95</v>
      </c>
    </row>
    <row r="151" spans="1:21">
      <c r="A151" s="8" t="s">
        <v>65</v>
      </c>
      <c r="B151" s="8">
        <f t="shared" si="55"/>
        <v>40</v>
      </c>
      <c r="C151" s="8">
        <f t="shared" si="55"/>
        <v>44.999999999999993</v>
      </c>
      <c r="D151" s="8">
        <f t="shared" si="55"/>
        <v>44.999999999999993</v>
      </c>
      <c r="E151" s="8">
        <f t="shared" si="55"/>
        <v>50</v>
      </c>
      <c r="F151" s="8">
        <f t="shared" si="55"/>
        <v>50</v>
      </c>
      <c r="G151" s="8">
        <f t="shared" si="55"/>
        <v>55.000000000000007</v>
      </c>
      <c r="H151" s="8">
        <f t="shared" si="55"/>
        <v>55.000000000000007</v>
      </c>
      <c r="I151" s="8">
        <f t="shared" si="55"/>
        <v>60</v>
      </c>
      <c r="J151" s="26">
        <f t="shared" si="55"/>
        <v>60</v>
      </c>
      <c r="K151" s="8">
        <f t="shared" si="55"/>
        <v>70</v>
      </c>
      <c r="L151" s="28">
        <f t="shared" si="55"/>
        <v>75</v>
      </c>
      <c r="M151" s="8">
        <f t="shared" si="55"/>
        <v>75</v>
      </c>
      <c r="N151" s="8">
        <f t="shared" si="55"/>
        <v>80</v>
      </c>
      <c r="O151" s="8">
        <f t="shared" si="55"/>
        <v>80</v>
      </c>
      <c r="P151" s="8">
        <f t="shared" si="55"/>
        <v>85</v>
      </c>
      <c r="Q151" s="8">
        <f t="shared" si="55"/>
        <v>85</v>
      </c>
      <c r="R151" s="8">
        <f t="shared" si="55"/>
        <v>90</v>
      </c>
      <c r="S151" s="8">
        <f t="shared" si="55"/>
        <v>90</v>
      </c>
      <c r="T151" s="8">
        <f t="shared" si="55"/>
        <v>95</v>
      </c>
      <c r="U151" s="8">
        <f t="shared" si="55"/>
        <v>95</v>
      </c>
    </row>
    <row r="152" spans="1:21">
      <c r="A152" s="8" t="s">
        <v>66</v>
      </c>
      <c r="B152" s="8">
        <f t="shared" si="55"/>
        <v>35</v>
      </c>
      <c r="C152" s="8">
        <f t="shared" si="55"/>
        <v>40</v>
      </c>
      <c r="D152" s="8">
        <f t="shared" si="55"/>
        <v>40</v>
      </c>
      <c r="E152" s="8">
        <f t="shared" si="55"/>
        <v>44.999999999999993</v>
      </c>
      <c r="F152" s="8">
        <f t="shared" si="55"/>
        <v>44.999999999999993</v>
      </c>
      <c r="G152" s="8">
        <f t="shared" si="55"/>
        <v>50</v>
      </c>
      <c r="H152" s="8">
        <f t="shared" si="55"/>
        <v>50</v>
      </c>
      <c r="I152" s="8">
        <f t="shared" si="55"/>
        <v>55.000000000000007</v>
      </c>
      <c r="J152" s="26">
        <f t="shared" si="55"/>
        <v>55.000000000000007</v>
      </c>
      <c r="K152" s="8">
        <f t="shared" si="55"/>
        <v>65</v>
      </c>
      <c r="L152" s="28">
        <f t="shared" si="55"/>
        <v>70</v>
      </c>
      <c r="M152" s="8">
        <f t="shared" si="55"/>
        <v>70</v>
      </c>
      <c r="N152" s="8">
        <f t="shared" si="55"/>
        <v>75</v>
      </c>
      <c r="O152" s="8">
        <f t="shared" si="55"/>
        <v>75</v>
      </c>
      <c r="P152" s="8">
        <f t="shared" si="55"/>
        <v>80</v>
      </c>
      <c r="Q152" s="8">
        <f t="shared" si="55"/>
        <v>80</v>
      </c>
      <c r="R152" s="8">
        <f t="shared" si="55"/>
        <v>85</v>
      </c>
      <c r="S152" s="8">
        <f t="shared" si="55"/>
        <v>85</v>
      </c>
      <c r="T152" s="8">
        <f t="shared" si="55"/>
        <v>90</v>
      </c>
      <c r="U152" s="8">
        <f t="shared" si="55"/>
        <v>90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7" si="56" xml:space="preserve"> IF((1 - (B294 - 1)/20)*100 &lt;= 100, IF((1 - (B294 - 1)/20)*100 &gt;= 0, (1 - (B294 - 1)/20)*100, 0), 100)</f>
        <v>5.0000000000000044</v>
      </c>
      <c r="C154" s="8">
        <f t="shared" si="56"/>
        <v>9.9999999999999982</v>
      </c>
      <c r="D154" s="8">
        <f t="shared" si="56"/>
        <v>9.9999999999999982</v>
      </c>
      <c r="E154" s="8">
        <f t="shared" si="56"/>
        <v>15.000000000000002</v>
      </c>
      <c r="F154" s="8">
        <f t="shared" si="56"/>
        <v>15.000000000000002</v>
      </c>
      <c r="G154" s="8">
        <f t="shared" si="56"/>
        <v>19.999999999999996</v>
      </c>
      <c r="H154" s="8">
        <f t="shared" si="56"/>
        <v>19.999999999999996</v>
      </c>
      <c r="I154" s="8">
        <f t="shared" si="56"/>
        <v>25</v>
      </c>
      <c r="J154" s="26">
        <f t="shared" si="56"/>
        <v>25</v>
      </c>
      <c r="K154" s="8">
        <f t="shared" si="56"/>
        <v>30.000000000000004</v>
      </c>
      <c r="L154" s="28">
        <f t="shared" si="56"/>
        <v>35</v>
      </c>
      <c r="M154" s="8">
        <f t="shared" si="56"/>
        <v>35</v>
      </c>
      <c r="N154" s="8">
        <f t="shared" si="56"/>
        <v>40</v>
      </c>
      <c r="O154" s="8">
        <f t="shared" si="56"/>
        <v>44.999999999999993</v>
      </c>
      <c r="P154" s="8">
        <f t="shared" si="56"/>
        <v>44.999999999999993</v>
      </c>
      <c r="Q154" s="8">
        <f t="shared" si="56"/>
        <v>50</v>
      </c>
      <c r="R154" s="8">
        <f t="shared" si="56"/>
        <v>50</v>
      </c>
      <c r="S154" s="8">
        <f t="shared" si="56"/>
        <v>50</v>
      </c>
      <c r="T154" s="8">
        <f t="shared" si="56"/>
        <v>55.000000000000007</v>
      </c>
      <c r="U154" s="8">
        <f t="shared" si="56"/>
        <v>55.000000000000007</v>
      </c>
    </row>
    <row r="155" spans="1:21">
      <c r="A155" s="8" t="s">
        <v>64</v>
      </c>
      <c r="B155" s="8">
        <f t="shared" si="56"/>
        <v>15.000000000000002</v>
      </c>
      <c r="C155" s="8">
        <f t="shared" si="56"/>
        <v>19.999999999999996</v>
      </c>
      <c r="D155" s="8">
        <f t="shared" si="56"/>
        <v>19.999999999999996</v>
      </c>
      <c r="E155" s="8">
        <f t="shared" si="56"/>
        <v>25</v>
      </c>
      <c r="F155" s="8">
        <f t="shared" si="56"/>
        <v>25</v>
      </c>
      <c r="G155" s="8">
        <f t="shared" si="56"/>
        <v>30.000000000000004</v>
      </c>
      <c r="H155" s="8">
        <f t="shared" si="56"/>
        <v>30.000000000000004</v>
      </c>
      <c r="I155" s="8">
        <f t="shared" si="56"/>
        <v>35</v>
      </c>
      <c r="J155" s="26">
        <f t="shared" si="56"/>
        <v>35</v>
      </c>
      <c r="K155" s="8">
        <f t="shared" si="56"/>
        <v>44.999999999999993</v>
      </c>
      <c r="L155" s="28">
        <f t="shared" si="56"/>
        <v>50</v>
      </c>
      <c r="M155" s="8">
        <f t="shared" si="56"/>
        <v>50</v>
      </c>
      <c r="N155" s="8">
        <f t="shared" si="56"/>
        <v>55.000000000000007</v>
      </c>
      <c r="O155" s="8">
        <f t="shared" si="56"/>
        <v>55.000000000000007</v>
      </c>
      <c r="P155" s="8">
        <f t="shared" si="56"/>
        <v>60</v>
      </c>
      <c r="Q155" s="8">
        <f t="shared" si="56"/>
        <v>60</v>
      </c>
      <c r="R155" s="8">
        <f t="shared" si="56"/>
        <v>65</v>
      </c>
      <c r="S155" s="8">
        <f t="shared" si="56"/>
        <v>65</v>
      </c>
      <c r="T155" s="8">
        <f t="shared" si="56"/>
        <v>70</v>
      </c>
      <c r="U155" s="8">
        <f t="shared" si="56"/>
        <v>70</v>
      </c>
    </row>
    <row r="156" spans="1:21">
      <c r="A156" s="8" t="s">
        <v>65</v>
      </c>
      <c r="B156" s="8">
        <f t="shared" si="56"/>
        <v>15.000000000000002</v>
      </c>
      <c r="C156" s="8">
        <f t="shared" si="56"/>
        <v>19.999999999999996</v>
      </c>
      <c r="D156" s="8">
        <f t="shared" si="56"/>
        <v>19.999999999999996</v>
      </c>
      <c r="E156" s="8">
        <f t="shared" si="56"/>
        <v>25</v>
      </c>
      <c r="F156" s="8">
        <f t="shared" si="56"/>
        <v>25</v>
      </c>
      <c r="G156" s="8">
        <f t="shared" si="56"/>
        <v>30.000000000000004</v>
      </c>
      <c r="H156" s="8">
        <f t="shared" si="56"/>
        <v>30.000000000000004</v>
      </c>
      <c r="I156" s="8">
        <f t="shared" si="56"/>
        <v>35</v>
      </c>
      <c r="J156" s="26">
        <f t="shared" si="56"/>
        <v>35</v>
      </c>
      <c r="K156" s="8">
        <f t="shared" si="56"/>
        <v>44.999999999999993</v>
      </c>
      <c r="L156" s="28">
        <f t="shared" si="56"/>
        <v>50</v>
      </c>
      <c r="M156" s="8">
        <f t="shared" si="56"/>
        <v>50</v>
      </c>
      <c r="N156" s="8">
        <f t="shared" si="56"/>
        <v>55.000000000000007</v>
      </c>
      <c r="O156" s="8">
        <f t="shared" si="56"/>
        <v>55.000000000000007</v>
      </c>
      <c r="P156" s="8">
        <f t="shared" si="56"/>
        <v>60</v>
      </c>
      <c r="Q156" s="8">
        <f t="shared" si="56"/>
        <v>60</v>
      </c>
      <c r="R156" s="8">
        <f t="shared" si="56"/>
        <v>65</v>
      </c>
      <c r="S156" s="8">
        <f t="shared" si="56"/>
        <v>65</v>
      </c>
      <c r="T156" s="8">
        <f t="shared" si="56"/>
        <v>70</v>
      </c>
      <c r="U156" s="8">
        <f t="shared" si="56"/>
        <v>70</v>
      </c>
    </row>
    <row r="157" spans="1:21">
      <c r="A157" s="8" t="s">
        <v>66</v>
      </c>
      <c r="B157" s="8">
        <f t="shared" si="56"/>
        <v>9.9999999999999982</v>
      </c>
      <c r="C157" s="8">
        <f t="shared" si="56"/>
        <v>15.000000000000002</v>
      </c>
      <c r="D157" s="8">
        <f t="shared" si="56"/>
        <v>15.000000000000002</v>
      </c>
      <c r="E157" s="8">
        <f t="shared" si="56"/>
        <v>19.999999999999996</v>
      </c>
      <c r="F157" s="8">
        <f t="shared" si="56"/>
        <v>19.999999999999996</v>
      </c>
      <c r="G157" s="8">
        <f t="shared" si="56"/>
        <v>25</v>
      </c>
      <c r="H157" s="8">
        <f t="shared" si="56"/>
        <v>25</v>
      </c>
      <c r="I157" s="8">
        <f t="shared" si="56"/>
        <v>30.000000000000004</v>
      </c>
      <c r="J157" s="26">
        <f t="shared" si="56"/>
        <v>30.000000000000004</v>
      </c>
      <c r="K157" s="8">
        <f t="shared" si="56"/>
        <v>40</v>
      </c>
      <c r="L157" s="28">
        <f t="shared" si="56"/>
        <v>44.999999999999993</v>
      </c>
      <c r="M157" s="8">
        <f t="shared" si="56"/>
        <v>44.999999999999993</v>
      </c>
      <c r="N157" s="8">
        <f t="shared" si="56"/>
        <v>50</v>
      </c>
      <c r="O157" s="8">
        <f t="shared" si="56"/>
        <v>50</v>
      </c>
      <c r="P157" s="8">
        <f t="shared" si="56"/>
        <v>55.000000000000007</v>
      </c>
      <c r="Q157" s="8">
        <f t="shared" si="56"/>
        <v>55.000000000000007</v>
      </c>
      <c r="R157" s="8">
        <f t="shared" si="56"/>
        <v>60</v>
      </c>
      <c r="S157" s="8">
        <f t="shared" si="56"/>
        <v>60</v>
      </c>
      <c r="T157" s="8">
        <f t="shared" si="56"/>
        <v>65</v>
      </c>
      <c r="U157" s="8">
        <f t="shared" si="56"/>
        <v>65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62" si="57" xml:space="preserve"> IF((1 - (B299 - 1)/20)*100 &lt;= 100, IF((1 - (B299 - 1)/20)*100 &gt;= 0, (1 - (B299 - 1)/20)*100, 0), 100)</f>
        <v>0</v>
      </c>
      <c r="C159" s="8">
        <f t="shared" si="57"/>
        <v>0</v>
      </c>
      <c r="D159" s="8">
        <f t="shared" si="57"/>
        <v>0</v>
      </c>
      <c r="E159" s="8">
        <f t="shared" si="57"/>
        <v>0</v>
      </c>
      <c r="F159" s="8">
        <f t="shared" si="57"/>
        <v>0</v>
      </c>
      <c r="G159" s="8">
        <f t="shared" si="57"/>
        <v>0</v>
      </c>
      <c r="H159" s="8">
        <f t="shared" si="57"/>
        <v>0</v>
      </c>
      <c r="I159" s="8">
        <f t="shared" si="57"/>
        <v>0</v>
      </c>
      <c r="J159" s="26">
        <f t="shared" si="57"/>
        <v>0</v>
      </c>
      <c r="K159" s="8">
        <f t="shared" si="57"/>
        <v>5.0000000000000044</v>
      </c>
      <c r="L159" s="28">
        <f t="shared" si="57"/>
        <v>9.9999999999999982</v>
      </c>
      <c r="M159" s="8">
        <f t="shared" si="57"/>
        <v>9.9999999999999982</v>
      </c>
      <c r="N159" s="8">
        <f t="shared" si="57"/>
        <v>15.000000000000002</v>
      </c>
      <c r="O159" s="8">
        <f t="shared" si="57"/>
        <v>19.999999999999996</v>
      </c>
      <c r="P159" s="8">
        <f t="shared" si="57"/>
        <v>19.999999999999996</v>
      </c>
      <c r="Q159" s="8">
        <f t="shared" si="57"/>
        <v>25</v>
      </c>
      <c r="R159" s="8">
        <f t="shared" si="57"/>
        <v>25</v>
      </c>
      <c r="S159" s="8">
        <f t="shared" si="57"/>
        <v>25</v>
      </c>
      <c r="T159" s="8">
        <f t="shared" si="57"/>
        <v>30.000000000000004</v>
      </c>
      <c r="U159" s="8">
        <f t="shared" si="57"/>
        <v>30.000000000000004</v>
      </c>
    </row>
    <row r="160" spans="1:21">
      <c r="A160" s="8" t="s">
        <v>64</v>
      </c>
      <c r="B160" s="8">
        <f t="shared" si="57"/>
        <v>0</v>
      </c>
      <c r="C160" s="8">
        <f t="shared" si="57"/>
        <v>0</v>
      </c>
      <c r="D160" s="8">
        <f t="shared" si="57"/>
        <v>0</v>
      </c>
      <c r="E160" s="8">
        <f t="shared" si="57"/>
        <v>0</v>
      </c>
      <c r="F160" s="8">
        <f t="shared" si="57"/>
        <v>0</v>
      </c>
      <c r="G160" s="8">
        <f t="shared" si="57"/>
        <v>5.0000000000000044</v>
      </c>
      <c r="H160" s="8">
        <f t="shared" si="57"/>
        <v>5.0000000000000044</v>
      </c>
      <c r="I160" s="8">
        <f t="shared" si="57"/>
        <v>9.9999999999999982</v>
      </c>
      <c r="J160" s="26">
        <f t="shared" si="57"/>
        <v>9.9999999999999982</v>
      </c>
      <c r="K160" s="8">
        <f t="shared" si="57"/>
        <v>19.999999999999996</v>
      </c>
      <c r="L160" s="28">
        <f t="shared" si="57"/>
        <v>25</v>
      </c>
      <c r="M160" s="8">
        <f t="shared" si="57"/>
        <v>25</v>
      </c>
      <c r="N160" s="8">
        <f t="shared" si="57"/>
        <v>30.000000000000004</v>
      </c>
      <c r="O160" s="8">
        <f t="shared" si="57"/>
        <v>30.000000000000004</v>
      </c>
      <c r="P160" s="8">
        <f t="shared" si="57"/>
        <v>35</v>
      </c>
      <c r="Q160" s="8">
        <f t="shared" si="57"/>
        <v>35</v>
      </c>
      <c r="R160" s="8">
        <f t="shared" si="57"/>
        <v>40</v>
      </c>
      <c r="S160" s="8">
        <f t="shared" si="57"/>
        <v>40</v>
      </c>
      <c r="T160" s="8">
        <f t="shared" si="57"/>
        <v>44.999999999999993</v>
      </c>
      <c r="U160" s="8">
        <f t="shared" si="57"/>
        <v>44.999999999999993</v>
      </c>
    </row>
    <row r="161" spans="1:21">
      <c r="A161" s="8" t="s">
        <v>65</v>
      </c>
      <c r="B161" s="8">
        <f t="shared" si="57"/>
        <v>0</v>
      </c>
      <c r="C161" s="8">
        <f t="shared" si="57"/>
        <v>0</v>
      </c>
      <c r="D161" s="8">
        <f t="shared" si="57"/>
        <v>0</v>
      </c>
      <c r="E161" s="8">
        <f t="shared" si="57"/>
        <v>0</v>
      </c>
      <c r="F161" s="8">
        <f t="shared" si="57"/>
        <v>0</v>
      </c>
      <c r="G161" s="8">
        <f t="shared" si="57"/>
        <v>5.0000000000000044</v>
      </c>
      <c r="H161" s="8">
        <f t="shared" si="57"/>
        <v>5.0000000000000044</v>
      </c>
      <c r="I161" s="8">
        <f t="shared" si="57"/>
        <v>9.9999999999999982</v>
      </c>
      <c r="J161" s="26">
        <f t="shared" si="57"/>
        <v>9.9999999999999982</v>
      </c>
      <c r="K161" s="8">
        <f t="shared" si="57"/>
        <v>19.999999999999996</v>
      </c>
      <c r="L161" s="28">
        <f t="shared" si="57"/>
        <v>25</v>
      </c>
      <c r="M161" s="8">
        <f t="shared" si="57"/>
        <v>25</v>
      </c>
      <c r="N161" s="8">
        <f t="shared" si="57"/>
        <v>30.000000000000004</v>
      </c>
      <c r="O161" s="8">
        <f t="shared" si="57"/>
        <v>30.000000000000004</v>
      </c>
      <c r="P161" s="8">
        <f t="shared" si="57"/>
        <v>35</v>
      </c>
      <c r="Q161" s="8">
        <f t="shared" si="57"/>
        <v>35</v>
      </c>
      <c r="R161" s="8">
        <f t="shared" si="57"/>
        <v>40</v>
      </c>
      <c r="S161" s="8">
        <f t="shared" si="57"/>
        <v>40</v>
      </c>
      <c r="T161" s="8">
        <f t="shared" si="57"/>
        <v>44.999999999999993</v>
      </c>
      <c r="U161" s="8">
        <f t="shared" si="57"/>
        <v>44.999999999999993</v>
      </c>
    </row>
    <row r="162" spans="1:21">
      <c r="A162" s="8" t="s">
        <v>66</v>
      </c>
      <c r="B162" s="8">
        <f t="shared" si="57"/>
        <v>0</v>
      </c>
      <c r="C162" s="8">
        <f t="shared" si="57"/>
        <v>0</v>
      </c>
      <c r="D162" s="8">
        <f t="shared" si="57"/>
        <v>0</v>
      </c>
      <c r="E162" s="8">
        <f t="shared" si="57"/>
        <v>0</v>
      </c>
      <c r="F162" s="8">
        <f t="shared" si="57"/>
        <v>0</v>
      </c>
      <c r="G162" s="8">
        <f t="shared" si="57"/>
        <v>0</v>
      </c>
      <c r="H162" s="8">
        <f t="shared" si="57"/>
        <v>0</v>
      </c>
      <c r="I162" s="8">
        <f t="shared" si="57"/>
        <v>5.0000000000000044</v>
      </c>
      <c r="J162" s="26">
        <f t="shared" si="57"/>
        <v>5.0000000000000044</v>
      </c>
      <c r="K162" s="8">
        <f t="shared" si="57"/>
        <v>15.000000000000002</v>
      </c>
      <c r="L162" s="28">
        <f t="shared" si="57"/>
        <v>19.999999999999996</v>
      </c>
      <c r="M162" s="8">
        <f t="shared" si="57"/>
        <v>19.999999999999996</v>
      </c>
      <c r="N162" s="8">
        <f t="shared" si="57"/>
        <v>25</v>
      </c>
      <c r="O162" s="8">
        <f t="shared" si="57"/>
        <v>25</v>
      </c>
      <c r="P162" s="8">
        <f t="shared" si="57"/>
        <v>30.000000000000004</v>
      </c>
      <c r="Q162" s="8">
        <f t="shared" si="57"/>
        <v>30.000000000000004</v>
      </c>
      <c r="R162" s="8">
        <f t="shared" si="57"/>
        <v>35</v>
      </c>
      <c r="S162" s="8">
        <f t="shared" si="57"/>
        <v>35</v>
      </c>
      <c r="T162" s="8">
        <f t="shared" si="57"/>
        <v>40</v>
      </c>
      <c r="U162" s="8">
        <f t="shared" si="57"/>
        <v>40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9" si="58" xml:space="preserve"> IF((1 - (B306 - 1)/20)*100 &lt;= 100, IF((1 - (B306 - 1)/20)*100 &gt;= 0, (1 - (B306 - 1)/20)*100, 0), 100)</f>
        <v>0</v>
      </c>
      <c r="C166" s="8">
        <f t="shared" si="58"/>
        <v>0</v>
      </c>
      <c r="D166" s="8">
        <f t="shared" si="58"/>
        <v>0</v>
      </c>
      <c r="E166" s="8">
        <f t="shared" si="58"/>
        <v>0</v>
      </c>
      <c r="F166" s="8">
        <f t="shared" si="58"/>
        <v>0</v>
      </c>
      <c r="G166" s="8">
        <f t="shared" si="58"/>
        <v>0</v>
      </c>
      <c r="H166" s="8">
        <f t="shared" si="58"/>
        <v>0</v>
      </c>
      <c r="I166" s="8">
        <f t="shared" si="58"/>
        <v>0</v>
      </c>
      <c r="J166" s="26">
        <f t="shared" si="58"/>
        <v>0</v>
      </c>
      <c r="K166" s="8">
        <f t="shared" si="58"/>
        <v>5.0000000000000044</v>
      </c>
      <c r="L166" s="28">
        <f t="shared" si="58"/>
        <v>9.9999999999999982</v>
      </c>
      <c r="M166" s="8">
        <f t="shared" si="58"/>
        <v>9.9999999999999982</v>
      </c>
      <c r="N166" s="8">
        <f t="shared" si="58"/>
        <v>15.000000000000002</v>
      </c>
      <c r="O166" s="8">
        <f t="shared" si="58"/>
        <v>19.999999999999996</v>
      </c>
      <c r="P166" s="8">
        <f t="shared" si="58"/>
        <v>19.999999999999996</v>
      </c>
      <c r="Q166" s="8">
        <f t="shared" si="58"/>
        <v>25</v>
      </c>
      <c r="R166" s="8">
        <f t="shared" si="58"/>
        <v>25</v>
      </c>
      <c r="S166" s="8">
        <f t="shared" si="58"/>
        <v>25</v>
      </c>
      <c r="T166" s="8">
        <f t="shared" si="58"/>
        <v>30.000000000000004</v>
      </c>
      <c r="U166" s="8">
        <f t="shared" si="58"/>
        <v>30.000000000000004</v>
      </c>
    </row>
    <row r="167" spans="1:21">
      <c r="A167" s="8" t="s">
        <v>64</v>
      </c>
      <c r="B167" s="8">
        <f t="shared" si="58"/>
        <v>0</v>
      </c>
      <c r="C167" s="8">
        <f t="shared" si="58"/>
        <v>0</v>
      </c>
      <c r="D167" s="8">
        <f t="shared" si="58"/>
        <v>0</v>
      </c>
      <c r="E167" s="8">
        <f t="shared" si="58"/>
        <v>0</v>
      </c>
      <c r="F167" s="8">
        <f t="shared" si="58"/>
        <v>0</v>
      </c>
      <c r="G167" s="8">
        <f t="shared" si="58"/>
        <v>5.0000000000000044</v>
      </c>
      <c r="H167" s="8">
        <f t="shared" si="58"/>
        <v>5.0000000000000044</v>
      </c>
      <c r="I167" s="8">
        <f t="shared" si="58"/>
        <v>9.9999999999999982</v>
      </c>
      <c r="J167" s="26">
        <f t="shared" si="58"/>
        <v>9.9999999999999982</v>
      </c>
      <c r="K167" s="8">
        <f t="shared" si="58"/>
        <v>19.999999999999996</v>
      </c>
      <c r="L167" s="28">
        <f t="shared" si="58"/>
        <v>25</v>
      </c>
      <c r="M167" s="8">
        <f t="shared" si="58"/>
        <v>25</v>
      </c>
      <c r="N167" s="8">
        <f t="shared" si="58"/>
        <v>30.000000000000004</v>
      </c>
      <c r="O167" s="8">
        <f t="shared" si="58"/>
        <v>30.000000000000004</v>
      </c>
      <c r="P167" s="8">
        <f t="shared" si="58"/>
        <v>35</v>
      </c>
      <c r="Q167" s="8">
        <f t="shared" si="58"/>
        <v>35</v>
      </c>
      <c r="R167" s="8">
        <f t="shared" si="58"/>
        <v>40</v>
      </c>
      <c r="S167" s="8">
        <f t="shared" si="58"/>
        <v>40</v>
      </c>
      <c r="T167" s="8">
        <f t="shared" si="58"/>
        <v>44.999999999999993</v>
      </c>
      <c r="U167" s="8">
        <f t="shared" si="58"/>
        <v>44.999999999999993</v>
      </c>
    </row>
    <row r="168" spans="1:21">
      <c r="A168" s="8" t="s">
        <v>65</v>
      </c>
      <c r="B168" s="8">
        <f t="shared" si="58"/>
        <v>0</v>
      </c>
      <c r="C168" s="8">
        <f t="shared" si="58"/>
        <v>0</v>
      </c>
      <c r="D168" s="8">
        <f t="shared" si="58"/>
        <v>0</v>
      </c>
      <c r="E168" s="8">
        <f t="shared" si="58"/>
        <v>0</v>
      </c>
      <c r="F168" s="8">
        <f t="shared" si="58"/>
        <v>0</v>
      </c>
      <c r="G168" s="8">
        <f t="shared" si="58"/>
        <v>5.0000000000000044</v>
      </c>
      <c r="H168" s="8">
        <f t="shared" si="58"/>
        <v>5.0000000000000044</v>
      </c>
      <c r="I168" s="8">
        <f t="shared" si="58"/>
        <v>9.9999999999999982</v>
      </c>
      <c r="J168" s="26">
        <f t="shared" si="58"/>
        <v>9.9999999999999982</v>
      </c>
      <c r="K168" s="8">
        <f t="shared" si="58"/>
        <v>19.999999999999996</v>
      </c>
      <c r="L168" s="28">
        <f t="shared" si="58"/>
        <v>25</v>
      </c>
      <c r="M168" s="8">
        <f t="shared" si="58"/>
        <v>25</v>
      </c>
      <c r="N168" s="8">
        <f t="shared" si="58"/>
        <v>30.000000000000004</v>
      </c>
      <c r="O168" s="8">
        <f t="shared" si="58"/>
        <v>30.000000000000004</v>
      </c>
      <c r="P168" s="8">
        <f t="shared" si="58"/>
        <v>35</v>
      </c>
      <c r="Q168" s="8">
        <f t="shared" si="58"/>
        <v>35</v>
      </c>
      <c r="R168" s="8">
        <f t="shared" si="58"/>
        <v>40</v>
      </c>
      <c r="S168" s="8">
        <f t="shared" si="58"/>
        <v>40</v>
      </c>
      <c r="T168" s="8">
        <f t="shared" si="58"/>
        <v>44.999999999999993</v>
      </c>
      <c r="U168" s="8">
        <f t="shared" si="58"/>
        <v>44.999999999999993</v>
      </c>
    </row>
    <row r="169" spans="1:21">
      <c r="A169" s="8" t="s">
        <v>66</v>
      </c>
      <c r="B169" s="8">
        <f t="shared" si="58"/>
        <v>0</v>
      </c>
      <c r="C169" s="8">
        <f t="shared" si="58"/>
        <v>0</v>
      </c>
      <c r="D169" s="8">
        <f t="shared" si="58"/>
        <v>0</v>
      </c>
      <c r="E169" s="8">
        <f t="shared" si="58"/>
        <v>0</v>
      </c>
      <c r="F169" s="8">
        <f t="shared" si="58"/>
        <v>0</v>
      </c>
      <c r="G169" s="8">
        <f t="shared" si="58"/>
        <v>0</v>
      </c>
      <c r="H169" s="8">
        <f t="shared" si="58"/>
        <v>0</v>
      </c>
      <c r="I169" s="8">
        <f t="shared" si="58"/>
        <v>5.0000000000000044</v>
      </c>
      <c r="J169" s="26">
        <f t="shared" si="58"/>
        <v>5.0000000000000044</v>
      </c>
      <c r="K169" s="8">
        <f t="shared" si="58"/>
        <v>15.000000000000002</v>
      </c>
      <c r="L169" s="28">
        <f t="shared" si="58"/>
        <v>19.999999999999996</v>
      </c>
      <c r="M169" s="8">
        <f t="shared" si="58"/>
        <v>19.999999999999996</v>
      </c>
      <c r="N169" s="8">
        <f t="shared" si="58"/>
        <v>25</v>
      </c>
      <c r="O169" s="8">
        <f t="shared" si="58"/>
        <v>25</v>
      </c>
      <c r="P169" s="8">
        <f t="shared" si="58"/>
        <v>30.000000000000004</v>
      </c>
      <c r="Q169" s="8">
        <f t="shared" si="58"/>
        <v>30.000000000000004</v>
      </c>
      <c r="R169" s="8">
        <f t="shared" si="58"/>
        <v>35</v>
      </c>
      <c r="S169" s="8">
        <f t="shared" si="58"/>
        <v>35</v>
      </c>
      <c r="T169" s="8">
        <f t="shared" si="58"/>
        <v>40</v>
      </c>
      <c r="U169" s="8">
        <f t="shared" si="58"/>
        <v>40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4" si="59" xml:space="preserve"> IF((1 - (B311 - 1)/20)*100 &lt;= 100, IF((1 - (B311 - 1)/20)*100 &gt;= 0, (1 - (B311 - 1)/20)*100, 0), 100)</f>
        <v>0</v>
      </c>
      <c r="C171" s="8">
        <f t="shared" si="59"/>
        <v>0</v>
      </c>
      <c r="D171" s="8">
        <f t="shared" si="59"/>
        <v>0</v>
      </c>
      <c r="E171" s="8">
        <f t="shared" si="59"/>
        <v>0</v>
      </c>
      <c r="F171" s="8">
        <f t="shared" si="59"/>
        <v>0</v>
      </c>
      <c r="G171" s="8">
        <f t="shared" si="59"/>
        <v>0</v>
      </c>
      <c r="H171" s="8">
        <f t="shared" si="59"/>
        <v>0</v>
      </c>
      <c r="I171" s="8">
        <f t="shared" si="59"/>
        <v>0</v>
      </c>
      <c r="J171" s="26">
        <f t="shared" si="59"/>
        <v>0</v>
      </c>
      <c r="K171" s="8">
        <f t="shared" si="59"/>
        <v>0</v>
      </c>
      <c r="L171" s="28">
        <f t="shared" si="59"/>
        <v>0</v>
      </c>
      <c r="M171" s="8">
        <f t="shared" si="59"/>
        <v>0</v>
      </c>
      <c r="N171" s="8">
        <f t="shared" si="59"/>
        <v>0</v>
      </c>
      <c r="O171" s="8">
        <f t="shared" si="59"/>
        <v>0</v>
      </c>
      <c r="P171" s="8">
        <f t="shared" si="59"/>
        <v>0</v>
      </c>
      <c r="Q171" s="8">
        <f t="shared" si="59"/>
        <v>0</v>
      </c>
      <c r="R171" s="8">
        <f t="shared" si="59"/>
        <v>0</v>
      </c>
      <c r="S171" s="8">
        <f t="shared" si="59"/>
        <v>0</v>
      </c>
      <c r="T171" s="8">
        <f t="shared" si="59"/>
        <v>5.0000000000000044</v>
      </c>
      <c r="U171" s="8">
        <f t="shared" si="59"/>
        <v>5.0000000000000044</v>
      </c>
    </row>
    <row r="172" spans="1:21">
      <c r="A172" s="8" t="s">
        <v>64</v>
      </c>
      <c r="B172" s="8">
        <f t="shared" si="59"/>
        <v>0</v>
      </c>
      <c r="C172" s="8">
        <f t="shared" si="59"/>
        <v>0</v>
      </c>
      <c r="D172" s="8">
        <f t="shared" si="59"/>
        <v>0</v>
      </c>
      <c r="E172" s="8">
        <f t="shared" si="59"/>
        <v>0</v>
      </c>
      <c r="F172" s="8">
        <f t="shared" si="59"/>
        <v>0</v>
      </c>
      <c r="G172" s="8">
        <f t="shared" si="59"/>
        <v>0</v>
      </c>
      <c r="H172" s="8">
        <f t="shared" si="59"/>
        <v>0</v>
      </c>
      <c r="I172" s="8">
        <f t="shared" si="59"/>
        <v>0</v>
      </c>
      <c r="J172" s="26">
        <f t="shared" si="59"/>
        <v>0</v>
      </c>
      <c r="K172" s="8">
        <f t="shared" si="59"/>
        <v>0</v>
      </c>
      <c r="L172" s="28">
        <f t="shared" si="59"/>
        <v>0</v>
      </c>
      <c r="M172" s="8">
        <f t="shared" si="59"/>
        <v>0</v>
      </c>
      <c r="N172" s="8">
        <f t="shared" si="59"/>
        <v>5.0000000000000044</v>
      </c>
      <c r="O172" s="8">
        <f t="shared" si="59"/>
        <v>5.0000000000000044</v>
      </c>
      <c r="P172" s="8">
        <f t="shared" si="59"/>
        <v>9.9999999999999982</v>
      </c>
      <c r="Q172" s="8">
        <f t="shared" si="59"/>
        <v>9.9999999999999982</v>
      </c>
      <c r="R172" s="8">
        <f t="shared" si="59"/>
        <v>15.000000000000002</v>
      </c>
      <c r="S172" s="8">
        <f t="shared" si="59"/>
        <v>15.000000000000002</v>
      </c>
      <c r="T172" s="8">
        <f t="shared" si="59"/>
        <v>19.999999999999996</v>
      </c>
      <c r="U172" s="8">
        <f t="shared" si="59"/>
        <v>19.999999999999996</v>
      </c>
    </row>
    <row r="173" spans="1:21">
      <c r="A173" s="8" t="s">
        <v>65</v>
      </c>
      <c r="B173" s="8">
        <f t="shared" si="59"/>
        <v>0</v>
      </c>
      <c r="C173" s="8">
        <f t="shared" si="59"/>
        <v>0</v>
      </c>
      <c r="D173" s="8">
        <f t="shared" si="59"/>
        <v>0</v>
      </c>
      <c r="E173" s="8">
        <f t="shared" si="59"/>
        <v>0</v>
      </c>
      <c r="F173" s="8">
        <f t="shared" si="59"/>
        <v>0</v>
      </c>
      <c r="G173" s="8">
        <f t="shared" si="59"/>
        <v>0</v>
      </c>
      <c r="H173" s="8">
        <f t="shared" si="59"/>
        <v>0</v>
      </c>
      <c r="I173" s="8">
        <f t="shared" si="59"/>
        <v>0</v>
      </c>
      <c r="J173" s="26">
        <f t="shared" si="59"/>
        <v>0</v>
      </c>
      <c r="K173" s="8">
        <f t="shared" si="59"/>
        <v>0</v>
      </c>
      <c r="L173" s="28">
        <f t="shared" si="59"/>
        <v>0</v>
      </c>
      <c r="M173" s="8">
        <f t="shared" si="59"/>
        <v>0</v>
      </c>
      <c r="N173" s="8">
        <f t="shared" si="59"/>
        <v>5.0000000000000044</v>
      </c>
      <c r="O173" s="8">
        <f t="shared" si="59"/>
        <v>5.0000000000000044</v>
      </c>
      <c r="P173" s="8">
        <f t="shared" si="59"/>
        <v>9.9999999999999982</v>
      </c>
      <c r="Q173" s="8">
        <f t="shared" si="59"/>
        <v>9.9999999999999982</v>
      </c>
      <c r="R173" s="8">
        <f t="shared" si="59"/>
        <v>15.000000000000002</v>
      </c>
      <c r="S173" s="8">
        <f t="shared" si="59"/>
        <v>15.000000000000002</v>
      </c>
      <c r="T173" s="8">
        <f t="shared" si="59"/>
        <v>19.999999999999996</v>
      </c>
      <c r="U173" s="8">
        <f t="shared" si="59"/>
        <v>19.999999999999996</v>
      </c>
    </row>
    <row r="174" spans="1:21">
      <c r="A174" s="8" t="s">
        <v>66</v>
      </c>
      <c r="B174" s="8">
        <f t="shared" si="59"/>
        <v>0</v>
      </c>
      <c r="C174" s="8">
        <f t="shared" si="59"/>
        <v>0</v>
      </c>
      <c r="D174" s="8">
        <f t="shared" si="59"/>
        <v>0</v>
      </c>
      <c r="E174" s="8">
        <f t="shared" si="59"/>
        <v>0</v>
      </c>
      <c r="F174" s="8">
        <f t="shared" si="59"/>
        <v>0</v>
      </c>
      <c r="G174" s="8">
        <f t="shared" si="59"/>
        <v>0</v>
      </c>
      <c r="H174" s="8">
        <f t="shared" si="59"/>
        <v>0</v>
      </c>
      <c r="I174" s="8">
        <f t="shared" si="59"/>
        <v>0</v>
      </c>
      <c r="J174" s="26">
        <f t="shared" si="59"/>
        <v>0</v>
      </c>
      <c r="K174" s="8">
        <f t="shared" si="59"/>
        <v>0</v>
      </c>
      <c r="L174" s="28">
        <f t="shared" si="59"/>
        <v>0</v>
      </c>
      <c r="M174" s="8">
        <f t="shared" si="59"/>
        <v>0</v>
      </c>
      <c r="N174" s="8">
        <f t="shared" si="59"/>
        <v>0</v>
      </c>
      <c r="O174" s="8">
        <f t="shared" si="59"/>
        <v>0</v>
      </c>
      <c r="P174" s="8">
        <f t="shared" si="59"/>
        <v>5.0000000000000044</v>
      </c>
      <c r="Q174" s="8">
        <f t="shared" si="59"/>
        <v>5.0000000000000044</v>
      </c>
      <c r="R174" s="8">
        <f t="shared" si="59"/>
        <v>9.9999999999999982</v>
      </c>
      <c r="S174" s="8">
        <f t="shared" si="59"/>
        <v>9.9999999999999982</v>
      </c>
      <c r="T174" s="8">
        <f t="shared" si="59"/>
        <v>15.000000000000002</v>
      </c>
      <c r="U174" s="8">
        <f t="shared" si="59"/>
        <v>15.000000000000002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9" si="60" xml:space="preserve"> IF((1 - (B316 - 1)/20)*100 &lt;= 100, IF((1 - (B316 - 1)/20)*100 &gt;= 0, (1 - (B316 - 1)/20)*100, 0), 100)</f>
        <v>0</v>
      </c>
      <c r="C176" s="8">
        <f t="shared" si="60"/>
        <v>0</v>
      </c>
      <c r="D176" s="8">
        <f t="shared" si="60"/>
        <v>0</v>
      </c>
      <c r="E176" s="8">
        <f t="shared" si="60"/>
        <v>0</v>
      </c>
      <c r="F176" s="8">
        <f t="shared" si="60"/>
        <v>0</v>
      </c>
      <c r="G176" s="8">
        <f t="shared" si="60"/>
        <v>0</v>
      </c>
      <c r="H176" s="8">
        <f t="shared" si="60"/>
        <v>0</v>
      </c>
      <c r="I176" s="8">
        <f t="shared" si="60"/>
        <v>0</v>
      </c>
      <c r="J176" s="26">
        <f t="shared" si="60"/>
        <v>0</v>
      </c>
      <c r="K176" s="8">
        <f t="shared" si="60"/>
        <v>0</v>
      </c>
      <c r="L176" s="28">
        <f t="shared" si="60"/>
        <v>0</v>
      </c>
      <c r="M176" s="8">
        <f t="shared" si="60"/>
        <v>0</v>
      </c>
      <c r="N176" s="8">
        <f t="shared" si="60"/>
        <v>0</v>
      </c>
      <c r="O176" s="8">
        <f t="shared" si="60"/>
        <v>0</v>
      </c>
      <c r="P176" s="8">
        <f t="shared" si="60"/>
        <v>0</v>
      </c>
      <c r="Q176" s="8">
        <f t="shared" si="60"/>
        <v>0</v>
      </c>
      <c r="R176" s="8">
        <f t="shared" si="60"/>
        <v>0</v>
      </c>
      <c r="S176" s="8">
        <f t="shared" si="60"/>
        <v>0</v>
      </c>
      <c r="T176" s="8">
        <f t="shared" si="60"/>
        <v>0</v>
      </c>
      <c r="U176" s="8">
        <f t="shared" si="60"/>
        <v>0</v>
      </c>
    </row>
    <row r="177" spans="1:21">
      <c r="A177" s="8" t="s">
        <v>64</v>
      </c>
      <c r="B177" s="8">
        <f t="shared" si="60"/>
        <v>0</v>
      </c>
      <c r="C177" s="8">
        <f t="shared" si="60"/>
        <v>0</v>
      </c>
      <c r="D177" s="8">
        <f t="shared" si="60"/>
        <v>0</v>
      </c>
      <c r="E177" s="8">
        <f t="shared" si="60"/>
        <v>0</v>
      </c>
      <c r="F177" s="8">
        <f t="shared" si="60"/>
        <v>0</v>
      </c>
      <c r="G177" s="8">
        <f t="shared" si="60"/>
        <v>0</v>
      </c>
      <c r="H177" s="8">
        <f t="shared" si="60"/>
        <v>0</v>
      </c>
      <c r="I177" s="8">
        <f t="shared" si="60"/>
        <v>0</v>
      </c>
      <c r="J177" s="26">
        <f t="shared" si="60"/>
        <v>0</v>
      </c>
      <c r="K177" s="8">
        <f t="shared" si="60"/>
        <v>0</v>
      </c>
      <c r="L177" s="28">
        <f t="shared" si="60"/>
        <v>0</v>
      </c>
      <c r="M177" s="8">
        <f t="shared" si="60"/>
        <v>0</v>
      </c>
      <c r="N177" s="8">
        <f t="shared" si="60"/>
        <v>0</v>
      </c>
      <c r="O177" s="8">
        <f t="shared" si="60"/>
        <v>0</v>
      </c>
      <c r="P177" s="8">
        <f t="shared" si="60"/>
        <v>0</v>
      </c>
      <c r="Q177" s="8">
        <f t="shared" si="60"/>
        <v>0</v>
      </c>
      <c r="R177" s="8">
        <f t="shared" si="60"/>
        <v>0</v>
      </c>
      <c r="S177" s="8">
        <f t="shared" si="60"/>
        <v>0</v>
      </c>
      <c r="T177" s="8">
        <f t="shared" si="60"/>
        <v>0</v>
      </c>
      <c r="U177" s="8">
        <f t="shared" si="60"/>
        <v>0</v>
      </c>
    </row>
    <row r="178" spans="1:21">
      <c r="A178" s="8" t="s">
        <v>65</v>
      </c>
      <c r="B178" s="8">
        <f t="shared" si="60"/>
        <v>0</v>
      </c>
      <c r="C178" s="8">
        <f t="shared" si="60"/>
        <v>0</v>
      </c>
      <c r="D178" s="8">
        <f t="shared" si="60"/>
        <v>0</v>
      </c>
      <c r="E178" s="8">
        <f t="shared" si="60"/>
        <v>0</v>
      </c>
      <c r="F178" s="8">
        <f t="shared" si="60"/>
        <v>0</v>
      </c>
      <c r="G178" s="8">
        <f t="shared" si="60"/>
        <v>0</v>
      </c>
      <c r="H178" s="8">
        <f t="shared" si="60"/>
        <v>0</v>
      </c>
      <c r="I178" s="8">
        <f t="shared" si="60"/>
        <v>0</v>
      </c>
      <c r="J178" s="26">
        <f t="shared" si="60"/>
        <v>0</v>
      </c>
      <c r="K178" s="8">
        <f t="shared" si="60"/>
        <v>0</v>
      </c>
      <c r="L178" s="28">
        <f t="shared" si="60"/>
        <v>0</v>
      </c>
      <c r="M178" s="8">
        <f t="shared" si="60"/>
        <v>0</v>
      </c>
      <c r="N178" s="8">
        <f t="shared" si="60"/>
        <v>0</v>
      </c>
      <c r="O178" s="8">
        <f t="shared" si="60"/>
        <v>0</v>
      </c>
      <c r="P178" s="8">
        <f t="shared" si="60"/>
        <v>0</v>
      </c>
      <c r="Q178" s="8">
        <f t="shared" si="60"/>
        <v>0</v>
      </c>
      <c r="R178" s="8">
        <f t="shared" si="60"/>
        <v>0</v>
      </c>
      <c r="S178" s="8">
        <f t="shared" si="60"/>
        <v>0</v>
      </c>
      <c r="T178" s="8">
        <f t="shared" si="60"/>
        <v>0</v>
      </c>
      <c r="U178" s="8">
        <f t="shared" si="60"/>
        <v>0</v>
      </c>
    </row>
    <row r="179" spans="1:21">
      <c r="A179" s="8" t="s">
        <v>66</v>
      </c>
      <c r="B179" s="8">
        <f t="shared" si="60"/>
        <v>0</v>
      </c>
      <c r="C179" s="8">
        <f t="shared" si="60"/>
        <v>0</v>
      </c>
      <c r="D179" s="8">
        <f t="shared" si="60"/>
        <v>0</v>
      </c>
      <c r="E179" s="8">
        <f t="shared" si="60"/>
        <v>0</v>
      </c>
      <c r="F179" s="8">
        <f t="shared" si="60"/>
        <v>0</v>
      </c>
      <c r="G179" s="8">
        <f t="shared" si="60"/>
        <v>0</v>
      </c>
      <c r="H179" s="8">
        <f t="shared" si="60"/>
        <v>0</v>
      </c>
      <c r="I179" s="8">
        <f t="shared" si="60"/>
        <v>0</v>
      </c>
      <c r="J179" s="26">
        <f t="shared" si="60"/>
        <v>0</v>
      </c>
      <c r="K179" s="8">
        <f t="shared" si="60"/>
        <v>0</v>
      </c>
      <c r="L179" s="28">
        <f t="shared" si="60"/>
        <v>0</v>
      </c>
      <c r="M179" s="8">
        <f t="shared" si="60"/>
        <v>0</v>
      </c>
      <c r="N179" s="8">
        <f t="shared" si="60"/>
        <v>0</v>
      </c>
      <c r="O179" s="8">
        <f t="shared" si="60"/>
        <v>0</v>
      </c>
      <c r="P179" s="8">
        <f t="shared" si="60"/>
        <v>0</v>
      </c>
      <c r="Q179" s="8">
        <f t="shared" si="60"/>
        <v>0</v>
      </c>
      <c r="R179" s="8">
        <f t="shared" si="60"/>
        <v>0</v>
      </c>
      <c r="S179" s="8">
        <f t="shared" si="60"/>
        <v>0</v>
      </c>
      <c r="T179" s="8">
        <f t="shared" si="60"/>
        <v>0</v>
      </c>
      <c r="U179" s="8">
        <f t="shared" si="60"/>
        <v>0</v>
      </c>
    </row>
    <row r="185" spans="1:21" ht="16.149999999999999" thickBot="1"/>
    <row r="186" spans="1:21" ht="24" thickTop="1" thickBot="1">
      <c r="A186" s="191" t="s">
        <v>146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147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61" xml:space="preserve"> B9</f>
        <v>13</v>
      </c>
      <c r="C190" s="55">
        <f t="shared" ref="C190:U195" si="62" xml:space="preserve"> (C9-B9)</f>
        <v>0</v>
      </c>
      <c r="D190" s="55">
        <f t="shared" si="62"/>
        <v>0</v>
      </c>
      <c r="E190" s="55">
        <f t="shared" si="62"/>
        <v>0</v>
      </c>
      <c r="F190" s="55">
        <f t="shared" si="62"/>
        <v>0</v>
      </c>
      <c r="G190" s="55">
        <f t="shared" si="62"/>
        <v>0</v>
      </c>
      <c r="H190" s="55">
        <f t="shared" si="62"/>
        <v>0</v>
      </c>
      <c r="I190" s="55">
        <f t="shared" si="62"/>
        <v>0</v>
      </c>
      <c r="J190" s="170">
        <f t="shared" si="62"/>
        <v>0</v>
      </c>
      <c r="K190" s="55">
        <f t="shared" si="62"/>
        <v>0</v>
      </c>
      <c r="L190" s="183">
        <f t="shared" si="62"/>
        <v>0</v>
      </c>
      <c r="M190" s="55">
        <f t="shared" si="62"/>
        <v>0</v>
      </c>
      <c r="N190" s="55">
        <f t="shared" si="62"/>
        <v>0</v>
      </c>
      <c r="O190" s="55">
        <f t="shared" si="62"/>
        <v>0</v>
      </c>
      <c r="P190" s="55">
        <f t="shared" si="62"/>
        <v>0</v>
      </c>
      <c r="Q190" s="55">
        <f t="shared" si="62"/>
        <v>1</v>
      </c>
      <c r="R190" s="55">
        <f t="shared" si="62"/>
        <v>0</v>
      </c>
      <c r="S190" s="55">
        <f t="shared" si="62"/>
        <v>0</v>
      </c>
      <c r="T190" s="55">
        <f t="shared" si="62"/>
        <v>0</v>
      </c>
      <c r="U190" s="55">
        <f t="shared" si="62"/>
        <v>0</v>
      </c>
    </row>
    <row r="191" spans="1:21">
      <c r="A191" s="7" t="s">
        <v>4</v>
      </c>
      <c r="B191" s="94">
        <f t="shared" si="61"/>
        <v>16</v>
      </c>
      <c r="C191" s="55">
        <f t="shared" si="62"/>
        <v>0</v>
      </c>
      <c r="D191" s="55">
        <f t="shared" si="62"/>
        <v>0</v>
      </c>
      <c r="E191" s="55">
        <f t="shared" si="62"/>
        <v>0</v>
      </c>
      <c r="F191" s="55">
        <f t="shared" si="62"/>
        <v>0</v>
      </c>
      <c r="G191" s="55">
        <f t="shared" si="62"/>
        <v>0</v>
      </c>
      <c r="H191" s="55">
        <f t="shared" si="62"/>
        <v>0</v>
      </c>
      <c r="I191" s="55">
        <f t="shared" si="62"/>
        <v>0</v>
      </c>
      <c r="J191" s="170">
        <f t="shared" si="62"/>
        <v>0</v>
      </c>
      <c r="K191" s="55">
        <f t="shared" si="62"/>
        <v>0</v>
      </c>
      <c r="L191" s="183">
        <f t="shared" si="62"/>
        <v>0</v>
      </c>
      <c r="M191" s="55">
        <f t="shared" si="62"/>
        <v>0</v>
      </c>
      <c r="N191" s="55">
        <f t="shared" si="62"/>
        <v>0</v>
      </c>
      <c r="O191" s="55">
        <f t="shared" si="62"/>
        <v>0</v>
      </c>
      <c r="P191" s="55">
        <f t="shared" si="62"/>
        <v>0</v>
      </c>
      <c r="Q191" s="55">
        <f t="shared" si="62"/>
        <v>0</v>
      </c>
      <c r="R191" s="55">
        <f t="shared" si="62"/>
        <v>0</v>
      </c>
      <c r="S191" s="55">
        <f t="shared" si="62"/>
        <v>0</v>
      </c>
      <c r="T191" s="55">
        <f t="shared" si="62"/>
        <v>0</v>
      </c>
      <c r="U191" s="55">
        <f t="shared" si="62"/>
        <v>0</v>
      </c>
    </row>
    <row r="192" spans="1:21">
      <c r="A192" s="7" t="s">
        <v>5</v>
      </c>
      <c r="B192" s="94">
        <f t="shared" si="61"/>
        <v>14</v>
      </c>
      <c r="C192" s="55">
        <f t="shared" si="62"/>
        <v>0</v>
      </c>
      <c r="D192" s="55">
        <f t="shared" si="62"/>
        <v>0</v>
      </c>
      <c r="E192" s="55">
        <f t="shared" si="62"/>
        <v>0</v>
      </c>
      <c r="F192" s="55">
        <f t="shared" si="62"/>
        <v>0</v>
      </c>
      <c r="G192" s="55">
        <f t="shared" si="62"/>
        <v>0</v>
      </c>
      <c r="H192" s="55">
        <f t="shared" si="62"/>
        <v>0</v>
      </c>
      <c r="I192" s="55">
        <f t="shared" si="62"/>
        <v>0</v>
      </c>
      <c r="J192" s="170">
        <f t="shared" si="62"/>
        <v>0</v>
      </c>
      <c r="K192" s="55">
        <f t="shared" si="62"/>
        <v>0</v>
      </c>
      <c r="L192" s="183">
        <f t="shared" si="62"/>
        <v>0</v>
      </c>
      <c r="M192" s="55">
        <f t="shared" si="62"/>
        <v>0</v>
      </c>
      <c r="N192" s="55">
        <f t="shared" si="62"/>
        <v>0</v>
      </c>
      <c r="O192" s="55">
        <f t="shared" si="62"/>
        <v>0</v>
      </c>
      <c r="P192" s="55">
        <f t="shared" si="62"/>
        <v>0</v>
      </c>
      <c r="Q192" s="55">
        <f t="shared" si="62"/>
        <v>0</v>
      </c>
      <c r="R192" s="55">
        <f t="shared" si="62"/>
        <v>0</v>
      </c>
      <c r="S192" s="55">
        <f t="shared" si="62"/>
        <v>0</v>
      </c>
      <c r="T192" s="55">
        <f t="shared" si="62"/>
        <v>0</v>
      </c>
      <c r="U192" s="55">
        <f t="shared" si="62"/>
        <v>0</v>
      </c>
    </row>
    <row r="193" spans="1:21">
      <c r="A193" s="7" t="s">
        <v>6</v>
      </c>
      <c r="B193" s="94">
        <f t="shared" si="61"/>
        <v>14</v>
      </c>
      <c r="C193" s="55">
        <f t="shared" si="62"/>
        <v>0</v>
      </c>
      <c r="D193" s="55">
        <f t="shared" si="62"/>
        <v>0</v>
      </c>
      <c r="E193" s="55">
        <f t="shared" si="62"/>
        <v>0</v>
      </c>
      <c r="F193" s="55">
        <f t="shared" si="62"/>
        <v>0</v>
      </c>
      <c r="G193" s="55">
        <f t="shared" si="62"/>
        <v>0</v>
      </c>
      <c r="H193" s="55">
        <f t="shared" si="62"/>
        <v>0</v>
      </c>
      <c r="I193" s="55">
        <f t="shared" si="62"/>
        <v>0</v>
      </c>
      <c r="J193" s="170">
        <f t="shared" si="62"/>
        <v>0</v>
      </c>
      <c r="K193" s="55">
        <f t="shared" si="62"/>
        <v>0</v>
      </c>
      <c r="L193" s="183">
        <f t="shared" si="62"/>
        <v>0</v>
      </c>
      <c r="M193" s="55">
        <f t="shared" si="62"/>
        <v>0</v>
      </c>
      <c r="N193" s="55">
        <f t="shared" si="62"/>
        <v>0</v>
      </c>
      <c r="O193" s="55">
        <f t="shared" si="62"/>
        <v>0</v>
      </c>
      <c r="P193" s="55">
        <f t="shared" si="62"/>
        <v>0</v>
      </c>
      <c r="Q193" s="55">
        <f t="shared" si="62"/>
        <v>0</v>
      </c>
      <c r="R193" s="55">
        <f t="shared" si="62"/>
        <v>0</v>
      </c>
      <c r="S193" s="55">
        <f t="shared" si="62"/>
        <v>0</v>
      </c>
      <c r="T193" s="55">
        <f t="shared" si="62"/>
        <v>0</v>
      </c>
      <c r="U193" s="55">
        <f t="shared" si="62"/>
        <v>0</v>
      </c>
    </row>
    <row r="194" spans="1:21">
      <c r="A194" s="7" t="s">
        <v>7</v>
      </c>
      <c r="B194" s="94">
        <f t="shared" si="61"/>
        <v>12</v>
      </c>
      <c r="C194" s="55">
        <f t="shared" si="62"/>
        <v>0</v>
      </c>
      <c r="D194" s="55">
        <f t="shared" si="62"/>
        <v>0</v>
      </c>
      <c r="E194" s="55">
        <f t="shared" si="62"/>
        <v>0</v>
      </c>
      <c r="F194" s="55">
        <f t="shared" si="62"/>
        <v>0</v>
      </c>
      <c r="G194" s="55">
        <f t="shared" si="62"/>
        <v>0</v>
      </c>
      <c r="H194" s="55">
        <f t="shared" si="62"/>
        <v>0</v>
      </c>
      <c r="I194" s="55">
        <f t="shared" si="62"/>
        <v>1</v>
      </c>
      <c r="J194" s="170">
        <f t="shared" si="62"/>
        <v>0</v>
      </c>
      <c r="K194" s="55">
        <f t="shared" si="62"/>
        <v>0</v>
      </c>
      <c r="L194" s="183">
        <f t="shared" si="62"/>
        <v>0</v>
      </c>
      <c r="M194" s="55">
        <f t="shared" si="62"/>
        <v>1</v>
      </c>
      <c r="N194" s="55">
        <f t="shared" si="62"/>
        <v>0</v>
      </c>
      <c r="O194" s="55">
        <f t="shared" si="62"/>
        <v>0</v>
      </c>
      <c r="P194" s="55">
        <f t="shared" si="62"/>
        <v>0</v>
      </c>
      <c r="Q194" s="55">
        <f t="shared" si="62"/>
        <v>0</v>
      </c>
      <c r="R194" s="55">
        <f t="shared" si="62"/>
        <v>0</v>
      </c>
      <c r="S194" s="55">
        <f t="shared" si="62"/>
        <v>0</v>
      </c>
      <c r="T194" s="55">
        <f t="shared" si="62"/>
        <v>0</v>
      </c>
      <c r="U194" s="55">
        <f t="shared" si="62"/>
        <v>0</v>
      </c>
    </row>
    <row r="195" spans="1:21">
      <c r="A195" s="64" t="s">
        <v>8</v>
      </c>
      <c r="B195" s="94">
        <f t="shared" si="61"/>
        <v>13</v>
      </c>
      <c r="C195" s="55">
        <f t="shared" si="62"/>
        <v>0</v>
      </c>
      <c r="D195" s="55">
        <f t="shared" si="62"/>
        <v>0</v>
      </c>
      <c r="E195" s="55">
        <f t="shared" si="62"/>
        <v>0</v>
      </c>
      <c r="F195" s="55">
        <f t="shared" si="62"/>
        <v>0</v>
      </c>
      <c r="G195" s="55">
        <f t="shared" si="62"/>
        <v>0</v>
      </c>
      <c r="H195" s="55">
        <f t="shared" si="62"/>
        <v>0</v>
      </c>
      <c r="I195" s="55">
        <f t="shared" si="62"/>
        <v>0</v>
      </c>
      <c r="J195" s="170">
        <f t="shared" si="62"/>
        <v>0</v>
      </c>
      <c r="K195" s="55">
        <f t="shared" si="62"/>
        <v>0</v>
      </c>
      <c r="L195" s="183">
        <f t="shared" si="62"/>
        <v>0</v>
      </c>
      <c r="M195" s="55">
        <f t="shared" si="62"/>
        <v>0</v>
      </c>
      <c r="N195" s="55">
        <f t="shared" si="62"/>
        <v>0</v>
      </c>
      <c r="O195" s="55">
        <f t="shared" si="62"/>
        <v>0</v>
      </c>
      <c r="P195" s="55">
        <f t="shared" si="62"/>
        <v>0</v>
      </c>
      <c r="Q195" s="55">
        <f t="shared" si="62"/>
        <v>0</v>
      </c>
      <c r="R195" s="55">
        <f t="shared" si="62"/>
        <v>0</v>
      </c>
      <c r="S195" s="55">
        <f t="shared" si="62"/>
        <v>0</v>
      </c>
      <c r="T195" s="55">
        <f t="shared" si="62"/>
        <v>0</v>
      </c>
      <c r="U195" s="55">
        <f t="shared" si="62"/>
        <v>1</v>
      </c>
    </row>
    <row r="196" spans="1:21" ht="18">
      <c r="A196" s="128" t="s">
        <v>144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63" xml:space="preserve"> B16</f>
        <v>0</v>
      </c>
      <c r="C197" s="73">
        <f t="shared" ref="C197:U204" si="64" xml:space="preserve"> (C16-B16)*C89</f>
        <v>0</v>
      </c>
      <c r="D197" s="73">
        <f t="shared" si="64"/>
        <v>0</v>
      </c>
      <c r="E197" s="73">
        <f t="shared" si="64"/>
        <v>0</v>
      </c>
      <c r="F197" s="73">
        <f t="shared" si="64"/>
        <v>0</v>
      </c>
      <c r="G197" s="73">
        <f t="shared" si="64"/>
        <v>0</v>
      </c>
      <c r="H197" s="73">
        <f t="shared" si="64"/>
        <v>0</v>
      </c>
      <c r="I197" s="73">
        <f t="shared" si="64"/>
        <v>0</v>
      </c>
      <c r="J197" s="151">
        <f t="shared" si="64"/>
        <v>0</v>
      </c>
      <c r="K197" s="23">
        <f t="shared" si="64"/>
        <v>0</v>
      </c>
      <c r="L197" s="182">
        <f t="shared" si="64"/>
        <v>0</v>
      </c>
      <c r="M197" s="73">
        <f t="shared" si="64"/>
        <v>0</v>
      </c>
      <c r="N197" s="73">
        <f t="shared" si="64"/>
        <v>0</v>
      </c>
      <c r="O197" s="73">
        <f t="shared" si="64"/>
        <v>0</v>
      </c>
      <c r="P197" s="73">
        <f t="shared" si="64"/>
        <v>0</v>
      </c>
      <c r="Q197" s="73">
        <f t="shared" si="64"/>
        <v>0</v>
      </c>
      <c r="R197" s="73">
        <f t="shared" si="64"/>
        <v>0</v>
      </c>
      <c r="S197" s="73">
        <f t="shared" si="64"/>
        <v>0</v>
      </c>
      <c r="T197" s="73">
        <f t="shared" si="64"/>
        <v>0</v>
      </c>
      <c r="U197" s="73">
        <f t="shared" si="64"/>
        <v>0</v>
      </c>
    </row>
    <row r="198" spans="1:21">
      <c r="A198" s="66" t="s">
        <v>11</v>
      </c>
      <c r="B198" s="23">
        <f t="shared" si="63"/>
        <v>0</v>
      </c>
      <c r="C198" s="73">
        <f t="shared" si="64"/>
        <v>0</v>
      </c>
      <c r="D198" s="73">
        <f t="shared" si="64"/>
        <v>0</v>
      </c>
      <c r="E198" s="73">
        <f t="shared" si="64"/>
        <v>0</v>
      </c>
      <c r="F198" s="73">
        <f t="shared" si="64"/>
        <v>0</v>
      </c>
      <c r="G198" s="73">
        <f t="shared" si="64"/>
        <v>0</v>
      </c>
      <c r="H198" s="73">
        <f t="shared" si="64"/>
        <v>0</v>
      </c>
      <c r="I198" s="73">
        <f t="shared" si="64"/>
        <v>0</v>
      </c>
      <c r="J198" s="151">
        <f t="shared" si="64"/>
        <v>0</v>
      </c>
      <c r="K198" s="23">
        <f t="shared" si="64"/>
        <v>0</v>
      </c>
      <c r="L198" s="182">
        <f t="shared" si="64"/>
        <v>0</v>
      </c>
      <c r="M198" s="73">
        <f t="shared" si="64"/>
        <v>0</v>
      </c>
      <c r="N198" s="73">
        <f t="shared" si="64"/>
        <v>0</v>
      </c>
      <c r="O198" s="73">
        <f t="shared" si="64"/>
        <v>0</v>
      </c>
      <c r="P198" s="73">
        <f t="shared" si="64"/>
        <v>0</v>
      </c>
      <c r="Q198" s="73">
        <f t="shared" si="64"/>
        <v>0</v>
      </c>
      <c r="R198" s="73">
        <f t="shared" si="64"/>
        <v>0</v>
      </c>
      <c r="S198" s="73">
        <f t="shared" si="64"/>
        <v>0</v>
      </c>
      <c r="T198" s="73">
        <f t="shared" si="64"/>
        <v>0</v>
      </c>
      <c r="U198" s="73">
        <f t="shared" si="64"/>
        <v>0</v>
      </c>
    </row>
    <row r="199" spans="1:21">
      <c r="A199" s="66" t="s">
        <v>12</v>
      </c>
      <c r="B199" s="23">
        <f t="shared" si="63"/>
        <v>5</v>
      </c>
      <c r="C199" s="73">
        <f t="shared" si="64"/>
        <v>0</v>
      </c>
      <c r="D199" s="73">
        <f t="shared" si="64"/>
        <v>0</v>
      </c>
      <c r="E199" s="73">
        <f t="shared" si="64"/>
        <v>0</v>
      </c>
      <c r="F199" s="73">
        <f t="shared" si="64"/>
        <v>0</v>
      </c>
      <c r="G199" s="73">
        <f t="shared" si="64"/>
        <v>0</v>
      </c>
      <c r="H199" s="73">
        <f t="shared" si="64"/>
        <v>0</v>
      </c>
      <c r="I199" s="73">
        <f t="shared" si="64"/>
        <v>0</v>
      </c>
      <c r="J199" s="151">
        <f t="shared" si="64"/>
        <v>0</v>
      </c>
      <c r="K199" s="23">
        <f t="shared" si="64"/>
        <v>0</v>
      </c>
      <c r="L199" s="182">
        <f t="shared" si="64"/>
        <v>0</v>
      </c>
      <c r="M199" s="73">
        <f t="shared" si="64"/>
        <v>0</v>
      </c>
      <c r="N199" s="73">
        <f t="shared" si="64"/>
        <v>0</v>
      </c>
      <c r="O199" s="73">
        <f t="shared" si="64"/>
        <v>0</v>
      </c>
      <c r="P199" s="73">
        <f t="shared" si="64"/>
        <v>0</v>
      </c>
      <c r="Q199" s="73">
        <f t="shared" si="64"/>
        <v>0</v>
      </c>
      <c r="R199" s="73">
        <f t="shared" si="64"/>
        <v>0</v>
      </c>
      <c r="S199" s="73">
        <f t="shared" si="64"/>
        <v>0</v>
      </c>
      <c r="T199" s="73">
        <f t="shared" si="64"/>
        <v>0</v>
      </c>
      <c r="U199" s="73">
        <f t="shared" si="64"/>
        <v>0</v>
      </c>
    </row>
    <row r="200" spans="1:21">
      <c r="A200" s="66" t="s">
        <v>13</v>
      </c>
      <c r="B200" s="23">
        <f t="shared" si="63"/>
        <v>8</v>
      </c>
      <c r="C200" s="73">
        <f t="shared" si="64"/>
        <v>0</v>
      </c>
      <c r="D200" s="73">
        <f t="shared" si="64"/>
        <v>0</v>
      </c>
      <c r="E200" s="73">
        <f t="shared" si="64"/>
        <v>0</v>
      </c>
      <c r="F200" s="73">
        <f t="shared" si="64"/>
        <v>0</v>
      </c>
      <c r="G200" s="73">
        <f t="shared" si="64"/>
        <v>0</v>
      </c>
      <c r="H200" s="73">
        <f t="shared" si="64"/>
        <v>1</v>
      </c>
      <c r="I200" s="73">
        <f t="shared" si="64"/>
        <v>1</v>
      </c>
      <c r="J200" s="151">
        <f t="shared" si="64"/>
        <v>1</v>
      </c>
      <c r="K200" s="23">
        <f t="shared" si="64"/>
        <v>1</v>
      </c>
      <c r="L200" s="182">
        <f t="shared" si="64"/>
        <v>1</v>
      </c>
      <c r="M200" s="73">
        <f t="shared" si="64"/>
        <v>1</v>
      </c>
      <c r="N200" s="73">
        <f t="shared" si="64"/>
        <v>1</v>
      </c>
      <c r="O200" s="73">
        <f t="shared" si="64"/>
        <v>1</v>
      </c>
      <c r="P200" s="73">
        <f t="shared" si="64"/>
        <v>1</v>
      </c>
      <c r="Q200" s="73">
        <f t="shared" si="64"/>
        <v>1</v>
      </c>
      <c r="R200" s="73">
        <f t="shared" si="64"/>
        <v>1</v>
      </c>
      <c r="S200" s="73">
        <f t="shared" si="64"/>
        <v>1</v>
      </c>
      <c r="T200" s="73">
        <f t="shared" si="64"/>
        <v>1</v>
      </c>
      <c r="U200" s="73">
        <f t="shared" si="64"/>
        <v>1</v>
      </c>
    </row>
    <row r="201" spans="1:21">
      <c r="A201" s="66" t="s">
        <v>24</v>
      </c>
      <c r="B201" s="23">
        <f t="shared" si="63"/>
        <v>0</v>
      </c>
      <c r="C201" s="73">
        <f t="shared" si="64"/>
        <v>0</v>
      </c>
      <c r="D201" s="73">
        <f t="shared" si="64"/>
        <v>0</v>
      </c>
      <c r="E201" s="73">
        <f t="shared" si="64"/>
        <v>0</v>
      </c>
      <c r="F201" s="73">
        <f t="shared" si="64"/>
        <v>0</v>
      </c>
      <c r="G201" s="73">
        <f t="shared" si="64"/>
        <v>0</v>
      </c>
      <c r="H201" s="73">
        <f t="shared" si="64"/>
        <v>0</v>
      </c>
      <c r="I201" s="73">
        <f t="shared" si="64"/>
        <v>0</v>
      </c>
      <c r="J201" s="151">
        <f t="shared" si="64"/>
        <v>0</v>
      </c>
      <c r="K201" s="23">
        <f t="shared" si="64"/>
        <v>0</v>
      </c>
      <c r="L201" s="182">
        <f t="shared" si="64"/>
        <v>0</v>
      </c>
      <c r="M201" s="73">
        <f t="shared" si="64"/>
        <v>0</v>
      </c>
      <c r="N201" s="73">
        <f t="shared" si="64"/>
        <v>0</v>
      </c>
      <c r="O201" s="73">
        <f t="shared" si="64"/>
        <v>0</v>
      </c>
      <c r="P201" s="73">
        <f t="shared" si="64"/>
        <v>0</v>
      </c>
      <c r="Q201" s="73">
        <f t="shared" si="64"/>
        <v>0</v>
      </c>
      <c r="R201" s="73">
        <f t="shared" si="64"/>
        <v>0</v>
      </c>
      <c r="S201" s="73">
        <f t="shared" si="64"/>
        <v>0</v>
      </c>
      <c r="T201" s="73">
        <f t="shared" si="64"/>
        <v>0</v>
      </c>
      <c r="U201" s="73">
        <f t="shared" si="64"/>
        <v>0</v>
      </c>
    </row>
    <row r="202" spans="1:21">
      <c r="A202" s="66" t="s">
        <v>14</v>
      </c>
      <c r="B202" s="23">
        <f t="shared" si="63"/>
        <v>0</v>
      </c>
      <c r="C202" s="73">
        <f t="shared" si="64"/>
        <v>0</v>
      </c>
      <c r="D202" s="73">
        <f t="shared" si="64"/>
        <v>0</v>
      </c>
      <c r="E202" s="73">
        <f t="shared" si="64"/>
        <v>0</v>
      </c>
      <c r="F202" s="73">
        <f t="shared" si="64"/>
        <v>0</v>
      </c>
      <c r="G202" s="73">
        <f t="shared" si="64"/>
        <v>0</v>
      </c>
      <c r="H202" s="73">
        <f t="shared" si="64"/>
        <v>0</v>
      </c>
      <c r="I202" s="73">
        <f t="shared" si="64"/>
        <v>0</v>
      </c>
      <c r="J202" s="151">
        <f t="shared" si="64"/>
        <v>0</v>
      </c>
      <c r="K202" s="23">
        <f t="shared" si="64"/>
        <v>0</v>
      </c>
      <c r="L202" s="182">
        <f t="shared" si="64"/>
        <v>0</v>
      </c>
      <c r="M202" s="73">
        <f t="shared" si="64"/>
        <v>0</v>
      </c>
      <c r="N202" s="73">
        <f t="shared" si="64"/>
        <v>0</v>
      </c>
      <c r="O202" s="73">
        <f t="shared" si="64"/>
        <v>0</v>
      </c>
      <c r="P202" s="73">
        <f t="shared" si="64"/>
        <v>0</v>
      </c>
      <c r="Q202" s="73">
        <f t="shared" si="64"/>
        <v>0</v>
      </c>
      <c r="R202" s="73">
        <f t="shared" si="64"/>
        <v>0</v>
      </c>
      <c r="S202" s="73">
        <f t="shared" si="64"/>
        <v>0</v>
      </c>
      <c r="T202" s="73">
        <f t="shared" si="64"/>
        <v>0</v>
      </c>
      <c r="U202" s="73">
        <f t="shared" si="64"/>
        <v>0</v>
      </c>
    </row>
    <row r="203" spans="1:21">
      <c r="A203" s="66" t="s">
        <v>15</v>
      </c>
      <c r="B203" s="23">
        <f t="shared" si="63"/>
        <v>0</v>
      </c>
      <c r="C203" s="73">
        <f t="shared" si="64"/>
        <v>0</v>
      </c>
      <c r="D203" s="73">
        <f t="shared" si="64"/>
        <v>0</v>
      </c>
      <c r="E203" s="73">
        <f t="shared" si="64"/>
        <v>0</v>
      </c>
      <c r="F203" s="73">
        <f t="shared" si="64"/>
        <v>0</v>
      </c>
      <c r="G203" s="73">
        <f t="shared" si="64"/>
        <v>0</v>
      </c>
      <c r="H203" s="73">
        <f t="shared" si="64"/>
        <v>0</v>
      </c>
      <c r="I203" s="73">
        <f t="shared" si="64"/>
        <v>0</v>
      </c>
      <c r="J203" s="151">
        <f t="shared" si="64"/>
        <v>0</v>
      </c>
      <c r="K203" s="23">
        <f t="shared" si="64"/>
        <v>0</v>
      </c>
      <c r="L203" s="182">
        <f t="shared" si="64"/>
        <v>0</v>
      </c>
      <c r="M203" s="73">
        <f t="shared" si="64"/>
        <v>0</v>
      </c>
      <c r="N203" s="73">
        <f t="shared" si="64"/>
        <v>0</v>
      </c>
      <c r="O203" s="73">
        <f t="shared" si="64"/>
        <v>0</v>
      </c>
      <c r="P203" s="73">
        <f t="shared" si="64"/>
        <v>0</v>
      </c>
      <c r="Q203" s="73">
        <f t="shared" si="64"/>
        <v>0</v>
      </c>
      <c r="R203" s="73">
        <f t="shared" si="64"/>
        <v>0</v>
      </c>
      <c r="S203" s="73">
        <f t="shared" si="64"/>
        <v>0</v>
      </c>
      <c r="T203" s="73">
        <f t="shared" si="64"/>
        <v>0</v>
      </c>
      <c r="U203" s="73">
        <f t="shared" si="64"/>
        <v>0</v>
      </c>
    </row>
    <row r="204" spans="1:21">
      <c r="A204" s="66" t="s">
        <v>16</v>
      </c>
      <c r="B204" s="23">
        <f t="shared" si="63"/>
        <v>8</v>
      </c>
      <c r="C204" s="73">
        <f t="shared" si="64"/>
        <v>0</v>
      </c>
      <c r="D204" s="73">
        <f t="shared" si="64"/>
        <v>0</v>
      </c>
      <c r="E204" s="73">
        <f t="shared" si="64"/>
        <v>0</v>
      </c>
      <c r="F204" s="73">
        <f t="shared" si="64"/>
        <v>0</v>
      </c>
      <c r="G204" s="73">
        <f t="shared" si="64"/>
        <v>0</v>
      </c>
      <c r="H204" s="73">
        <f t="shared" si="64"/>
        <v>1</v>
      </c>
      <c r="I204" s="73">
        <f t="shared" si="64"/>
        <v>1</v>
      </c>
      <c r="J204" s="151">
        <f t="shared" si="64"/>
        <v>1</v>
      </c>
      <c r="K204" s="23">
        <f t="shared" si="64"/>
        <v>1</v>
      </c>
      <c r="L204" s="182">
        <f t="shared" si="64"/>
        <v>1</v>
      </c>
      <c r="M204" s="73">
        <f t="shared" si="64"/>
        <v>1</v>
      </c>
      <c r="N204" s="73">
        <f t="shared" si="64"/>
        <v>1</v>
      </c>
      <c r="O204" s="73">
        <f t="shared" si="64"/>
        <v>1</v>
      </c>
      <c r="P204" s="73">
        <f t="shared" si="64"/>
        <v>1</v>
      </c>
      <c r="Q204" s="73">
        <f t="shared" si="64"/>
        <v>1</v>
      </c>
      <c r="R204" s="73">
        <f t="shared" si="64"/>
        <v>1</v>
      </c>
      <c r="S204" s="73">
        <f t="shared" si="64"/>
        <v>1</v>
      </c>
      <c r="T204" s="73">
        <f t="shared" si="64"/>
        <v>1</v>
      </c>
      <c r="U204" s="73">
        <f t="shared" si="64"/>
        <v>1</v>
      </c>
    </row>
    <row r="206" spans="1:21">
      <c r="A206" s="88" t="s">
        <v>132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122</v>
      </c>
      <c r="B207" s="23">
        <f t="shared" ref="B207:U207" si="65">5 + B220 + B219 + B7</f>
        <v>8</v>
      </c>
      <c r="C207" s="23">
        <f t="shared" si="65"/>
        <v>9</v>
      </c>
      <c r="D207" s="23">
        <f t="shared" si="65"/>
        <v>10</v>
      </c>
      <c r="E207" s="23">
        <f t="shared" si="65"/>
        <v>11</v>
      </c>
      <c r="F207" s="23">
        <f t="shared" si="65"/>
        <v>12</v>
      </c>
      <c r="G207" s="23">
        <f t="shared" si="65"/>
        <v>13</v>
      </c>
      <c r="H207" s="23">
        <f t="shared" si="65"/>
        <v>14</v>
      </c>
      <c r="I207" s="23">
        <f t="shared" si="65"/>
        <v>15</v>
      </c>
      <c r="J207" s="27">
        <f t="shared" si="65"/>
        <v>16</v>
      </c>
      <c r="K207" s="23">
        <f t="shared" si="65"/>
        <v>17</v>
      </c>
      <c r="L207" s="76">
        <f t="shared" si="65"/>
        <v>18</v>
      </c>
      <c r="M207" s="23">
        <f t="shared" si="65"/>
        <v>20</v>
      </c>
      <c r="N207" s="23">
        <f t="shared" si="65"/>
        <v>21</v>
      </c>
      <c r="O207" s="23">
        <f t="shared" si="65"/>
        <v>22</v>
      </c>
      <c r="P207" s="23">
        <f t="shared" si="65"/>
        <v>23</v>
      </c>
      <c r="Q207" s="23">
        <f t="shared" si="65"/>
        <v>24</v>
      </c>
      <c r="R207" s="23">
        <f t="shared" si="65"/>
        <v>25</v>
      </c>
      <c r="S207" s="23">
        <f t="shared" si="65"/>
        <v>26</v>
      </c>
      <c r="T207" s="23">
        <f t="shared" si="65"/>
        <v>27</v>
      </c>
      <c r="U207" s="23">
        <f t="shared" si="65"/>
        <v>29</v>
      </c>
    </row>
    <row r="208" spans="1:21">
      <c r="A208" s="74" t="s">
        <v>123</v>
      </c>
      <c r="B208" s="23">
        <f t="shared" ref="B208:U208" si="66" xml:space="preserve"> 10 + B220 + B219 + B7</f>
        <v>13</v>
      </c>
      <c r="C208" s="23">
        <f t="shared" si="66"/>
        <v>14</v>
      </c>
      <c r="D208" s="23">
        <f t="shared" si="66"/>
        <v>15</v>
      </c>
      <c r="E208" s="23">
        <f t="shared" si="66"/>
        <v>16</v>
      </c>
      <c r="F208" s="23">
        <f t="shared" si="66"/>
        <v>17</v>
      </c>
      <c r="G208" s="23">
        <f t="shared" si="66"/>
        <v>18</v>
      </c>
      <c r="H208" s="23">
        <f t="shared" si="66"/>
        <v>19</v>
      </c>
      <c r="I208" s="23">
        <f t="shared" si="66"/>
        <v>20</v>
      </c>
      <c r="J208" s="27">
        <f t="shared" si="66"/>
        <v>21</v>
      </c>
      <c r="K208" s="23">
        <f t="shared" si="66"/>
        <v>22</v>
      </c>
      <c r="L208" s="76">
        <f t="shared" si="66"/>
        <v>23</v>
      </c>
      <c r="M208" s="23">
        <f t="shared" si="66"/>
        <v>25</v>
      </c>
      <c r="N208" s="23">
        <f t="shared" si="66"/>
        <v>26</v>
      </c>
      <c r="O208" s="23">
        <f t="shared" si="66"/>
        <v>27</v>
      </c>
      <c r="P208" s="23">
        <f t="shared" si="66"/>
        <v>28</v>
      </c>
      <c r="Q208" s="23">
        <f t="shared" si="66"/>
        <v>29</v>
      </c>
      <c r="R208" s="23">
        <f t="shared" si="66"/>
        <v>30</v>
      </c>
      <c r="S208" s="23">
        <f t="shared" si="66"/>
        <v>31</v>
      </c>
      <c r="T208" s="23">
        <f t="shared" si="66"/>
        <v>32</v>
      </c>
      <c r="U208" s="23">
        <f t="shared" si="66"/>
        <v>34</v>
      </c>
    </row>
    <row r="209" spans="1:21">
      <c r="A209" s="74" t="s">
        <v>124</v>
      </c>
      <c r="B209" s="8">
        <f t="shared" ref="B209:T209" si="67" xml:space="preserve"> 10 + B219 + B46</f>
        <v>20</v>
      </c>
      <c r="C209" s="8">
        <f t="shared" si="67"/>
        <v>20</v>
      </c>
      <c r="D209" s="8">
        <f t="shared" si="67"/>
        <v>20</v>
      </c>
      <c r="E209" s="8">
        <f t="shared" si="67"/>
        <v>20</v>
      </c>
      <c r="F209" s="8">
        <f t="shared" si="67"/>
        <v>20</v>
      </c>
      <c r="G209" s="8">
        <f t="shared" si="67"/>
        <v>20</v>
      </c>
      <c r="H209" s="8">
        <f t="shared" si="67"/>
        <v>21</v>
      </c>
      <c r="I209" s="8">
        <f t="shared" si="67"/>
        <v>22</v>
      </c>
      <c r="J209" s="8">
        <f t="shared" si="67"/>
        <v>23</v>
      </c>
      <c r="K209" s="8">
        <f t="shared" si="67"/>
        <v>24</v>
      </c>
      <c r="L209" s="8">
        <f t="shared" si="67"/>
        <v>25</v>
      </c>
      <c r="M209" s="8">
        <f t="shared" si="67"/>
        <v>28</v>
      </c>
      <c r="N209" s="8">
        <f t="shared" si="67"/>
        <v>29</v>
      </c>
      <c r="O209" s="8">
        <f t="shared" si="67"/>
        <v>30</v>
      </c>
      <c r="P209" s="8">
        <f t="shared" si="67"/>
        <v>31</v>
      </c>
      <c r="Q209" s="8">
        <f t="shared" si="67"/>
        <v>32</v>
      </c>
      <c r="R209" s="8">
        <f t="shared" si="67"/>
        <v>33</v>
      </c>
      <c r="S209" s="8">
        <f t="shared" si="67"/>
        <v>34</v>
      </c>
      <c r="T209" s="8">
        <f t="shared" si="67"/>
        <v>35</v>
      </c>
      <c r="U209" s="8">
        <f xml:space="preserve"> 10 + U219 + U46</f>
        <v>36</v>
      </c>
    </row>
    <row r="210" spans="1:21">
      <c r="A210" s="74" t="s">
        <v>125</v>
      </c>
      <c r="B210" s="8">
        <f t="shared" ref="B210:T210" si="68" xml:space="preserve"> 20 + B219 + 2*B46</f>
        <v>39</v>
      </c>
      <c r="C210" s="8">
        <f t="shared" si="68"/>
        <v>39</v>
      </c>
      <c r="D210" s="8">
        <f t="shared" si="68"/>
        <v>39</v>
      </c>
      <c r="E210" s="8">
        <f t="shared" si="68"/>
        <v>39</v>
      </c>
      <c r="F210" s="8">
        <f t="shared" si="68"/>
        <v>39</v>
      </c>
      <c r="G210" s="8">
        <f t="shared" si="68"/>
        <v>39</v>
      </c>
      <c r="H210" s="8">
        <f t="shared" si="68"/>
        <v>41</v>
      </c>
      <c r="I210" s="8">
        <f t="shared" si="68"/>
        <v>43</v>
      </c>
      <c r="J210" s="8">
        <f t="shared" si="68"/>
        <v>45</v>
      </c>
      <c r="K210" s="8">
        <f t="shared" si="68"/>
        <v>47</v>
      </c>
      <c r="L210" s="8">
        <f t="shared" si="68"/>
        <v>49</v>
      </c>
      <c r="M210" s="8">
        <f t="shared" si="68"/>
        <v>54</v>
      </c>
      <c r="N210" s="8">
        <f t="shared" si="68"/>
        <v>56</v>
      </c>
      <c r="O210" s="8">
        <f t="shared" si="68"/>
        <v>58</v>
      </c>
      <c r="P210" s="8">
        <f t="shared" si="68"/>
        <v>60</v>
      </c>
      <c r="Q210" s="8">
        <f t="shared" si="68"/>
        <v>62</v>
      </c>
      <c r="R210" s="8">
        <f t="shared" si="68"/>
        <v>64</v>
      </c>
      <c r="S210" s="8">
        <f t="shared" si="68"/>
        <v>66</v>
      </c>
      <c r="T210" s="8">
        <f t="shared" si="68"/>
        <v>68</v>
      </c>
      <c r="U210" s="8">
        <f xml:space="preserve"> 20 + U219 + 2*U46</f>
        <v>70</v>
      </c>
    </row>
    <row r="211" spans="1:21">
      <c r="A211" s="74" t="s">
        <v>126</v>
      </c>
      <c r="B211" s="8">
        <f t="shared" ref="B211:T211" si="69" xml:space="preserve"> 30 + B219 + 3*B46</f>
        <v>58</v>
      </c>
      <c r="C211" s="8">
        <f t="shared" si="69"/>
        <v>58</v>
      </c>
      <c r="D211" s="8">
        <f t="shared" si="69"/>
        <v>58</v>
      </c>
      <c r="E211" s="8">
        <f t="shared" si="69"/>
        <v>58</v>
      </c>
      <c r="F211" s="8">
        <f t="shared" si="69"/>
        <v>58</v>
      </c>
      <c r="G211" s="8">
        <f t="shared" si="69"/>
        <v>58</v>
      </c>
      <c r="H211" s="8">
        <f t="shared" si="69"/>
        <v>61</v>
      </c>
      <c r="I211" s="8">
        <f t="shared" si="69"/>
        <v>64</v>
      </c>
      <c r="J211" s="8">
        <f t="shared" si="69"/>
        <v>67</v>
      </c>
      <c r="K211" s="8">
        <f t="shared" si="69"/>
        <v>70</v>
      </c>
      <c r="L211" s="8">
        <f t="shared" si="69"/>
        <v>73</v>
      </c>
      <c r="M211" s="8">
        <f t="shared" si="69"/>
        <v>80</v>
      </c>
      <c r="N211" s="8">
        <f t="shared" si="69"/>
        <v>83</v>
      </c>
      <c r="O211" s="8">
        <f t="shared" si="69"/>
        <v>86</v>
      </c>
      <c r="P211" s="8">
        <f t="shared" si="69"/>
        <v>89</v>
      </c>
      <c r="Q211" s="8">
        <f t="shared" si="69"/>
        <v>92</v>
      </c>
      <c r="R211" s="8">
        <f t="shared" si="69"/>
        <v>95</v>
      </c>
      <c r="S211" s="8">
        <f t="shared" si="69"/>
        <v>98</v>
      </c>
      <c r="T211" s="8">
        <f t="shared" si="69"/>
        <v>101</v>
      </c>
      <c r="U211" s="8">
        <f xml:space="preserve"> 30 + U219 + 3*U46</f>
        <v>104</v>
      </c>
    </row>
    <row r="213" spans="1:21">
      <c r="A213" s="60" t="s">
        <v>46</v>
      </c>
      <c r="B213" s="61">
        <f t="shared" ref="B213:U213" si="70" xml:space="preserve"> IF(OR(B3="Soldier",B3="Guardian",B3="Consular",B3="Combat"),1,0) + IF(OR(B3="Sentinel",B3="Expert"),2,0) + IF(B3="Scout",3,0) + IF(OR(B3="Scoundrel"),4,0)</f>
        <v>1</v>
      </c>
      <c r="C213" s="61">
        <f t="shared" si="70"/>
        <v>1</v>
      </c>
      <c r="D213" s="61">
        <f t="shared" si="70"/>
        <v>1</v>
      </c>
      <c r="E213" s="61">
        <f t="shared" si="70"/>
        <v>1</v>
      </c>
      <c r="F213" s="61">
        <f t="shared" si="70"/>
        <v>1</v>
      </c>
      <c r="G213" s="61">
        <f t="shared" si="70"/>
        <v>1</v>
      </c>
      <c r="H213" s="61">
        <f t="shared" si="70"/>
        <v>1</v>
      </c>
      <c r="I213" s="61">
        <f t="shared" si="70"/>
        <v>1</v>
      </c>
      <c r="J213" s="100">
        <f t="shared" si="70"/>
        <v>1</v>
      </c>
      <c r="K213" s="61">
        <f t="shared" si="70"/>
        <v>1</v>
      </c>
      <c r="L213" s="184">
        <f t="shared" si="70"/>
        <v>1</v>
      </c>
      <c r="M213" s="61">
        <f t="shared" si="70"/>
        <v>1</v>
      </c>
      <c r="N213" s="61">
        <f t="shared" si="70"/>
        <v>1</v>
      </c>
      <c r="O213" s="61">
        <f t="shared" si="70"/>
        <v>1</v>
      </c>
      <c r="P213" s="61">
        <f t="shared" si="70"/>
        <v>1</v>
      </c>
      <c r="Q213" s="61">
        <f t="shared" si="70"/>
        <v>1</v>
      </c>
      <c r="R213" s="61">
        <f t="shared" si="70"/>
        <v>1</v>
      </c>
      <c r="S213" s="61">
        <f t="shared" si="70"/>
        <v>1</v>
      </c>
      <c r="T213" s="61">
        <f t="shared" si="70"/>
        <v>1</v>
      </c>
      <c r="U213" s="61">
        <f t="shared" si="70"/>
        <v>1</v>
      </c>
    </row>
    <row r="214" spans="1:21" ht="17.649999999999999">
      <c r="A214" s="33" t="s">
        <v>155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20" si="71" xml:space="preserve"> INT((B9-10)/2)</f>
        <v>1</v>
      </c>
      <c r="C215" s="21">
        <f t="shared" si="71"/>
        <v>1</v>
      </c>
      <c r="D215" s="21">
        <f t="shared" si="71"/>
        <v>1</v>
      </c>
      <c r="E215" s="21">
        <f t="shared" si="71"/>
        <v>1</v>
      </c>
      <c r="F215" s="21">
        <f t="shared" si="71"/>
        <v>1</v>
      </c>
      <c r="G215" s="21">
        <f t="shared" si="71"/>
        <v>1</v>
      </c>
      <c r="H215" s="21">
        <f t="shared" si="71"/>
        <v>1</v>
      </c>
      <c r="I215" s="21">
        <f t="shared" si="71"/>
        <v>1</v>
      </c>
      <c r="J215" s="21">
        <f t="shared" si="71"/>
        <v>1</v>
      </c>
      <c r="K215" s="21">
        <f t="shared" si="71"/>
        <v>1</v>
      </c>
      <c r="L215" s="21">
        <f t="shared" si="71"/>
        <v>1</v>
      </c>
      <c r="M215" s="21">
        <f t="shared" si="71"/>
        <v>1</v>
      </c>
      <c r="N215" s="21">
        <f t="shared" si="71"/>
        <v>1</v>
      </c>
      <c r="O215" s="21">
        <f t="shared" si="71"/>
        <v>1</v>
      </c>
      <c r="P215" s="21">
        <f t="shared" si="71"/>
        <v>1</v>
      </c>
      <c r="Q215" s="21">
        <f t="shared" si="71"/>
        <v>2</v>
      </c>
      <c r="R215" s="21">
        <f t="shared" si="71"/>
        <v>2</v>
      </c>
      <c r="S215" s="21">
        <f t="shared" si="71"/>
        <v>2</v>
      </c>
      <c r="T215" s="21">
        <f t="shared" si="71"/>
        <v>2</v>
      </c>
      <c r="U215" s="36">
        <f t="shared" si="71"/>
        <v>2</v>
      </c>
    </row>
    <row r="216" spans="1:21">
      <c r="A216" s="37" t="s">
        <v>4</v>
      </c>
      <c r="B216" s="21">
        <f t="shared" si="71"/>
        <v>3</v>
      </c>
      <c r="C216" s="21">
        <f t="shared" si="71"/>
        <v>3</v>
      </c>
      <c r="D216" s="21">
        <f t="shared" si="71"/>
        <v>3</v>
      </c>
      <c r="E216" s="21">
        <f t="shared" si="71"/>
        <v>3</v>
      </c>
      <c r="F216" s="21">
        <f t="shared" si="71"/>
        <v>3</v>
      </c>
      <c r="G216" s="21">
        <f t="shared" si="71"/>
        <v>3</v>
      </c>
      <c r="H216" s="21">
        <f t="shared" si="71"/>
        <v>3</v>
      </c>
      <c r="I216" s="21">
        <f t="shared" si="71"/>
        <v>3</v>
      </c>
      <c r="J216" s="21">
        <f t="shared" si="71"/>
        <v>3</v>
      </c>
      <c r="K216" s="21">
        <f t="shared" si="71"/>
        <v>3</v>
      </c>
      <c r="L216" s="21">
        <f t="shared" si="71"/>
        <v>3</v>
      </c>
      <c r="M216" s="21">
        <f t="shared" si="71"/>
        <v>3</v>
      </c>
      <c r="N216" s="21">
        <f t="shared" si="71"/>
        <v>3</v>
      </c>
      <c r="O216" s="21">
        <f t="shared" si="71"/>
        <v>3</v>
      </c>
      <c r="P216" s="21">
        <f t="shared" si="71"/>
        <v>3</v>
      </c>
      <c r="Q216" s="21">
        <f t="shared" si="71"/>
        <v>3</v>
      </c>
      <c r="R216" s="21">
        <f t="shared" si="71"/>
        <v>3</v>
      </c>
      <c r="S216" s="21">
        <f t="shared" si="71"/>
        <v>3</v>
      </c>
      <c r="T216" s="21">
        <f t="shared" si="71"/>
        <v>3</v>
      </c>
      <c r="U216" s="36">
        <f t="shared" si="71"/>
        <v>3</v>
      </c>
    </row>
    <row r="217" spans="1:21">
      <c r="A217" s="37" t="s">
        <v>5</v>
      </c>
      <c r="B217" s="21">
        <f t="shared" si="71"/>
        <v>2</v>
      </c>
      <c r="C217" s="21">
        <f t="shared" si="71"/>
        <v>2</v>
      </c>
      <c r="D217" s="21">
        <f t="shared" si="71"/>
        <v>2</v>
      </c>
      <c r="E217" s="21">
        <f t="shared" si="71"/>
        <v>2</v>
      </c>
      <c r="F217" s="21">
        <f t="shared" si="71"/>
        <v>2</v>
      </c>
      <c r="G217" s="21">
        <f t="shared" si="71"/>
        <v>2</v>
      </c>
      <c r="H217" s="21">
        <f t="shared" si="71"/>
        <v>2</v>
      </c>
      <c r="I217" s="21">
        <f t="shared" si="71"/>
        <v>2</v>
      </c>
      <c r="J217" s="21">
        <f t="shared" si="71"/>
        <v>2</v>
      </c>
      <c r="K217" s="21">
        <f t="shared" si="71"/>
        <v>2</v>
      </c>
      <c r="L217" s="21">
        <f t="shared" si="71"/>
        <v>2</v>
      </c>
      <c r="M217" s="21">
        <f t="shared" si="71"/>
        <v>2</v>
      </c>
      <c r="N217" s="21">
        <f t="shared" si="71"/>
        <v>2</v>
      </c>
      <c r="O217" s="21">
        <f t="shared" si="71"/>
        <v>2</v>
      </c>
      <c r="P217" s="21">
        <f t="shared" si="71"/>
        <v>2</v>
      </c>
      <c r="Q217" s="21">
        <f t="shared" si="71"/>
        <v>2</v>
      </c>
      <c r="R217" s="21">
        <f t="shared" si="71"/>
        <v>2</v>
      </c>
      <c r="S217" s="21">
        <f t="shared" si="71"/>
        <v>2</v>
      </c>
      <c r="T217" s="21">
        <f t="shared" si="71"/>
        <v>2</v>
      </c>
      <c r="U217" s="36">
        <f t="shared" si="71"/>
        <v>2</v>
      </c>
    </row>
    <row r="218" spans="1:21">
      <c r="A218" s="37" t="s">
        <v>6</v>
      </c>
      <c r="B218" s="21">
        <f t="shared" si="71"/>
        <v>2</v>
      </c>
      <c r="C218" s="21">
        <f t="shared" si="71"/>
        <v>2</v>
      </c>
      <c r="D218" s="21">
        <f t="shared" si="71"/>
        <v>2</v>
      </c>
      <c r="E218" s="21">
        <f t="shared" si="71"/>
        <v>2</v>
      </c>
      <c r="F218" s="21">
        <f t="shared" si="71"/>
        <v>2</v>
      </c>
      <c r="G218" s="21">
        <f t="shared" si="71"/>
        <v>2</v>
      </c>
      <c r="H218" s="21">
        <f t="shared" si="71"/>
        <v>2</v>
      </c>
      <c r="I218" s="21">
        <f t="shared" si="71"/>
        <v>2</v>
      </c>
      <c r="J218" s="21">
        <f t="shared" si="71"/>
        <v>2</v>
      </c>
      <c r="K218" s="21">
        <f t="shared" si="71"/>
        <v>2</v>
      </c>
      <c r="L218" s="21">
        <f t="shared" si="71"/>
        <v>2</v>
      </c>
      <c r="M218" s="21">
        <f t="shared" si="71"/>
        <v>2</v>
      </c>
      <c r="N218" s="21">
        <f t="shared" si="71"/>
        <v>2</v>
      </c>
      <c r="O218" s="21">
        <f t="shared" si="71"/>
        <v>2</v>
      </c>
      <c r="P218" s="21">
        <f t="shared" si="71"/>
        <v>2</v>
      </c>
      <c r="Q218" s="21">
        <f t="shared" si="71"/>
        <v>2</v>
      </c>
      <c r="R218" s="21">
        <f t="shared" si="71"/>
        <v>2</v>
      </c>
      <c r="S218" s="21">
        <f t="shared" si="71"/>
        <v>2</v>
      </c>
      <c r="T218" s="21">
        <f t="shared" si="71"/>
        <v>2</v>
      </c>
      <c r="U218" s="36">
        <f t="shared" si="71"/>
        <v>2</v>
      </c>
    </row>
    <row r="219" spans="1:21">
      <c r="A219" s="37" t="s">
        <v>7</v>
      </c>
      <c r="B219" s="21">
        <f t="shared" si="71"/>
        <v>1</v>
      </c>
      <c r="C219" s="21">
        <f t="shared" si="71"/>
        <v>1</v>
      </c>
      <c r="D219" s="21">
        <f t="shared" si="71"/>
        <v>1</v>
      </c>
      <c r="E219" s="21">
        <f t="shared" si="71"/>
        <v>1</v>
      </c>
      <c r="F219" s="21">
        <f t="shared" si="71"/>
        <v>1</v>
      </c>
      <c r="G219" s="21">
        <f t="shared" si="71"/>
        <v>1</v>
      </c>
      <c r="H219" s="21">
        <f t="shared" si="71"/>
        <v>1</v>
      </c>
      <c r="I219" s="21">
        <f t="shared" si="71"/>
        <v>1</v>
      </c>
      <c r="J219" s="21">
        <f t="shared" si="71"/>
        <v>1</v>
      </c>
      <c r="K219" s="21">
        <f t="shared" si="71"/>
        <v>1</v>
      </c>
      <c r="L219" s="21">
        <f t="shared" si="71"/>
        <v>1</v>
      </c>
      <c r="M219" s="21">
        <f t="shared" si="71"/>
        <v>2</v>
      </c>
      <c r="N219" s="21">
        <f t="shared" si="71"/>
        <v>2</v>
      </c>
      <c r="O219" s="21">
        <f t="shared" si="71"/>
        <v>2</v>
      </c>
      <c r="P219" s="21">
        <f t="shared" si="71"/>
        <v>2</v>
      </c>
      <c r="Q219" s="21">
        <f t="shared" si="71"/>
        <v>2</v>
      </c>
      <c r="R219" s="21">
        <f t="shared" si="71"/>
        <v>2</v>
      </c>
      <c r="S219" s="21">
        <f t="shared" si="71"/>
        <v>2</v>
      </c>
      <c r="T219" s="21">
        <f t="shared" si="71"/>
        <v>2</v>
      </c>
      <c r="U219" s="36">
        <f t="shared" si="71"/>
        <v>2</v>
      </c>
    </row>
    <row r="220" spans="1:21">
      <c r="A220" s="37" t="s">
        <v>8</v>
      </c>
      <c r="B220" s="21">
        <f t="shared" si="71"/>
        <v>1</v>
      </c>
      <c r="C220" s="21">
        <f t="shared" si="71"/>
        <v>1</v>
      </c>
      <c r="D220" s="21">
        <f t="shared" si="71"/>
        <v>1</v>
      </c>
      <c r="E220" s="21">
        <f t="shared" si="71"/>
        <v>1</v>
      </c>
      <c r="F220" s="21">
        <f t="shared" si="71"/>
        <v>1</v>
      </c>
      <c r="G220" s="21">
        <f t="shared" si="71"/>
        <v>1</v>
      </c>
      <c r="H220" s="21">
        <f t="shared" si="71"/>
        <v>1</v>
      </c>
      <c r="I220" s="21">
        <f t="shared" si="71"/>
        <v>1</v>
      </c>
      <c r="J220" s="21">
        <f t="shared" si="71"/>
        <v>1</v>
      </c>
      <c r="K220" s="21">
        <f t="shared" si="71"/>
        <v>1</v>
      </c>
      <c r="L220" s="21">
        <f t="shared" si="71"/>
        <v>1</v>
      </c>
      <c r="M220" s="21">
        <f t="shared" si="71"/>
        <v>1</v>
      </c>
      <c r="N220" s="21">
        <f t="shared" si="71"/>
        <v>1</v>
      </c>
      <c r="O220" s="21">
        <f t="shared" si="71"/>
        <v>1</v>
      </c>
      <c r="P220" s="21">
        <f t="shared" si="71"/>
        <v>1</v>
      </c>
      <c r="Q220" s="21">
        <f t="shared" si="71"/>
        <v>1</v>
      </c>
      <c r="R220" s="21">
        <f t="shared" si="71"/>
        <v>1</v>
      </c>
      <c r="S220" s="21">
        <f t="shared" si="71"/>
        <v>1</v>
      </c>
      <c r="T220" s="21">
        <f t="shared" si="71"/>
        <v>1</v>
      </c>
      <c r="U220" s="36">
        <f t="shared" si="71"/>
        <v>2</v>
      </c>
    </row>
    <row r="221" spans="1:21" ht="17.649999999999999">
      <c r="A221" s="38" t="s">
        <v>27</v>
      </c>
      <c r="B221" s="39">
        <f xml:space="preserve">  (B213 +B218)*4</f>
        <v>12</v>
      </c>
      <c r="C221" s="39">
        <f t="shared" ref="C221:U221" si="72" xml:space="preserve"> C213 + INT(C218/2)</f>
        <v>2</v>
      </c>
      <c r="D221" s="39">
        <f t="shared" si="72"/>
        <v>2</v>
      </c>
      <c r="E221" s="39">
        <f t="shared" si="72"/>
        <v>2</v>
      </c>
      <c r="F221" s="39">
        <f t="shared" si="72"/>
        <v>2</v>
      </c>
      <c r="G221" s="39">
        <f t="shared" si="72"/>
        <v>2</v>
      </c>
      <c r="H221" s="39">
        <f t="shared" si="72"/>
        <v>2</v>
      </c>
      <c r="I221" s="39">
        <f t="shared" si="72"/>
        <v>2</v>
      </c>
      <c r="J221" s="39">
        <f t="shared" si="72"/>
        <v>2</v>
      </c>
      <c r="K221" s="39">
        <f t="shared" si="72"/>
        <v>2</v>
      </c>
      <c r="L221" s="39">
        <f t="shared" si="72"/>
        <v>2</v>
      </c>
      <c r="M221" s="39">
        <f t="shared" si="72"/>
        <v>2</v>
      </c>
      <c r="N221" s="39">
        <f t="shared" si="72"/>
        <v>2</v>
      </c>
      <c r="O221" s="39">
        <f t="shared" si="72"/>
        <v>2</v>
      </c>
      <c r="P221" s="39">
        <f t="shared" si="72"/>
        <v>2</v>
      </c>
      <c r="Q221" s="39">
        <f t="shared" si="72"/>
        <v>2</v>
      </c>
      <c r="R221" s="39">
        <f t="shared" si="72"/>
        <v>2</v>
      </c>
      <c r="S221" s="39">
        <f t="shared" si="72"/>
        <v>2</v>
      </c>
      <c r="T221" s="39">
        <f t="shared" si="72"/>
        <v>2</v>
      </c>
      <c r="U221" s="39">
        <f t="shared" si="72"/>
        <v>2</v>
      </c>
    </row>
    <row r="223" spans="1:21" ht="18">
      <c r="A223" s="128" t="s">
        <v>156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0.5</v>
      </c>
      <c r="C224" s="209">
        <f t="shared" ref="C224:U231" si="73" xml:space="preserve"> C39/(C$7+3)</f>
        <v>0.4</v>
      </c>
      <c r="D224" s="209">
        <f t="shared" si="73"/>
        <v>0.33333333333333331</v>
      </c>
      <c r="E224" s="209">
        <f t="shared" si="73"/>
        <v>0.2857142857142857</v>
      </c>
      <c r="F224" s="209">
        <f t="shared" si="73"/>
        <v>0.25</v>
      </c>
      <c r="G224" s="209">
        <f t="shared" si="73"/>
        <v>0.22222222222222221</v>
      </c>
      <c r="H224" s="209">
        <f t="shared" si="73"/>
        <v>0.2</v>
      </c>
      <c r="I224" s="209">
        <f t="shared" si="73"/>
        <v>0.18181818181818182</v>
      </c>
      <c r="J224" s="209">
        <f t="shared" si="73"/>
        <v>0.16666666666666666</v>
      </c>
      <c r="K224" s="209">
        <f t="shared" si="73"/>
        <v>0.15384615384615385</v>
      </c>
      <c r="L224" s="209">
        <f t="shared" si="73"/>
        <v>0.14285714285714285</v>
      </c>
      <c r="M224" s="209">
        <f t="shared" si="73"/>
        <v>0.13333333333333333</v>
      </c>
      <c r="N224" s="209">
        <f t="shared" si="73"/>
        <v>0.125</v>
      </c>
      <c r="O224" s="209">
        <f t="shared" si="73"/>
        <v>0.11764705882352941</v>
      </c>
      <c r="P224" s="209">
        <f t="shared" si="73"/>
        <v>0.1111111111111111</v>
      </c>
      <c r="Q224" s="209">
        <f t="shared" si="73"/>
        <v>0.10526315789473684</v>
      </c>
      <c r="R224" s="209">
        <f t="shared" si="73"/>
        <v>0.1</v>
      </c>
      <c r="S224" s="209">
        <f t="shared" si="73"/>
        <v>9.5238095238095233E-2</v>
      </c>
      <c r="T224" s="209">
        <f t="shared" si="73"/>
        <v>9.0909090909090912E-2</v>
      </c>
      <c r="U224" s="209">
        <f t="shared" si="73"/>
        <v>8.6956521739130432E-2</v>
      </c>
    </row>
    <row r="225" spans="1:21">
      <c r="A225" s="66" t="s">
        <v>11</v>
      </c>
      <c r="B225" s="209">
        <f t="shared" ref="B225:Q231" si="74" xml:space="preserve"> B40/(B$7+3)</f>
        <v>0.5</v>
      </c>
      <c r="C225" s="209">
        <f t="shared" si="74"/>
        <v>0.4</v>
      </c>
      <c r="D225" s="209">
        <f t="shared" si="74"/>
        <v>0.33333333333333331</v>
      </c>
      <c r="E225" s="209">
        <f t="shared" si="74"/>
        <v>0.2857142857142857</v>
      </c>
      <c r="F225" s="209">
        <f t="shared" si="74"/>
        <v>0.25</v>
      </c>
      <c r="G225" s="209">
        <f t="shared" si="74"/>
        <v>0.22222222222222221</v>
      </c>
      <c r="H225" s="209">
        <f t="shared" si="74"/>
        <v>0.2</v>
      </c>
      <c r="I225" s="209">
        <f t="shared" si="74"/>
        <v>0.18181818181818182</v>
      </c>
      <c r="J225" s="209">
        <f t="shared" si="74"/>
        <v>0.16666666666666666</v>
      </c>
      <c r="K225" s="209">
        <f t="shared" si="74"/>
        <v>0.15384615384615385</v>
      </c>
      <c r="L225" s="209">
        <f t="shared" si="74"/>
        <v>0.14285714285714285</v>
      </c>
      <c r="M225" s="209">
        <f t="shared" si="74"/>
        <v>0.13333333333333333</v>
      </c>
      <c r="N225" s="209">
        <f t="shared" si="74"/>
        <v>0.125</v>
      </c>
      <c r="O225" s="209">
        <f t="shared" si="74"/>
        <v>0.11764705882352941</v>
      </c>
      <c r="P225" s="209">
        <f t="shared" si="74"/>
        <v>0.1111111111111111</v>
      </c>
      <c r="Q225" s="209">
        <f t="shared" si="74"/>
        <v>0.10526315789473684</v>
      </c>
      <c r="R225" s="209">
        <f t="shared" si="73"/>
        <v>0.1</v>
      </c>
      <c r="S225" s="209">
        <f t="shared" si="73"/>
        <v>9.5238095238095233E-2</v>
      </c>
      <c r="T225" s="209">
        <f t="shared" si="73"/>
        <v>9.0909090909090912E-2</v>
      </c>
      <c r="U225" s="209">
        <f t="shared" si="73"/>
        <v>8.6956521739130432E-2</v>
      </c>
    </row>
    <row r="226" spans="1:21">
      <c r="A226" s="66" t="s">
        <v>12</v>
      </c>
      <c r="B226" s="209">
        <f t="shared" si="74"/>
        <v>2</v>
      </c>
      <c r="C226" s="209">
        <f t="shared" si="73"/>
        <v>1.6</v>
      </c>
      <c r="D226" s="209">
        <f t="shared" si="73"/>
        <v>1.3333333333333333</v>
      </c>
      <c r="E226" s="209">
        <f t="shared" si="73"/>
        <v>1.1428571428571428</v>
      </c>
      <c r="F226" s="209">
        <f t="shared" si="73"/>
        <v>1</v>
      </c>
      <c r="G226" s="209">
        <f t="shared" si="73"/>
        <v>0.88888888888888884</v>
      </c>
      <c r="H226" s="209">
        <f t="shared" si="73"/>
        <v>0.8</v>
      </c>
      <c r="I226" s="209">
        <f t="shared" si="73"/>
        <v>0.72727272727272729</v>
      </c>
      <c r="J226" s="209">
        <f t="shared" si="73"/>
        <v>0.66666666666666663</v>
      </c>
      <c r="K226" s="209">
        <f t="shared" si="73"/>
        <v>0.61538461538461542</v>
      </c>
      <c r="L226" s="209">
        <f t="shared" si="73"/>
        <v>0.5714285714285714</v>
      </c>
      <c r="M226" s="209">
        <f t="shared" si="73"/>
        <v>0.53333333333333333</v>
      </c>
      <c r="N226" s="209">
        <f t="shared" si="73"/>
        <v>0.5</v>
      </c>
      <c r="O226" s="209">
        <f t="shared" si="73"/>
        <v>0.47058823529411764</v>
      </c>
      <c r="P226" s="209">
        <f t="shared" si="73"/>
        <v>0.44444444444444442</v>
      </c>
      <c r="Q226" s="209">
        <f t="shared" si="73"/>
        <v>0.42105263157894735</v>
      </c>
      <c r="R226" s="209">
        <f t="shared" si="73"/>
        <v>0.4</v>
      </c>
      <c r="S226" s="209">
        <f t="shared" si="73"/>
        <v>0.38095238095238093</v>
      </c>
      <c r="T226" s="209">
        <f t="shared" si="73"/>
        <v>0.36363636363636365</v>
      </c>
      <c r="U226" s="209">
        <f t="shared" si="73"/>
        <v>0.34782608695652173</v>
      </c>
    </row>
    <row r="227" spans="1:21">
      <c r="A227" s="66" t="s">
        <v>13</v>
      </c>
      <c r="B227" s="209">
        <f t="shared" si="74"/>
        <v>2.25</v>
      </c>
      <c r="C227" s="209">
        <f t="shared" si="73"/>
        <v>1.8</v>
      </c>
      <c r="D227" s="209">
        <f t="shared" si="73"/>
        <v>1.5</v>
      </c>
      <c r="E227" s="209">
        <f t="shared" si="73"/>
        <v>1.2857142857142858</v>
      </c>
      <c r="F227" s="209">
        <f t="shared" si="73"/>
        <v>1.125</v>
      </c>
      <c r="G227" s="209">
        <f t="shared" si="73"/>
        <v>1</v>
      </c>
      <c r="H227" s="209">
        <f t="shared" si="73"/>
        <v>1</v>
      </c>
      <c r="I227" s="209">
        <f t="shared" si="73"/>
        <v>1</v>
      </c>
      <c r="J227" s="209">
        <f t="shared" si="73"/>
        <v>1</v>
      </c>
      <c r="K227" s="209">
        <f t="shared" si="73"/>
        <v>1</v>
      </c>
      <c r="L227" s="209">
        <f t="shared" si="73"/>
        <v>1</v>
      </c>
      <c r="M227" s="209">
        <f t="shared" si="73"/>
        <v>1.0666666666666667</v>
      </c>
      <c r="N227" s="209">
        <f t="shared" si="73"/>
        <v>1.0625</v>
      </c>
      <c r="O227" s="209">
        <f t="shared" si="73"/>
        <v>1.0588235294117647</v>
      </c>
      <c r="P227" s="209">
        <f t="shared" si="73"/>
        <v>1.0555555555555556</v>
      </c>
      <c r="Q227" s="209">
        <f t="shared" si="73"/>
        <v>1.0526315789473684</v>
      </c>
      <c r="R227" s="209">
        <f t="shared" si="73"/>
        <v>1.05</v>
      </c>
      <c r="S227" s="209">
        <f t="shared" si="73"/>
        <v>1.0476190476190477</v>
      </c>
      <c r="T227" s="209">
        <f t="shared" si="73"/>
        <v>1.0454545454545454</v>
      </c>
      <c r="U227" s="209">
        <f t="shared" si="73"/>
        <v>1.0434782608695652</v>
      </c>
    </row>
    <row r="228" spans="1:21">
      <c r="A228" s="66" t="s">
        <v>24</v>
      </c>
      <c r="B228" s="209">
        <f t="shared" si="74"/>
        <v>0.25</v>
      </c>
      <c r="C228" s="209">
        <f t="shared" si="73"/>
        <v>0.2</v>
      </c>
      <c r="D228" s="209">
        <f t="shared" si="73"/>
        <v>0.16666666666666666</v>
      </c>
      <c r="E228" s="209">
        <f t="shared" si="73"/>
        <v>0.14285714285714285</v>
      </c>
      <c r="F228" s="209">
        <f t="shared" si="73"/>
        <v>0.125</v>
      </c>
      <c r="G228" s="209">
        <f t="shared" si="73"/>
        <v>0.1111111111111111</v>
      </c>
      <c r="H228" s="209">
        <f t="shared" si="73"/>
        <v>0.1</v>
      </c>
      <c r="I228" s="209">
        <f t="shared" si="73"/>
        <v>9.0909090909090912E-2</v>
      </c>
      <c r="J228" s="209">
        <f t="shared" si="73"/>
        <v>8.3333333333333329E-2</v>
      </c>
      <c r="K228" s="209">
        <f t="shared" si="73"/>
        <v>7.6923076923076927E-2</v>
      </c>
      <c r="L228" s="209">
        <f t="shared" si="73"/>
        <v>7.1428571428571425E-2</v>
      </c>
      <c r="M228" s="209">
        <f t="shared" si="73"/>
        <v>6.6666666666666666E-2</v>
      </c>
      <c r="N228" s="209">
        <f t="shared" si="73"/>
        <v>6.25E-2</v>
      </c>
      <c r="O228" s="209">
        <f t="shared" si="73"/>
        <v>5.8823529411764705E-2</v>
      </c>
      <c r="P228" s="209">
        <f t="shared" si="73"/>
        <v>5.5555555555555552E-2</v>
      </c>
      <c r="Q228" s="209">
        <f t="shared" si="73"/>
        <v>5.2631578947368418E-2</v>
      </c>
      <c r="R228" s="209">
        <f t="shared" si="73"/>
        <v>0.05</v>
      </c>
      <c r="S228" s="209">
        <f t="shared" si="73"/>
        <v>4.7619047619047616E-2</v>
      </c>
      <c r="T228" s="209">
        <f t="shared" si="73"/>
        <v>4.5454545454545456E-2</v>
      </c>
      <c r="U228" s="209">
        <f t="shared" si="73"/>
        <v>8.6956521739130432E-2</v>
      </c>
    </row>
    <row r="229" spans="1:21">
      <c r="A229" s="66" t="s">
        <v>14</v>
      </c>
      <c r="B229" s="209">
        <f t="shared" si="74"/>
        <v>0.5</v>
      </c>
      <c r="C229" s="209">
        <f t="shared" si="73"/>
        <v>0.4</v>
      </c>
      <c r="D229" s="209">
        <f t="shared" si="73"/>
        <v>0.33333333333333331</v>
      </c>
      <c r="E229" s="209">
        <f t="shared" si="73"/>
        <v>0.2857142857142857</v>
      </c>
      <c r="F229" s="209">
        <f t="shared" si="73"/>
        <v>0.25</v>
      </c>
      <c r="G229" s="209">
        <f t="shared" si="73"/>
        <v>0.22222222222222221</v>
      </c>
      <c r="H229" s="209">
        <f t="shared" si="73"/>
        <v>0.2</v>
      </c>
      <c r="I229" s="209">
        <f t="shared" si="73"/>
        <v>0.18181818181818182</v>
      </c>
      <c r="J229" s="209">
        <f t="shared" si="73"/>
        <v>0.16666666666666666</v>
      </c>
      <c r="K229" s="209">
        <f t="shared" si="73"/>
        <v>0.15384615384615385</v>
      </c>
      <c r="L229" s="209">
        <f t="shared" si="73"/>
        <v>0.14285714285714285</v>
      </c>
      <c r="M229" s="209">
        <f t="shared" si="73"/>
        <v>0.13333333333333333</v>
      </c>
      <c r="N229" s="209">
        <f t="shared" si="73"/>
        <v>0.125</v>
      </c>
      <c r="O229" s="209">
        <f t="shared" si="73"/>
        <v>0.11764705882352941</v>
      </c>
      <c r="P229" s="209">
        <f t="shared" si="73"/>
        <v>0.1111111111111111</v>
      </c>
      <c r="Q229" s="209">
        <f t="shared" si="73"/>
        <v>0.10526315789473684</v>
      </c>
      <c r="R229" s="209">
        <f t="shared" si="73"/>
        <v>0.1</v>
      </c>
      <c r="S229" s="209">
        <f t="shared" si="73"/>
        <v>9.5238095238095233E-2</v>
      </c>
      <c r="T229" s="209">
        <f t="shared" si="73"/>
        <v>9.0909090909090912E-2</v>
      </c>
      <c r="U229" s="209">
        <f t="shared" si="73"/>
        <v>8.6956521739130432E-2</v>
      </c>
    </row>
    <row r="230" spans="1:21">
      <c r="A230" s="66" t="s">
        <v>15</v>
      </c>
      <c r="B230" s="209">
        <f t="shared" si="74"/>
        <v>0.25</v>
      </c>
      <c r="C230" s="209">
        <f t="shared" si="73"/>
        <v>0.2</v>
      </c>
      <c r="D230" s="209">
        <f t="shared" si="73"/>
        <v>0.16666666666666666</v>
      </c>
      <c r="E230" s="209">
        <f t="shared" si="73"/>
        <v>0.14285714285714285</v>
      </c>
      <c r="F230" s="209">
        <f t="shared" si="73"/>
        <v>0.125</v>
      </c>
      <c r="G230" s="209">
        <f t="shared" si="73"/>
        <v>0.1111111111111111</v>
      </c>
      <c r="H230" s="209">
        <f t="shared" si="73"/>
        <v>0.1</v>
      </c>
      <c r="I230" s="209">
        <f t="shared" si="73"/>
        <v>9.0909090909090912E-2</v>
      </c>
      <c r="J230" s="209">
        <f t="shared" si="73"/>
        <v>8.3333333333333329E-2</v>
      </c>
      <c r="K230" s="209">
        <f t="shared" si="73"/>
        <v>7.6923076923076927E-2</v>
      </c>
      <c r="L230" s="209">
        <f t="shared" si="73"/>
        <v>7.1428571428571425E-2</v>
      </c>
      <c r="M230" s="209">
        <f t="shared" si="73"/>
        <v>0.13333333333333333</v>
      </c>
      <c r="N230" s="209">
        <f t="shared" si="73"/>
        <v>0.125</v>
      </c>
      <c r="O230" s="209">
        <f t="shared" si="73"/>
        <v>0.11764705882352941</v>
      </c>
      <c r="P230" s="209">
        <f t="shared" si="73"/>
        <v>0.1111111111111111</v>
      </c>
      <c r="Q230" s="209">
        <f t="shared" si="73"/>
        <v>0.10526315789473684</v>
      </c>
      <c r="R230" s="209">
        <f t="shared" si="73"/>
        <v>0.1</v>
      </c>
      <c r="S230" s="209">
        <f t="shared" si="73"/>
        <v>9.5238095238095233E-2</v>
      </c>
      <c r="T230" s="209">
        <f t="shared" si="73"/>
        <v>9.0909090909090912E-2</v>
      </c>
      <c r="U230" s="209">
        <f t="shared" si="73"/>
        <v>8.6956521739130432E-2</v>
      </c>
    </row>
    <row r="231" spans="1:21">
      <c r="A231" s="66" t="s">
        <v>16</v>
      </c>
      <c r="B231" s="209">
        <f t="shared" si="74"/>
        <v>2.25</v>
      </c>
      <c r="C231" s="209">
        <f t="shared" si="73"/>
        <v>1.8</v>
      </c>
      <c r="D231" s="209">
        <f t="shared" si="73"/>
        <v>1.5</v>
      </c>
      <c r="E231" s="209">
        <f t="shared" si="73"/>
        <v>1.2857142857142858</v>
      </c>
      <c r="F231" s="209">
        <f t="shared" si="73"/>
        <v>1.125</v>
      </c>
      <c r="G231" s="209">
        <f t="shared" si="73"/>
        <v>1</v>
      </c>
      <c r="H231" s="209">
        <f t="shared" si="73"/>
        <v>1</v>
      </c>
      <c r="I231" s="209">
        <f t="shared" si="73"/>
        <v>1</v>
      </c>
      <c r="J231" s="209">
        <f t="shared" si="73"/>
        <v>1</v>
      </c>
      <c r="K231" s="209">
        <f t="shared" si="73"/>
        <v>1</v>
      </c>
      <c r="L231" s="209">
        <f t="shared" si="73"/>
        <v>1</v>
      </c>
      <c r="M231" s="209">
        <f t="shared" si="73"/>
        <v>1.0666666666666667</v>
      </c>
      <c r="N231" s="209">
        <f t="shared" si="73"/>
        <v>1.0625</v>
      </c>
      <c r="O231" s="209">
        <f t="shared" si="73"/>
        <v>1.0588235294117647</v>
      </c>
      <c r="P231" s="209">
        <f t="shared" si="73"/>
        <v>1.0555555555555556</v>
      </c>
      <c r="Q231" s="209">
        <f t="shared" si="73"/>
        <v>1.0526315789473684</v>
      </c>
      <c r="R231" s="209">
        <f t="shared" si="73"/>
        <v>1.05</v>
      </c>
      <c r="S231" s="209">
        <f t="shared" si="73"/>
        <v>1.0476190476190477</v>
      </c>
      <c r="T231" s="209">
        <f t="shared" si="73"/>
        <v>1.0454545454545454</v>
      </c>
      <c r="U231" s="209">
        <f t="shared" si="73"/>
        <v>1.0434782608695652</v>
      </c>
    </row>
    <row r="241" spans="1:21" ht="17.649999999999999">
      <c r="A241" s="71" t="s">
        <v>40</v>
      </c>
      <c r="B241" s="63">
        <f t="shared" ref="B241:U241" si="75" xml:space="preserve"> B16 + B218</f>
        <v>2</v>
      </c>
      <c r="C241" s="63">
        <f t="shared" si="75"/>
        <v>2</v>
      </c>
      <c r="D241" s="63">
        <f t="shared" si="75"/>
        <v>2</v>
      </c>
      <c r="E241" s="63">
        <f t="shared" si="75"/>
        <v>2</v>
      </c>
      <c r="F241" s="63">
        <f t="shared" si="75"/>
        <v>2</v>
      </c>
      <c r="G241" s="63">
        <f t="shared" si="75"/>
        <v>2</v>
      </c>
      <c r="H241" s="63">
        <f t="shared" si="75"/>
        <v>2</v>
      </c>
      <c r="I241" s="63">
        <f t="shared" si="75"/>
        <v>2</v>
      </c>
      <c r="J241" s="48">
        <f t="shared" si="75"/>
        <v>2</v>
      </c>
      <c r="K241" s="9">
        <f t="shared" si="75"/>
        <v>2</v>
      </c>
      <c r="L241" s="40">
        <f t="shared" si="75"/>
        <v>2</v>
      </c>
      <c r="M241" s="63">
        <f t="shared" si="75"/>
        <v>2</v>
      </c>
      <c r="N241" s="63">
        <f t="shared" si="75"/>
        <v>2</v>
      </c>
      <c r="O241" s="63">
        <f t="shared" si="75"/>
        <v>2</v>
      </c>
      <c r="P241" s="63">
        <f t="shared" si="75"/>
        <v>2</v>
      </c>
      <c r="Q241" s="63">
        <f t="shared" si="75"/>
        <v>2</v>
      </c>
      <c r="R241" s="63">
        <f t="shared" si="75"/>
        <v>2</v>
      </c>
      <c r="S241" s="63">
        <f t="shared" si="75"/>
        <v>2</v>
      </c>
      <c r="T241" s="63">
        <f t="shared" si="75"/>
        <v>2</v>
      </c>
      <c r="U241" s="63">
        <f t="shared" si="75"/>
        <v>2</v>
      </c>
    </row>
    <row r="242" spans="1:21" ht="17.649999999999999">
      <c r="A242" s="22" t="s">
        <v>42</v>
      </c>
      <c r="B242" s="9">
        <f t="shared" ref="B242:U242" si="76" xml:space="preserve"> B18 + B216</f>
        <v>8</v>
      </c>
      <c r="C242" s="9">
        <f t="shared" si="76"/>
        <v>8</v>
      </c>
      <c r="D242" s="9">
        <f t="shared" si="76"/>
        <v>8</v>
      </c>
      <c r="E242" s="9">
        <f t="shared" si="76"/>
        <v>8</v>
      </c>
      <c r="F242" s="9">
        <f t="shared" si="76"/>
        <v>8</v>
      </c>
      <c r="G242" s="9">
        <f t="shared" si="76"/>
        <v>8</v>
      </c>
      <c r="H242" s="9">
        <f t="shared" si="76"/>
        <v>8</v>
      </c>
      <c r="I242" s="9">
        <f t="shared" si="76"/>
        <v>8</v>
      </c>
      <c r="J242" s="47">
        <f t="shared" si="76"/>
        <v>8</v>
      </c>
      <c r="K242" s="9">
        <f t="shared" si="76"/>
        <v>8</v>
      </c>
      <c r="L242" s="49">
        <f t="shared" si="76"/>
        <v>8</v>
      </c>
      <c r="M242" s="9">
        <f t="shared" si="76"/>
        <v>8</v>
      </c>
      <c r="N242" s="9">
        <f t="shared" si="76"/>
        <v>8</v>
      </c>
      <c r="O242" s="9">
        <f t="shared" si="76"/>
        <v>8</v>
      </c>
      <c r="P242" s="9">
        <f t="shared" si="76"/>
        <v>8</v>
      </c>
      <c r="Q242" s="9">
        <f t="shared" si="76"/>
        <v>8</v>
      </c>
      <c r="R242" s="9">
        <f t="shared" si="76"/>
        <v>8</v>
      </c>
      <c r="S242" s="9">
        <f t="shared" si="76"/>
        <v>8</v>
      </c>
      <c r="T242" s="9">
        <f t="shared" si="76"/>
        <v>8</v>
      </c>
      <c r="U242" s="9">
        <f t="shared" si="76"/>
        <v>8</v>
      </c>
    </row>
    <row r="243" spans="1:21" ht="17.649999999999999">
      <c r="A243" s="22" t="s">
        <v>43</v>
      </c>
      <c r="B243" s="9">
        <f t="shared" ref="B243:U243" si="77" xml:space="preserve"> B19 + B219</f>
        <v>9</v>
      </c>
      <c r="C243" s="9">
        <f t="shared" si="77"/>
        <v>9</v>
      </c>
      <c r="D243" s="9">
        <f t="shared" si="77"/>
        <v>9</v>
      </c>
      <c r="E243" s="9">
        <f t="shared" si="77"/>
        <v>9</v>
      </c>
      <c r="F243" s="9">
        <f t="shared" si="77"/>
        <v>9</v>
      </c>
      <c r="G243" s="9">
        <f t="shared" si="77"/>
        <v>9</v>
      </c>
      <c r="H243" s="9">
        <f t="shared" si="77"/>
        <v>10</v>
      </c>
      <c r="I243" s="9">
        <f t="shared" si="77"/>
        <v>11</v>
      </c>
      <c r="J243" s="47">
        <f t="shared" si="77"/>
        <v>12</v>
      </c>
      <c r="K243" s="9">
        <f t="shared" si="77"/>
        <v>13</v>
      </c>
      <c r="L243" s="49">
        <f t="shared" si="77"/>
        <v>14</v>
      </c>
      <c r="M243" s="9">
        <f t="shared" si="77"/>
        <v>16</v>
      </c>
      <c r="N243" s="9">
        <f t="shared" si="77"/>
        <v>17</v>
      </c>
      <c r="O243" s="9">
        <f t="shared" si="77"/>
        <v>18</v>
      </c>
      <c r="P243" s="9">
        <f t="shared" si="77"/>
        <v>19</v>
      </c>
      <c r="Q243" s="9">
        <f t="shared" si="77"/>
        <v>20</v>
      </c>
      <c r="R243" s="9">
        <f t="shared" si="77"/>
        <v>21</v>
      </c>
      <c r="S243" s="9">
        <f t="shared" si="77"/>
        <v>22</v>
      </c>
      <c r="T243" s="9">
        <f t="shared" si="77"/>
        <v>23</v>
      </c>
      <c r="U243" s="9">
        <f t="shared" si="77"/>
        <v>24</v>
      </c>
    </row>
    <row r="244" spans="1:21" ht="17.649999999999999">
      <c r="A244" s="22" t="s">
        <v>29</v>
      </c>
      <c r="B244" s="9">
        <f t="shared" ref="B244:U244" si="78" xml:space="preserve"> B220 + B20 + B78</f>
        <v>1</v>
      </c>
      <c r="C244" s="9">
        <f t="shared" si="78"/>
        <v>1</v>
      </c>
      <c r="D244" s="9">
        <f t="shared" si="78"/>
        <v>2</v>
      </c>
      <c r="E244" s="9">
        <f t="shared" si="78"/>
        <v>2</v>
      </c>
      <c r="F244" s="9">
        <f t="shared" si="78"/>
        <v>2</v>
      </c>
      <c r="G244" s="9">
        <f t="shared" si="78"/>
        <v>2</v>
      </c>
      <c r="H244" s="9">
        <f t="shared" si="78"/>
        <v>2</v>
      </c>
      <c r="I244" s="9">
        <f t="shared" si="78"/>
        <v>2</v>
      </c>
      <c r="J244" s="47">
        <f t="shared" si="78"/>
        <v>2</v>
      </c>
      <c r="K244" s="9">
        <f t="shared" si="78"/>
        <v>2</v>
      </c>
      <c r="L244" s="49">
        <f t="shared" si="78"/>
        <v>2</v>
      </c>
      <c r="M244" s="9">
        <f t="shared" si="78"/>
        <v>2</v>
      </c>
      <c r="N244" s="9">
        <f t="shared" si="78"/>
        <v>2</v>
      </c>
      <c r="O244" s="9">
        <f t="shared" si="78"/>
        <v>2</v>
      </c>
      <c r="P244" s="9">
        <f t="shared" si="78"/>
        <v>2</v>
      </c>
      <c r="Q244" s="9">
        <f t="shared" si="78"/>
        <v>2</v>
      </c>
      <c r="R244" s="9">
        <f t="shared" si="78"/>
        <v>2</v>
      </c>
      <c r="S244" s="9">
        <f t="shared" si="78"/>
        <v>2</v>
      </c>
      <c r="T244" s="9">
        <f t="shared" si="78"/>
        <v>2</v>
      </c>
      <c r="U244" s="9">
        <f t="shared" si="78"/>
        <v>3</v>
      </c>
    </row>
    <row r="245" spans="1:21" ht="17.649999999999999">
      <c r="A245" s="22" t="s">
        <v>39</v>
      </c>
      <c r="B245" s="9">
        <f t="shared" ref="B245:U246" si="79" xml:space="preserve"> B21 + B218</f>
        <v>2</v>
      </c>
      <c r="C245" s="9">
        <f t="shared" si="79"/>
        <v>2</v>
      </c>
      <c r="D245" s="9">
        <f t="shared" si="79"/>
        <v>2</v>
      </c>
      <c r="E245" s="9">
        <f t="shared" si="79"/>
        <v>2</v>
      </c>
      <c r="F245" s="9">
        <f t="shared" si="79"/>
        <v>2</v>
      </c>
      <c r="G245" s="9">
        <f t="shared" si="79"/>
        <v>2</v>
      </c>
      <c r="H245" s="9">
        <f t="shared" si="79"/>
        <v>2</v>
      </c>
      <c r="I245" s="9">
        <f t="shared" si="79"/>
        <v>2</v>
      </c>
      <c r="J245" s="47">
        <f t="shared" si="79"/>
        <v>2</v>
      </c>
      <c r="K245" s="9">
        <f t="shared" si="79"/>
        <v>2</v>
      </c>
      <c r="L245" s="49">
        <f t="shared" si="79"/>
        <v>2</v>
      </c>
      <c r="M245" s="9">
        <f t="shared" si="79"/>
        <v>2</v>
      </c>
      <c r="N245" s="9">
        <f t="shared" si="79"/>
        <v>2</v>
      </c>
      <c r="O245" s="9">
        <f t="shared" si="79"/>
        <v>2</v>
      </c>
      <c r="P245" s="9">
        <f t="shared" si="79"/>
        <v>2</v>
      </c>
      <c r="Q245" s="9">
        <f t="shared" si="79"/>
        <v>2</v>
      </c>
      <c r="R245" s="9">
        <f t="shared" si="79"/>
        <v>2</v>
      </c>
      <c r="S245" s="9">
        <f t="shared" si="79"/>
        <v>2</v>
      </c>
      <c r="T245" s="9">
        <f t="shared" si="79"/>
        <v>2</v>
      </c>
      <c r="U245" s="9">
        <f t="shared" si="79"/>
        <v>2</v>
      </c>
    </row>
    <row r="246" spans="1:21" ht="17.649999999999999">
      <c r="A246" s="22" t="s">
        <v>44</v>
      </c>
      <c r="B246" s="9">
        <f t="shared" si="79"/>
        <v>1</v>
      </c>
      <c r="C246" s="9">
        <f t="shared" si="79"/>
        <v>1</v>
      </c>
      <c r="D246" s="9">
        <f t="shared" si="79"/>
        <v>1</v>
      </c>
      <c r="E246" s="9">
        <f t="shared" si="79"/>
        <v>1</v>
      </c>
      <c r="F246" s="9">
        <f t="shared" si="79"/>
        <v>1</v>
      </c>
      <c r="G246" s="9">
        <f t="shared" si="79"/>
        <v>1</v>
      </c>
      <c r="H246" s="9">
        <f t="shared" si="79"/>
        <v>1</v>
      </c>
      <c r="I246" s="9">
        <f t="shared" si="79"/>
        <v>1</v>
      </c>
      <c r="J246" s="47">
        <f t="shared" si="79"/>
        <v>1</v>
      </c>
      <c r="K246" s="9">
        <f t="shared" si="79"/>
        <v>1</v>
      </c>
      <c r="L246" s="49">
        <f t="shared" si="79"/>
        <v>1</v>
      </c>
      <c r="M246" s="9">
        <f t="shared" si="79"/>
        <v>2</v>
      </c>
      <c r="N246" s="9">
        <f t="shared" si="79"/>
        <v>2</v>
      </c>
      <c r="O246" s="9">
        <f t="shared" si="79"/>
        <v>2</v>
      </c>
      <c r="P246" s="9">
        <f t="shared" si="79"/>
        <v>2</v>
      </c>
      <c r="Q246" s="9">
        <f t="shared" si="79"/>
        <v>2</v>
      </c>
      <c r="R246" s="9">
        <f t="shared" si="79"/>
        <v>2</v>
      </c>
      <c r="S246" s="9">
        <f t="shared" si="79"/>
        <v>2</v>
      </c>
      <c r="T246" s="9">
        <f t="shared" si="79"/>
        <v>2</v>
      </c>
      <c r="U246" s="9">
        <f t="shared" si="79"/>
        <v>2</v>
      </c>
    </row>
    <row r="247" spans="1:21" ht="17.649999999999999">
      <c r="A247" s="22" t="s">
        <v>45</v>
      </c>
      <c r="B247" s="9">
        <f t="shared" ref="B247:U247" si="80" xml:space="preserve"> B23 + B219</f>
        <v>9</v>
      </c>
      <c r="C247" s="9">
        <f t="shared" si="80"/>
        <v>9</v>
      </c>
      <c r="D247" s="9">
        <f t="shared" si="80"/>
        <v>9</v>
      </c>
      <c r="E247" s="9">
        <f t="shared" si="80"/>
        <v>9</v>
      </c>
      <c r="F247" s="9">
        <f t="shared" si="80"/>
        <v>9</v>
      </c>
      <c r="G247" s="9">
        <f t="shared" si="80"/>
        <v>9</v>
      </c>
      <c r="H247" s="9">
        <f t="shared" si="80"/>
        <v>10</v>
      </c>
      <c r="I247" s="9">
        <f t="shared" si="80"/>
        <v>11</v>
      </c>
      <c r="J247" s="47">
        <f t="shared" si="80"/>
        <v>12</v>
      </c>
      <c r="K247" s="9">
        <f t="shared" si="80"/>
        <v>13</v>
      </c>
      <c r="L247" s="49">
        <f t="shared" si="80"/>
        <v>14</v>
      </c>
      <c r="M247" s="9">
        <f t="shared" si="80"/>
        <v>16</v>
      </c>
      <c r="N247" s="9">
        <f t="shared" si="80"/>
        <v>17</v>
      </c>
      <c r="O247" s="9">
        <f t="shared" si="80"/>
        <v>18</v>
      </c>
      <c r="P247" s="9">
        <f t="shared" si="80"/>
        <v>19</v>
      </c>
      <c r="Q247" s="9">
        <f t="shared" si="80"/>
        <v>20</v>
      </c>
      <c r="R247" s="9">
        <f t="shared" si="80"/>
        <v>21</v>
      </c>
      <c r="S247" s="9">
        <f t="shared" si="80"/>
        <v>22</v>
      </c>
      <c r="T247" s="9">
        <f t="shared" si="80"/>
        <v>23</v>
      </c>
      <c r="U247" s="9">
        <f t="shared" si="80"/>
        <v>24</v>
      </c>
    </row>
    <row r="249" spans="1:21" ht="17.649999999999999">
      <c r="A249" s="22" t="s">
        <v>28</v>
      </c>
      <c r="B249" s="9">
        <f t="shared" ref="B249:U249" si="81" xml:space="preserve"> B244/(B7+5)</f>
        <v>0.16666666666666666</v>
      </c>
      <c r="C249" s="9">
        <f t="shared" si="81"/>
        <v>0.14285714285714285</v>
      </c>
      <c r="D249" s="9">
        <f t="shared" si="81"/>
        <v>0.25</v>
      </c>
      <c r="E249" s="9">
        <f t="shared" si="81"/>
        <v>0.22222222222222221</v>
      </c>
      <c r="F249" s="9">
        <f t="shared" si="81"/>
        <v>0.2</v>
      </c>
      <c r="G249" s="9">
        <f t="shared" si="81"/>
        <v>0.18181818181818182</v>
      </c>
      <c r="H249" s="9">
        <f t="shared" si="81"/>
        <v>0.16666666666666666</v>
      </c>
      <c r="I249" s="9">
        <f t="shared" si="81"/>
        <v>0.15384615384615385</v>
      </c>
      <c r="J249" s="47">
        <f t="shared" si="81"/>
        <v>0.14285714285714285</v>
      </c>
      <c r="K249" s="32">
        <f t="shared" si="81"/>
        <v>0.13333333333333333</v>
      </c>
      <c r="L249" s="49">
        <f t="shared" si="81"/>
        <v>0.125</v>
      </c>
      <c r="M249" s="9">
        <f t="shared" si="81"/>
        <v>0.11764705882352941</v>
      </c>
      <c r="N249" s="9">
        <f t="shared" si="81"/>
        <v>0.1111111111111111</v>
      </c>
      <c r="O249" s="9">
        <f t="shared" si="81"/>
        <v>0.10526315789473684</v>
      </c>
      <c r="P249" s="9">
        <f t="shared" si="81"/>
        <v>0.1</v>
      </c>
      <c r="Q249" s="9">
        <f t="shared" si="81"/>
        <v>9.5238095238095233E-2</v>
      </c>
      <c r="R249" s="9">
        <f t="shared" si="81"/>
        <v>9.0909090909090912E-2</v>
      </c>
      <c r="S249" s="9">
        <f t="shared" si="81"/>
        <v>8.6956521739130432E-2</v>
      </c>
      <c r="T249" s="9">
        <f t="shared" si="81"/>
        <v>8.3333333333333329E-2</v>
      </c>
      <c r="U249" s="9">
        <f t="shared" si="81"/>
        <v>0.12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8</v>
      </c>
      <c r="C255" s="8">
        <f xml:space="preserve"> (Data!$B$44 - C$86 - C$42)</f>
        <v>7</v>
      </c>
      <c r="D255" s="8">
        <f xml:space="preserve"> (Data!$B$44 - D$86 - D$42)</f>
        <v>7</v>
      </c>
      <c r="E255" s="8">
        <f xml:space="preserve"> (Data!$B$44 - E$86 - E$42)</f>
        <v>6</v>
      </c>
      <c r="F255" s="8">
        <f xml:space="preserve"> (Data!$B$44 - F$86 - F$42)</f>
        <v>6</v>
      </c>
      <c r="G255" s="8">
        <f xml:space="preserve"> (Data!$B$44 - G$86 - G$42)</f>
        <v>5</v>
      </c>
      <c r="H255" s="8">
        <f xml:space="preserve"> (Data!$B$44 - H$86 - H$42)</f>
        <v>4</v>
      </c>
      <c r="I255" s="8">
        <f xml:space="preserve"> (Data!$B$44 - I$86 - I$42)</f>
        <v>2</v>
      </c>
      <c r="J255" s="8">
        <f xml:space="preserve"> (Data!$B$44 - J$86 - J$42)</f>
        <v>1</v>
      </c>
      <c r="K255" s="8">
        <f xml:space="preserve"> (Data!$B$44 - K$86 - K$42)</f>
        <v>-1</v>
      </c>
      <c r="L255" s="8">
        <f xml:space="preserve"> (Data!$B$44 - L$86 - L$42)</f>
        <v>-3</v>
      </c>
      <c r="M255" s="8">
        <f xml:space="preserve"> (Data!$B$44 - M$86 - M$42)</f>
        <v>-5</v>
      </c>
      <c r="N255" s="8">
        <f xml:space="preserve"> (Data!$B$44 - N$86 - N$42)</f>
        <v>-7</v>
      </c>
      <c r="O255" s="8">
        <f xml:space="preserve"> (Data!$B$44 - O$86 - O$42)</f>
        <v>-9</v>
      </c>
      <c r="P255" s="8">
        <f xml:space="preserve"> (Data!$B$44 - P$86 - P$42)</f>
        <v>-10</v>
      </c>
      <c r="Q255" s="8">
        <f xml:space="preserve"> (Data!$B$44 - Q$86 - Q$42)</f>
        <v>-12</v>
      </c>
      <c r="R255" s="8">
        <f xml:space="preserve"> (Data!$B$44 - R$86 - R$42)</f>
        <v>-13</v>
      </c>
      <c r="S255" s="8">
        <f xml:space="preserve"> (Data!$B$44 - S$86 - S$42)</f>
        <v>-14</v>
      </c>
      <c r="T255" s="8">
        <f xml:space="preserve"> (Data!$B$44 - T$86 - T$42)</f>
        <v>-16</v>
      </c>
      <c r="U255" s="8">
        <f xml:space="preserve"> (Data!$B$44 - U$86 - U$42)</f>
        <v>-17</v>
      </c>
    </row>
    <row r="256" spans="1:21">
      <c r="A256" s="8" t="s">
        <v>64</v>
      </c>
      <c r="B256" s="8">
        <f xml:space="preserve"> (Data!$B$44 - B$85 - B$42)</f>
        <v>6</v>
      </c>
      <c r="C256" s="8">
        <f xml:space="preserve"> (Data!$B$44 - C$85 - C$42)</f>
        <v>5</v>
      </c>
      <c r="D256" s="8">
        <f xml:space="preserve"> (Data!$B$44 - D$85 - D$42)</f>
        <v>5</v>
      </c>
      <c r="E256" s="8">
        <f xml:space="preserve"> (Data!$B$44 - E$85 - E$42)</f>
        <v>4</v>
      </c>
      <c r="F256" s="8">
        <f xml:space="preserve"> (Data!$B$44 - F$85 - F$42)</f>
        <v>4</v>
      </c>
      <c r="G256" s="8">
        <f xml:space="preserve"> (Data!$B$44 - G$85 - G$42)</f>
        <v>3</v>
      </c>
      <c r="H256" s="8">
        <f xml:space="preserve"> (Data!$B$44 - H$85 - H$42)</f>
        <v>2</v>
      </c>
      <c r="I256" s="8">
        <f xml:space="preserve"> (Data!$B$44 - I$85 - I$42)</f>
        <v>0</v>
      </c>
      <c r="J256" s="8">
        <f xml:space="preserve"> (Data!$B$44 - J$85 - J$42)</f>
        <v>-1</v>
      </c>
      <c r="K256" s="8">
        <f xml:space="preserve"> (Data!$B$44 - K$85 - K$42)</f>
        <v>-4</v>
      </c>
      <c r="L256" s="8">
        <f xml:space="preserve"> (Data!$B$44 - L$85 - L$42)</f>
        <v>-6</v>
      </c>
      <c r="M256" s="8">
        <f xml:space="preserve"> (Data!$B$44 - M$85 - M$42)</f>
        <v>-8</v>
      </c>
      <c r="N256" s="8">
        <f xml:space="preserve"> (Data!$B$44 - N$85 - N$42)</f>
        <v>-10</v>
      </c>
      <c r="O256" s="8">
        <f xml:space="preserve"> (Data!$B$44 - O$85 - O$42)</f>
        <v>-11</v>
      </c>
      <c r="P256" s="8">
        <f xml:space="preserve"> (Data!$B$44 - P$85 - P$42)</f>
        <v>-13</v>
      </c>
      <c r="Q256" s="8">
        <f xml:space="preserve"> (Data!$B$44 - Q$85 - Q$42)</f>
        <v>-14</v>
      </c>
      <c r="R256" s="8">
        <f xml:space="preserve"> (Data!$B$44 - R$85 - R$42)</f>
        <v>-16</v>
      </c>
      <c r="S256" s="8">
        <f xml:space="preserve"> (Data!$B$44 - S$85 - S$42)</f>
        <v>-17</v>
      </c>
      <c r="T256" s="8">
        <f xml:space="preserve"> (Data!$B$44 - T$85 - T$42)</f>
        <v>-19</v>
      </c>
      <c r="U256" s="8">
        <f xml:space="preserve"> (Data!$B$44 - U$85 - U$42)</f>
        <v>-20</v>
      </c>
    </row>
    <row r="257" spans="1:21">
      <c r="A257" s="8" t="s">
        <v>65</v>
      </c>
      <c r="B257" s="8">
        <f xml:space="preserve"> (Data!$B$44 - B$85 - B$42)</f>
        <v>6</v>
      </c>
      <c r="C257" s="8">
        <f xml:space="preserve"> (Data!$B$44 - C$85 - C$42)</f>
        <v>5</v>
      </c>
      <c r="D257" s="8">
        <f xml:space="preserve"> (Data!$B$44 - D$85 - D$42)</f>
        <v>5</v>
      </c>
      <c r="E257" s="8">
        <f xml:space="preserve"> (Data!$B$44 - E$85 - E$42)</f>
        <v>4</v>
      </c>
      <c r="F257" s="8">
        <f xml:space="preserve"> (Data!$B$44 - F$85 - F$42)</f>
        <v>4</v>
      </c>
      <c r="G257" s="8">
        <f xml:space="preserve"> (Data!$B$44 - G$85 - G$42)</f>
        <v>3</v>
      </c>
      <c r="H257" s="8">
        <f xml:space="preserve"> (Data!$B$44 - H$85 - H$42)</f>
        <v>2</v>
      </c>
      <c r="I257" s="8">
        <f xml:space="preserve"> (Data!$B$44 - I$85 - I$42)</f>
        <v>0</v>
      </c>
      <c r="J257" s="8">
        <f xml:space="preserve"> (Data!$B$44 - J$85 - J$42)</f>
        <v>-1</v>
      </c>
      <c r="K257" s="8">
        <f xml:space="preserve"> (Data!$B$44 - K$85 - K$42)</f>
        <v>-4</v>
      </c>
      <c r="L257" s="8">
        <f xml:space="preserve"> (Data!$B$44 - L$85 - L$42)</f>
        <v>-6</v>
      </c>
      <c r="M257" s="8">
        <f xml:space="preserve"> (Data!$B$44 - M$85 - M$42)</f>
        <v>-8</v>
      </c>
      <c r="N257" s="8">
        <f xml:space="preserve"> (Data!$B$44 - N$85 - N$42)</f>
        <v>-10</v>
      </c>
      <c r="O257" s="8">
        <f xml:space="preserve"> (Data!$B$44 - O$85 - O$42)</f>
        <v>-11</v>
      </c>
      <c r="P257" s="8">
        <f xml:space="preserve"> (Data!$B$44 - P$85 - P$42)</f>
        <v>-13</v>
      </c>
      <c r="Q257" s="8">
        <f xml:space="preserve"> (Data!$B$44 - Q$85 - Q$42)</f>
        <v>-14</v>
      </c>
      <c r="R257" s="8">
        <f xml:space="preserve"> (Data!$B$44 - R$85 - R$42)</f>
        <v>-16</v>
      </c>
      <c r="S257" s="8">
        <f xml:space="preserve"> (Data!$B$44 - S$85 - S$42)</f>
        <v>-17</v>
      </c>
      <c r="T257" s="8">
        <f xml:space="preserve"> (Data!$B$44 - T$85 - T$42)</f>
        <v>-19</v>
      </c>
      <c r="U257" s="8">
        <f xml:space="preserve"> (Data!$B$44 - U$85 - U$42)</f>
        <v>-20</v>
      </c>
    </row>
    <row r="258" spans="1:21">
      <c r="A258" s="8" t="s">
        <v>66</v>
      </c>
      <c r="B258" s="8">
        <f xml:space="preserve"> (Data!$B$44 - B$84 - B$42)</f>
        <v>7</v>
      </c>
      <c r="C258" s="8">
        <f xml:space="preserve"> (Data!$B$44 - C$84 - C$42)</f>
        <v>6</v>
      </c>
      <c r="D258" s="8">
        <f xml:space="preserve"> (Data!$B$44 - D$84 - D$42)</f>
        <v>6</v>
      </c>
      <c r="E258" s="8">
        <f xml:space="preserve"> (Data!$B$44 - E$84 - E$42)</f>
        <v>5</v>
      </c>
      <c r="F258" s="8">
        <f xml:space="preserve"> (Data!$B$44 - F$84 - F$42)</f>
        <v>5</v>
      </c>
      <c r="G258" s="8">
        <f xml:space="preserve"> (Data!$B$44 - G$84 - G$42)</f>
        <v>4</v>
      </c>
      <c r="H258" s="8">
        <f xml:space="preserve"> (Data!$B$44 - H$84 - H$42)</f>
        <v>3</v>
      </c>
      <c r="I258" s="8">
        <f xml:space="preserve"> (Data!$B$44 - I$84 - I$42)</f>
        <v>1</v>
      </c>
      <c r="J258" s="8">
        <f xml:space="preserve"> (Data!$B$44 - J$84 - J$42)</f>
        <v>0</v>
      </c>
      <c r="K258" s="8">
        <f xml:space="preserve"> (Data!$B$44 - K$84 - K$42)</f>
        <v>-3</v>
      </c>
      <c r="L258" s="8">
        <f xml:space="preserve"> (Data!$B$44 - L$84 - L$42)</f>
        <v>-5</v>
      </c>
      <c r="M258" s="8">
        <f xml:space="preserve"> (Data!$B$44 - M$84 - M$42)</f>
        <v>-7</v>
      </c>
      <c r="N258" s="8">
        <f xml:space="preserve"> (Data!$B$44 - N$84 - N$42)</f>
        <v>-9</v>
      </c>
      <c r="O258" s="8">
        <f xml:space="preserve"> (Data!$B$44 - O$84 - O$42)</f>
        <v>-10</v>
      </c>
      <c r="P258" s="8">
        <f xml:space="preserve"> (Data!$B$44 - P$84 - P$42)</f>
        <v>-12</v>
      </c>
      <c r="Q258" s="8">
        <f xml:space="preserve"> (Data!$B$44 - Q$84 - Q$42)</f>
        <v>-13</v>
      </c>
      <c r="R258" s="8">
        <f xml:space="preserve"> (Data!$B$44 - R$84 - R$42)</f>
        <v>-15</v>
      </c>
      <c r="S258" s="8">
        <f xml:space="preserve"> (Data!$B$44 - S$84 - S$42)</f>
        <v>-16</v>
      </c>
      <c r="T258" s="8">
        <f xml:space="preserve"> (Data!$B$44 - T$84 - T$42)</f>
        <v>-18</v>
      </c>
      <c r="U258" s="8">
        <f xml:space="preserve"> (Data!$B$44 - U$84 - U$42)</f>
        <v>-19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18</v>
      </c>
      <c r="C260" s="8">
        <f xml:space="preserve"> (Data!$B$45 - C$86 - C$42)</f>
        <v>17</v>
      </c>
      <c r="D260" s="8">
        <f xml:space="preserve"> (Data!$B$45 - D$86 - D$42)</f>
        <v>17</v>
      </c>
      <c r="E260" s="8">
        <f xml:space="preserve"> (Data!$B$45 - E$86 - E$42)</f>
        <v>16</v>
      </c>
      <c r="F260" s="8">
        <f xml:space="preserve"> (Data!$B$45 - F$86 - F$42)</f>
        <v>16</v>
      </c>
      <c r="G260" s="8">
        <f xml:space="preserve"> (Data!$B$45 - G$86 - G$42)</f>
        <v>15</v>
      </c>
      <c r="H260" s="8">
        <f xml:space="preserve"> (Data!$B$45 - H$86 - H$42)</f>
        <v>14</v>
      </c>
      <c r="I260" s="8">
        <f xml:space="preserve"> (Data!$B$45 - I$86 - I$42)</f>
        <v>12</v>
      </c>
      <c r="J260" s="8">
        <f xml:space="preserve"> (Data!$B$45 - J$86 - J$42)</f>
        <v>11</v>
      </c>
      <c r="K260" s="8">
        <f xml:space="preserve"> (Data!$B$45 - K$86 - K$42)</f>
        <v>9</v>
      </c>
      <c r="L260" s="8">
        <f xml:space="preserve"> (Data!$B$45 - L$86 - L$42)</f>
        <v>7</v>
      </c>
      <c r="M260" s="8">
        <f xml:space="preserve"> (Data!$B$45 - M$86 - M$42)</f>
        <v>5</v>
      </c>
      <c r="N260" s="8">
        <f xml:space="preserve"> (Data!$B$45 - N$86 - N$42)</f>
        <v>3</v>
      </c>
      <c r="O260" s="8">
        <f xml:space="preserve"> (Data!$B$45 - O$86 - O$42)</f>
        <v>1</v>
      </c>
      <c r="P260" s="8">
        <f xml:space="preserve"> (Data!$B$45 - P$86 - P$42)</f>
        <v>0</v>
      </c>
      <c r="Q260" s="8">
        <f xml:space="preserve"> (Data!$B$45 - Q$86 - Q$42)</f>
        <v>-2</v>
      </c>
      <c r="R260" s="8">
        <f xml:space="preserve"> (Data!$B$45 - R$86 - R$42)</f>
        <v>-3</v>
      </c>
      <c r="S260" s="8">
        <f xml:space="preserve"> (Data!$B$45 - S$86 - S$42)</f>
        <v>-4</v>
      </c>
      <c r="T260" s="8">
        <f xml:space="preserve"> (Data!$B$45 - T$86 - T$42)</f>
        <v>-6</v>
      </c>
      <c r="U260" s="8">
        <f xml:space="preserve"> (Data!$B$45 - U$86 - U$42)</f>
        <v>-7</v>
      </c>
    </row>
    <row r="261" spans="1:21">
      <c r="A261" s="8" t="s">
        <v>64</v>
      </c>
      <c r="B261" s="8">
        <f xml:space="preserve"> (Data!$B$45 - B$85 - B$42)</f>
        <v>16</v>
      </c>
      <c r="C261" s="8">
        <f xml:space="preserve"> (Data!$B$45 - C$85 - C$42)</f>
        <v>15</v>
      </c>
      <c r="D261" s="8">
        <f xml:space="preserve"> (Data!$B$45 - D$85 - D$42)</f>
        <v>15</v>
      </c>
      <c r="E261" s="8">
        <f xml:space="preserve"> (Data!$B$45 - E$85 - E$42)</f>
        <v>14</v>
      </c>
      <c r="F261" s="8">
        <f xml:space="preserve"> (Data!$B$45 - F$85 - F$42)</f>
        <v>14</v>
      </c>
      <c r="G261" s="8">
        <f xml:space="preserve"> (Data!$B$45 - G$85 - G$42)</f>
        <v>13</v>
      </c>
      <c r="H261" s="8">
        <f xml:space="preserve"> (Data!$B$45 - H$85 - H$42)</f>
        <v>12</v>
      </c>
      <c r="I261" s="8">
        <f xml:space="preserve"> (Data!$B$45 - I$85 - I$42)</f>
        <v>10</v>
      </c>
      <c r="J261" s="8">
        <f xml:space="preserve"> (Data!$B$45 - J$85 - J$42)</f>
        <v>9</v>
      </c>
      <c r="K261" s="8">
        <f xml:space="preserve"> (Data!$B$45 - K$85 - K$42)</f>
        <v>6</v>
      </c>
      <c r="L261" s="8">
        <f xml:space="preserve"> (Data!$B$45 - L$85 - L$42)</f>
        <v>4</v>
      </c>
      <c r="M261" s="8">
        <f xml:space="preserve"> (Data!$B$45 - M$85 - M$42)</f>
        <v>2</v>
      </c>
      <c r="N261" s="8">
        <f xml:space="preserve"> (Data!$B$45 - N$85 - N$42)</f>
        <v>0</v>
      </c>
      <c r="O261" s="8">
        <f xml:space="preserve"> (Data!$B$45 - O$85 - O$42)</f>
        <v>-1</v>
      </c>
      <c r="P261" s="8">
        <f xml:space="preserve"> (Data!$B$45 - P$85 - P$42)</f>
        <v>-3</v>
      </c>
      <c r="Q261" s="8">
        <f xml:space="preserve"> (Data!$B$45 - Q$85 - Q$42)</f>
        <v>-4</v>
      </c>
      <c r="R261" s="8">
        <f xml:space="preserve"> (Data!$B$45 - R$85 - R$42)</f>
        <v>-6</v>
      </c>
      <c r="S261" s="8">
        <f xml:space="preserve"> (Data!$B$45 - S$85 - S$42)</f>
        <v>-7</v>
      </c>
      <c r="T261" s="8">
        <f xml:space="preserve"> (Data!$B$45 - T$85 - T$42)</f>
        <v>-9</v>
      </c>
      <c r="U261" s="8">
        <f xml:space="preserve"> (Data!$B$45 - U$85 - U$42)</f>
        <v>-10</v>
      </c>
    </row>
    <row r="262" spans="1:21">
      <c r="A262" s="8" t="s">
        <v>65</v>
      </c>
      <c r="B262" s="8">
        <f xml:space="preserve"> (Data!$B$45 - B$85 - B$42)</f>
        <v>16</v>
      </c>
      <c r="C262" s="8">
        <f xml:space="preserve"> (Data!$B$45 - C$85 - C$42)</f>
        <v>15</v>
      </c>
      <c r="D262" s="8">
        <f xml:space="preserve"> (Data!$B$45 - D$85 - D$42)</f>
        <v>15</v>
      </c>
      <c r="E262" s="8">
        <f xml:space="preserve"> (Data!$B$45 - E$85 - E$42)</f>
        <v>14</v>
      </c>
      <c r="F262" s="8">
        <f xml:space="preserve"> (Data!$B$45 - F$85 - F$42)</f>
        <v>14</v>
      </c>
      <c r="G262" s="8">
        <f xml:space="preserve"> (Data!$B$45 - G$85 - G$42)</f>
        <v>13</v>
      </c>
      <c r="H262" s="8">
        <f xml:space="preserve"> (Data!$B$45 - H$85 - H$42)</f>
        <v>12</v>
      </c>
      <c r="I262" s="8">
        <f xml:space="preserve"> (Data!$B$45 - I$85 - I$42)</f>
        <v>10</v>
      </c>
      <c r="J262" s="8">
        <f xml:space="preserve"> (Data!$B$45 - J$85 - J$42)</f>
        <v>9</v>
      </c>
      <c r="K262" s="8">
        <f xml:space="preserve"> (Data!$B$45 - K$85 - K$42)</f>
        <v>6</v>
      </c>
      <c r="L262" s="8">
        <f xml:space="preserve"> (Data!$B$45 - L$85 - L$42)</f>
        <v>4</v>
      </c>
      <c r="M262" s="8">
        <f xml:space="preserve"> (Data!$B$45 - M$85 - M$42)</f>
        <v>2</v>
      </c>
      <c r="N262" s="8">
        <f xml:space="preserve"> (Data!$B$45 - N$85 - N$42)</f>
        <v>0</v>
      </c>
      <c r="O262" s="8">
        <f xml:space="preserve"> (Data!$B$45 - O$85 - O$42)</f>
        <v>-1</v>
      </c>
      <c r="P262" s="8">
        <f xml:space="preserve"> (Data!$B$45 - P$85 - P$42)</f>
        <v>-3</v>
      </c>
      <c r="Q262" s="8">
        <f xml:space="preserve"> (Data!$B$45 - Q$85 - Q$42)</f>
        <v>-4</v>
      </c>
      <c r="R262" s="8">
        <f xml:space="preserve"> (Data!$B$45 - R$85 - R$42)</f>
        <v>-6</v>
      </c>
      <c r="S262" s="8">
        <f xml:space="preserve"> (Data!$B$45 - S$85 - S$42)</f>
        <v>-7</v>
      </c>
      <c r="T262" s="8">
        <f xml:space="preserve"> (Data!$B$45 - T$85 - T$42)</f>
        <v>-9</v>
      </c>
      <c r="U262" s="8">
        <f xml:space="preserve"> (Data!$B$45 - U$85 - U$42)</f>
        <v>-10</v>
      </c>
    </row>
    <row r="263" spans="1:21">
      <c r="A263" s="8" t="s">
        <v>66</v>
      </c>
      <c r="B263" s="8">
        <f xml:space="preserve"> (Data!$B$45 - B$84 - B$42)</f>
        <v>17</v>
      </c>
      <c r="C263" s="8">
        <f xml:space="preserve"> (Data!$B$45 - C$84 - C$42)</f>
        <v>16</v>
      </c>
      <c r="D263" s="8">
        <f xml:space="preserve"> (Data!$B$45 - D$84 - D$42)</f>
        <v>16</v>
      </c>
      <c r="E263" s="8">
        <f xml:space="preserve"> (Data!$B$45 - E$84 - E$42)</f>
        <v>15</v>
      </c>
      <c r="F263" s="8">
        <f xml:space="preserve"> (Data!$B$45 - F$84 - F$42)</f>
        <v>15</v>
      </c>
      <c r="G263" s="8">
        <f xml:space="preserve"> (Data!$B$45 - G$84 - G$42)</f>
        <v>14</v>
      </c>
      <c r="H263" s="8">
        <f xml:space="preserve"> (Data!$B$45 - H$84 - H$42)</f>
        <v>13</v>
      </c>
      <c r="I263" s="8">
        <f xml:space="preserve"> (Data!$B$45 - I$84 - I$42)</f>
        <v>11</v>
      </c>
      <c r="J263" s="8">
        <f xml:space="preserve"> (Data!$B$45 - J$84 - J$42)</f>
        <v>10</v>
      </c>
      <c r="K263" s="8">
        <f xml:space="preserve"> (Data!$B$45 - K$84 - K$42)</f>
        <v>7</v>
      </c>
      <c r="L263" s="8">
        <f xml:space="preserve"> (Data!$B$45 - L$84 - L$42)</f>
        <v>5</v>
      </c>
      <c r="M263" s="8">
        <f xml:space="preserve"> (Data!$B$45 - M$84 - M$42)</f>
        <v>3</v>
      </c>
      <c r="N263" s="8">
        <f xml:space="preserve"> (Data!$B$45 - N$84 - N$42)</f>
        <v>1</v>
      </c>
      <c r="O263" s="8">
        <f xml:space="preserve"> (Data!$B$45 - O$84 - O$42)</f>
        <v>0</v>
      </c>
      <c r="P263" s="8">
        <f xml:space="preserve"> (Data!$B$45 - P$84 - P$42)</f>
        <v>-2</v>
      </c>
      <c r="Q263" s="8">
        <f xml:space="preserve"> (Data!$B$45 - Q$84 - Q$42)</f>
        <v>-3</v>
      </c>
      <c r="R263" s="8">
        <f xml:space="preserve"> (Data!$B$45 - R$84 - R$42)</f>
        <v>-5</v>
      </c>
      <c r="S263" s="8">
        <f xml:space="preserve"> (Data!$B$45 - S$84 - S$42)</f>
        <v>-6</v>
      </c>
      <c r="T263" s="8">
        <f xml:space="preserve"> (Data!$B$45 - T$84 - T$42)</f>
        <v>-8</v>
      </c>
      <c r="U263" s="8">
        <f xml:space="preserve"> (Data!$B$45 - U$84 - U$42)</f>
        <v>-9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28</v>
      </c>
      <c r="C265" s="8">
        <f xml:space="preserve"> (Data!$B$46 - C$86 - C$42)</f>
        <v>27</v>
      </c>
      <c r="D265" s="8">
        <f xml:space="preserve"> (Data!$B$46 - D$86 - D$42)</f>
        <v>27</v>
      </c>
      <c r="E265" s="8">
        <f xml:space="preserve"> (Data!$B$46 - E$86 - E$42)</f>
        <v>26</v>
      </c>
      <c r="F265" s="8">
        <f xml:space="preserve"> (Data!$B$46 - F$86 - F$42)</f>
        <v>26</v>
      </c>
      <c r="G265" s="8">
        <f xml:space="preserve"> (Data!$B$46 - G$86 - G$42)</f>
        <v>25</v>
      </c>
      <c r="H265" s="8">
        <f xml:space="preserve"> (Data!$B$46 - H$86 - H$42)</f>
        <v>24</v>
      </c>
      <c r="I265" s="8">
        <f xml:space="preserve"> (Data!$B$46 - I$86 - I$42)</f>
        <v>22</v>
      </c>
      <c r="J265" s="8">
        <f xml:space="preserve"> (Data!$B$46 - J$86 - J$42)</f>
        <v>21</v>
      </c>
      <c r="K265" s="8">
        <f xml:space="preserve"> (Data!$B$46 - K$86 - K$42)</f>
        <v>19</v>
      </c>
      <c r="L265" s="8">
        <f xml:space="preserve"> (Data!$B$46 - L$86 - L$42)</f>
        <v>17</v>
      </c>
      <c r="M265" s="8">
        <f xml:space="preserve"> (Data!$B$46 - M$86 - M$42)</f>
        <v>15</v>
      </c>
      <c r="N265" s="8">
        <f xml:space="preserve"> (Data!$B$46 - N$86 - N$42)</f>
        <v>13</v>
      </c>
      <c r="O265" s="8">
        <f xml:space="preserve"> (Data!$B$46 - O$86 - O$42)</f>
        <v>11</v>
      </c>
      <c r="P265" s="8">
        <f xml:space="preserve"> (Data!$B$46 - P$86 - P$42)</f>
        <v>10</v>
      </c>
      <c r="Q265" s="8">
        <f xml:space="preserve"> (Data!$B$46 - Q$86 - Q$42)</f>
        <v>8</v>
      </c>
      <c r="R265" s="8">
        <f xml:space="preserve"> (Data!$B$46 - R$86 - R$42)</f>
        <v>7</v>
      </c>
      <c r="S265" s="8">
        <f xml:space="preserve"> (Data!$B$46 - S$86 - S$42)</f>
        <v>6</v>
      </c>
      <c r="T265" s="8">
        <f xml:space="preserve"> (Data!$B$46 - T$86 - T$42)</f>
        <v>4</v>
      </c>
      <c r="U265" s="8">
        <f xml:space="preserve"> (Data!$B$46 - U$86 - U$42)</f>
        <v>3</v>
      </c>
    </row>
    <row r="266" spans="1:21">
      <c r="A266" s="8" t="s">
        <v>64</v>
      </c>
      <c r="B266" s="8">
        <f xml:space="preserve"> (Data!$B$46 - B$85 - B$42)</f>
        <v>26</v>
      </c>
      <c r="C266" s="8">
        <f xml:space="preserve"> (Data!$B$46 - C$85 - C$42)</f>
        <v>25</v>
      </c>
      <c r="D266" s="8">
        <f xml:space="preserve"> (Data!$B$46 - D$85 - D$42)</f>
        <v>25</v>
      </c>
      <c r="E266" s="8">
        <f xml:space="preserve"> (Data!$B$46 - E$85 - E$42)</f>
        <v>24</v>
      </c>
      <c r="F266" s="8">
        <f xml:space="preserve"> (Data!$B$46 - F$85 - F$42)</f>
        <v>24</v>
      </c>
      <c r="G266" s="8">
        <f xml:space="preserve"> (Data!$B$46 - G$85 - G$42)</f>
        <v>23</v>
      </c>
      <c r="H266" s="8">
        <f xml:space="preserve"> (Data!$B$46 - H$85 - H$42)</f>
        <v>22</v>
      </c>
      <c r="I266" s="8">
        <f xml:space="preserve"> (Data!$B$46 - I$85 - I$42)</f>
        <v>20</v>
      </c>
      <c r="J266" s="8">
        <f xml:space="preserve"> (Data!$B$46 - J$85 - J$42)</f>
        <v>19</v>
      </c>
      <c r="K266" s="8">
        <f xml:space="preserve"> (Data!$B$46 - K$85 - K$42)</f>
        <v>16</v>
      </c>
      <c r="L266" s="8">
        <f xml:space="preserve"> (Data!$B$46 - L$85 - L$42)</f>
        <v>14</v>
      </c>
      <c r="M266" s="8">
        <f xml:space="preserve"> (Data!$B$46 - M$85 - M$42)</f>
        <v>12</v>
      </c>
      <c r="N266" s="8">
        <f xml:space="preserve"> (Data!$B$46 - N$85 - N$42)</f>
        <v>10</v>
      </c>
      <c r="O266" s="8">
        <f xml:space="preserve"> (Data!$B$46 - O$85 - O$42)</f>
        <v>9</v>
      </c>
      <c r="P266" s="8">
        <f xml:space="preserve"> (Data!$B$46 - P$85 - P$42)</f>
        <v>7</v>
      </c>
      <c r="Q266" s="8">
        <f xml:space="preserve"> (Data!$B$46 - Q$85 - Q$42)</f>
        <v>6</v>
      </c>
      <c r="R266" s="8">
        <f xml:space="preserve"> (Data!$B$46 - R$85 - R$42)</f>
        <v>4</v>
      </c>
      <c r="S266" s="8">
        <f xml:space="preserve"> (Data!$B$46 - S$85 - S$42)</f>
        <v>3</v>
      </c>
      <c r="T266" s="8">
        <f xml:space="preserve"> (Data!$B$46 - T$85 - T$42)</f>
        <v>1</v>
      </c>
      <c r="U266" s="8">
        <f xml:space="preserve"> (Data!$B$46 - U$85 - U$42)</f>
        <v>0</v>
      </c>
    </row>
    <row r="267" spans="1:21">
      <c r="A267" s="8" t="s">
        <v>65</v>
      </c>
      <c r="B267" s="8">
        <f xml:space="preserve"> (Data!$B$46 - B$85 - B$42)</f>
        <v>26</v>
      </c>
      <c r="C267" s="8">
        <f xml:space="preserve"> (Data!$B$46 - C$85 - C$42)</f>
        <v>25</v>
      </c>
      <c r="D267" s="8">
        <f xml:space="preserve"> (Data!$B$46 - D$85 - D$42)</f>
        <v>25</v>
      </c>
      <c r="E267" s="8">
        <f xml:space="preserve"> (Data!$B$46 - E$85 - E$42)</f>
        <v>24</v>
      </c>
      <c r="F267" s="8">
        <f xml:space="preserve"> (Data!$B$46 - F$85 - F$42)</f>
        <v>24</v>
      </c>
      <c r="G267" s="8">
        <f xml:space="preserve"> (Data!$B$46 - G$85 - G$42)</f>
        <v>23</v>
      </c>
      <c r="H267" s="8">
        <f xml:space="preserve"> (Data!$B$46 - H$85 - H$42)</f>
        <v>22</v>
      </c>
      <c r="I267" s="8">
        <f xml:space="preserve"> (Data!$B$46 - I$85 - I$42)</f>
        <v>20</v>
      </c>
      <c r="J267" s="8">
        <f xml:space="preserve"> (Data!$B$46 - J$85 - J$42)</f>
        <v>19</v>
      </c>
      <c r="K267" s="8">
        <f xml:space="preserve"> (Data!$B$46 - K$85 - K$42)</f>
        <v>16</v>
      </c>
      <c r="L267" s="8">
        <f xml:space="preserve"> (Data!$B$46 - L$85 - L$42)</f>
        <v>14</v>
      </c>
      <c r="M267" s="8">
        <f xml:space="preserve"> (Data!$B$46 - M$85 - M$42)</f>
        <v>12</v>
      </c>
      <c r="N267" s="8">
        <f xml:space="preserve"> (Data!$B$46 - N$85 - N$42)</f>
        <v>10</v>
      </c>
      <c r="O267" s="8">
        <f xml:space="preserve"> (Data!$B$46 - O$85 - O$42)</f>
        <v>9</v>
      </c>
      <c r="P267" s="8">
        <f xml:space="preserve"> (Data!$B$46 - P$85 - P$42)</f>
        <v>7</v>
      </c>
      <c r="Q267" s="8">
        <f xml:space="preserve"> (Data!$B$46 - Q$85 - Q$42)</f>
        <v>6</v>
      </c>
      <c r="R267" s="8">
        <f xml:space="preserve"> (Data!$B$46 - R$85 - R$42)</f>
        <v>4</v>
      </c>
      <c r="S267" s="8">
        <f xml:space="preserve"> (Data!$B$46 - S$85 - S$42)</f>
        <v>3</v>
      </c>
      <c r="T267" s="8">
        <f xml:space="preserve"> (Data!$B$46 - T$85 - T$42)</f>
        <v>1</v>
      </c>
      <c r="U267" s="8">
        <f xml:space="preserve"> (Data!$B$46 - U$85 - U$42)</f>
        <v>0</v>
      </c>
    </row>
    <row r="268" spans="1:21">
      <c r="A268" s="8" t="s">
        <v>66</v>
      </c>
      <c r="B268" s="8">
        <f xml:space="preserve"> (Data!$B$46 - B$84 - B$42)</f>
        <v>27</v>
      </c>
      <c r="C268" s="8">
        <f xml:space="preserve"> (Data!$B$46 - C$84 - C$42)</f>
        <v>26</v>
      </c>
      <c r="D268" s="8">
        <f xml:space="preserve"> (Data!$B$46 - D$84 - D$42)</f>
        <v>26</v>
      </c>
      <c r="E268" s="8">
        <f xml:space="preserve"> (Data!$B$46 - E$84 - E$42)</f>
        <v>25</v>
      </c>
      <c r="F268" s="8">
        <f xml:space="preserve"> (Data!$B$46 - F$84 - F$42)</f>
        <v>25</v>
      </c>
      <c r="G268" s="8">
        <f xml:space="preserve"> (Data!$B$46 - G$84 - G$42)</f>
        <v>24</v>
      </c>
      <c r="H268" s="8">
        <f xml:space="preserve"> (Data!$B$46 - H$84 - H$42)</f>
        <v>23</v>
      </c>
      <c r="I268" s="8">
        <f xml:space="preserve"> (Data!$B$46 - I$84 - I$42)</f>
        <v>21</v>
      </c>
      <c r="J268" s="8">
        <f xml:space="preserve"> (Data!$B$46 - J$84 - J$42)</f>
        <v>20</v>
      </c>
      <c r="K268" s="8">
        <f xml:space="preserve"> (Data!$B$46 - K$84 - K$42)</f>
        <v>17</v>
      </c>
      <c r="L268" s="8">
        <f xml:space="preserve"> (Data!$B$46 - L$84 - L$42)</f>
        <v>15</v>
      </c>
      <c r="M268" s="8">
        <f xml:space="preserve"> (Data!$B$46 - M$84 - M$42)</f>
        <v>13</v>
      </c>
      <c r="N268" s="8">
        <f xml:space="preserve"> (Data!$B$46 - N$84 - N$42)</f>
        <v>11</v>
      </c>
      <c r="O268" s="8">
        <f xml:space="preserve"> (Data!$B$46 - O$84 - O$42)</f>
        <v>10</v>
      </c>
      <c r="P268" s="8">
        <f xml:space="preserve"> (Data!$B$46 - P$84 - P$42)</f>
        <v>8</v>
      </c>
      <c r="Q268" s="8">
        <f xml:space="preserve"> (Data!$B$46 - Q$84 - Q$42)</f>
        <v>7</v>
      </c>
      <c r="R268" s="8">
        <f xml:space="preserve"> (Data!$B$46 - R$84 - R$42)</f>
        <v>5</v>
      </c>
      <c r="S268" s="8">
        <f xml:space="preserve"> (Data!$B$46 - S$84 - S$42)</f>
        <v>4</v>
      </c>
      <c r="T268" s="8">
        <f xml:space="preserve"> (Data!$B$46 - T$84 - T$42)</f>
        <v>2</v>
      </c>
      <c r="U268" s="8">
        <f xml:space="preserve"> (Data!$B$46 - U$84 - U$42)</f>
        <v>1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10</v>
      </c>
      <c r="C272" s="8">
        <f xml:space="preserve"> (Data!$C$44 - C$86 - C$40)</f>
        <v>9</v>
      </c>
      <c r="D272" s="8">
        <f xml:space="preserve"> (Data!$C$44 - D$86 - D$40)</f>
        <v>9</v>
      </c>
      <c r="E272" s="8">
        <f xml:space="preserve"> (Data!$C$44 - E$86 - E$40)</f>
        <v>8</v>
      </c>
      <c r="F272" s="8">
        <f xml:space="preserve"> (Data!$C$44 - F$86 - F$40)</f>
        <v>8</v>
      </c>
      <c r="G272" s="8">
        <f xml:space="preserve"> (Data!$C$44 - G$86 - G$40)</f>
        <v>7</v>
      </c>
      <c r="H272" s="8">
        <f xml:space="preserve"> (Data!$C$44 - H$86 - H$40)</f>
        <v>7</v>
      </c>
      <c r="I272" s="8">
        <f xml:space="preserve"> (Data!$C$44 - I$86 - I$40)</f>
        <v>6</v>
      </c>
      <c r="J272" s="8">
        <f xml:space="preserve"> (Data!$C$44 - J$86 - J$40)</f>
        <v>6</v>
      </c>
      <c r="K272" s="8">
        <f xml:space="preserve"> (Data!$C$44 - K$86 - K$40)</f>
        <v>5</v>
      </c>
      <c r="L272" s="8">
        <f xml:space="preserve"> (Data!$C$44 - L$86 - L$40)</f>
        <v>4</v>
      </c>
      <c r="M272" s="8">
        <f xml:space="preserve"> (Data!$C$44 - M$86 - M$40)</f>
        <v>4</v>
      </c>
      <c r="N272" s="8">
        <f xml:space="preserve"> (Data!$C$44 - N$86 - N$40)</f>
        <v>3</v>
      </c>
      <c r="O272" s="8">
        <f xml:space="preserve"> (Data!$C$44 - O$86 - O$40)</f>
        <v>2</v>
      </c>
      <c r="P272" s="8">
        <f xml:space="preserve"> (Data!$C$44 - P$86 - P$40)</f>
        <v>2</v>
      </c>
      <c r="Q272" s="8">
        <f xml:space="preserve"> (Data!$C$44 - Q$86 - Q$40)</f>
        <v>1</v>
      </c>
      <c r="R272" s="8">
        <f xml:space="preserve"> (Data!$C$44 - R$86 - R$40)</f>
        <v>1</v>
      </c>
      <c r="S272" s="8">
        <f xml:space="preserve"> (Data!$C$44 - S$86 - S$40)</f>
        <v>1</v>
      </c>
      <c r="T272" s="8">
        <f xml:space="preserve"> (Data!$C$44 - T$86 - T$40)</f>
        <v>0</v>
      </c>
      <c r="U272" s="8">
        <f xml:space="preserve"> (Data!$C$44 - U$86 - U$40)</f>
        <v>0</v>
      </c>
    </row>
    <row r="273" spans="1:21">
      <c r="A273" s="8" t="s">
        <v>64</v>
      </c>
      <c r="B273" s="8">
        <f xml:space="preserve"> (Data!$C$44 - B$85 - B$40)</f>
        <v>8</v>
      </c>
      <c r="C273" s="8">
        <f xml:space="preserve"> (Data!$C$44 - C$85 - C$40)</f>
        <v>7</v>
      </c>
      <c r="D273" s="8">
        <f xml:space="preserve"> (Data!$C$44 - D$85 - D$40)</f>
        <v>7</v>
      </c>
      <c r="E273" s="8">
        <f xml:space="preserve"> (Data!$C$44 - E$85 - E$40)</f>
        <v>6</v>
      </c>
      <c r="F273" s="8">
        <f xml:space="preserve"> (Data!$C$44 - F$85 - F$40)</f>
        <v>6</v>
      </c>
      <c r="G273" s="8">
        <f xml:space="preserve"> (Data!$C$44 - G$85 - G$40)</f>
        <v>5</v>
      </c>
      <c r="H273" s="8">
        <f xml:space="preserve"> (Data!$C$44 - H$85 - H$40)</f>
        <v>5</v>
      </c>
      <c r="I273" s="8">
        <f xml:space="preserve"> (Data!$C$44 - I$85 - I$40)</f>
        <v>4</v>
      </c>
      <c r="J273" s="8">
        <f xml:space="preserve"> (Data!$C$44 - J$85 - J$40)</f>
        <v>4</v>
      </c>
      <c r="K273" s="8">
        <f xml:space="preserve"> (Data!$C$44 - K$85 - K$40)</f>
        <v>2</v>
      </c>
      <c r="L273" s="8">
        <f xml:space="preserve"> (Data!$C$44 - L$85 - L$40)</f>
        <v>1</v>
      </c>
      <c r="M273" s="8">
        <f xml:space="preserve"> (Data!$C$44 - M$85 - M$40)</f>
        <v>1</v>
      </c>
      <c r="N273" s="8">
        <f xml:space="preserve"> (Data!$C$44 - N$85 - N$40)</f>
        <v>0</v>
      </c>
      <c r="O273" s="8">
        <f xml:space="preserve"> (Data!$C$44 - O$85 - O$40)</f>
        <v>0</v>
      </c>
      <c r="P273" s="8">
        <f xml:space="preserve"> (Data!$C$44 - P$85 - P$40)</f>
        <v>-1</v>
      </c>
      <c r="Q273" s="8">
        <f xml:space="preserve"> (Data!$C$44 - Q$85 - Q$40)</f>
        <v>-1</v>
      </c>
      <c r="R273" s="8">
        <f xml:space="preserve"> (Data!$C$44 - R$85 - R$40)</f>
        <v>-2</v>
      </c>
      <c r="S273" s="8">
        <f xml:space="preserve"> (Data!$C$44 - S$85 - S$40)</f>
        <v>-2</v>
      </c>
      <c r="T273" s="8">
        <f xml:space="preserve"> (Data!$C$44 - T$85 - T$40)</f>
        <v>-3</v>
      </c>
      <c r="U273" s="8">
        <f xml:space="preserve"> (Data!$C$44 - U$85 - U$40)</f>
        <v>-3</v>
      </c>
    </row>
    <row r="274" spans="1:21">
      <c r="A274" s="8" t="s">
        <v>65</v>
      </c>
      <c r="B274" s="8">
        <f xml:space="preserve"> (Data!$C$44 - B$85 - B$40)</f>
        <v>8</v>
      </c>
      <c r="C274" s="8">
        <f xml:space="preserve"> (Data!$C$44 - C$85 - C$40)</f>
        <v>7</v>
      </c>
      <c r="D274" s="8">
        <f xml:space="preserve"> (Data!$C$44 - D$85 - D$40)</f>
        <v>7</v>
      </c>
      <c r="E274" s="8">
        <f xml:space="preserve"> (Data!$C$44 - E$85 - E$40)</f>
        <v>6</v>
      </c>
      <c r="F274" s="8">
        <f xml:space="preserve"> (Data!$C$44 - F$85 - F$40)</f>
        <v>6</v>
      </c>
      <c r="G274" s="8">
        <f xml:space="preserve"> (Data!$C$44 - G$85 - G$40)</f>
        <v>5</v>
      </c>
      <c r="H274" s="8">
        <f xml:space="preserve"> (Data!$C$44 - H$85 - H$40)</f>
        <v>5</v>
      </c>
      <c r="I274" s="8">
        <f xml:space="preserve"> (Data!$C$44 - I$85 - I$40)</f>
        <v>4</v>
      </c>
      <c r="J274" s="8">
        <f xml:space="preserve"> (Data!$C$44 - J$85 - J$40)</f>
        <v>4</v>
      </c>
      <c r="K274" s="8">
        <f xml:space="preserve"> (Data!$C$44 - K$85 - K$40)</f>
        <v>2</v>
      </c>
      <c r="L274" s="8">
        <f xml:space="preserve"> (Data!$C$44 - L$85 - L$40)</f>
        <v>1</v>
      </c>
      <c r="M274" s="8">
        <f xml:space="preserve"> (Data!$C$44 - M$85 - M$40)</f>
        <v>1</v>
      </c>
      <c r="N274" s="8">
        <f xml:space="preserve"> (Data!$C$44 - N$85 - N$40)</f>
        <v>0</v>
      </c>
      <c r="O274" s="8">
        <f xml:space="preserve"> (Data!$C$44 - O$85 - O$40)</f>
        <v>0</v>
      </c>
      <c r="P274" s="8">
        <f xml:space="preserve"> (Data!$C$44 - P$85 - P$40)</f>
        <v>-1</v>
      </c>
      <c r="Q274" s="8">
        <f xml:space="preserve"> (Data!$C$44 - Q$85 - Q$40)</f>
        <v>-1</v>
      </c>
      <c r="R274" s="8">
        <f xml:space="preserve"> (Data!$C$44 - R$85 - R$40)</f>
        <v>-2</v>
      </c>
      <c r="S274" s="8">
        <f xml:space="preserve"> (Data!$C$44 - S$85 - S$40)</f>
        <v>-2</v>
      </c>
      <c r="T274" s="8">
        <f xml:space="preserve"> (Data!$C$44 - T$85 - T$40)</f>
        <v>-3</v>
      </c>
      <c r="U274" s="8">
        <f xml:space="preserve"> (Data!$C$44 - U$85 - U$40)</f>
        <v>-3</v>
      </c>
    </row>
    <row r="275" spans="1:21">
      <c r="A275" s="8" t="s">
        <v>66</v>
      </c>
      <c r="B275" s="8">
        <f xml:space="preserve"> (Data!$C$44 - B$84 - B$40)</f>
        <v>9</v>
      </c>
      <c r="C275" s="8">
        <f xml:space="preserve"> (Data!$C$44 - C$84 - C$40)</f>
        <v>8</v>
      </c>
      <c r="D275" s="8">
        <f xml:space="preserve"> (Data!$C$44 - D$84 - D$40)</f>
        <v>8</v>
      </c>
      <c r="E275" s="8">
        <f xml:space="preserve"> (Data!$C$44 - E$84 - E$40)</f>
        <v>7</v>
      </c>
      <c r="F275" s="8">
        <f xml:space="preserve"> (Data!$C$44 - F$84 - F$40)</f>
        <v>7</v>
      </c>
      <c r="G275" s="8">
        <f xml:space="preserve"> (Data!$C$44 - G$84 - G$40)</f>
        <v>6</v>
      </c>
      <c r="H275" s="8">
        <f xml:space="preserve"> (Data!$C$44 - H$84 - H$40)</f>
        <v>6</v>
      </c>
      <c r="I275" s="8">
        <f xml:space="preserve"> (Data!$C$44 - I$84 - I$40)</f>
        <v>5</v>
      </c>
      <c r="J275" s="8">
        <f xml:space="preserve"> (Data!$C$44 - J$84 - J$40)</f>
        <v>5</v>
      </c>
      <c r="K275" s="8">
        <f xml:space="preserve"> (Data!$C$44 - K$84 - K$40)</f>
        <v>3</v>
      </c>
      <c r="L275" s="8">
        <f xml:space="preserve"> (Data!$C$44 - L$84 - L$40)</f>
        <v>2</v>
      </c>
      <c r="M275" s="8">
        <f xml:space="preserve"> (Data!$C$44 - M$84 - M$40)</f>
        <v>2</v>
      </c>
      <c r="N275" s="8">
        <f xml:space="preserve"> (Data!$C$44 - N$84 - N$40)</f>
        <v>1</v>
      </c>
      <c r="O275" s="8">
        <f xml:space="preserve"> (Data!$C$44 - O$84 - O$40)</f>
        <v>1</v>
      </c>
      <c r="P275" s="8">
        <f xml:space="preserve"> (Data!$C$44 - P$84 - P$40)</f>
        <v>0</v>
      </c>
      <c r="Q275" s="8">
        <f xml:space="preserve"> (Data!$C$44 - Q$84 - Q$40)</f>
        <v>0</v>
      </c>
      <c r="R275" s="8">
        <f xml:space="preserve"> (Data!$C$44 - R$84 - R$40)</f>
        <v>-1</v>
      </c>
      <c r="S275" s="8">
        <f xml:space="preserve"> (Data!$C$44 - S$84 - S$40)</f>
        <v>-1</v>
      </c>
      <c r="T275" s="8">
        <f xml:space="preserve"> (Data!$C$44 - T$84 - T$40)</f>
        <v>-2</v>
      </c>
      <c r="U275" s="8">
        <f xml:space="preserve"> (Data!$C$44 - U$84 - U$40)</f>
        <v>-2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15</v>
      </c>
      <c r="C277" s="8">
        <f xml:space="preserve"> (Data!$C$45 - C$86 - C$40)</f>
        <v>14</v>
      </c>
      <c r="D277" s="8">
        <f xml:space="preserve"> (Data!$C$45 - D$86 - D$40)</f>
        <v>14</v>
      </c>
      <c r="E277" s="8">
        <f xml:space="preserve"> (Data!$C$45 - E$86 - E$40)</f>
        <v>13</v>
      </c>
      <c r="F277" s="8">
        <f xml:space="preserve"> (Data!$C$45 - F$86 - F$40)</f>
        <v>13</v>
      </c>
      <c r="G277" s="8">
        <f xml:space="preserve"> (Data!$C$45 - G$86 - G$40)</f>
        <v>12</v>
      </c>
      <c r="H277" s="8">
        <f xml:space="preserve"> (Data!$C$45 - H$86 - H$40)</f>
        <v>12</v>
      </c>
      <c r="I277" s="8">
        <f xml:space="preserve"> (Data!$C$45 - I$86 - I$40)</f>
        <v>11</v>
      </c>
      <c r="J277" s="8">
        <f xml:space="preserve"> (Data!$C$45 - J$86 - J$40)</f>
        <v>11</v>
      </c>
      <c r="K277" s="8">
        <f xml:space="preserve"> (Data!$C$45 - K$86 - K$40)</f>
        <v>10</v>
      </c>
      <c r="L277" s="8">
        <f xml:space="preserve"> (Data!$C$45 - L$86 - L$40)</f>
        <v>9</v>
      </c>
      <c r="M277" s="8">
        <f xml:space="preserve"> (Data!$C$45 - M$86 - M$40)</f>
        <v>9</v>
      </c>
      <c r="N277" s="8">
        <f xml:space="preserve"> (Data!$C$45 - N$86 - N$40)</f>
        <v>8</v>
      </c>
      <c r="O277" s="8">
        <f xml:space="preserve"> (Data!$C$45 - O$86 - O$40)</f>
        <v>7</v>
      </c>
      <c r="P277" s="8">
        <f xml:space="preserve"> (Data!$C$45 - P$86 - P$40)</f>
        <v>7</v>
      </c>
      <c r="Q277" s="8">
        <f xml:space="preserve"> (Data!$C$45 - Q$86 - Q$40)</f>
        <v>6</v>
      </c>
      <c r="R277" s="8">
        <f xml:space="preserve"> (Data!$C$45 - R$86 - R$40)</f>
        <v>6</v>
      </c>
      <c r="S277" s="8">
        <f xml:space="preserve"> (Data!$C$45 - S$86 - S$40)</f>
        <v>6</v>
      </c>
      <c r="T277" s="8">
        <f xml:space="preserve"> (Data!$C$45 - T$86 - T$40)</f>
        <v>5</v>
      </c>
      <c r="U277" s="8">
        <f xml:space="preserve"> (Data!$C$45 - U$86 - U$40)</f>
        <v>5</v>
      </c>
    </row>
    <row r="278" spans="1:21">
      <c r="A278" s="8" t="s">
        <v>64</v>
      </c>
      <c r="B278" s="8">
        <f xml:space="preserve"> (Data!$C$45 - B$85 - B$40)</f>
        <v>13</v>
      </c>
      <c r="C278" s="8">
        <f xml:space="preserve"> (Data!$C$45 - C$85 - C$40)</f>
        <v>12</v>
      </c>
      <c r="D278" s="8">
        <f xml:space="preserve"> (Data!$C$45 - D$85 - D$40)</f>
        <v>12</v>
      </c>
      <c r="E278" s="8">
        <f xml:space="preserve"> (Data!$C$45 - E$85 - E$40)</f>
        <v>11</v>
      </c>
      <c r="F278" s="8">
        <f xml:space="preserve"> (Data!$C$45 - F$85 - F$40)</f>
        <v>11</v>
      </c>
      <c r="G278" s="8">
        <f xml:space="preserve"> (Data!$C$45 - G$85 - G$40)</f>
        <v>10</v>
      </c>
      <c r="H278" s="8">
        <f xml:space="preserve"> (Data!$C$45 - H$85 - H$40)</f>
        <v>10</v>
      </c>
      <c r="I278" s="8">
        <f xml:space="preserve"> (Data!$C$45 - I$85 - I$40)</f>
        <v>9</v>
      </c>
      <c r="J278" s="8">
        <f xml:space="preserve"> (Data!$C$45 - J$85 - J$40)</f>
        <v>9</v>
      </c>
      <c r="K278" s="8">
        <f xml:space="preserve"> (Data!$C$45 - K$85 - K$40)</f>
        <v>7</v>
      </c>
      <c r="L278" s="8">
        <f xml:space="preserve"> (Data!$C$45 - L$85 - L$40)</f>
        <v>6</v>
      </c>
      <c r="M278" s="8">
        <f xml:space="preserve"> (Data!$C$45 - M$85 - M$40)</f>
        <v>6</v>
      </c>
      <c r="N278" s="8">
        <f xml:space="preserve"> (Data!$C$45 - N$85 - N$40)</f>
        <v>5</v>
      </c>
      <c r="O278" s="8">
        <f xml:space="preserve"> (Data!$C$45 - O$85 - O$40)</f>
        <v>5</v>
      </c>
      <c r="P278" s="8">
        <f xml:space="preserve"> (Data!$C$45 - P$85 - P$40)</f>
        <v>4</v>
      </c>
      <c r="Q278" s="8">
        <f xml:space="preserve"> (Data!$C$45 - Q$85 - Q$40)</f>
        <v>4</v>
      </c>
      <c r="R278" s="8">
        <f xml:space="preserve"> (Data!$C$45 - R$85 - R$40)</f>
        <v>3</v>
      </c>
      <c r="S278" s="8">
        <f xml:space="preserve"> (Data!$C$45 - S$85 - S$40)</f>
        <v>3</v>
      </c>
      <c r="T278" s="8">
        <f xml:space="preserve"> (Data!$C$45 - T$85 - T$40)</f>
        <v>2</v>
      </c>
      <c r="U278" s="8">
        <f xml:space="preserve"> (Data!$C$45 - U$85 - U$40)</f>
        <v>2</v>
      </c>
    </row>
    <row r="279" spans="1:21">
      <c r="A279" s="8" t="s">
        <v>65</v>
      </c>
      <c r="B279" s="8">
        <f xml:space="preserve"> (Data!$C$45 - B$85 - B$40)</f>
        <v>13</v>
      </c>
      <c r="C279" s="8">
        <f xml:space="preserve"> (Data!$C$45 - C$85 - C$40)</f>
        <v>12</v>
      </c>
      <c r="D279" s="8">
        <f xml:space="preserve"> (Data!$C$45 - D$85 - D$40)</f>
        <v>12</v>
      </c>
      <c r="E279" s="8">
        <f xml:space="preserve"> (Data!$C$45 - E$85 - E$40)</f>
        <v>11</v>
      </c>
      <c r="F279" s="8">
        <f xml:space="preserve"> (Data!$C$45 - F$85 - F$40)</f>
        <v>11</v>
      </c>
      <c r="G279" s="8">
        <f xml:space="preserve"> (Data!$C$45 - G$85 - G$40)</f>
        <v>10</v>
      </c>
      <c r="H279" s="8">
        <f xml:space="preserve"> (Data!$C$45 - H$85 - H$40)</f>
        <v>10</v>
      </c>
      <c r="I279" s="8">
        <f xml:space="preserve"> (Data!$C$45 - I$85 - I$40)</f>
        <v>9</v>
      </c>
      <c r="J279" s="8">
        <f xml:space="preserve"> (Data!$C$45 - J$85 - J$40)</f>
        <v>9</v>
      </c>
      <c r="K279" s="8">
        <f xml:space="preserve"> (Data!$C$45 - K$85 - K$40)</f>
        <v>7</v>
      </c>
      <c r="L279" s="8">
        <f xml:space="preserve"> (Data!$C$45 - L$85 - L$40)</f>
        <v>6</v>
      </c>
      <c r="M279" s="8">
        <f xml:space="preserve"> (Data!$C$45 - M$85 - M$40)</f>
        <v>6</v>
      </c>
      <c r="N279" s="8">
        <f xml:space="preserve"> (Data!$C$45 - N$85 - N$40)</f>
        <v>5</v>
      </c>
      <c r="O279" s="8">
        <f xml:space="preserve"> (Data!$C$45 - O$85 - O$40)</f>
        <v>5</v>
      </c>
      <c r="P279" s="8">
        <f xml:space="preserve"> (Data!$C$45 - P$85 - P$40)</f>
        <v>4</v>
      </c>
      <c r="Q279" s="8">
        <f xml:space="preserve"> (Data!$C$45 - Q$85 - Q$40)</f>
        <v>4</v>
      </c>
      <c r="R279" s="8">
        <f xml:space="preserve"> (Data!$C$45 - R$85 - R$40)</f>
        <v>3</v>
      </c>
      <c r="S279" s="8">
        <f xml:space="preserve"> (Data!$C$45 - S$85 - S$40)</f>
        <v>3</v>
      </c>
      <c r="T279" s="8">
        <f xml:space="preserve"> (Data!$C$45 - T$85 - T$40)</f>
        <v>2</v>
      </c>
      <c r="U279" s="8">
        <f xml:space="preserve"> (Data!$C$45 - U$85 - U$40)</f>
        <v>2</v>
      </c>
    </row>
    <row r="280" spans="1:21">
      <c r="A280" s="8" t="s">
        <v>66</v>
      </c>
      <c r="B280" s="8">
        <f xml:space="preserve"> (Data!$C$45 - B$84 - B$40)</f>
        <v>14</v>
      </c>
      <c r="C280" s="8">
        <f xml:space="preserve"> (Data!$C$45 - C$84 - C$40)</f>
        <v>13</v>
      </c>
      <c r="D280" s="8">
        <f xml:space="preserve"> (Data!$C$45 - D$84 - D$40)</f>
        <v>13</v>
      </c>
      <c r="E280" s="8">
        <f xml:space="preserve"> (Data!$C$45 - E$84 - E$40)</f>
        <v>12</v>
      </c>
      <c r="F280" s="8">
        <f xml:space="preserve"> (Data!$C$45 - F$84 - F$40)</f>
        <v>12</v>
      </c>
      <c r="G280" s="8">
        <f xml:space="preserve"> (Data!$C$45 - G$84 - G$40)</f>
        <v>11</v>
      </c>
      <c r="H280" s="8">
        <f xml:space="preserve"> (Data!$C$45 - H$84 - H$40)</f>
        <v>11</v>
      </c>
      <c r="I280" s="8">
        <f xml:space="preserve"> (Data!$C$45 - I$84 - I$40)</f>
        <v>10</v>
      </c>
      <c r="J280" s="8">
        <f xml:space="preserve"> (Data!$C$45 - J$84 - J$40)</f>
        <v>10</v>
      </c>
      <c r="K280" s="8">
        <f xml:space="preserve"> (Data!$C$45 - K$84 - K$40)</f>
        <v>8</v>
      </c>
      <c r="L280" s="8">
        <f xml:space="preserve"> (Data!$C$45 - L$84 - L$40)</f>
        <v>7</v>
      </c>
      <c r="M280" s="8">
        <f xml:space="preserve"> (Data!$C$45 - M$84 - M$40)</f>
        <v>7</v>
      </c>
      <c r="N280" s="8">
        <f xml:space="preserve"> (Data!$C$45 - N$84 - N$40)</f>
        <v>6</v>
      </c>
      <c r="O280" s="8">
        <f xml:space="preserve"> (Data!$C$45 - O$84 - O$40)</f>
        <v>6</v>
      </c>
      <c r="P280" s="8">
        <f xml:space="preserve"> (Data!$C$45 - P$84 - P$40)</f>
        <v>5</v>
      </c>
      <c r="Q280" s="8">
        <f xml:space="preserve"> (Data!$C$45 - Q$84 - Q$40)</f>
        <v>5</v>
      </c>
      <c r="R280" s="8">
        <f xml:space="preserve"> (Data!$C$45 - R$84 - R$40)</f>
        <v>4</v>
      </c>
      <c r="S280" s="8">
        <f xml:space="preserve"> (Data!$C$45 - S$84 - S$40)</f>
        <v>4</v>
      </c>
      <c r="T280" s="8">
        <f xml:space="preserve"> (Data!$C$45 - T$84 - T$40)</f>
        <v>3</v>
      </c>
      <c r="U280" s="8">
        <f xml:space="preserve"> (Data!$C$45 - U$84 - U$40)</f>
        <v>3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20</v>
      </c>
      <c r="C282" s="8">
        <f xml:space="preserve"> (Data!$C$46 - C$86 - C$40)</f>
        <v>19</v>
      </c>
      <c r="D282" s="8">
        <f xml:space="preserve"> (Data!$C$46 - D$86 - D$40)</f>
        <v>19</v>
      </c>
      <c r="E282" s="8">
        <f xml:space="preserve"> (Data!$C$46 - E$86 - E$40)</f>
        <v>18</v>
      </c>
      <c r="F282" s="8">
        <f xml:space="preserve"> (Data!$C$46 - F$86 - F$40)</f>
        <v>18</v>
      </c>
      <c r="G282" s="8">
        <f xml:space="preserve"> (Data!$C$46 - G$86 - G$40)</f>
        <v>17</v>
      </c>
      <c r="H282" s="8">
        <f xml:space="preserve"> (Data!$C$46 - H$86 - H$40)</f>
        <v>17</v>
      </c>
      <c r="I282" s="8">
        <f xml:space="preserve"> (Data!$C$46 - I$86 - I$40)</f>
        <v>16</v>
      </c>
      <c r="J282" s="8">
        <f xml:space="preserve"> (Data!$C$46 - J$86 - J$40)</f>
        <v>16</v>
      </c>
      <c r="K282" s="8">
        <f xml:space="preserve"> (Data!$C$46 - K$86 - K$40)</f>
        <v>15</v>
      </c>
      <c r="L282" s="8">
        <f xml:space="preserve"> (Data!$C$46 - L$86 - L$40)</f>
        <v>14</v>
      </c>
      <c r="M282" s="8">
        <f xml:space="preserve"> (Data!$C$46 - M$86 - M$40)</f>
        <v>14</v>
      </c>
      <c r="N282" s="8">
        <f xml:space="preserve"> (Data!$C$46 - N$86 - N$40)</f>
        <v>13</v>
      </c>
      <c r="O282" s="8">
        <f xml:space="preserve"> (Data!$C$46 - O$86 - O$40)</f>
        <v>12</v>
      </c>
      <c r="P282" s="8">
        <f xml:space="preserve"> (Data!$C$46 - P$86 - P$40)</f>
        <v>12</v>
      </c>
      <c r="Q282" s="8">
        <f xml:space="preserve"> (Data!$C$46 - Q$86 - Q$40)</f>
        <v>11</v>
      </c>
      <c r="R282" s="8">
        <f xml:space="preserve"> (Data!$C$46 - R$86 - R$40)</f>
        <v>11</v>
      </c>
      <c r="S282" s="8">
        <f xml:space="preserve"> (Data!$C$46 - S$86 - S$40)</f>
        <v>11</v>
      </c>
      <c r="T282" s="8">
        <f xml:space="preserve"> (Data!$C$46 - T$86 - T$40)</f>
        <v>10</v>
      </c>
      <c r="U282" s="8">
        <f xml:space="preserve"> (Data!$C$46 - U$86 - U$40)</f>
        <v>10</v>
      </c>
    </row>
    <row r="283" spans="1:21">
      <c r="A283" s="8" t="s">
        <v>64</v>
      </c>
      <c r="B283" s="8">
        <f xml:space="preserve"> (Data!$C$46 - B$85 - B$40)</f>
        <v>18</v>
      </c>
      <c r="C283" s="8">
        <f xml:space="preserve"> (Data!$C$46 - C$85 - C$40)</f>
        <v>17</v>
      </c>
      <c r="D283" s="8">
        <f xml:space="preserve"> (Data!$C$46 - D$85 - D$40)</f>
        <v>17</v>
      </c>
      <c r="E283" s="8">
        <f xml:space="preserve"> (Data!$C$46 - E$85 - E$40)</f>
        <v>16</v>
      </c>
      <c r="F283" s="8">
        <f xml:space="preserve"> (Data!$C$46 - F$85 - F$40)</f>
        <v>16</v>
      </c>
      <c r="G283" s="8">
        <f xml:space="preserve"> (Data!$C$46 - G$85 - G$40)</f>
        <v>15</v>
      </c>
      <c r="H283" s="8">
        <f xml:space="preserve"> (Data!$C$46 - H$85 - H$40)</f>
        <v>15</v>
      </c>
      <c r="I283" s="8">
        <f xml:space="preserve"> (Data!$C$46 - I$85 - I$40)</f>
        <v>14</v>
      </c>
      <c r="J283" s="8">
        <f xml:space="preserve"> (Data!$C$46 - J$85 - J$40)</f>
        <v>14</v>
      </c>
      <c r="K283" s="8">
        <f xml:space="preserve"> (Data!$C$46 - K$85 - K$40)</f>
        <v>12</v>
      </c>
      <c r="L283" s="8">
        <f xml:space="preserve"> (Data!$C$46 - L$85 - L$40)</f>
        <v>11</v>
      </c>
      <c r="M283" s="8">
        <f xml:space="preserve"> (Data!$C$46 - M$85 - M$40)</f>
        <v>11</v>
      </c>
      <c r="N283" s="8">
        <f xml:space="preserve"> (Data!$C$46 - N$85 - N$40)</f>
        <v>10</v>
      </c>
      <c r="O283" s="8">
        <f xml:space="preserve"> (Data!$C$46 - O$85 - O$40)</f>
        <v>10</v>
      </c>
      <c r="P283" s="8">
        <f xml:space="preserve"> (Data!$C$46 - P$85 - P$40)</f>
        <v>9</v>
      </c>
      <c r="Q283" s="8">
        <f xml:space="preserve"> (Data!$C$46 - Q$85 - Q$40)</f>
        <v>9</v>
      </c>
      <c r="R283" s="8">
        <f xml:space="preserve"> (Data!$C$46 - R$85 - R$40)</f>
        <v>8</v>
      </c>
      <c r="S283" s="8">
        <f xml:space="preserve"> (Data!$C$46 - S$85 - S$40)</f>
        <v>8</v>
      </c>
      <c r="T283" s="8">
        <f xml:space="preserve"> (Data!$C$46 - T$85 - T$40)</f>
        <v>7</v>
      </c>
      <c r="U283" s="8">
        <f xml:space="preserve"> (Data!$C$46 - U$85 - U$40)</f>
        <v>7</v>
      </c>
    </row>
    <row r="284" spans="1:21">
      <c r="A284" s="8" t="s">
        <v>65</v>
      </c>
      <c r="B284" s="8">
        <f xml:space="preserve"> (Data!$C$46 - B$85 - B$40)</f>
        <v>18</v>
      </c>
      <c r="C284" s="8">
        <f xml:space="preserve"> (Data!$C$46 - C$85 - C$40)</f>
        <v>17</v>
      </c>
      <c r="D284" s="8">
        <f xml:space="preserve"> (Data!$C$46 - D$85 - D$40)</f>
        <v>17</v>
      </c>
      <c r="E284" s="8">
        <f xml:space="preserve"> (Data!$C$46 - E$85 - E$40)</f>
        <v>16</v>
      </c>
      <c r="F284" s="8">
        <f xml:space="preserve"> (Data!$C$46 - F$85 - F$40)</f>
        <v>16</v>
      </c>
      <c r="G284" s="8">
        <f xml:space="preserve"> (Data!$C$46 - G$85 - G$40)</f>
        <v>15</v>
      </c>
      <c r="H284" s="8">
        <f xml:space="preserve"> (Data!$C$46 - H$85 - H$40)</f>
        <v>15</v>
      </c>
      <c r="I284" s="8">
        <f xml:space="preserve"> (Data!$C$46 - I$85 - I$40)</f>
        <v>14</v>
      </c>
      <c r="J284" s="8">
        <f xml:space="preserve"> (Data!$C$46 - J$85 - J$40)</f>
        <v>14</v>
      </c>
      <c r="K284" s="8">
        <f xml:space="preserve"> (Data!$C$46 - K$85 - K$40)</f>
        <v>12</v>
      </c>
      <c r="L284" s="8">
        <f xml:space="preserve"> (Data!$C$46 - L$85 - L$40)</f>
        <v>11</v>
      </c>
      <c r="M284" s="8">
        <f xml:space="preserve"> (Data!$C$46 - M$85 - M$40)</f>
        <v>11</v>
      </c>
      <c r="N284" s="8">
        <f xml:space="preserve"> (Data!$C$46 - N$85 - N$40)</f>
        <v>10</v>
      </c>
      <c r="O284" s="8">
        <f xml:space="preserve"> (Data!$C$46 - O$85 - O$40)</f>
        <v>10</v>
      </c>
      <c r="P284" s="8">
        <f xml:space="preserve"> (Data!$C$46 - P$85 - P$40)</f>
        <v>9</v>
      </c>
      <c r="Q284" s="8">
        <f xml:space="preserve"> (Data!$C$46 - Q$85 - Q$40)</f>
        <v>9</v>
      </c>
      <c r="R284" s="8">
        <f xml:space="preserve"> (Data!$C$46 - R$85 - R$40)</f>
        <v>8</v>
      </c>
      <c r="S284" s="8">
        <f xml:space="preserve"> (Data!$C$46 - S$85 - S$40)</f>
        <v>8</v>
      </c>
      <c r="T284" s="8">
        <f xml:space="preserve"> (Data!$C$46 - T$85 - T$40)</f>
        <v>7</v>
      </c>
      <c r="U284" s="8">
        <f xml:space="preserve"> (Data!$C$46 - U$85 - U$40)</f>
        <v>7</v>
      </c>
    </row>
    <row r="285" spans="1:21">
      <c r="A285" s="8" t="s">
        <v>66</v>
      </c>
      <c r="B285" s="8">
        <f xml:space="preserve"> (Data!$C$46 - B$84 - B$40)</f>
        <v>19</v>
      </c>
      <c r="C285" s="8">
        <f xml:space="preserve"> (Data!$C$46 - C$84 - C$40)</f>
        <v>18</v>
      </c>
      <c r="D285" s="8">
        <f xml:space="preserve"> (Data!$C$46 - D$84 - D$40)</f>
        <v>18</v>
      </c>
      <c r="E285" s="8">
        <f xml:space="preserve"> (Data!$C$46 - E$84 - E$40)</f>
        <v>17</v>
      </c>
      <c r="F285" s="8">
        <f xml:space="preserve"> (Data!$C$46 - F$84 - F$40)</f>
        <v>17</v>
      </c>
      <c r="G285" s="8">
        <f xml:space="preserve"> (Data!$C$46 - G$84 - G$40)</f>
        <v>16</v>
      </c>
      <c r="H285" s="8">
        <f xml:space="preserve"> (Data!$C$46 - H$84 - H$40)</f>
        <v>16</v>
      </c>
      <c r="I285" s="8">
        <f xml:space="preserve"> (Data!$C$46 - I$84 - I$40)</f>
        <v>15</v>
      </c>
      <c r="J285" s="8">
        <f xml:space="preserve"> (Data!$C$46 - J$84 - J$40)</f>
        <v>15</v>
      </c>
      <c r="K285" s="8">
        <f xml:space="preserve"> (Data!$C$46 - K$84 - K$40)</f>
        <v>13</v>
      </c>
      <c r="L285" s="8">
        <f xml:space="preserve"> (Data!$C$46 - L$84 - L$40)</f>
        <v>12</v>
      </c>
      <c r="M285" s="8">
        <f xml:space="preserve"> (Data!$C$46 - M$84 - M$40)</f>
        <v>12</v>
      </c>
      <c r="N285" s="8">
        <f xml:space="preserve"> (Data!$C$46 - N$84 - N$40)</f>
        <v>11</v>
      </c>
      <c r="O285" s="8">
        <f xml:space="preserve"> (Data!$C$46 - O$84 - O$40)</f>
        <v>11</v>
      </c>
      <c r="P285" s="8">
        <f xml:space="preserve"> (Data!$C$46 - P$84 - P$40)</f>
        <v>10</v>
      </c>
      <c r="Q285" s="8">
        <f xml:space="preserve"> (Data!$C$46 - Q$84 - Q$40)</f>
        <v>10</v>
      </c>
      <c r="R285" s="8">
        <f xml:space="preserve"> (Data!$C$46 - R$84 - R$40)</f>
        <v>9</v>
      </c>
      <c r="S285" s="8">
        <f xml:space="preserve"> (Data!$C$46 - S$84 - S$40)</f>
        <v>9</v>
      </c>
      <c r="T285" s="8">
        <f xml:space="preserve"> (Data!$C$46 - T$84 - T$40)</f>
        <v>8</v>
      </c>
      <c r="U285" s="8">
        <f xml:space="preserve"> (Data!$C$46 - U$84 - U$40)</f>
        <v>8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15</v>
      </c>
      <c r="C289" s="8">
        <f xml:space="preserve"> (Data!$D$44 - C$86 - C$40)</f>
        <v>14</v>
      </c>
      <c r="D289" s="8">
        <f xml:space="preserve"> (Data!$D$44 - D$86 - D$40)</f>
        <v>14</v>
      </c>
      <c r="E289" s="8">
        <f xml:space="preserve"> (Data!$D$44 - E$86 - E$40)</f>
        <v>13</v>
      </c>
      <c r="F289" s="8">
        <f xml:space="preserve"> (Data!$D$44 - F$86 - F$40)</f>
        <v>13</v>
      </c>
      <c r="G289" s="8">
        <f xml:space="preserve"> (Data!$D$44 - G$86 - G$40)</f>
        <v>12</v>
      </c>
      <c r="H289" s="8">
        <f xml:space="preserve"> (Data!$D$44 - H$86 - H$40)</f>
        <v>12</v>
      </c>
      <c r="I289" s="8">
        <f xml:space="preserve"> (Data!$D$44 - I$86 - I$40)</f>
        <v>11</v>
      </c>
      <c r="J289" s="8">
        <f xml:space="preserve"> (Data!$D$44 - J$86 - J$40)</f>
        <v>11</v>
      </c>
      <c r="K289" s="8">
        <f xml:space="preserve"> (Data!$D$44 - K$86 - K$40)</f>
        <v>10</v>
      </c>
      <c r="L289" s="8">
        <f xml:space="preserve"> (Data!$D$44 - L$86 - L$40)</f>
        <v>9</v>
      </c>
      <c r="M289" s="8">
        <f xml:space="preserve"> (Data!$D$44 - M$86 - M$40)</f>
        <v>9</v>
      </c>
      <c r="N289" s="8">
        <f xml:space="preserve"> (Data!$D$44 - N$86 - N$40)</f>
        <v>8</v>
      </c>
      <c r="O289" s="8">
        <f xml:space="preserve"> (Data!$D$44 - O$86 - O$40)</f>
        <v>7</v>
      </c>
      <c r="P289" s="8">
        <f xml:space="preserve"> (Data!$D$44 - P$86 - P$40)</f>
        <v>7</v>
      </c>
      <c r="Q289" s="8">
        <f xml:space="preserve"> (Data!$D$44 - Q$86 - Q$40)</f>
        <v>6</v>
      </c>
      <c r="R289" s="8">
        <f xml:space="preserve"> (Data!$D$44 - R$86 - R$40)</f>
        <v>6</v>
      </c>
      <c r="S289" s="8">
        <f xml:space="preserve"> (Data!$D$44 - S$86 - S$40)</f>
        <v>6</v>
      </c>
      <c r="T289" s="8">
        <f xml:space="preserve"> (Data!$D$44 - T$86 - T$40)</f>
        <v>5</v>
      </c>
      <c r="U289" s="8">
        <f xml:space="preserve"> (Data!$D$44 - U$86 - U$40)</f>
        <v>5</v>
      </c>
    </row>
    <row r="290" spans="1:21">
      <c r="A290" s="8" t="s">
        <v>64</v>
      </c>
      <c r="B290" s="8">
        <f xml:space="preserve"> (Data!$D$44 - B$85 - B$40)</f>
        <v>13</v>
      </c>
      <c r="C290" s="8">
        <f xml:space="preserve"> (Data!$D$44 - C$85 - C$40)</f>
        <v>12</v>
      </c>
      <c r="D290" s="8">
        <f xml:space="preserve"> (Data!$D$44 - D$85 - D$40)</f>
        <v>12</v>
      </c>
      <c r="E290" s="8">
        <f xml:space="preserve"> (Data!$D$44 - E$85 - E$40)</f>
        <v>11</v>
      </c>
      <c r="F290" s="8">
        <f xml:space="preserve"> (Data!$D$44 - F$85 - F$40)</f>
        <v>11</v>
      </c>
      <c r="G290" s="8">
        <f xml:space="preserve"> (Data!$D$44 - G$85 - G$40)</f>
        <v>10</v>
      </c>
      <c r="H290" s="8">
        <f xml:space="preserve"> (Data!$D$44 - H$85 - H$40)</f>
        <v>10</v>
      </c>
      <c r="I290" s="8">
        <f xml:space="preserve"> (Data!$D$44 - I$85 - I$40)</f>
        <v>9</v>
      </c>
      <c r="J290" s="8">
        <f xml:space="preserve"> (Data!$D$44 - J$85 - J$40)</f>
        <v>9</v>
      </c>
      <c r="K290" s="8">
        <f xml:space="preserve"> (Data!$D$44 - K$85 - K$40)</f>
        <v>7</v>
      </c>
      <c r="L290" s="8">
        <f xml:space="preserve"> (Data!$D$44 - L$85 - L$40)</f>
        <v>6</v>
      </c>
      <c r="M290" s="8">
        <f xml:space="preserve"> (Data!$D$44 - M$85 - M$40)</f>
        <v>6</v>
      </c>
      <c r="N290" s="8">
        <f xml:space="preserve"> (Data!$D$44 - N$85 - N$40)</f>
        <v>5</v>
      </c>
      <c r="O290" s="8">
        <f xml:space="preserve"> (Data!$D$44 - O$85 - O$40)</f>
        <v>5</v>
      </c>
      <c r="P290" s="8">
        <f xml:space="preserve"> (Data!$D$44 - P$85 - P$40)</f>
        <v>4</v>
      </c>
      <c r="Q290" s="8">
        <f xml:space="preserve"> (Data!$D$44 - Q$85 - Q$40)</f>
        <v>4</v>
      </c>
      <c r="R290" s="8">
        <f xml:space="preserve"> (Data!$D$44 - R$85 - R$40)</f>
        <v>3</v>
      </c>
      <c r="S290" s="8">
        <f xml:space="preserve"> (Data!$D$44 - S$85 - S$40)</f>
        <v>3</v>
      </c>
      <c r="T290" s="8">
        <f xml:space="preserve"> (Data!$D$44 - T$85 - T$40)</f>
        <v>2</v>
      </c>
      <c r="U290" s="8">
        <f xml:space="preserve"> (Data!$D$44 - U$85 - U$40)</f>
        <v>2</v>
      </c>
    </row>
    <row r="291" spans="1:21">
      <c r="A291" s="8" t="s">
        <v>65</v>
      </c>
      <c r="B291" s="8">
        <f xml:space="preserve"> (Data!$D$44 - B$85 - B$40)</f>
        <v>13</v>
      </c>
      <c r="C291" s="8">
        <f xml:space="preserve"> (Data!$D$44 - C$85 - C$40)</f>
        <v>12</v>
      </c>
      <c r="D291" s="8">
        <f xml:space="preserve"> (Data!$D$44 - D$85 - D$40)</f>
        <v>12</v>
      </c>
      <c r="E291" s="8">
        <f xml:space="preserve"> (Data!$D$44 - E$85 - E$40)</f>
        <v>11</v>
      </c>
      <c r="F291" s="8">
        <f xml:space="preserve"> (Data!$D$44 - F$85 - F$40)</f>
        <v>11</v>
      </c>
      <c r="G291" s="8">
        <f xml:space="preserve"> (Data!$D$44 - G$85 - G$40)</f>
        <v>10</v>
      </c>
      <c r="H291" s="8">
        <f xml:space="preserve"> (Data!$D$44 - H$85 - H$40)</f>
        <v>10</v>
      </c>
      <c r="I291" s="8">
        <f xml:space="preserve"> (Data!$D$44 - I$85 - I$40)</f>
        <v>9</v>
      </c>
      <c r="J291" s="8">
        <f xml:space="preserve"> (Data!$D$44 - J$85 - J$40)</f>
        <v>9</v>
      </c>
      <c r="K291" s="8">
        <f xml:space="preserve"> (Data!$D$44 - K$85 - K$40)</f>
        <v>7</v>
      </c>
      <c r="L291" s="8">
        <f xml:space="preserve"> (Data!$D$44 - L$85 - L$40)</f>
        <v>6</v>
      </c>
      <c r="M291" s="8">
        <f xml:space="preserve"> (Data!$D$44 - M$85 - M$40)</f>
        <v>6</v>
      </c>
      <c r="N291" s="8">
        <f xml:space="preserve"> (Data!$D$44 - N$85 - N$40)</f>
        <v>5</v>
      </c>
      <c r="O291" s="8">
        <f xml:space="preserve"> (Data!$D$44 - O$85 - O$40)</f>
        <v>5</v>
      </c>
      <c r="P291" s="8">
        <f xml:space="preserve"> (Data!$D$44 - P$85 - P$40)</f>
        <v>4</v>
      </c>
      <c r="Q291" s="8">
        <f xml:space="preserve"> (Data!$D$44 - Q$85 - Q$40)</f>
        <v>4</v>
      </c>
      <c r="R291" s="8">
        <f xml:space="preserve"> (Data!$D$44 - R$85 - R$40)</f>
        <v>3</v>
      </c>
      <c r="S291" s="8">
        <f xml:space="preserve"> (Data!$D$44 - S$85 - S$40)</f>
        <v>3</v>
      </c>
      <c r="T291" s="8">
        <f xml:space="preserve"> (Data!$D$44 - T$85 - T$40)</f>
        <v>2</v>
      </c>
      <c r="U291" s="8">
        <f xml:space="preserve"> (Data!$D$44 - U$85 - U$40)</f>
        <v>2</v>
      </c>
    </row>
    <row r="292" spans="1:21">
      <c r="A292" s="8" t="s">
        <v>66</v>
      </c>
      <c r="B292" s="8">
        <f xml:space="preserve"> (Data!$D$44 - B$84 - B$40)</f>
        <v>14</v>
      </c>
      <c r="C292" s="8">
        <f xml:space="preserve"> (Data!$D$44 - C$84 - C$40)</f>
        <v>13</v>
      </c>
      <c r="D292" s="8">
        <f xml:space="preserve"> (Data!$D$44 - D$84 - D$40)</f>
        <v>13</v>
      </c>
      <c r="E292" s="8">
        <f xml:space="preserve"> (Data!$D$44 - E$84 - E$40)</f>
        <v>12</v>
      </c>
      <c r="F292" s="8">
        <f xml:space="preserve"> (Data!$D$44 - F$84 - F$40)</f>
        <v>12</v>
      </c>
      <c r="G292" s="8">
        <f xml:space="preserve"> (Data!$D$44 - G$84 - G$40)</f>
        <v>11</v>
      </c>
      <c r="H292" s="8">
        <f xml:space="preserve"> (Data!$D$44 - H$84 - H$40)</f>
        <v>11</v>
      </c>
      <c r="I292" s="8">
        <f xml:space="preserve"> (Data!$D$44 - I$84 - I$40)</f>
        <v>10</v>
      </c>
      <c r="J292" s="8">
        <f xml:space="preserve"> (Data!$D$44 - J$84 - J$40)</f>
        <v>10</v>
      </c>
      <c r="K292" s="8">
        <f xml:space="preserve"> (Data!$D$44 - K$84 - K$40)</f>
        <v>8</v>
      </c>
      <c r="L292" s="8">
        <f xml:space="preserve"> (Data!$D$44 - L$84 - L$40)</f>
        <v>7</v>
      </c>
      <c r="M292" s="8">
        <f xml:space="preserve"> (Data!$D$44 - M$84 - M$40)</f>
        <v>7</v>
      </c>
      <c r="N292" s="8">
        <f xml:space="preserve"> (Data!$D$44 - N$84 - N$40)</f>
        <v>6</v>
      </c>
      <c r="O292" s="8">
        <f xml:space="preserve"> (Data!$D$44 - O$84 - O$40)</f>
        <v>6</v>
      </c>
      <c r="P292" s="8">
        <f xml:space="preserve"> (Data!$D$44 - P$84 - P$40)</f>
        <v>5</v>
      </c>
      <c r="Q292" s="8">
        <f xml:space="preserve"> (Data!$D$44 - Q$84 - Q$40)</f>
        <v>5</v>
      </c>
      <c r="R292" s="8">
        <f xml:space="preserve"> (Data!$D$44 - R$84 - R$40)</f>
        <v>4</v>
      </c>
      <c r="S292" s="8">
        <f xml:space="preserve"> (Data!$D$44 - S$84 - S$40)</f>
        <v>4</v>
      </c>
      <c r="T292" s="8">
        <f xml:space="preserve"> (Data!$D$44 - T$84 - T$40)</f>
        <v>3</v>
      </c>
      <c r="U292" s="8">
        <f xml:space="preserve"> (Data!$D$44 - U$84 - U$40)</f>
        <v>3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20</v>
      </c>
      <c r="C294" s="8">
        <f xml:space="preserve"> (Data!$D$45 - C$86 - C$40)</f>
        <v>19</v>
      </c>
      <c r="D294" s="8">
        <f xml:space="preserve"> (Data!$D$45 - D$86 - D$40)</f>
        <v>19</v>
      </c>
      <c r="E294" s="8">
        <f xml:space="preserve"> (Data!$D$45 - E$86 - E$40)</f>
        <v>18</v>
      </c>
      <c r="F294" s="8">
        <f xml:space="preserve"> (Data!$D$45 - F$86 - F$40)</f>
        <v>18</v>
      </c>
      <c r="G294" s="8">
        <f xml:space="preserve"> (Data!$D$45 - G$86 - G$40)</f>
        <v>17</v>
      </c>
      <c r="H294" s="8">
        <f xml:space="preserve"> (Data!$D$45 - H$86 - H$40)</f>
        <v>17</v>
      </c>
      <c r="I294" s="8">
        <f xml:space="preserve"> (Data!$D$45 - I$86 - I$40)</f>
        <v>16</v>
      </c>
      <c r="J294" s="8">
        <f xml:space="preserve"> (Data!$D$45 - J$86 - J$40)</f>
        <v>16</v>
      </c>
      <c r="K294" s="8">
        <f xml:space="preserve"> (Data!$D$45 - K$86 - K$40)</f>
        <v>15</v>
      </c>
      <c r="L294" s="8">
        <f xml:space="preserve"> (Data!$D$45 - L$86 - L$40)</f>
        <v>14</v>
      </c>
      <c r="M294" s="8">
        <f xml:space="preserve"> (Data!$D$45 - M$86 - M$40)</f>
        <v>14</v>
      </c>
      <c r="N294" s="8">
        <f xml:space="preserve"> (Data!$D$45 - N$86 - N$40)</f>
        <v>13</v>
      </c>
      <c r="O294" s="8">
        <f xml:space="preserve"> (Data!$D$45 - O$86 - O$40)</f>
        <v>12</v>
      </c>
      <c r="P294" s="8">
        <f xml:space="preserve"> (Data!$D$45 - P$86 - P$40)</f>
        <v>12</v>
      </c>
      <c r="Q294" s="8">
        <f xml:space="preserve"> (Data!$D$45 - Q$86 - Q$40)</f>
        <v>11</v>
      </c>
      <c r="R294" s="8">
        <f xml:space="preserve"> (Data!$D$45 - R$86 - R$40)</f>
        <v>11</v>
      </c>
      <c r="S294" s="8">
        <f xml:space="preserve"> (Data!$D$45 - S$86 - S$40)</f>
        <v>11</v>
      </c>
      <c r="T294" s="8">
        <f xml:space="preserve"> (Data!$D$45 - T$86 - T$40)</f>
        <v>10</v>
      </c>
      <c r="U294" s="8">
        <f xml:space="preserve"> (Data!$D$45 - U$86 - U$40)</f>
        <v>10</v>
      </c>
    </row>
    <row r="295" spans="1:21">
      <c r="A295" s="8" t="s">
        <v>64</v>
      </c>
      <c r="B295" s="8">
        <f xml:space="preserve"> (Data!$D$45 - B$85 - B$40)</f>
        <v>18</v>
      </c>
      <c r="C295" s="8">
        <f xml:space="preserve"> (Data!$D$45 - C$85 - C$40)</f>
        <v>17</v>
      </c>
      <c r="D295" s="8">
        <f xml:space="preserve"> (Data!$D$45 - D$85 - D$40)</f>
        <v>17</v>
      </c>
      <c r="E295" s="8">
        <f xml:space="preserve"> (Data!$D$45 - E$85 - E$40)</f>
        <v>16</v>
      </c>
      <c r="F295" s="8">
        <f xml:space="preserve"> (Data!$D$45 - F$85 - F$40)</f>
        <v>16</v>
      </c>
      <c r="G295" s="8">
        <f xml:space="preserve"> (Data!$D$45 - G$85 - G$40)</f>
        <v>15</v>
      </c>
      <c r="H295" s="8">
        <f xml:space="preserve"> (Data!$D$45 - H$85 - H$40)</f>
        <v>15</v>
      </c>
      <c r="I295" s="8">
        <f xml:space="preserve"> (Data!$D$45 - I$85 - I$40)</f>
        <v>14</v>
      </c>
      <c r="J295" s="8">
        <f xml:space="preserve"> (Data!$D$45 - J$85 - J$40)</f>
        <v>14</v>
      </c>
      <c r="K295" s="8">
        <f xml:space="preserve"> (Data!$D$45 - K$85 - K$40)</f>
        <v>12</v>
      </c>
      <c r="L295" s="8">
        <f xml:space="preserve"> (Data!$D$45 - L$85 - L$40)</f>
        <v>11</v>
      </c>
      <c r="M295" s="8">
        <f xml:space="preserve"> (Data!$D$45 - M$85 - M$40)</f>
        <v>11</v>
      </c>
      <c r="N295" s="8">
        <f xml:space="preserve"> (Data!$D$45 - N$85 - N$40)</f>
        <v>10</v>
      </c>
      <c r="O295" s="8">
        <f xml:space="preserve"> (Data!$D$45 - O$85 - O$40)</f>
        <v>10</v>
      </c>
      <c r="P295" s="8">
        <f xml:space="preserve"> (Data!$D$45 - P$85 - P$40)</f>
        <v>9</v>
      </c>
      <c r="Q295" s="8">
        <f xml:space="preserve"> (Data!$D$45 - Q$85 - Q$40)</f>
        <v>9</v>
      </c>
      <c r="R295" s="8">
        <f xml:space="preserve"> (Data!$D$45 - R$85 - R$40)</f>
        <v>8</v>
      </c>
      <c r="S295" s="8">
        <f xml:space="preserve"> (Data!$D$45 - S$85 - S$40)</f>
        <v>8</v>
      </c>
      <c r="T295" s="8">
        <f xml:space="preserve"> (Data!$D$45 - T$85 - T$40)</f>
        <v>7</v>
      </c>
      <c r="U295" s="8">
        <f xml:space="preserve"> (Data!$D$45 - U$85 - U$40)</f>
        <v>7</v>
      </c>
    </row>
    <row r="296" spans="1:21">
      <c r="A296" s="8" t="s">
        <v>65</v>
      </c>
      <c r="B296" s="8">
        <f xml:space="preserve"> (Data!$D$45 - B$85 - B$40)</f>
        <v>18</v>
      </c>
      <c r="C296" s="8">
        <f xml:space="preserve"> (Data!$D$45 - C$85 - C$40)</f>
        <v>17</v>
      </c>
      <c r="D296" s="8">
        <f xml:space="preserve"> (Data!$D$45 - D$85 - D$40)</f>
        <v>17</v>
      </c>
      <c r="E296" s="8">
        <f xml:space="preserve"> (Data!$D$45 - E$85 - E$40)</f>
        <v>16</v>
      </c>
      <c r="F296" s="8">
        <f xml:space="preserve"> (Data!$D$45 - F$85 - F$40)</f>
        <v>16</v>
      </c>
      <c r="G296" s="8">
        <f xml:space="preserve"> (Data!$D$45 - G$85 - G$40)</f>
        <v>15</v>
      </c>
      <c r="H296" s="8">
        <f xml:space="preserve"> (Data!$D$45 - H$85 - H$40)</f>
        <v>15</v>
      </c>
      <c r="I296" s="8">
        <f xml:space="preserve"> (Data!$D$45 - I$85 - I$40)</f>
        <v>14</v>
      </c>
      <c r="J296" s="8">
        <f xml:space="preserve"> (Data!$D$45 - J$85 - J$40)</f>
        <v>14</v>
      </c>
      <c r="K296" s="8">
        <f xml:space="preserve"> (Data!$D$45 - K$85 - K$40)</f>
        <v>12</v>
      </c>
      <c r="L296" s="8">
        <f xml:space="preserve"> (Data!$D$45 - L$85 - L$40)</f>
        <v>11</v>
      </c>
      <c r="M296" s="8">
        <f xml:space="preserve"> (Data!$D$45 - M$85 - M$40)</f>
        <v>11</v>
      </c>
      <c r="N296" s="8">
        <f xml:space="preserve"> (Data!$D$45 - N$85 - N$40)</f>
        <v>10</v>
      </c>
      <c r="O296" s="8">
        <f xml:space="preserve"> (Data!$D$45 - O$85 - O$40)</f>
        <v>10</v>
      </c>
      <c r="P296" s="8">
        <f xml:space="preserve"> (Data!$D$45 - P$85 - P$40)</f>
        <v>9</v>
      </c>
      <c r="Q296" s="8">
        <f xml:space="preserve"> (Data!$D$45 - Q$85 - Q$40)</f>
        <v>9</v>
      </c>
      <c r="R296" s="8">
        <f xml:space="preserve"> (Data!$D$45 - R$85 - R$40)</f>
        <v>8</v>
      </c>
      <c r="S296" s="8">
        <f xml:space="preserve"> (Data!$D$45 - S$85 - S$40)</f>
        <v>8</v>
      </c>
      <c r="T296" s="8">
        <f xml:space="preserve"> (Data!$D$45 - T$85 - T$40)</f>
        <v>7</v>
      </c>
      <c r="U296" s="8">
        <f xml:space="preserve"> (Data!$D$45 - U$85 - U$40)</f>
        <v>7</v>
      </c>
    </row>
    <row r="297" spans="1:21">
      <c r="A297" s="8" t="s">
        <v>66</v>
      </c>
      <c r="B297" s="8">
        <f xml:space="preserve"> (Data!$D$45 - B$84 - B$40)</f>
        <v>19</v>
      </c>
      <c r="C297" s="8">
        <f xml:space="preserve"> (Data!$D$45 - C$84 - C$40)</f>
        <v>18</v>
      </c>
      <c r="D297" s="8">
        <f xml:space="preserve"> (Data!$D$45 - D$84 - D$40)</f>
        <v>18</v>
      </c>
      <c r="E297" s="8">
        <f xml:space="preserve"> (Data!$D$45 - E$84 - E$40)</f>
        <v>17</v>
      </c>
      <c r="F297" s="8">
        <f xml:space="preserve"> (Data!$D$45 - F$84 - F$40)</f>
        <v>17</v>
      </c>
      <c r="G297" s="8">
        <f xml:space="preserve"> (Data!$D$45 - G$84 - G$40)</f>
        <v>16</v>
      </c>
      <c r="H297" s="8">
        <f xml:space="preserve"> (Data!$D$45 - H$84 - H$40)</f>
        <v>16</v>
      </c>
      <c r="I297" s="8">
        <f xml:space="preserve"> (Data!$D$45 - I$84 - I$40)</f>
        <v>15</v>
      </c>
      <c r="J297" s="8">
        <f xml:space="preserve"> (Data!$D$45 - J$84 - J$40)</f>
        <v>15</v>
      </c>
      <c r="K297" s="8">
        <f xml:space="preserve"> (Data!$D$45 - K$84 - K$40)</f>
        <v>13</v>
      </c>
      <c r="L297" s="8">
        <f xml:space="preserve"> (Data!$D$45 - L$84 - L$40)</f>
        <v>12</v>
      </c>
      <c r="M297" s="8">
        <f xml:space="preserve"> (Data!$D$45 - M$84 - M$40)</f>
        <v>12</v>
      </c>
      <c r="N297" s="8">
        <f xml:space="preserve"> (Data!$D$45 - N$84 - N$40)</f>
        <v>11</v>
      </c>
      <c r="O297" s="8">
        <f xml:space="preserve"> (Data!$D$45 - O$84 - O$40)</f>
        <v>11</v>
      </c>
      <c r="P297" s="8">
        <f xml:space="preserve"> (Data!$D$45 - P$84 - P$40)</f>
        <v>10</v>
      </c>
      <c r="Q297" s="8">
        <f xml:space="preserve"> (Data!$D$45 - Q$84 - Q$40)</f>
        <v>10</v>
      </c>
      <c r="R297" s="8">
        <f xml:space="preserve"> (Data!$D$45 - R$84 - R$40)</f>
        <v>9</v>
      </c>
      <c r="S297" s="8">
        <f xml:space="preserve"> (Data!$D$45 - S$84 - S$40)</f>
        <v>9</v>
      </c>
      <c r="T297" s="8">
        <f xml:space="preserve"> (Data!$D$45 - T$84 - T$40)</f>
        <v>8</v>
      </c>
      <c r="U297" s="8">
        <f xml:space="preserve"> (Data!$D$45 - U$84 - U$40)</f>
        <v>8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25</v>
      </c>
      <c r="C299" s="8">
        <f xml:space="preserve"> (Data!$D$46 - C$86 - C$40)</f>
        <v>24</v>
      </c>
      <c r="D299" s="8">
        <f xml:space="preserve"> (Data!$D$46 - D$86 - D$40)</f>
        <v>24</v>
      </c>
      <c r="E299" s="8">
        <f xml:space="preserve"> (Data!$D$46 - E$86 - E$40)</f>
        <v>23</v>
      </c>
      <c r="F299" s="8">
        <f xml:space="preserve"> (Data!$D$46 - F$86 - F$40)</f>
        <v>23</v>
      </c>
      <c r="G299" s="8">
        <f xml:space="preserve"> (Data!$D$46 - G$86 - G$40)</f>
        <v>22</v>
      </c>
      <c r="H299" s="8">
        <f xml:space="preserve"> (Data!$D$46 - H$86 - H$40)</f>
        <v>22</v>
      </c>
      <c r="I299" s="8">
        <f xml:space="preserve"> (Data!$D$46 - I$86 - I$40)</f>
        <v>21</v>
      </c>
      <c r="J299" s="8">
        <f xml:space="preserve"> (Data!$D$46 - J$86 - J$40)</f>
        <v>21</v>
      </c>
      <c r="K299" s="8">
        <f xml:space="preserve"> (Data!$D$46 - K$86 - K$40)</f>
        <v>20</v>
      </c>
      <c r="L299" s="8">
        <f xml:space="preserve"> (Data!$D$46 - L$86 - L$40)</f>
        <v>19</v>
      </c>
      <c r="M299" s="8">
        <f xml:space="preserve"> (Data!$D$46 - M$86 - M$40)</f>
        <v>19</v>
      </c>
      <c r="N299" s="8">
        <f xml:space="preserve"> (Data!$D$46 - N$86 - N$40)</f>
        <v>18</v>
      </c>
      <c r="O299" s="8">
        <f xml:space="preserve"> (Data!$D$46 - O$86 - O$40)</f>
        <v>17</v>
      </c>
      <c r="P299" s="8">
        <f xml:space="preserve"> (Data!$D$46 - P$86 - P$40)</f>
        <v>17</v>
      </c>
      <c r="Q299" s="8">
        <f xml:space="preserve"> (Data!$D$46 - Q$86 - Q$40)</f>
        <v>16</v>
      </c>
      <c r="R299" s="8">
        <f xml:space="preserve"> (Data!$D$46 - R$86 - R$40)</f>
        <v>16</v>
      </c>
      <c r="S299" s="8">
        <f xml:space="preserve"> (Data!$D$46 - S$86 - S$40)</f>
        <v>16</v>
      </c>
      <c r="T299" s="8">
        <f xml:space="preserve"> (Data!$D$46 - T$86 - T$40)</f>
        <v>15</v>
      </c>
      <c r="U299" s="8">
        <f xml:space="preserve"> (Data!$D$46 - U$86 - U$40)</f>
        <v>15</v>
      </c>
    </row>
    <row r="300" spans="1:21">
      <c r="A300" s="8" t="s">
        <v>64</v>
      </c>
      <c r="B300" s="8">
        <f xml:space="preserve"> (Data!$D$46 - B$85 - B$40)</f>
        <v>23</v>
      </c>
      <c r="C300" s="8">
        <f xml:space="preserve"> (Data!$D$46 - C$85 - C$40)</f>
        <v>22</v>
      </c>
      <c r="D300" s="8">
        <f xml:space="preserve"> (Data!$D$46 - D$85 - D$40)</f>
        <v>22</v>
      </c>
      <c r="E300" s="8">
        <f xml:space="preserve"> (Data!$D$46 - E$85 - E$40)</f>
        <v>21</v>
      </c>
      <c r="F300" s="8">
        <f xml:space="preserve"> (Data!$D$46 - F$85 - F$40)</f>
        <v>21</v>
      </c>
      <c r="G300" s="8">
        <f xml:space="preserve"> (Data!$D$46 - G$85 - G$40)</f>
        <v>20</v>
      </c>
      <c r="H300" s="8">
        <f xml:space="preserve"> (Data!$D$46 - H$85 - H$40)</f>
        <v>20</v>
      </c>
      <c r="I300" s="8">
        <f xml:space="preserve"> (Data!$D$46 - I$85 - I$40)</f>
        <v>19</v>
      </c>
      <c r="J300" s="8">
        <f xml:space="preserve"> (Data!$D$46 - J$85 - J$40)</f>
        <v>19</v>
      </c>
      <c r="K300" s="8">
        <f xml:space="preserve"> (Data!$D$46 - K$85 - K$40)</f>
        <v>17</v>
      </c>
      <c r="L300" s="8">
        <f xml:space="preserve"> (Data!$D$46 - L$85 - L$40)</f>
        <v>16</v>
      </c>
      <c r="M300" s="8">
        <f xml:space="preserve"> (Data!$D$46 - M$85 - M$40)</f>
        <v>16</v>
      </c>
      <c r="N300" s="8">
        <f xml:space="preserve"> (Data!$D$46 - N$85 - N$40)</f>
        <v>15</v>
      </c>
      <c r="O300" s="8">
        <f xml:space="preserve"> (Data!$D$46 - O$85 - O$40)</f>
        <v>15</v>
      </c>
      <c r="P300" s="8">
        <f xml:space="preserve"> (Data!$D$46 - P$85 - P$40)</f>
        <v>14</v>
      </c>
      <c r="Q300" s="8">
        <f xml:space="preserve"> (Data!$D$46 - Q$85 - Q$40)</f>
        <v>14</v>
      </c>
      <c r="R300" s="8">
        <f xml:space="preserve"> (Data!$D$46 - R$85 - R$40)</f>
        <v>13</v>
      </c>
      <c r="S300" s="8">
        <f xml:space="preserve"> (Data!$D$46 - S$85 - S$40)</f>
        <v>13</v>
      </c>
      <c r="T300" s="8">
        <f xml:space="preserve"> (Data!$D$46 - T$85 - T$40)</f>
        <v>12</v>
      </c>
      <c r="U300" s="8">
        <f xml:space="preserve"> (Data!$D$46 - U$85 - U$40)</f>
        <v>12</v>
      </c>
    </row>
    <row r="301" spans="1:21">
      <c r="A301" s="8" t="s">
        <v>65</v>
      </c>
      <c r="B301" s="8">
        <f xml:space="preserve"> (Data!$D$46 - B$85 - B$40)</f>
        <v>23</v>
      </c>
      <c r="C301" s="8">
        <f xml:space="preserve"> (Data!$D$46 - C$85 - C$40)</f>
        <v>22</v>
      </c>
      <c r="D301" s="8">
        <f xml:space="preserve"> (Data!$D$46 - D$85 - D$40)</f>
        <v>22</v>
      </c>
      <c r="E301" s="8">
        <f xml:space="preserve"> (Data!$D$46 - E$85 - E$40)</f>
        <v>21</v>
      </c>
      <c r="F301" s="8">
        <f xml:space="preserve"> (Data!$D$46 - F$85 - F$40)</f>
        <v>21</v>
      </c>
      <c r="G301" s="8">
        <f xml:space="preserve"> (Data!$D$46 - G$85 - G$40)</f>
        <v>20</v>
      </c>
      <c r="H301" s="8">
        <f xml:space="preserve"> (Data!$D$46 - H$85 - H$40)</f>
        <v>20</v>
      </c>
      <c r="I301" s="8">
        <f xml:space="preserve"> (Data!$D$46 - I$85 - I$40)</f>
        <v>19</v>
      </c>
      <c r="J301" s="8">
        <f xml:space="preserve"> (Data!$D$46 - J$85 - J$40)</f>
        <v>19</v>
      </c>
      <c r="K301" s="8">
        <f xml:space="preserve"> (Data!$D$46 - K$85 - K$40)</f>
        <v>17</v>
      </c>
      <c r="L301" s="8">
        <f xml:space="preserve"> (Data!$D$46 - L$85 - L$40)</f>
        <v>16</v>
      </c>
      <c r="M301" s="8">
        <f xml:space="preserve"> (Data!$D$46 - M$85 - M$40)</f>
        <v>16</v>
      </c>
      <c r="N301" s="8">
        <f xml:space="preserve"> (Data!$D$46 - N$85 - N$40)</f>
        <v>15</v>
      </c>
      <c r="O301" s="8">
        <f xml:space="preserve"> (Data!$D$46 - O$85 - O$40)</f>
        <v>15</v>
      </c>
      <c r="P301" s="8">
        <f xml:space="preserve"> (Data!$D$46 - P$85 - P$40)</f>
        <v>14</v>
      </c>
      <c r="Q301" s="8">
        <f xml:space="preserve"> (Data!$D$46 - Q$85 - Q$40)</f>
        <v>14</v>
      </c>
      <c r="R301" s="8">
        <f xml:space="preserve"> (Data!$D$46 - R$85 - R$40)</f>
        <v>13</v>
      </c>
      <c r="S301" s="8">
        <f xml:space="preserve"> (Data!$D$46 - S$85 - S$40)</f>
        <v>13</v>
      </c>
      <c r="T301" s="8">
        <f xml:space="preserve"> (Data!$D$46 - T$85 - T$40)</f>
        <v>12</v>
      </c>
      <c r="U301" s="8">
        <f xml:space="preserve"> (Data!$D$46 - U$85 - U$40)</f>
        <v>12</v>
      </c>
    </row>
    <row r="302" spans="1:21">
      <c r="A302" s="8" t="s">
        <v>66</v>
      </c>
      <c r="B302" s="8">
        <f xml:space="preserve"> (Data!$D$46 - B$84 - B$40)</f>
        <v>24</v>
      </c>
      <c r="C302" s="8">
        <f xml:space="preserve"> (Data!$D$46 - C$84 - C$40)</f>
        <v>23</v>
      </c>
      <c r="D302" s="8">
        <f xml:space="preserve"> (Data!$D$46 - D$84 - D$40)</f>
        <v>23</v>
      </c>
      <c r="E302" s="8">
        <f xml:space="preserve"> (Data!$D$46 - E$84 - E$40)</f>
        <v>22</v>
      </c>
      <c r="F302" s="8">
        <f xml:space="preserve"> (Data!$D$46 - F$84 - F$40)</f>
        <v>22</v>
      </c>
      <c r="G302" s="8">
        <f xml:space="preserve"> (Data!$D$46 - G$84 - G$40)</f>
        <v>21</v>
      </c>
      <c r="H302" s="8">
        <f xml:space="preserve"> (Data!$D$46 - H$84 - H$40)</f>
        <v>21</v>
      </c>
      <c r="I302" s="8">
        <f xml:space="preserve"> (Data!$D$46 - I$84 - I$40)</f>
        <v>20</v>
      </c>
      <c r="J302" s="8">
        <f xml:space="preserve"> (Data!$D$46 - J$84 - J$40)</f>
        <v>20</v>
      </c>
      <c r="K302" s="8">
        <f xml:space="preserve"> (Data!$D$46 - K$84 - K$40)</f>
        <v>18</v>
      </c>
      <c r="L302" s="8">
        <f xml:space="preserve"> (Data!$D$46 - L$84 - L$40)</f>
        <v>17</v>
      </c>
      <c r="M302" s="8">
        <f xml:space="preserve"> (Data!$D$46 - M$84 - M$40)</f>
        <v>17</v>
      </c>
      <c r="N302" s="8">
        <f xml:space="preserve"> (Data!$D$46 - N$84 - N$40)</f>
        <v>16</v>
      </c>
      <c r="O302" s="8">
        <f xml:space="preserve"> (Data!$D$46 - O$84 - O$40)</f>
        <v>16</v>
      </c>
      <c r="P302" s="8">
        <f xml:space="preserve"> (Data!$D$46 - P$84 - P$40)</f>
        <v>15</v>
      </c>
      <c r="Q302" s="8">
        <f xml:space="preserve"> (Data!$D$46 - Q$84 - Q$40)</f>
        <v>15</v>
      </c>
      <c r="R302" s="8">
        <f xml:space="preserve"> (Data!$D$46 - R$84 - R$40)</f>
        <v>14</v>
      </c>
      <c r="S302" s="8">
        <f xml:space="preserve"> (Data!$D$46 - S$84 - S$40)</f>
        <v>14</v>
      </c>
      <c r="T302" s="8">
        <f xml:space="preserve"> (Data!$D$46 - T$84 - T$40)</f>
        <v>13</v>
      </c>
      <c r="U302" s="8">
        <f xml:space="preserve"> (Data!$D$46 - U$84 - U$40)</f>
        <v>13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25</v>
      </c>
      <c r="C306" s="8">
        <f xml:space="preserve"> (Data!$E$44 - C$86 - C$40)</f>
        <v>24</v>
      </c>
      <c r="D306" s="8">
        <f xml:space="preserve"> (Data!$E$44 - D$86 - D$40)</f>
        <v>24</v>
      </c>
      <c r="E306" s="8">
        <f xml:space="preserve"> (Data!$E$44 - E$86 - E$40)</f>
        <v>23</v>
      </c>
      <c r="F306" s="8">
        <f xml:space="preserve"> (Data!$E$44 - F$86 - F$40)</f>
        <v>23</v>
      </c>
      <c r="G306" s="8">
        <f xml:space="preserve"> (Data!$E$44 - G$86 - G$40)</f>
        <v>22</v>
      </c>
      <c r="H306" s="8">
        <f xml:space="preserve"> (Data!$E$44 - H$86 - H$40)</f>
        <v>22</v>
      </c>
      <c r="I306" s="8">
        <f xml:space="preserve"> (Data!$E$44 - I$86 - I$40)</f>
        <v>21</v>
      </c>
      <c r="J306" s="8">
        <f xml:space="preserve"> (Data!$E$44 - J$86 - J$40)</f>
        <v>21</v>
      </c>
      <c r="K306" s="8">
        <f xml:space="preserve"> (Data!$E$44 - K$86 - K$40)</f>
        <v>20</v>
      </c>
      <c r="L306" s="8">
        <f xml:space="preserve"> (Data!$E$44 - L$86 - L$40)</f>
        <v>19</v>
      </c>
      <c r="M306" s="8">
        <f xml:space="preserve"> (Data!$E$44 - M$86 - M$40)</f>
        <v>19</v>
      </c>
      <c r="N306" s="8">
        <f xml:space="preserve"> (Data!$E$44 - N$86 - N$40)</f>
        <v>18</v>
      </c>
      <c r="O306" s="8">
        <f xml:space="preserve"> (Data!$E$44 - O$86 - O$40)</f>
        <v>17</v>
      </c>
      <c r="P306" s="8">
        <f xml:space="preserve"> (Data!$E$44 - P$86 - P$40)</f>
        <v>17</v>
      </c>
      <c r="Q306" s="8">
        <f xml:space="preserve"> (Data!$E$44 - Q$86 - Q$40)</f>
        <v>16</v>
      </c>
      <c r="R306" s="8">
        <f xml:space="preserve"> (Data!$E$44 - R$86 - R$40)</f>
        <v>16</v>
      </c>
      <c r="S306" s="8">
        <f xml:space="preserve"> (Data!$E$44 - S$86 - S$40)</f>
        <v>16</v>
      </c>
      <c r="T306" s="8">
        <f xml:space="preserve"> (Data!$E$44 - T$86 - T$40)</f>
        <v>15</v>
      </c>
      <c r="U306" s="8">
        <f xml:space="preserve"> (Data!$E$44 - U$86 - U$40)</f>
        <v>15</v>
      </c>
    </row>
    <row r="307" spans="1:21">
      <c r="A307" s="8" t="s">
        <v>64</v>
      </c>
      <c r="B307" s="8">
        <f xml:space="preserve"> (Data!$E$44 - B$85 - B$40)</f>
        <v>23</v>
      </c>
      <c r="C307" s="8">
        <f xml:space="preserve"> (Data!$E$44 - C$85 - C$40)</f>
        <v>22</v>
      </c>
      <c r="D307" s="8">
        <f xml:space="preserve"> (Data!$E$44 - D$85 - D$40)</f>
        <v>22</v>
      </c>
      <c r="E307" s="8">
        <f xml:space="preserve"> (Data!$E$44 - E$85 - E$40)</f>
        <v>21</v>
      </c>
      <c r="F307" s="8">
        <f xml:space="preserve"> (Data!$E$44 - F$85 - F$40)</f>
        <v>21</v>
      </c>
      <c r="G307" s="8">
        <f xml:space="preserve"> (Data!$E$44 - G$85 - G$40)</f>
        <v>20</v>
      </c>
      <c r="H307" s="8">
        <f xml:space="preserve"> (Data!$E$44 - H$85 - H$40)</f>
        <v>20</v>
      </c>
      <c r="I307" s="8">
        <f xml:space="preserve"> (Data!$E$44 - I$85 - I$40)</f>
        <v>19</v>
      </c>
      <c r="J307" s="8">
        <f xml:space="preserve"> (Data!$E$44 - J$85 - J$40)</f>
        <v>19</v>
      </c>
      <c r="K307" s="8">
        <f xml:space="preserve"> (Data!$E$44 - K$85 - K$40)</f>
        <v>17</v>
      </c>
      <c r="L307" s="8">
        <f xml:space="preserve"> (Data!$E$44 - L$85 - L$40)</f>
        <v>16</v>
      </c>
      <c r="M307" s="8">
        <f xml:space="preserve"> (Data!$E$44 - M$85 - M$40)</f>
        <v>16</v>
      </c>
      <c r="N307" s="8">
        <f xml:space="preserve"> (Data!$E$44 - N$85 - N$40)</f>
        <v>15</v>
      </c>
      <c r="O307" s="8">
        <f xml:space="preserve"> (Data!$E$44 - O$85 - O$40)</f>
        <v>15</v>
      </c>
      <c r="P307" s="8">
        <f xml:space="preserve"> (Data!$E$44 - P$85 - P$40)</f>
        <v>14</v>
      </c>
      <c r="Q307" s="8">
        <f xml:space="preserve"> (Data!$E$44 - Q$85 - Q$40)</f>
        <v>14</v>
      </c>
      <c r="R307" s="8">
        <f xml:space="preserve"> (Data!$E$44 - R$85 - R$40)</f>
        <v>13</v>
      </c>
      <c r="S307" s="8">
        <f xml:space="preserve"> (Data!$E$44 - S$85 - S$40)</f>
        <v>13</v>
      </c>
      <c r="T307" s="8">
        <f xml:space="preserve"> (Data!$E$44 - T$85 - T$40)</f>
        <v>12</v>
      </c>
      <c r="U307" s="8">
        <f xml:space="preserve"> (Data!$E$44 - U$85 - U$40)</f>
        <v>12</v>
      </c>
    </row>
    <row r="308" spans="1:21">
      <c r="A308" s="8" t="s">
        <v>65</v>
      </c>
      <c r="B308" s="8">
        <f xml:space="preserve"> (Data!$E$44 - B$85 - B$40)</f>
        <v>23</v>
      </c>
      <c r="C308" s="8">
        <f xml:space="preserve"> (Data!$E$44 - C$85 - C$40)</f>
        <v>22</v>
      </c>
      <c r="D308" s="8">
        <f xml:space="preserve"> (Data!$E$44 - D$85 - D$40)</f>
        <v>22</v>
      </c>
      <c r="E308" s="8">
        <f xml:space="preserve"> (Data!$E$44 - E$85 - E$40)</f>
        <v>21</v>
      </c>
      <c r="F308" s="8">
        <f xml:space="preserve"> (Data!$E$44 - F$85 - F$40)</f>
        <v>21</v>
      </c>
      <c r="G308" s="8">
        <f xml:space="preserve"> (Data!$E$44 - G$85 - G$40)</f>
        <v>20</v>
      </c>
      <c r="H308" s="8">
        <f xml:space="preserve"> (Data!$E$44 - H$85 - H$40)</f>
        <v>20</v>
      </c>
      <c r="I308" s="8">
        <f xml:space="preserve"> (Data!$E$44 - I$85 - I$40)</f>
        <v>19</v>
      </c>
      <c r="J308" s="8">
        <f xml:space="preserve"> (Data!$E$44 - J$85 - J$40)</f>
        <v>19</v>
      </c>
      <c r="K308" s="8">
        <f xml:space="preserve"> (Data!$E$44 - K$85 - K$40)</f>
        <v>17</v>
      </c>
      <c r="L308" s="8">
        <f xml:space="preserve"> (Data!$E$44 - L$85 - L$40)</f>
        <v>16</v>
      </c>
      <c r="M308" s="8">
        <f xml:space="preserve"> (Data!$E$44 - M$85 - M$40)</f>
        <v>16</v>
      </c>
      <c r="N308" s="8">
        <f xml:space="preserve"> (Data!$E$44 - N$85 - N$40)</f>
        <v>15</v>
      </c>
      <c r="O308" s="8">
        <f xml:space="preserve"> (Data!$E$44 - O$85 - O$40)</f>
        <v>15</v>
      </c>
      <c r="P308" s="8">
        <f xml:space="preserve"> (Data!$E$44 - P$85 - P$40)</f>
        <v>14</v>
      </c>
      <c r="Q308" s="8">
        <f xml:space="preserve"> (Data!$E$44 - Q$85 - Q$40)</f>
        <v>14</v>
      </c>
      <c r="R308" s="8">
        <f xml:space="preserve"> (Data!$E$44 - R$85 - R$40)</f>
        <v>13</v>
      </c>
      <c r="S308" s="8">
        <f xml:space="preserve"> (Data!$E$44 - S$85 - S$40)</f>
        <v>13</v>
      </c>
      <c r="T308" s="8">
        <f xml:space="preserve"> (Data!$E$44 - T$85 - T$40)</f>
        <v>12</v>
      </c>
      <c r="U308" s="8">
        <f xml:space="preserve"> (Data!$E$44 - U$85 - U$40)</f>
        <v>12</v>
      </c>
    </row>
    <row r="309" spans="1:21">
      <c r="A309" s="8" t="s">
        <v>66</v>
      </c>
      <c r="B309" s="8">
        <f xml:space="preserve"> (Data!$E$44 - B$84 - B$40)</f>
        <v>24</v>
      </c>
      <c r="C309" s="8">
        <f xml:space="preserve"> (Data!$E$44 - C$84 - C$40)</f>
        <v>23</v>
      </c>
      <c r="D309" s="8">
        <f xml:space="preserve"> (Data!$E$44 - D$84 - D$40)</f>
        <v>23</v>
      </c>
      <c r="E309" s="8">
        <f xml:space="preserve"> (Data!$E$44 - E$84 - E$40)</f>
        <v>22</v>
      </c>
      <c r="F309" s="8">
        <f xml:space="preserve"> (Data!$E$44 - F$84 - F$40)</f>
        <v>22</v>
      </c>
      <c r="G309" s="8">
        <f xml:space="preserve"> (Data!$E$44 - G$84 - G$40)</f>
        <v>21</v>
      </c>
      <c r="H309" s="8">
        <f xml:space="preserve"> (Data!$E$44 - H$84 - H$40)</f>
        <v>21</v>
      </c>
      <c r="I309" s="8">
        <f xml:space="preserve"> (Data!$E$44 - I$84 - I$40)</f>
        <v>20</v>
      </c>
      <c r="J309" s="8">
        <f xml:space="preserve"> (Data!$E$44 - J$84 - J$40)</f>
        <v>20</v>
      </c>
      <c r="K309" s="8">
        <f xml:space="preserve"> (Data!$E$44 - K$84 - K$40)</f>
        <v>18</v>
      </c>
      <c r="L309" s="8">
        <f xml:space="preserve"> (Data!$E$44 - L$84 - L$40)</f>
        <v>17</v>
      </c>
      <c r="M309" s="8">
        <f xml:space="preserve"> (Data!$E$44 - M$84 - M$40)</f>
        <v>17</v>
      </c>
      <c r="N309" s="8">
        <f xml:space="preserve"> (Data!$E$44 - N$84 - N$40)</f>
        <v>16</v>
      </c>
      <c r="O309" s="8">
        <f xml:space="preserve"> (Data!$E$44 - O$84 - O$40)</f>
        <v>16</v>
      </c>
      <c r="P309" s="8">
        <f xml:space="preserve"> (Data!$E$44 - P$84 - P$40)</f>
        <v>15</v>
      </c>
      <c r="Q309" s="8">
        <f xml:space="preserve"> (Data!$E$44 - Q$84 - Q$40)</f>
        <v>15</v>
      </c>
      <c r="R309" s="8">
        <f xml:space="preserve"> (Data!$E$44 - R$84 - R$40)</f>
        <v>14</v>
      </c>
      <c r="S309" s="8">
        <f xml:space="preserve"> (Data!$E$44 - S$84 - S$40)</f>
        <v>14</v>
      </c>
      <c r="T309" s="8">
        <f xml:space="preserve"> (Data!$E$44 - T$84 - T$40)</f>
        <v>13</v>
      </c>
      <c r="U309" s="8">
        <f xml:space="preserve"> (Data!$E$44 - U$84 - U$40)</f>
        <v>13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30</v>
      </c>
      <c r="C311" s="8">
        <f xml:space="preserve"> (Data!$E$45 - C$86 - C$40)</f>
        <v>29</v>
      </c>
      <c r="D311" s="8">
        <f xml:space="preserve"> (Data!$E$45 - D$86 - D$40)</f>
        <v>29</v>
      </c>
      <c r="E311" s="8">
        <f xml:space="preserve"> (Data!$E$45 - E$86 - E$40)</f>
        <v>28</v>
      </c>
      <c r="F311" s="8">
        <f xml:space="preserve"> (Data!$E$45 - F$86 - F$40)</f>
        <v>28</v>
      </c>
      <c r="G311" s="8">
        <f xml:space="preserve"> (Data!$E$45 - G$86 - G$40)</f>
        <v>27</v>
      </c>
      <c r="H311" s="8">
        <f xml:space="preserve"> (Data!$E$45 - H$86 - H$40)</f>
        <v>27</v>
      </c>
      <c r="I311" s="8">
        <f xml:space="preserve"> (Data!$E$45 - I$86 - I$40)</f>
        <v>26</v>
      </c>
      <c r="J311" s="8">
        <f xml:space="preserve"> (Data!$E$45 - J$86 - J$40)</f>
        <v>26</v>
      </c>
      <c r="K311" s="8">
        <f xml:space="preserve"> (Data!$E$45 - K$86 - K$40)</f>
        <v>25</v>
      </c>
      <c r="L311" s="8">
        <f xml:space="preserve"> (Data!$E$45 - L$86 - L$40)</f>
        <v>24</v>
      </c>
      <c r="M311" s="8">
        <f xml:space="preserve"> (Data!$E$45 - M$86 - M$40)</f>
        <v>24</v>
      </c>
      <c r="N311" s="8">
        <f xml:space="preserve"> (Data!$E$45 - N$86 - N$40)</f>
        <v>23</v>
      </c>
      <c r="O311" s="8">
        <f xml:space="preserve"> (Data!$E$45 - O$86 - O$40)</f>
        <v>22</v>
      </c>
      <c r="P311" s="8">
        <f xml:space="preserve"> (Data!$E$45 - P$86 - P$40)</f>
        <v>22</v>
      </c>
      <c r="Q311" s="8">
        <f xml:space="preserve"> (Data!$E$45 - Q$86 - Q$40)</f>
        <v>21</v>
      </c>
      <c r="R311" s="8">
        <f xml:space="preserve"> (Data!$E$45 - R$86 - R$40)</f>
        <v>21</v>
      </c>
      <c r="S311" s="8">
        <f xml:space="preserve"> (Data!$E$45 - S$86 - S$40)</f>
        <v>21</v>
      </c>
      <c r="T311" s="8">
        <f xml:space="preserve"> (Data!$E$45 - T$86 - T$40)</f>
        <v>20</v>
      </c>
      <c r="U311" s="8">
        <f xml:space="preserve"> (Data!$E$45 - U$86 - U$40)</f>
        <v>20</v>
      </c>
    </row>
    <row r="312" spans="1:21">
      <c r="A312" s="8" t="s">
        <v>64</v>
      </c>
      <c r="B312" s="8">
        <f xml:space="preserve"> (Data!$E$45 - B$85 - B$40)</f>
        <v>28</v>
      </c>
      <c r="C312" s="8">
        <f xml:space="preserve"> (Data!$E$45 - C$85 - C$40)</f>
        <v>27</v>
      </c>
      <c r="D312" s="8">
        <f xml:space="preserve"> (Data!$E$45 - D$85 - D$40)</f>
        <v>27</v>
      </c>
      <c r="E312" s="8">
        <f xml:space="preserve"> (Data!$E$45 - E$85 - E$40)</f>
        <v>26</v>
      </c>
      <c r="F312" s="8">
        <f xml:space="preserve"> (Data!$E$45 - F$85 - F$40)</f>
        <v>26</v>
      </c>
      <c r="G312" s="8">
        <f xml:space="preserve"> (Data!$E$45 - G$85 - G$40)</f>
        <v>25</v>
      </c>
      <c r="H312" s="8">
        <f xml:space="preserve"> (Data!$E$45 - H$85 - H$40)</f>
        <v>25</v>
      </c>
      <c r="I312" s="8">
        <f xml:space="preserve"> (Data!$E$45 - I$85 - I$40)</f>
        <v>24</v>
      </c>
      <c r="J312" s="8">
        <f xml:space="preserve"> (Data!$E$45 - J$85 - J$40)</f>
        <v>24</v>
      </c>
      <c r="K312" s="8">
        <f xml:space="preserve"> (Data!$E$45 - K$85 - K$40)</f>
        <v>22</v>
      </c>
      <c r="L312" s="8">
        <f xml:space="preserve"> (Data!$E$45 - L$85 - L$40)</f>
        <v>21</v>
      </c>
      <c r="M312" s="8">
        <f xml:space="preserve"> (Data!$E$45 - M$85 - M$40)</f>
        <v>21</v>
      </c>
      <c r="N312" s="8">
        <f xml:space="preserve"> (Data!$E$45 - N$85 - N$40)</f>
        <v>20</v>
      </c>
      <c r="O312" s="8">
        <f xml:space="preserve"> (Data!$E$45 - O$85 - O$40)</f>
        <v>20</v>
      </c>
      <c r="P312" s="8">
        <f xml:space="preserve"> (Data!$E$45 - P$85 - P$40)</f>
        <v>19</v>
      </c>
      <c r="Q312" s="8">
        <f xml:space="preserve"> (Data!$E$45 - Q$85 - Q$40)</f>
        <v>19</v>
      </c>
      <c r="R312" s="8">
        <f xml:space="preserve"> (Data!$E$45 - R$85 - R$40)</f>
        <v>18</v>
      </c>
      <c r="S312" s="8">
        <f xml:space="preserve"> (Data!$E$45 - S$85 - S$40)</f>
        <v>18</v>
      </c>
      <c r="T312" s="8">
        <f xml:space="preserve"> (Data!$E$45 - T$85 - T$40)</f>
        <v>17</v>
      </c>
      <c r="U312" s="8">
        <f xml:space="preserve"> (Data!$E$45 - U$85 - U$40)</f>
        <v>17</v>
      </c>
    </row>
    <row r="313" spans="1:21">
      <c r="A313" s="8" t="s">
        <v>65</v>
      </c>
      <c r="B313" s="8">
        <f xml:space="preserve"> (Data!$E$45 - B$85 - B$40)</f>
        <v>28</v>
      </c>
      <c r="C313" s="8">
        <f xml:space="preserve"> (Data!$E$45 - C$85 - C$40)</f>
        <v>27</v>
      </c>
      <c r="D313" s="8">
        <f xml:space="preserve"> (Data!$E$45 - D$85 - D$40)</f>
        <v>27</v>
      </c>
      <c r="E313" s="8">
        <f xml:space="preserve"> (Data!$E$45 - E$85 - E$40)</f>
        <v>26</v>
      </c>
      <c r="F313" s="8">
        <f xml:space="preserve"> (Data!$E$45 - F$85 - F$40)</f>
        <v>26</v>
      </c>
      <c r="G313" s="8">
        <f xml:space="preserve"> (Data!$E$45 - G$85 - G$40)</f>
        <v>25</v>
      </c>
      <c r="H313" s="8">
        <f xml:space="preserve"> (Data!$E$45 - H$85 - H$40)</f>
        <v>25</v>
      </c>
      <c r="I313" s="8">
        <f xml:space="preserve"> (Data!$E$45 - I$85 - I$40)</f>
        <v>24</v>
      </c>
      <c r="J313" s="8">
        <f xml:space="preserve"> (Data!$E$45 - J$85 - J$40)</f>
        <v>24</v>
      </c>
      <c r="K313" s="8">
        <f xml:space="preserve"> (Data!$E$45 - K$85 - K$40)</f>
        <v>22</v>
      </c>
      <c r="L313" s="8">
        <f xml:space="preserve"> (Data!$E$45 - L$85 - L$40)</f>
        <v>21</v>
      </c>
      <c r="M313" s="8">
        <f xml:space="preserve"> (Data!$E$45 - M$85 - M$40)</f>
        <v>21</v>
      </c>
      <c r="N313" s="8">
        <f xml:space="preserve"> (Data!$E$45 - N$85 - N$40)</f>
        <v>20</v>
      </c>
      <c r="O313" s="8">
        <f xml:space="preserve"> (Data!$E$45 - O$85 - O$40)</f>
        <v>20</v>
      </c>
      <c r="P313" s="8">
        <f xml:space="preserve"> (Data!$E$45 - P$85 - P$40)</f>
        <v>19</v>
      </c>
      <c r="Q313" s="8">
        <f xml:space="preserve"> (Data!$E$45 - Q$85 - Q$40)</f>
        <v>19</v>
      </c>
      <c r="R313" s="8">
        <f xml:space="preserve"> (Data!$E$45 - R$85 - R$40)</f>
        <v>18</v>
      </c>
      <c r="S313" s="8">
        <f xml:space="preserve"> (Data!$E$45 - S$85 - S$40)</f>
        <v>18</v>
      </c>
      <c r="T313" s="8">
        <f xml:space="preserve"> (Data!$E$45 - T$85 - T$40)</f>
        <v>17</v>
      </c>
      <c r="U313" s="8">
        <f xml:space="preserve"> (Data!$E$45 - U$85 - U$40)</f>
        <v>17</v>
      </c>
    </row>
    <row r="314" spans="1:21">
      <c r="A314" s="8" t="s">
        <v>66</v>
      </c>
      <c r="B314" s="8">
        <f xml:space="preserve"> (Data!$E$45 - B$84 - B$40)</f>
        <v>29</v>
      </c>
      <c r="C314" s="8">
        <f xml:space="preserve"> (Data!$E$45 - C$84 - C$40)</f>
        <v>28</v>
      </c>
      <c r="D314" s="8">
        <f xml:space="preserve"> (Data!$E$45 - D$84 - D$40)</f>
        <v>28</v>
      </c>
      <c r="E314" s="8">
        <f xml:space="preserve"> (Data!$E$45 - E$84 - E$40)</f>
        <v>27</v>
      </c>
      <c r="F314" s="8">
        <f xml:space="preserve"> (Data!$E$45 - F$84 - F$40)</f>
        <v>27</v>
      </c>
      <c r="G314" s="8">
        <f xml:space="preserve"> (Data!$E$45 - G$84 - G$40)</f>
        <v>26</v>
      </c>
      <c r="H314" s="8">
        <f xml:space="preserve"> (Data!$E$45 - H$84 - H$40)</f>
        <v>26</v>
      </c>
      <c r="I314" s="8">
        <f xml:space="preserve"> (Data!$E$45 - I$84 - I$40)</f>
        <v>25</v>
      </c>
      <c r="J314" s="8">
        <f xml:space="preserve"> (Data!$E$45 - J$84 - J$40)</f>
        <v>25</v>
      </c>
      <c r="K314" s="8">
        <f xml:space="preserve"> (Data!$E$45 - K$84 - K$40)</f>
        <v>23</v>
      </c>
      <c r="L314" s="8">
        <f xml:space="preserve"> (Data!$E$45 - L$84 - L$40)</f>
        <v>22</v>
      </c>
      <c r="M314" s="8">
        <f xml:space="preserve"> (Data!$E$45 - M$84 - M$40)</f>
        <v>22</v>
      </c>
      <c r="N314" s="8">
        <f xml:space="preserve"> (Data!$E$45 - N$84 - N$40)</f>
        <v>21</v>
      </c>
      <c r="O314" s="8">
        <f xml:space="preserve"> (Data!$E$45 - O$84 - O$40)</f>
        <v>21</v>
      </c>
      <c r="P314" s="8">
        <f xml:space="preserve"> (Data!$E$45 - P$84 - P$40)</f>
        <v>20</v>
      </c>
      <c r="Q314" s="8">
        <f xml:space="preserve"> (Data!$E$45 - Q$84 - Q$40)</f>
        <v>20</v>
      </c>
      <c r="R314" s="8">
        <f xml:space="preserve"> (Data!$E$45 - R$84 - R$40)</f>
        <v>19</v>
      </c>
      <c r="S314" s="8">
        <f xml:space="preserve"> (Data!$E$45 - S$84 - S$40)</f>
        <v>19</v>
      </c>
      <c r="T314" s="8">
        <f xml:space="preserve"> (Data!$E$45 - T$84 - T$40)</f>
        <v>18</v>
      </c>
      <c r="U314" s="8">
        <f xml:space="preserve"> (Data!$E$45 - U$84 - U$40)</f>
        <v>18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35</v>
      </c>
      <c r="C316" s="8">
        <f xml:space="preserve"> (Data!$E$46 - C$86 - C$40)</f>
        <v>34</v>
      </c>
      <c r="D316" s="8">
        <f xml:space="preserve"> (Data!$E$46 - D$86 - D$40)</f>
        <v>34</v>
      </c>
      <c r="E316" s="8">
        <f xml:space="preserve"> (Data!$E$46 - E$86 - E$40)</f>
        <v>33</v>
      </c>
      <c r="F316" s="8">
        <f xml:space="preserve"> (Data!$E$46 - F$86 - F$40)</f>
        <v>33</v>
      </c>
      <c r="G316" s="8">
        <f xml:space="preserve"> (Data!$E$46 - G$86 - G$40)</f>
        <v>32</v>
      </c>
      <c r="H316" s="8">
        <f xml:space="preserve"> (Data!$E$46 - H$86 - H$40)</f>
        <v>32</v>
      </c>
      <c r="I316" s="8">
        <f xml:space="preserve"> (Data!$E$46 - I$86 - I$40)</f>
        <v>31</v>
      </c>
      <c r="J316" s="8">
        <f xml:space="preserve"> (Data!$E$46 - J$86 - J$40)</f>
        <v>31</v>
      </c>
      <c r="K316" s="8">
        <f xml:space="preserve"> (Data!$E$46 - K$86 - K$40)</f>
        <v>30</v>
      </c>
      <c r="L316" s="8">
        <f xml:space="preserve"> (Data!$E$46 - L$86 - L$40)</f>
        <v>29</v>
      </c>
      <c r="M316" s="8">
        <f xml:space="preserve"> (Data!$E$46 - M$86 - M$40)</f>
        <v>29</v>
      </c>
      <c r="N316" s="8">
        <f xml:space="preserve"> (Data!$E$46 - N$86 - N$40)</f>
        <v>28</v>
      </c>
      <c r="O316" s="8">
        <f xml:space="preserve"> (Data!$E$46 - O$86 - O$40)</f>
        <v>27</v>
      </c>
      <c r="P316" s="8">
        <f xml:space="preserve"> (Data!$E$46 - P$86 - P$40)</f>
        <v>27</v>
      </c>
      <c r="Q316" s="8">
        <f xml:space="preserve"> (Data!$E$46 - Q$86 - Q$40)</f>
        <v>26</v>
      </c>
      <c r="R316" s="8">
        <f xml:space="preserve"> (Data!$E$46 - R$86 - R$40)</f>
        <v>26</v>
      </c>
      <c r="S316" s="8">
        <f xml:space="preserve"> (Data!$E$46 - S$86 - S$40)</f>
        <v>26</v>
      </c>
      <c r="T316" s="8">
        <f xml:space="preserve"> (Data!$E$46 - T$86 - T$40)</f>
        <v>25</v>
      </c>
      <c r="U316" s="8">
        <f xml:space="preserve"> (Data!$E$46 - U$86 - U$40)</f>
        <v>25</v>
      </c>
    </row>
    <row r="317" spans="1:21">
      <c r="A317" s="8" t="s">
        <v>64</v>
      </c>
      <c r="B317" s="8">
        <f xml:space="preserve"> (Data!$E$46 - B$85 - B$40)</f>
        <v>33</v>
      </c>
      <c r="C317" s="8">
        <f xml:space="preserve"> (Data!$E$46 - C$85 - C$40)</f>
        <v>32</v>
      </c>
      <c r="D317" s="8">
        <f xml:space="preserve"> (Data!$E$46 - D$85 - D$40)</f>
        <v>32</v>
      </c>
      <c r="E317" s="8">
        <f xml:space="preserve"> (Data!$E$46 - E$85 - E$40)</f>
        <v>31</v>
      </c>
      <c r="F317" s="8">
        <f xml:space="preserve"> (Data!$E$46 - F$85 - F$40)</f>
        <v>31</v>
      </c>
      <c r="G317" s="8">
        <f xml:space="preserve"> (Data!$E$46 - G$85 - G$40)</f>
        <v>30</v>
      </c>
      <c r="H317" s="8">
        <f xml:space="preserve"> (Data!$E$46 - H$85 - H$40)</f>
        <v>30</v>
      </c>
      <c r="I317" s="8">
        <f xml:space="preserve"> (Data!$E$46 - I$85 - I$40)</f>
        <v>29</v>
      </c>
      <c r="J317" s="8">
        <f xml:space="preserve"> (Data!$E$46 - J$85 - J$40)</f>
        <v>29</v>
      </c>
      <c r="K317" s="8">
        <f xml:space="preserve"> (Data!$E$46 - K$85 - K$40)</f>
        <v>27</v>
      </c>
      <c r="L317" s="8">
        <f xml:space="preserve"> (Data!$E$46 - L$85 - L$40)</f>
        <v>26</v>
      </c>
      <c r="M317" s="8">
        <f xml:space="preserve"> (Data!$E$46 - M$85 - M$40)</f>
        <v>26</v>
      </c>
      <c r="N317" s="8">
        <f xml:space="preserve"> (Data!$E$46 - N$85 - N$40)</f>
        <v>25</v>
      </c>
      <c r="O317" s="8">
        <f xml:space="preserve"> (Data!$E$46 - O$85 - O$40)</f>
        <v>25</v>
      </c>
      <c r="P317" s="8">
        <f xml:space="preserve"> (Data!$E$46 - P$85 - P$40)</f>
        <v>24</v>
      </c>
      <c r="Q317" s="8">
        <f xml:space="preserve"> (Data!$E$46 - Q$85 - Q$40)</f>
        <v>24</v>
      </c>
      <c r="R317" s="8">
        <f xml:space="preserve"> (Data!$E$46 - R$85 - R$40)</f>
        <v>23</v>
      </c>
      <c r="S317" s="8">
        <f xml:space="preserve"> (Data!$E$46 - S$85 - S$40)</f>
        <v>23</v>
      </c>
      <c r="T317" s="8">
        <f xml:space="preserve"> (Data!$E$46 - T$85 - T$40)</f>
        <v>22</v>
      </c>
      <c r="U317" s="8">
        <f xml:space="preserve"> (Data!$E$46 - U$85 - U$40)</f>
        <v>22</v>
      </c>
    </row>
    <row r="318" spans="1:21">
      <c r="A318" s="8" t="s">
        <v>65</v>
      </c>
      <c r="B318" s="8">
        <f xml:space="preserve"> (Data!$E$46 - B$85 - B$40)</f>
        <v>33</v>
      </c>
      <c r="C318" s="8">
        <f xml:space="preserve"> (Data!$E$46 - C$85 - C$40)</f>
        <v>32</v>
      </c>
      <c r="D318" s="8">
        <f xml:space="preserve"> (Data!$E$46 - D$85 - D$40)</f>
        <v>32</v>
      </c>
      <c r="E318" s="8">
        <f xml:space="preserve"> (Data!$E$46 - E$85 - E$40)</f>
        <v>31</v>
      </c>
      <c r="F318" s="8">
        <f xml:space="preserve"> (Data!$E$46 - F$85 - F$40)</f>
        <v>31</v>
      </c>
      <c r="G318" s="8">
        <f xml:space="preserve"> (Data!$E$46 - G$85 - G$40)</f>
        <v>30</v>
      </c>
      <c r="H318" s="8">
        <f xml:space="preserve"> (Data!$E$46 - H$85 - H$40)</f>
        <v>30</v>
      </c>
      <c r="I318" s="8">
        <f xml:space="preserve"> (Data!$E$46 - I$85 - I$40)</f>
        <v>29</v>
      </c>
      <c r="J318" s="8">
        <f xml:space="preserve"> (Data!$E$46 - J$85 - J$40)</f>
        <v>29</v>
      </c>
      <c r="K318" s="8">
        <f xml:space="preserve"> (Data!$E$46 - K$85 - K$40)</f>
        <v>27</v>
      </c>
      <c r="L318" s="8">
        <f xml:space="preserve"> (Data!$E$46 - L$85 - L$40)</f>
        <v>26</v>
      </c>
      <c r="M318" s="8">
        <f xml:space="preserve"> (Data!$E$46 - M$85 - M$40)</f>
        <v>26</v>
      </c>
      <c r="N318" s="8">
        <f xml:space="preserve"> (Data!$E$46 - N$85 - N$40)</f>
        <v>25</v>
      </c>
      <c r="O318" s="8">
        <f xml:space="preserve"> (Data!$E$46 - O$85 - O$40)</f>
        <v>25</v>
      </c>
      <c r="P318" s="8">
        <f xml:space="preserve"> (Data!$E$46 - P$85 - P$40)</f>
        <v>24</v>
      </c>
      <c r="Q318" s="8">
        <f xml:space="preserve"> (Data!$E$46 - Q$85 - Q$40)</f>
        <v>24</v>
      </c>
      <c r="R318" s="8">
        <f xml:space="preserve"> (Data!$E$46 - R$85 - R$40)</f>
        <v>23</v>
      </c>
      <c r="S318" s="8">
        <f xml:space="preserve"> (Data!$E$46 - S$85 - S$40)</f>
        <v>23</v>
      </c>
      <c r="T318" s="8">
        <f xml:space="preserve"> (Data!$E$46 - T$85 - T$40)</f>
        <v>22</v>
      </c>
      <c r="U318" s="8">
        <f xml:space="preserve"> (Data!$E$46 - U$85 - U$40)</f>
        <v>22</v>
      </c>
    </row>
    <row r="319" spans="1:21">
      <c r="A319" s="8" t="s">
        <v>66</v>
      </c>
      <c r="B319" s="8">
        <f xml:space="preserve"> (Data!$E$46 - B$84 - B$40)</f>
        <v>34</v>
      </c>
      <c r="C319" s="8">
        <f xml:space="preserve"> (Data!$E$46 - C$84 - C$40)</f>
        <v>33</v>
      </c>
      <c r="D319" s="8">
        <f xml:space="preserve"> (Data!$E$46 - D$84 - D$40)</f>
        <v>33</v>
      </c>
      <c r="E319" s="8">
        <f xml:space="preserve"> (Data!$E$46 - E$84 - E$40)</f>
        <v>32</v>
      </c>
      <c r="F319" s="8">
        <f xml:space="preserve"> (Data!$E$46 - F$84 - F$40)</f>
        <v>32</v>
      </c>
      <c r="G319" s="8">
        <f xml:space="preserve"> (Data!$E$46 - G$84 - G$40)</f>
        <v>31</v>
      </c>
      <c r="H319" s="8">
        <f xml:space="preserve"> (Data!$E$46 - H$84 - H$40)</f>
        <v>31</v>
      </c>
      <c r="I319" s="8">
        <f xml:space="preserve"> (Data!$E$46 - I$84 - I$40)</f>
        <v>30</v>
      </c>
      <c r="J319" s="8">
        <f xml:space="preserve"> (Data!$E$46 - J$84 - J$40)</f>
        <v>30</v>
      </c>
      <c r="K319" s="8">
        <f xml:space="preserve"> (Data!$E$46 - K$84 - K$40)</f>
        <v>28</v>
      </c>
      <c r="L319" s="8">
        <f xml:space="preserve"> (Data!$E$46 - L$84 - L$40)</f>
        <v>27</v>
      </c>
      <c r="M319" s="8">
        <f xml:space="preserve"> (Data!$E$46 - M$84 - M$40)</f>
        <v>27</v>
      </c>
      <c r="N319" s="8">
        <f xml:space="preserve"> (Data!$E$46 - N$84 - N$40)</f>
        <v>26</v>
      </c>
      <c r="O319" s="8">
        <f xml:space="preserve"> (Data!$E$46 - O$84 - O$40)</f>
        <v>26</v>
      </c>
      <c r="P319" s="8">
        <f xml:space="preserve"> (Data!$E$46 - P$84 - P$40)</f>
        <v>25</v>
      </c>
      <c r="Q319" s="8">
        <f xml:space="preserve"> (Data!$E$46 - Q$84 - Q$40)</f>
        <v>25</v>
      </c>
      <c r="R319" s="8">
        <f xml:space="preserve"> (Data!$E$46 - R$84 - R$40)</f>
        <v>24</v>
      </c>
      <c r="S319" s="8">
        <f xml:space="preserve"> (Data!$E$46 - S$84 - S$40)</f>
        <v>24</v>
      </c>
      <c r="T319" s="8">
        <f xml:space="preserve"> (Data!$E$46 - T$84 - T$40)</f>
        <v>23</v>
      </c>
      <c r="U319" s="8">
        <f xml:space="preserve"> (Data!$E$46 - U$84 - U$40)</f>
        <v>23</v>
      </c>
    </row>
  </sheetData>
  <conditionalFormatting sqref="B112:U116 B251:U254 B118:U179">
    <cfRule type="colorScale" priority="20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19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18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{77AF3803-A7CE-254C-BF79-1B2FC78A3E4C}</x14:id>
        </ext>
      </extLst>
    </cfRule>
  </conditionalFormatting>
  <conditionalFormatting sqref="B89:U96">
    <cfRule type="cellIs" dxfId="49" priority="15" operator="equal">
      <formula>-1</formula>
    </cfRule>
    <cfRule type="cellIs" dxfId="48" priority="16" operator="equal">
      <formula>1</formula>
    </cfRule>
  </conditionalFormatting>
  <conditionalFormatting sqref="B197:U204">
    <cfRule type="cellIs" dxfId="47" priority="14" operator="greaterThan">
      <formula>0</formula>
    </cfRule>
  </conditionalFormatting>
  <conditionalFormatting sqref="B9:U14">
    <cfRule type="expression" dxfId="46" priority="4">
      <formula>B$7&lt;=$B$5</formula>
    </cfRule>
    <cfRule type="expression" dxfId="45" priority="13">
      <formula>A9&lt;B9</formula>
    </cfRule>
  </conditionalFormatting>
  <conditionalFormatting sqref="B190:U195">
    <cfRule type="expression" dxfId="44" priority="12">
      <formula>A190&lt;B190</formula>
    </cfRule>
  </conditionalFormatting>
  <conditionalFormatting sqref="B8:U8">
    <cfRule type="cellIs" dxfId="43" priority="10" operator="lessThan">
      <formula>0</formula>
    </cfRule>
    <cfRule type="cellIs" dxfId="42" priority="11" operator="greaterThan">
      <formula>0</formula>
    </cfRule>
  </conditionalFormatting>
  <conditionalFormatting sqref="B25:U25">
    <cfRule type="expression" dxfId="41" priority="2">
      <formula>B$7&lt;=$B$5</formula>
    </cfRule>
    <cfRule type="expression" dxfId="40" priority="21">
      <formula>B24&gt;0</formula>
    </cfRule>
  </conditionalFormatting>
  <conditionalFormatting sqref="B27:U27">
    <cfRule type="expression" dxfId="39" priority="1">
      <formula>B$7&lt;=$B$5</formula>
    </cfRule>
    <cfRule type="expression" dxfId="38" priority="9">
      <formula>B26&gt;0</formula>
    </cfRule>
  </conditionalFormatting>
  <conditionalFormatting sqref="B15:U15">
    <cfRule type="cellIs" dxfId="37" priority="22" operator="lessThan">
      <formula>0</formula>
    </cfRule>
    <cfRule type="cellIs" dxfId="36" priority="23" operator="greaterThan">
      <formula>0</formula>
    </cfRule>
    <cfRule type="cellIs" dxfId="35" priority="24" operator="greaterThan">
      <formula>$C$221</formula>
    </cfRule>
  </conditionalFormatting>
  <conditionalFormatting sqref="B16:U23">
    <cfRule type="expression" dxfId="34" priority="25" stopIfTrue="1">
      <formula>B16&gt;A16</formula>
    </cfRule>
    <cfRule type="expression" dxfId="33" priority="26">
      <formula>B89=1</formula>
    </cfRule>
  </conditionalFormatting>
  <conditionalFormatting sqref="A16:A23">
    <cfRule type="expression" dxfId="32" priority="27" stopIfTrue="1">
      <formula>B89=0</formula>
    </cfRule>
    <cfRule type="expression" dxfId="31" priority="28">
      <formula>$B89=1</formula>
    </cfRule>
  </conditionalFormatting>
  <conditionalFormatting sqref="B16:U23">
    <cfRule type="expression" dxfId="30" priority="3">
      <formula>B$7&lt;=$B$5</formula>
    </cfRule>
    <cfRule type="expression" dxfId="29" priority="29" stopIfTrue="1">
      <formula>B89=0</formula>
    </cfRule>
  </conditionalFormatting>
  <conditionalFormatting sqref="B224:U231">
    <cfRule type="dataBar" priority="8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{714994D3-3D3B-9B4C-B4B4-464DD993D576}</x14:id>
        </ext>
      </extLst>
    </cfRule>
  </conditionalFormatting>
  <conditionalFormatting sqref="B39:U46">
    <cfRule type="expression" dxfId="28" priority="5" stopIfTrue="1">
      <formula>B224&gt;0.75</formula>
    </cfRule>
    <cfRule type="expression" dxfId="27" priority="6" stopIfTrue="1">
      <formula>B224&gt;0.5</formula>
    </cfRule>
    <cfRule type="expression" dxfId="26" priority="7">
      <formula>B224&lt;=0.5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AF3803-A7CE-254C-BF79-1B2FC78A3E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714994D3-3D3B-9B4C-B4B4-464DD993D57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66931-1E88-2A43-B068-F1EFAFB20376}">
  <sheetPr>
    <pageSetUpPr autoPageBreaks="0"/>
  </sheetPr>
  <dimension ref="A1:CS319"/>
  <sheetViews>
    <sheetView workbookViewId="0">
      <selection activeCell="J30" sqref="J30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0</v>
      </c>
    </row>
    <row r="2" spans="1:97" ht="139.05000000000001" customHeight="1">
      <c r="A2" s="12"/>
    </row>
    <row r="3" spans="1:97" ht="23.25">
      <c r="A3" s="62" t="s">
        <v>19</v>
      </c>
      <c r="B3" s="91" t="s">
        <v>20</v>
      </c>
      <c r="C3" s="91" t="s">
        <v>20</v>
      </c>
      <c r="D3" s="91" t="s">
        <v>20</v>
      </c>
      <c r="E3" s="91" t="s">
        <v>20</v>
      </c>
      <c r="F3" s="91" t="s">
        <v>20</v>
      </c>
      <c r="G3" s="91" t="s">
        <v>20</v>
      </c>
      <c r="H3" s="91" t="s">
        <v>20</v>
      </c>
      <c r="I3" s="91" t="s">
        <v>20</v>
      </c>
      <c r="J3" s="91" t="s">
        <v>20</v>
      </c>
      <c r="K3" s="60" t="s">
        <v>33</v>
      </c>
      <c r="L3" s="68" t="s">
        <v>33</v>
      </c>
      <c r="M3" s="59" t="s">
        <v>33</v>
      </c>
      <c r="N3" s="59" t="s">
        <v>33</v>
      </c>
      <c r="O3" s="59" t="s">
        <v>33</v>
      </c>
      <c r="P3" s="59" t="s">
        <v>33</v>
      </c>
      <c r="Q3" s="59" t="s">
        <v>33</v>
      </c>
      <c r="R3" s="59" t="s">
        <v>33</v>
      </c>
      <c r="S3" s="59" t="s">
        <v>33</v>
      </c>
      <c r="T3" s="59" t="s">
        <v>33</v>
      </c>
      <c r="U3" s="60" t="s">
        <v>33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158</v>
      </c>
      <c r="B5">
        <v>0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>
        <f t="shared" ref="B8:U8" si="1" xml:space="preserve"> IF(B7=1,78,IF(MOD(B7,4)=0,1,0)) - SUM(B190:B195)</f>
        <v>0</v>
      </c>
      <c r="C8" s="213">
        <f t="shared" si="1"/>
        <v>0</v>
      </c>
      <c r="D8" s="213">
        <f t="shared" si="1"/>
        <v>0</v>
      </c>
      <c r="E8" s="213">
        <f t="shared" si="1"/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14</v>
      </c>
      <c r="C9" s="95">
        <v>14</v>
      </c>
      <c r="D9" s="95">
        <v>14</v>
      </c>
      <c r="E9" s="95">
        <v>14</v>
      </c>
      <c r="F9" s="95">
        <v>14</v>
      </c>
      <c r="G9" s="95">
        <v>14</v>
      </c>
      <c r="H9" s="95">
        <v>14</v>
      </c>
      <c r="I9" s="95">
        <v>14</v>
      </c>
      <c r="J9" s="126">
        <v>14</v>
      </c>
      <c r="K9" s="95">
        <v>14</v>
      </c>
      <c r="L9" s="171">
        <v>14</v>
      </c>
      <c r="M9" s="95">
        <v>14</v>
      </c>
      <c r="N9" s="95">
        <v>14</v>
      </c>
      <c r="O9" s="95">
        <v>14</v>
      </c>
      <c r="P9" s="95">
        <v>14</v>
      </c>
      <c r="Q9" s="95">
        <v>14</v>
      </c>
      <c r="R9" s="95">
        <v>14</v>
      </c>
      <c r="S9" s="95">
        <v>14</v>
      </c>
      <c r="T9" s="95">
        <v>14</v>
      </c>
      <c r="U9" s="95">
        <v>14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10</v>
      </c>
      <c r="C10" s="23">
        <v>10</v>
      </c>
      <c r="D10" s="23">
        <v>10</v>
      </c>
      <c r="E10" s="23">
        <v>10</v>
      </c>
      <c r="F10" s="23">
        <v>10</v>
      </c>
      <c r="G10" s="23">
        <v>10</v>
      </c>
      <c r="H10" s="23">
        <v>10</v>
      </c>
      <c r="I10" s="23">
        <v>10</v>
      </c>
      <c r="J10" s="27">
        <v>10</v>
      </c>
      <c r="K10" s="23">
        <v>10</v>
      </c>
      <c r="L10" s="76">
        <v>10</v>
      </c>
      <c r="M10" s="23">
        <v>10</v>
      </c>
      <c r="N10" s="23">
        <v>10</v>
      </c>
      <c r="O10" s="23">
        <v>10</v>
      </c>
      <c r="P10" s="23">
        <v>10</v>
      </c>
      <c r="Q10" s="23">
        <v>10</v>
      </c>
      <c r="R10" s="23">
        <v>10</v>
      </c>
      <c r="S10" s="23">
        <v>10</v>
      </c>
      <c r="T10" s="23">
        <v>10</v>
      </c>
      <c r="U10" s="23">
        <v>10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15</v>
      </c>
      <c r="J11" s="27">
        <v>15</v>
      </c>
      <c r="K11" s="23">
        <v>15</v>
      </c>
      <c r="L11" s="76">
        <v>15</v>
      </c>
      <c r="M11" s="23">
        <v>16</v>
      </c>
      <c r="N11" s="23">
        <v>16</v>
      </c>
      <c r="O11" s="23">
        <v>16</v>
      </c>
      <c r="P11" s="23">
        <v>16</v>
      </c>
      <c r="Q11" s="23">
        <v>16</v>
      </c>
      <c r="R11" s="23">
        <v>16</v>
      </c>
      <c r="S11" s="23">
        <v>16</v>
      </c>
      <c r="T11" s="23">
        <v>16</v>
      </c>
      <c r="U11" s="23">
        <v>16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13</v>
      </c>
      <c r="C13" s="23">
        <v>13</v>
      </c>
      <c r="D13" s="23">
        <v>13</v>
      </c>
      <c r="E13" s="23">
        <v>13</v>
      </c>
      <c r="F13" s="23">
        <v>13</v>
      </c>
      <c r="G13" s="23">
        <v>13</v>
      </c>
      <c r="H13" s="23">
        <v>13</v>
      </c>
      <c r="I13" s="23">
        <v>13</v>
      </c>
      <c r="J13" s="27">
        <v>13</v>
      </c>
      <c r="K13" s="23">
        <v>13</v>
      </c>
      <c r="L13" s="76">
        <v>13</v>
      </c>
      <c r="M13" s="23">
        <v>13</v>
      </c>
      <c r="N13" s="23">
        <v>13</v>
      </c>
      <c r="O13" s="23">
        <v>13</v>
      </c>
      <c r="P13" s="23">
        <v>13</v>
      </c>
      <c r="Q13" s="23">
        <v>14</v>
      </c>
      <c r="R13" s="23">
        <v>14</v>
      </c>
      <c r="S13" s="23">
        <v>14</v>
      </c>
      <c r="T13" s="23">
        <v>14</v>
      </c>
      <c r="U13" s="23">
        <v>15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13</v>
      </c>
      <c r="C14" s="23">
        <v>13</v>
      </c>
      <c r="D14" s="23">
        <v>13</v>
      </c>
      <c r="E14" s="23">
        <v>14</v>
      </c>
      <c r="F14" s="23">
        <v>14</v>
      </c>
      <c r="G14" s="23">
        <v>14</v>
      </c>
      <c r="H14" s="23">
        <v>14</v>
      </c>
      <c r="I14" s="23">
        <v>14</v>
      </c>
      <c r="J14" s="27">
        <v>14</v>
      </c>
      <c r="K14" s="23">
        <v>14</v>
      </c>
      <c r="L14" s="76">
        <v>14</v>
      </c>
      <c r="M14" s="23">
        <v>14</v>
      </c>
      <c r="N14" s="23">
        <v>14</v>
      </c>
      <c r="O14" s="23">
        <v>14</v>
      </c>
      <c r="P14" s="23">
        <v>14</v>
      </c>
      <c r="Q14" s="23">
        <v>14</v>
      </c>
      <c r="R14" s="23">
        <v>14</v>
      </c>
      <c r="S14" s="23">
        <v>14</v>
      </c>
      <c r="T14" s="23">
        <v>14</v>
      </c>
      <c r="U14" s="23">
        <v>14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>
        <f xml:space="preserve"> B221 - SUM(B197:B204)</f>
        <v>0</v>
      </c>
      <c r="C15" s="165">
        <f t="shared" ref="C15:U15" si="2" xml:space="preserve"> C221 - SUM(C197:C204) + B15</f>
        <v>0</v>
      </c>
      <c r="D15" s="165">
        <f t="shared" si="2"/>
        <v>0</v>
      </c>
      <c r="E15" s="165">
        <f t="shared" si="2"/>
        <v>0</v>
      </c>
      <c r="F15" s="165">
        <f t="shared" si="2"/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4</v>
      </c>
      <c r="C16" s="20">
        <v>5</v>
      </c>
      <c r="D16" s="20">
        <v>6</v>
      </c>
      <c r="E16" s="20">
        <v>7</v>
      </c>
      <c r="F16" s="20">
        <v>8</v>
      </c>
      <c r="G16" s="20">
        <v>9</v>
      </c>
      <c r="H16" s="20">
        <v>10</v>
      </c>
      <c r="I16" s="20">
        <v>11</v>
      </c>
      <c r="J16" s="99">
        <v>12</v>
      </c>
      <c r="K16" s="20">
        <v>12</v>
      </c>
      <c r="L16" s="172">
        <v>12</v>
      </c>
      <c r="M16" s="20">
        <v>12</v>
      </c>
      <c r="N16" s="20">
        <v>12</v>
      </c>
      <c r="O16" s="20">
        <v>12</v>
      </c>
      <c r="P16" s="20">
        <v>12</v>
      </c>
      <c r="Q16" s="20">
        <v>12</v>
      </c>
      <c r="R16" s="20">
        <v>12</v>
      </c>
      <c r="S16" s="20">
        <v>12</v>
      </c>
      <c r="T16" s="20">
        <v>12</v>
      </c>
      <c r="U16" s="20">
        <v>12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4</v>
      </c>
      <c r="C17" s="20">
        <v>4</v>
      </c>
      <c r="D17" s="20">
        <v>4</v>
      </c>
      <c r="E17" s="20">
        <v>4</v>
      </c>
      <c r="F17" s="20">
        <v>6</v>
      </c>
      <c r="G17" s="20">
        <v>6</v>
      </c>
      <c r="H17" s="20">
        <v>8</v>
      </c>
      <c r="I17" s="20">
        <v>10</v>
      </c>
      <c r="J17" s="99">
        <v>12</v>
      </c>
      <c r="K17" s="20">
        <v>12</v>
      </c>
      <c r="L17" s="172">
        <v>12</v>
      </c>
      <c r="M17" s="20">
        <v>13</v>
      </c>
      <c r="N17" s="20">
        <v>13</v>
      </c>
      <c r="O17" s="20">
        <v>14</v>
      </c>
      <c r="P17" s="20">
        <v>14</v>
      </c>
      <c r="Q17" s="20">
        <v>15</v>
      </c>
      <c r="R17" s="20">
        <v>16</v>
      </c>
      <c r="S17" s="20">
        <v>17</v>
      </c>
      <c r="T17" s="20">
        <v>17</v>
      </c>
      <c r="U17" s="20">
        <v>17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4</v>
      </c>
      <c r="C19" s="20">
        <v>4</v>
      </c>
      <c r="D19" s="20">
        <v>5</v>
      </c>
      <c r="E19" s="20">
        <v>6</v>
      </c>
      <c r="F19" s="20">
        <v>6</v>
      </c>
      <c r="G19" s="20">
        <v>6</v>
      </c>
      <c r="H19" s="20">
        <v>6</v>
      </c>
      <c r="I19" s="20">
        <v>6</v>
      </c>
      <c r="J19" s="99">
        <v>6</v>
      </c>
      <c r="K19" s="20">
        <v>7</v>
      </c>
      <c r="L19" s="172">
        <v>8</v>
      </c>
      <c r="M19" s="20">
        <v>9</v>
      </c>
      <c r="N19" s="20">
        <v>10</v>
      </c>
      <c r="O19" s="20">
        <v>11</v>
      </c>
      <c r="P19" s="20">
        <v>12</v>
      </c>
      <c r="Q19" s="20">
        <v>13</v>
      </c>
      <c r="R19" s="20">
        <v>14</v>
      </c>
      <c r="S19" s="20">
        <v>15</v>
      </c>
      <c r="T19" s="20">
        <v>16</v>
      </c>
      <c r="U19" s="20">
        <v>16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1</v>
      </c>
      <c r="D20" s="20">
        <v>2</v>
      </c>
      <c r="E20" s="20">
        <v>2</v>
      </c>
      <c r="F20" s="20">
        <v>2</v>
      </c>
      <c r="G20" s="20">
        <v>3</v>
      </c>
      <c r="H20" s="20">
        <v>3</v>
      </c>
      <c r="I20" s="20">
        <v>3</v>
      </c>
      <c r="J20" s="99">
        <v>3</v>
      </c>
      <c r="K20" s="20">
        <v>5</v>
      </c>
      <c r="L20" s="172">
        <v>6</v>
      </c>
      <c r="M20" s="20">
        <v>6</v>
      </c>
      <c r="N20" s="20">
        <v>7</v>
      </c>
      <c r="O20" s="20">
        <v>7</v>
      </c>
      <c r="P20" s="20">
        <v>8</v>
      </c>
      <c r="Q20" s="20">
        <v>8</v>
      </c>
      <c r="R20" s="20">
        <v>9</v>
      </c>
      <c r="S20" s="20">
        <v>9</v>
      </c>
      <c r="T20" s="20">
        <v>10</v>
      </c>
      <c r="U20" s="20">
        <v>10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4</v>
      </c>
      <c r="C21" s="20">
        <v>5</v>
      </c>
      <c r="D21" s="20">
        <v>5</v>
      </c>
      <c r="E21" s="20">
        <v>7</v>
      </c>
      <c r="F21" s="20">
        <v>8</v>
      </c>
      <c r="G21" s="20">
        <v>9</v>
      </c>
      <c r="H21" s="20">
        <v>10</v>
      </c>
      <c r="I21" s="20">
        <v>11</v>
      </c>
      <c r="J21" s="99">
        <v>12</v>
      </c>
      <c r="K21" s="20">
        <v>12</v>
      </c>
      <c r="L21" s="172">
        <v>12</v>
      </c>
      <c r="M21" s="20">
        <v>12</v>
      </c>
      <c r="N21" s="20">
        <v>12</v>
      </c>
      <c r="O21" s="20">
        <v>12</v>
      </c>
      <c r="P21" s="20">
        <v>12</v>
      </c>
      <c r="Q21" s="20">
        <v>12</v>
      </c>
      <c r="R21" s="20">
        <v>12</v>
      </c>
      <c r="S21" s="20">
        <v>12</v>
      </c>
      <c r="T21" s="20">
        <v>12</v>
      </c>
      <c r="U21" s="20">
        <v>12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4</v>
      </c>
      <c r="C23" s="70">
        <v>4</v>
      </c>
      <c r="D23" s="70">
        <v>4</v>
      </c>
      <c r="E23" s="70">
        <v>4</v>
      </c>
      <c r="F23" s="70">
        <v>4</v>
      </c>
      <c r="G23" s="70">
        <v>4</v>
      </c>
      <c r="H23" s="70">
        <v>4</v>
      </c>
      <c r="I23" s="70">
        <v>4</v>
      </c>
      <c r="J23" s="167">
        <v>4</v>
      </c>
      <c r="K23" s="20">
        <v>4</v>
      </c>
      <c r="L23" s="173">
        <v>5</v>
      </c>
      <c r="M23" s="70">
        <v>6</v>
      </c>
      <c r="N23" s="70">
        <v>7</v>
      </c>
      <c r="O23" s="70">
        <v>8</v>
      </c>
      <c r="P23" s="70">
        <v>9</v>
      </c>
      <c r="Q23" s="70">
        <v>10</v>
      </c>
      <c r="R23" s="70">
        <v>10</v>
      </c>
      <c r="S23" s="70">
        <v>11</v>
      </c>
      <c r="T23" s="70">
        <v>12</v>
      </c>
      <c r="U23" s="70">
        <v>15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0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1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 t="s">
        <v>18</v>
      </c>
      <c r="C25" s="186" t="s">
        <v>120</v>
      </c>
      <c r="D25" s="186" t="s">
        <v>25</v>
      </c>
      <c r="E25" s="96"/>
      <c r="F25" s="186" t="s">
        <v>35</v>
      </c>
      <c r="G25" s="96"/>
      <c r="H25" s="96" t="s">
        <v>96</v>
      </c>
      <c r="I25" s="96"/>
      <c r="J25" s="186" t="s">
        <v>36</v>
      </c>
      <c r="K25" s="186" t="s">
        <v>37</v>
      </c>
      <c r="L25" s="96"/>
      <c r="M25" s="96" t="s">
        <v>114</v>
      </c>
      <c r="N25" s="96"/>
      <c r="O25" s="96"/>
      <c r="P25" s="96" t="s">
        <v>86</v>
      </c>
      <c r="Q25" s="96"/>
      <c r="R25" s="96"/>
      <c r="S25" s="96" t="s">
        <v>108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2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1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1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 ht="31.5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 t="s">
        <v>117</v>
      </c>
      <c r="L27" s="96" t="s">
        <v>107</v>
      </c>
      <c r="M27" s="96" t="s">
        <v>106</v>
      </c>
      <c r="N27" s="96" t="s">
        <v>118</v>
      </c>
      <c r="O27" s="96" t="s">
        <v>87</v>
      </c>
      <c r="P27" s="96" t="s">
        <v>103</v>
      </c>
      <c r="Q27" s="96" t="s">
        <v>105</v>
      </c>
      <c r="R27" s="96" t="s">
        <v>119</v>
      </c>
      <c r="S27" s="96" t="s">
        <v>104</v>
      </c>
      <c r="T27" s="96" t="s">
        <v>102</v>
      </c>
      <c r="U27" s="96" t="s">
        <v>101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152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138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</v>
      </c>
      <c r="L36" s="135">
        <f t="shared" si="3"/>
        <v>2</v>
      </c>
      <c r="M36" s="135">
        <f t="shared" si="3"/>
        <v>3</v>
      </c>
      <c r="N36" s="135">
        <f t="shared" si="3"/>
        <v>4</v>
      </c>
      <c r="O36" s="135">
        <f t="shared" si="3"/>
        <v>5</v>
      </c>
      <c r="P36" s="135">
        <f t="shared" si="3"/>
        <v>6</v>
      </c>
      <c r="Q36" s="135">
        <f t="shared" si="3"/>
        <v>7</v>
      </c>
      <c r="R36" s="135">
        <f t="shared" si="3"/>
        <v>8</v>
      </c>
      <c r="S36" s="135">
        <f t="shared" si="3"/>
        <v>9</v>
      </c>
      <c r="T36" s="135">
        <f t="shared" si="3"/>
        <v>10</v>
      </c>
      <c r="U36" s="137">
        <f t="shared" si="3"/>
        <v>11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154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6</v>
      </c>
      <c r="C39" s="8">
        <f t="shared" ref="C39:U39" si="4" xml:space="preserve"> C16 + C218</f>
        <v>7</v>
      </c>
      <c r="D39" s="8">
        <f t="shared" si="4"/>
        <v>8</v>
      </c>
      <c r="E39" s="8">
        <f t="shared" si="4"/>
        <v>9</v>
      </c>
      <c r="F39" s="8">
        <f t="shared" si="4"/>
        <v>10</v>
      </c>
      <c r="G39" s="8">
        <f t="shared" si="4"/>
        <v>11</v>
      </c>
      <c r="H39" s="8">
        <f t="shared" si="4"/>
        <v>12</v>
      </c>
      <c r="I39" s="8">
        <f t="shared" si="4"/>
        <v>13</v>
      </c>
      <c r="J39" s="8">
        <f t="shared" si="4"/>
        <v>14</v>
      </c>
      <c r="K39" s="8">
        <f t="shared" si="4"/>
        <v>14</v>
      </c>
      <c r="L39" s="8">
        <f t="shared" si="4"/>
        <v>14</v>
      </c>
      <c r="M39" s="8">
        <f t="shared" si="4"/>
        <v>14</v>
      </c>
      <c r="N39" s="8">
        <f t="shared" si="4"/>
        <v>14</v>
      </c>
      <c r="O39" s="8">
        <f t="shared" si="4"/>
        <v>14</v>
      </c>
      <c r="P39" s="8">
        <f t="shared" si="4"/>
        <v>14</v>
      </c>
      <c r="Q39" s="8">
        <f t="shared" si="4"/>
        <v>14</v>
      </c>
      <c r="R39" s="8">
        <f t="shared" si="4"/>
        <v>14</v>
      </c>
      <c r="S39" s="8">
        <f t="shared" si="4"/>
        <v>14</v>
      </c>
      <c r="T39" s="8">
        <f t="shared" si="4"/>
        <v>14</v>
      </c>
      <c r="U39" s="8">
        <f t="shared" si="4"/>
        <v>14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6</v>
      </c>
      <c r="C40" s="8">
        <f t="shared" ref="C40:U40" si="5" xml:space="preserve"> C17 + C218</f>
        <v>6</v>
      </c>
      <c r="D40" s="8">
        <f t="shared" si="5"/>
        <v>6</v>
      </c>
      <c r="E40" s="8">
        <f t="shared" si="5"/>
        <v>6</v>
      </c>
      <c r="F40" s="8">
        <f t="shared" si="5"/>
        <v>8</v>
      </c>
      <c r="G40" s="8">
        <f t="shared" si="5"/>
        <v>8</v>
      </c>
      <c r="H40" s="8">
        <f t="shared" si="5"/>
        <v>10</v>
      </c>
      <c r="I40" s="8">
        <f t="shared" si="5"/>
        <v>12</v>
      </c>
      <c r="J40" s="8">
        <f t="shared" si="5"/>
        <v>14</v>
      </c>
      <c r="K40" s="8">
        <f t="shared" si="5"/>
        <v>14</v>
      </c>
      <c r="L40" s="8">
        <f t="shared" si="5"/>
        <v>14</v>
      </c>
      <c r="M40" s="8">
        <f t="shared" si="5"/>
        <v>15</v>
      </c>
      <c r="N40" s="8">
        <f t="shared" si="5"/>
        <v>15</v>
      </c>
      <c r="O40" s="8">
        <f t="shared" si="5"/>
        <v>16</v>
      </c>
      <c r="P40" s="8">
        <f t="shared" si="5"/>
        <v>16</v>
      </c>
      <c r="Q40" s="8">
        <f t="shared" si="5"/>
        <v>17</v>
      </c>
      <c r="R40" s="8">
        <f t="shared" si="5"/>
        <v>18</v>
      </c>
      <c r="S40" s="8">
        <f t="shared" si="5"/>
        <v>19</v>
      </c>
      <c r="T40" s="8">
        <f t="shared" si="5"/>
        <v>19</v>
      </c>
      <c r="U40" s="8">
        <f t="shared" si="5"/>
        <v>19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0</v>
      </c>
      <c r="C41" s="8">
        <f t="shared" ref="C41:U41" si="6" xml:space="preserve"> C18 + C216</f>
        <v>0</v>
      </c>
      <c r="D41" s="8">
        <f t="shared" si="6"/>
        <v>0</v>
      </c>
      <c r="E41" s="8">
        <f t="shared" si="6"/>
        <v>0</v>
      </c>
      <c r="F41" s="8">
        <f t="shared" si="6"/>
        <v>0</v>
      </c>
      <c r="G41" s="8">
        <f t="shared" si="6"/>
        <v>0</v>
      </c>
      <c r="H41" s="8">
        <f t="shared" si="6"/>
        <v>0</v>
      </c>
      <c r="I41" s="8">
        <f t="shared" si="6"/>
        <v>0</v>
      </c>
      <c r="J41" s="8">
        <f t="shared" si="6"/>
        <v>0</v>
      </c>
      <c r="K41" s="8">
        <f t="shared" si="6"/>
        <v>0</v>
      </c>
      <c r="L41" s="8">
        <f t="shared" si="6"/>
        <v>0</v>
      </c>
      <c r="M41" s="8">
        <f t="shared" si="6"/>
        <v>0</v>
      </c>
      <c r="N41" s="8">
        <f t="shared" si="6"/>
        <v>0</v>
      </c>
      <c r="O41" s="8">
        <f t="shared" si="6"/>
        <v>0</v>
      </c>
      <c r="P41" s="8">
        <f t="shared" si="6"/>
        <v>0</v>
      </c>
      <c r="Q41" s="8">
        <f t="shared" si="6"/>
        <v>0</v>
      </c>
      <c r="R41" s="8">
        <f t="shared" si="6"/>
        <v>0</v>
      </c>
      <c r="S41" s="8">
        <f t="shared" si="6"/>
        <v>0</v>
      </c>
      <c r="T41" s="8">
        <f t="shared" si="6"/>
        <v>0</v>
      </c>
      <c r="U41" s="8">
        <f t="shared" si="6"/>
        <v>0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5</v>
      </c>
      <c r="C42" s="8">
        <f t="shared" ref="C42:U42" si="7" xml:space="preserve"> C19 + C219 + C81</f>
        <v>5</v>
      </c>
      <c r="D42" s="8">
        <f t="shared" si="7"/>
        <v>7</v>
      </c>
      <c r="E42" s="8">
        <f t="shared" si="7"/>
        <v>8</v>
      </c>
      <c r="F42" s="8">
        <f t="shared" si="7"/>
        <v>8</v>
      </c>
      <c r="G42" s="8">
        <f t="shared" si="7"/>
        <v>8</v>
      </c>
      <c r="H42" s="8">
        <f t="shared" si="7"/>
        <v>8</v>
      </c>
      <c r="I42" s="8">
        <f t="shared" si="7"/>
        <v>8</v>
      </c>
      <c r="J42" s="8">
        <f t="shared" si="7"/>
        <v>8</v>
      </c>
      <c r="K42" s="8">
        <f t="shared" si="7"/>
        <v>9</v>
      </c>
      <c r="L42" s="8">
        <f t="shared" si="7"/>
        <v>10</v>
      </c>
      <c r="M42" s="8">
        <f t="shared" si="7"/>
        <v>11</v>
      </c>
      <c r="N42" s="8">
        <f t="shared" si="7"/>
        <v>12</v>
      </c>
      <c r="O42" s="8">
        <f t="shared" si="7"/>
        <v>13</v>
      </c>
      <c r="P42" s="8">
        <f t="shared" si="7"/>
        <v>14</v>
      </c>
      <c r="Q42" s="8">
        <f t="shared" si="7"/>
        <v>16</v>
      </c>
      <c r="R42" s="8">
        <f t="shared" si="7"/>
        <v>17</v>
      </c>
      <c r="S42" s="8">
        <f t="shared" si="7"/>
        <v>18</v>
      </c>
      <c r="T42" s="8">
        <f t="shared" si="7"/>
        <v>19</v>
      </c>
      <c r="U42" s="8">
        <f t="shared" si="7"/>
        <v>19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1</v>
      </c>
      <c r="C43" s="8">
        <f t="shared" ref="C43:U43" si="8" xml:space="preserve"> C20 + C220 + C81</f>
        <v>2</v>
      </c>
      <c r="D43" s="8">
        <f t="shared" si="8"/>
        <v>4</v>
      </c>
      <c r="E43" s="8">
        <f t="shared" si="8"/>
        <v>5</v>
      </c>
      <c r="F43" s="8">
        <f t="shared" si="8"/>
        <v>5</v>
      </c>
      <c r="G43" s="8">
        <f t="shared" si="8"/>
        <v>6</v>
      </c>
      <c r="H43" s="8">
        <f t="shared" si="8"/>
        <v>6</v>
      </c>
      <c r="I43" s="8">
        <f t="shared" si="8"/>
        <v>6</v>
      </c>
      <c r="J43" s="8">
        <f t="shared" si="8"/>
        <v>6</v>
      </c>
      <c r="K43" s="8">
        <f t="shared" si="8"/>
        <v>8</v>
      </c>
      <c r="L43" s="8">
        <f t="shared" si="8"/>
        <v>9</v>
      </c>
      <c r="M43" s="8">
        <f t="shared" si="8"/>
        <v>9</v>
      </c>
      <c r="N43" s="8">
        <f t="shared" si="8"/>
        <v>10</v>
      </c>
      <c r="O43" s="8">
        <f t="shared" si="8"/>
        <v>10</v>
      </c>
      <c r="P43" s="8">
        <f t="shared" si="8"/>
        <v>11</v>
      </c>
      <c r="Q43" s="8">
        <f t="shared" si="8"/>
        <v>11</v>
      </c>
      <c r="R43" s="8">
        <f t="shared" si="8"/>
        <v>12</v>
      </c>
      <c r="S43" s="8">
        <f t="shared" si="8"/>
        <v>12</v>
      </c>
      <c r="T43" s="8">
        <f t="shared" si="8"/>
        <v>13</v>
      </c>
      <c r="U43" s="8">
        <f t="shared" si="8"/>
        <v>13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6</v>
      </c>
      <c r="C44" s="8">
        <f t="shared" ref="C44:U44" si="9" xml:space="preserve"> C21 + C218</f>
        <v>7</v>
      </c>
      <c r="D44" s="8">
        <f t="shared" si="9"/>
        <v>7</v>
      </c>
      <c r="E44" s="8">
        <f t="shared" si="9"/>
        <v>9</v>
      </c>
      <c r="F44" s="8">
        <f t="shared" si="9"/>
        <v>10</v>
      </c>
      <c r="G44" s="8">
        <f t="shared" si="9"/>
        <v>11</v>
      </c>
      <c r="H44" s="8">
        <f t="shared" si="9"/>
        <v>12</v>
      </c>
      <c r="I44" s="8">
        <f t="shared" si="9"/>
        <v>13</v>
      </c>
      <c r="J44" s="8">
        <f t="shared" si="9"/>
        <v>14</v>
      </c>
      <c r="K44" s="8">
        <f t="shared" si="9"/>
        <v>14</v>
      </c>
      <c r="L44" s="8">
        <f t="shared" si="9"/>
        <v>14</v>
      </c>
      <c r="M44" s="8">
        <f t="shared" si="9"/>
        <v>14</v>
      </c>
      <c r="N44" s="8">
        <f t="shared" si="9"/>
        <v>14</v>
      </c>
      <c r="O44" s="8">
        <f t="shared" si="9"/>
        <v>14</v>
      </c>
      <c r="P44" s="8">
        <f t="shared" si="9"/>
        <v>14</v>
      </c>
      <c r="Q44" s="8">
        <f t="shared" si="9"/>
        <v>14</v>
      </c>
      <c r="R44" s="8">
        <f t="shared" si="9"/>
        <v>14</v>
      </c>
      <c r="S44" s="8">
        <f t="shared" si="9"/>
        <v>14</v>
      </c>
      <c r="T44" s="8">
        <f t="shared" si="9"/>
        <v>14</v>
      </c>
      <c r="U44" s="8">
        <f t="shared" si="9"/>
        <v>14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ref="C45:U45" si="10" xml:space="preserve"> C22 + C219</f>
        <v>1</v>
      </c>
      <c r="D45" s="8">
        <f t="shared" si="10"/>
        <v>1</v>
      </c>
      <c r="E45" s="8">
        <f t="shared" si="10"/>
        <v>1</v>
      </c>
      <c r="F45" s="8">
        <f t="shared" si="10"/>
        <v>1</v>
      </c>
      <c r="G45" s="8">
        <f t="shared" si="10"/>
        <v>1</v>
      </c>
      <c r="H45" s="8">
        <f t="shared" si="10"/>
        <v>1</v>
      </c>
      <c r="I45" s="8">
        <f t="shared" si="10"/>
        <v>1</v>
      </c>
      <c r="J45" s="8">
        <f t="shared" si="10"/>
        <v>1</v>
      </c>
      <c r="K45" s="8">
        <f t="shared" si="10"/>
        <v>1</v>
      </c>
      <c r="L45" s="8">
        <f t="shared" si="10"/>
        <v>1</v>
      </c>
      <c r="M45" s="8">
        <f t="shared" si="10"/>
        <v>1</v>
      </c>
      <c r="N45" s="8">
        <f t="shared" si="10"/>
        <v>1</v>
      </c>
      <c r="O45" s="8">
        <f t="shared" si="10"/>
        <v>1</v>
      </c>
      <c r="P45" s="8">
        <f t="shared" si="10"/>
        <v>1</v>
      </c>
      <c r="Q45" s="8">
        <f t="shared" si="10"/>
        <v>2</v>
      </c>
      <c r="R45" s="8">
        <f t="shared" si="10"/>
        <v>2</v>
      </c>
      <c r="S45" s="8">
        <f t="shared" si="10"/>
        <v>2</v>
      </c>
      <c r="T45" s="8">
        <f t="shared" si="10"/>
        <v>2</v>
      </c>
      <c r="U45" s="8">
        <f t="shared" si="10"/>
        <v>2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5</v>
      </c>
      <c r="C46" s="8">
        <f t="shared" ref="C46:U46" si="11" xml:space="preserve"> C23 + C219 + C81</f>
        <v>5</v>
      </c>
      <c r="D46" s="8">
        <f t="shared" si="11"/>
        <v>6</v>
      </c>
      <c r="E46" s="8">
        <f t="shared" si="11"/>
        <v>6</v>
      </c>
      <c r="F46" s="8">
        <f t="shared" si="11"/>
        <v>6</v>
      </c>
      <c r="G46" s="8">
        <f t="shared" si="11"/>
        <v>6</v>
      </c>
      <c r="H46" s="8">
        <f t="shared" si="11"/>
        <v>6</v>
      </c>
      <c r="I46" s="8">
        <f t="shared" si="11"/>
        <v>6</v>
      </c>
      <c r="J46" s="8">
        <f t="shared" si="11"/>
        <v>6</v>
      </c>
      <c r="K46" s="8">
        <f t="shared" si="11"/>
        <v>6</v>
      </c>
      <c r="L46" s="8">
        <f t="shared" si="11"/>
        <v>7</v>
      </c>
      <c r="M46" s="8">
        <f t="shared" si="11"/>
        <v>8</v>
      </c>
      <c r="N46" s="8">
        <f t="shared" si="11"/>
        <v>9</v>
      </c>
      <c r="O46" s="8">
        <f t="shared" si="11"/>
        <v>10</v>
      </c>
      <c r="P46" s="8">
        <f t="shared" si="11"/>
        <v>11</v>
      </c>
      <c r="Q46" s="8">
        <f t="shared" si="11"/>
        <v>13</v>
      </c>
      <c r="R46" s="8">
        <f t="shared" si="11"/>
        <v>13</v>
      </c>
      <c r="S46" s="8">
        <f t="shared" si="11"/>
        <v>14</v>
      </c>
      <c r="T46" s="8">
        <f t="shared" si="11"/>
        <v>15</v>
      </c>
      <c r="U46" s="8">
        <f t="shared" si="11"/>
        <v>18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129</v>
      </c>
      <c r="B49" s="53">
        <f t="shared" ref="B49:U49" si="12">IF(OR(B3="Scout",B3="Sentinel",B3="Expert Droid"),8,0) + IF(OR(B3="Soldier",B3="Guardian"),10,0) + IF(OR(B3="Scoundrel",B3="Consular"),6,0) + IF(OR(B3="Combat Droid"),12,0)</f>
        <v>8</v>
      </c>
      <c r="C49" s="53">
        <f t="shared" si="12"/>
        <v>8</v>
      </c>
      <c r="D49" s="53">
        <f t="shared" si="12"/>
        <v>8</v>
      </c>
      <c r="E49" s="53">
        <f t="shared" si="12"/>
        <v>8</v>
      </c>
      <c r="F49" s="53">
        <f t="shared" si="12"/>
        <v>8</v>
      </c>
      <c r="G49" s="53">
        <f t="shared" si="12"/>
        <v>8</v>
      </c>
      <c r="H49" s="53">
        <f t="shared" si="12"/>
        <v>8</v>
      </c>
      <c r="I49" s="53">
        <f t="shared" si="12"/>
        <v>8</v>
      </c>
      <c r="J49" s="101">
        <f t="shared" si="12"/>
        <v>8</v>
      </c>
      <c r="K49" s="53">
        <f t="shared" si="12"/>
        <v>8</v>
      </c>
      <c r="L49" s="174">
        <f t="shared" si="12"/>
        <v>8</v>
      </c>
      <c r="M49" s="53">
        <f t="shared" si="12"/>
        <v>8</v>
      </c>
      <c r="N49" s="53">
        <f t="shared" si="12"/>
        <v>8</v>
      </c>
      <c r="O49" s="53">
        <f t="shared" si="12"/>
        <v>8</v>
      </c>
      <c r="P49" s="53">
        <f t="shared" si="12"/>
        <v>8</v>
      </c>
      <c r="Q49" s="53">
        <f t="shared" si="12"/>
        <v>8</v>
      </c>
      <c r="R49" s="53">
        <f t="shared" si="12"/>
        <v>8</v>
      </c>
      <c r="S49" s="53">
        <f t="shared" si="12"/>
        <v>8</v>
      </c>
      <c r="T49" s="53">
        <f t="shared" si="12"/>
        <v>8</v>
      </c>
      <c r="U49" s="53">
        <f t="shared" si="12"/>
        <v>8</v>
      </c>
      <c r="V49" s="18"/>
    </row>
    <row r="50" spans="1:97" s="29" customFormat="1">
      <c r="A50" s="60" t="s">
        <v>130</v>
      </c>
      <c r="B50" s="53">
        <f xml:space="preserve"> 0 + B49</f>
        <v>8</v>
      </c>
      <c r="C50" s="53">
        <f t="shared" ref="C50:U50" si="13" xml:space="preserve"> B50 + C49</f>
        <v>16</v>
      </c>
      <c r="D50" s="53">
        <f t="shared" si="13"/>
        <v>24</v>
      </c>
      <c r="E50" s="53">
        <f t="shared" si="13"/>
        <v>32</v>
      </c>
      <c r="F50" s="53">
        <f t="shared" si="13"/>
        <v>40</v>
      </c>
      <c r="G50" s="53">
        <f t="shared" si="13"/>
        <v>48</v>
      </c>
      <c r="H50" s="53">
        <f t="shared" si="13"/>
        <v>56</v>
      </c>
      <c r="I50" s="53">
        <f t="shared" si="13"/>
        <v>64</v>
      </c>
      <c r="J50" s="101">
        <f t="shared" si="13"/>
        <v>72</v>
      </c>
      <c r="K50" s="53">
        <f t="shared" si="13"/>
        <v>80</v>
      </c>
      <c r="L50" s="174">
        <f t="shared" si="13"/>
        <v>88</v>
      </c>
      <c r="M50" s="53">
        <f t="shared" si="13"/>
        <v>96</v>
      </c>
      <c r="N50" s="53">
        <f t="shared" si="13"/>
        <v>104</v>
      </c>
      <c r="O50" s="53">
        <f t="shared" si="13"/>
        <v>112</v>
      </c>
      <c r="P50" s="53">
        <f t="shared" si="13"/>
        <v>120</v>
      </c>
      <c r="Q50" s="53">
        <f t="shared" si="13"/>
        <v>128</v>
      </c>
      <c r="R50" s="53">
        <f t="shared" si="13"/>
        <v>136</v>
      </c>
      <c r="S50" s="53">
        <f t="shared" si="13"/>
        <v>144</v>
      </c>
      <c r="T50" s="53">
        <f t="shared" si="13"/>
        <v>152</v>
      </c>
      <c r="U50" s="53">
        <f t="shared" si="13"/>
        <v>160</v>
      </c>
      <c r="V50" s="18"/>
    </row>
    <row r="51" spans="1:97" ht="18">
      <c r="A51" s="86" t="s">
        <v>76</v>
      </c>
      <c r="B51" s="87">
        <f t="shared" ref="B51:U51" si="14" xml:space="preserve"> B50 + B7 * B217 + B80* B7</f>
        <v>10</v>
      </c>
      <c r="C51" s="87">
        <f t="shared" si="14"/>
        <v>22</v>
      </c>
      <c r="D51" s="87">
        <f t="shared" si="14"/>
        <v>33</v>
      </c>
      <c r="E51" s="87">
        <f t="shared" si="14"/>
        <v>44</v>
      </c>
      <c r="F51" s="87">
        <f t="shared" si="14"/>
        <v>55</v>
      </c>
      <c r="G51" s="87">
        <f t="shared" si="14"/>
        <v>66</v>
      </c>
      <c r="H51" s="87">
        <f t="shared" si="14"/>
        <v>77</v>
      </c>
      <c r="I51" s="87">
        <f t="shared" si="14"/>
        <v>88</v>
      </c>
      <c r="J51" s="102">
        <f t="shared" si="14"/>
        <v>99</v>
      </c>
      <c r="K51" s="82">
        <f t="shared" si="14"/>
        <v>110</v>
      </c>
      <c r="L51" s="175">
        <f t="shared" si="14"/>
        <v>121</v>
      </c>
      <c r="M51" s="87">
        <f t="shared" si="14"/>
        <v>144</v>
      </c>
      <c r="N51" s="87">
        <f t="shared" si="14"/>
        <v>156</v>
      </c>
      <c r="O51" s="87">
        <f t="shared" si="14"/>
        <v>168</v>
      </c>
      <c r="P51" s="87">
        <f t="shared" si="14"/>
        <v>180</v>
      </c>
      <c r="Q51" s="87">
        <f t="shared" si="14"/>
        <v>192</v>
      </c>
      <c r="R51" s="87">
        <f t="shared" si="14"/>
        <v>204</v>
      </c>
      <c r="S51" s="87">
        <f t="shared" si="14"/>
        <v>216</v>
      </c>
      <c r="T51" s="87">
        <f t="shared" si="14"/>
        <v>228</v>
      </c>
      <c r="U51" s="87">
        <f t="shared" si="14"/>
        <v>240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133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122</v>
      </c>
      <c r="B53" s="89">
        <f t="shared" ref="B53:U53" si="15" xml:space="preserve"> MIN((B207/B51),1)</f>
        <v>0.8</v>
      </c>
      <c r="C53" s="89">
        <f t="shared" si="15"/>
        <v>0.40909090909090912</v>
      </c>
      <c r="D53" s="89">
        <f t="shared" si="15"/>
        <v>0.30303030303030304</v>
      </c>
      <c r="E53" s="89">
        <f t="shared" si="15"/>
        <v>0.27272727272727271</v>
      </c>
      <c r="F53" s="89">
        <f t="shared" si="15"/>
        <v>0.23636363636363636</v>
      </c>
      <c r="G53" s="89">
        <f t="shared" si="15"/>
        <v>0.21212121212121213</v>
      </c>
      <c r="H53" s="89">
        <f t="shared" si="15"/>
        <v>0.19480519480519481</v>
      </c>
      <c r="I53" s="89">
        <f t="shared" si="15"/>
        <v>0.18181818181818182</v>
      </c>
      <c r="J53" s="103">
        <f t="shared" si="15"/>
        <v>0.17171717171717171</v>
      </c>
      <c r="K53" s="89">
        <f t="shared" si="15"/>
        <v>0.16363636363636364</v>
      </c>
      <c r="L53" s="176">
        <f t="shared" si="15"/>
        <v>0.15702479338842976</v>
      </c>
      <c r="M53" s="89">
        <f t="shared" si="15"/>
        <v>0.1388888888888889</v>
      </c>
      <c r="N53" s="89">
        <f t="shared" si="15"/>
        <v>0.13461538461538461</v>
      </c>
      <c r="O53" s="89">
        <f t="shared" si="15"/>
        <v>0.13095238095238096</v>
      </c>
      <c r="P53" s="89">
        <f t="shared" si="15"/>
        <v>0.12777777777777777</v>
      </c>
      <c r="Q53" s="89">
        <f t="shared" si="15"/>
        <v>0.13020833333333334</v>
      </c>
      <c r="R53" s="89">
        <f t="shared" si="15"/>
        <v>0.12745098039215685</v>
      </c>
      <c r="S53" s="89">
        <f t="shared" si="15"/>
        <v>0.125</v>
      </c>
      <c r="T53" s="89">
        <f t="shared" si="15"/>
        <v>0.12280701754385964</v>
      </c>
      <c r="U53" s="89">
        <f t="shared" si="15"/>
        <v>0.12083333333333333</v>
      </c>
    </row>
    <row r="54" spans="1:97" s="18" customFormat="1">
      <c r="A54" s="74" t="s">
        <v>123</v>
      </c>
      <c r="B54" s="89">
        <f t="shared" ref="B54:U54" si="16" xml:space="preserve"> MIN(B208/B51,1)</f>
        <v>1</v>
      </c>
      <c r="C54" s="89">
        <f t="shared" si="16"/>
        <v>0.63636363636363635</v>
      </c>
      <c r="D54" s="89">
        <f t="shared" si="16"/>
        <v>0.45454545454545453</v>
      </c>
      <c r="E54" s="89">
        <f t="shared" si="16"/>
        <v>0.38636363636363635</v>
      </c>
      <c r="F54" s="89">
        <f t="shared" si="16"/>
        <v>0.32727272727272727</v>
      </c>
      <c r="G54" s="89">
        <f t="shared" si="16"/>
        <v>0.2878787878787879</v>
      </c>
      <c r="H54" s="89">
        <f t="shared" si="16"/>
        <v>0.25974025974025972</v>
      </c>
      <c r="I54" s="89">
        <f t="shared" si="16"/>
        <v>0.23863636363636365</v>
      </c>
      <c r="J54" s="103">
        <f t="shared" si="16"/>
        <v>0.22222222222222221</v>
      </c>
      <c r="K54" s="89">
        <f t="shared" si="16"/>
        <v>0.20909090909090908</v>
      </c>
      <c r="L54" s="176">
        <f t="shared" si="16"/>
        <v>0.19834710743801653</v>
      </c>
      <c r="M54" s="89">
        <f t="shared" si="16"/>
        <v>0.1736111111111111</v>
      </c>
      <c r="N54" s="89">
        <f t="shared" si="16"/>
        <v>0.16666666666666666</v>
      </c>
      <c r="O54" s="89">
        <f t="shared" si="16"/>
        <v>0.16071428571428573</v>
      </c>
      <c r="P54" s="89">
        <f t="shared" si="16"/>
        <v>0.15555555555555556</v>
      </c>
      <c r="Q54" s="89">
        <f t="shared" si="16"/>
        <v>0.15625</v>
      </c>
      <c r="R54" s="89">
        <f t="shared" si="16"/>
        <v>0.15196078431372548</v>
      </c>
      <c r="S54" s="89">
        <f t="shared" si="16"/>
        <v>0.14814814814814814</v>
      </c>
      <c r="T54" s="89">
        <f t="shared" si="16"/>
        <v>0.14473684210526316</v>
      </c>
      <c r="U54" s="89">
        <f t="shared" si="16"/>
        <v>0.14166666666666666</v>
      </c>
    </row>
    <row r="55" spans="1:97">
      <c r="A55" s="74" t="s">
        <v>124</v>
      </c>
      <c r="B55" s="90">
        <f t="shared" ref="B55:U55" si="17" xml:space="preserve"> MIN(B209/B51,1)</f>
        <v>1</v>
      </c>
      <c r="C55" s="90">
        <f t="shared" si="17"/>
        <v>0.72727272727272729</v>
      </c>
      <c r="D55" s="90">
        <f t="shared" si="17"/>
        <v>0.51515151515151514</v>
      </c>
      <c r="E55" s="90">
        <f t="shared" si="17"/>
        <v>0.38636363636363635</v>
      </c>
      <c r="F55" s="90">
        <f t="shared" si="17"/>
        <v>0.30909090909090908</v>
      </c>
      <c r="G55" s="90">
        <f t="shared" si="17"/>
        <v>0.25757575757575757</v>
      </c>
      <c r="H55" s="90">
        <f t="shared" si="17"/>
        <v>0.22077922077922077</v>
      </c>
      <c r="I55" s="90">
        <f t="shared" si="17"/>
        <v>0.19318181818181818</v>
      </c>
      <c r="J55" s="104">
        <f t="shared" si="17"/>
        <v>0.17171717171717171</v>
      </c>
      <c r="K55" s="90">
        <f t="shared" si="17"/>
        <v>0.15454545454545454</v>
      </c>
      <c r="L55" s="177">
        <f t="shared" si="17"/>
        <v>0.1487603305785124</v>
      </c>
      <c r="M55" s="90">
        <f t="shared" si="17"/>
        <v>0.13194444444444445</v>
      </c>
      <c r="N55" s="90">
        <f t="shared" si="17"/>
        <v>0.12820512820512819</v>
      </c>
      <c r="O55" s="90">
        <f t="shared" si="17"/>
        <v>0.125</v>
      </c>
      <c r="P55" s="90">
        <f t="shared" si="17"/>
        <v>0.12222222222222222</v>
      </c>
      <c r="Q55" s="90">
        <f t="shared" si="17"/>
        <v>0.13020833333333334</v>
      </c>
      <c r="R55" s="90">
        <f t="shared" si="17"/>
        <v>0.12254901960784313</v>
      </c>
      <c r="S55" s="90">
        <f t="shared" si="17"/>
        <v>0.12037037037037036</v>
      </c>
      <c r="T55" s="90">
        <f t="shared" si="17"/>
        <v>0.11842105263157894</v>
      </c>
      <c r="U55" s="90">
        <f t="shared" si="17"/>
        <v>0.125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125</v>
      </c>
      <c r="B56" s="90">
        <f t="shared" ref="B56:U56" si="18" xml:space="preserve"> MIN(1,B210/B51)</f>
        <v>1</v>
      </c>
      <c r="C56" s="90">
        <f t="shared" si="18"/>
        <v>1</v>
      </c>
      <c r="D56" s="90">
        <f t="shared" si="18"/>
        <v>1</v>
      </c>
      <c r="E56" s="90">
        <f t="shared" si="18"/>
        <v>0.75</v>
      </c>
      <c r="F56" s="90">
        <f t="shared" si="18"/>
        <v>0.6</v>
      </c>
      <c r="G56" s="90">
        <f t="shared" si="18"/>
        <v>0.5</v>
      </c>
      <c r="H56" s="90">
        <f t="shared" si="18"/>
        <v>0.42857142857142855</v>
      </c>
      <c r="I56" s="90">
        <f t="shared" si="18"/>
        <v>0.375</v>
      </c>
      <c r="J56" s="104">
        <f t="shared" si="18"/>
        <v>0.33333333333333331</v>
      </c>
      <c r="K56" s="90">
        <f t="shared" si="18"/>
        <v>0.3</v>
      </c>
      <c r="L56" s="177">
        <f t="shared" si="18"/>
        <v>0.28925619834710742</v>
      </c>
      <c r="M56" s="90">
        <f t="shared" si="18"/>
        <v>0.25694444444444442</v>
      </c>
      <c r="N56" s="90">
        <f t="shared" si="18"/>
        <v>0.25</v>
      </c>
      <c r="O56" s="90">
        <f t="shared" si="18"/>
        <v>0.24404761904761904</v>
      </c>
      <c r="P56" s="90">
        <f t="shared" si="18"/>
        <v>0.2388888888888889</v>
      </c>
      <c r="Q56" s="90">
        <f t="shared" si="18"/>
        <v>0.25</v>
      </c>
      <c r="R56" s="90">
        <f t="shared" si="18"/>
        <v>0.23529411764705882</v>
      </c>
      <c r="S56" s="90">
        <f t="shared" si="18"/>
        <v>0.23148148148148148</v>
      </c>
      <c r="T56" s="90">
        <f t="shared" si="18"/>
        <v>0.22807017543859648</v>
      </c>
      <c r="U56" s="90">
        <f t="shared" si="18"/>
        <v>0.24166666666666667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126</v>
      </c>
      <c r="B57" s="90">
        <f t="shared" ref="B57:U57" si="19" xml:space="preserve"> MIN(1,B211/B51)</f>
        <v>1</v>
      </c>
      <c r="C57" s="90">
        <f t="shared" si="19"/>
        <v>1</v>
      </c>
      <c r="D57" s="90">
        <f t="shared" si="19"/>
        <v>1</v>
      </c>
      <c r="E57" s="90">
        <f t="shared" si="19"/>
        <v>1</v>
      </c>
      <c r="F57" s="90">
        <f t="shared" si="19"/>
        <v>0.89090909090909087</v>
      </c>
      <c r="G57" s="90">
        <f t="shared" si="19"/>
        <v>0.74242424242424243</v>
      </c>
      <c r="H57" s="90">
        <f t="shared" si="19"/>
        <v>0.63636363636363635</v>
      </c>
      <c r="I57" s="90">
        <f t="shared" si="19"/>
        <v>0.55681818181818177</v>
      </c>
      <c r="J57" s="104">
        <f t="shared" si="19"/>
        <v>0.49494949494949497</v>
      </c>
      <c r="K57" s="90">
        <f t="shared" si="19"/>
        <v>0.44545454545454544</v>
      </c>
      <c r="L57" s="177">
        <f t="shared" si="19"/>
        <v>0.42975206611570249</v>
      </c>
      <c r="M57" s="90">
        <f t="shared" si="19"/>
        <v>0.38194444444444442</v>
      </c>
      <c r="N57" s="90">
        <f t="shared" si="19"/>
        <v>0.37179487179487181</v>
      </c>
      <c r="O57" s="90">
        <f t="shared" si="19"/>
        <v>0.36309523809523808</v>
      </c>
      <c r="P57" s="90">
        <f t="shared" si="19"/>
        <v>0.35555555555555557</v>
      </c>
      <c r="Q57" s="90">
        <f t="shared" si="19"/>
        <v>0.36979166666666669</v>
      </c>
      <c r="R57" s="90">
        <f t="shared" si="19"/>
        <v>0.34803921568627449</v>
      </c>
      <c r="S57" s="90">
        <f t="shared" si="19"/>
        <v>0.34259259259259262</v>
      </c>
      <c r="T57" s="90">
        <f t="shared" si="19"/>
        <v>0.33771929824561403</v>
      </c>
      <c r="U57" s="90">
        <f t="shared" si="19"/>
        <v>0.35833333333333334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134</v>
      </c>
      <c r="B59" s="53">
        <f t="shared" ref="B59:U59" si="20" xml:space="preserve"> IF(B3="Guardian",4,0) + IF(B3="Sentinel",6,0) + IF(B3="Consular",8,0)</f>
        <v>0</v>
      </c>
      <c r="C59" s="53">
        <f t="shared" si="20"/>
        <v>0</v>
      </c>
      <c r="D59" s="53">
        <f t="shared" si="20"/>
        <v>0</v>
      </c>
      <c r="E59" s="53">
        <f t="shared" si="20"/>
        <v>0</v>
      </c>
      <c r="F59" s="53">
        <f t="shared" si="20"/>
        <v>0</v>
      </c>
      <c r="G59" s="53">
        <f t="shared" si="20"/>
        <v>0</v>
      </c>
      <c r="H59" s="53">
        <f t="shared" si="20"/>
        <v>0</v>
      </c>
      <c r="I59" s="53">
        <f t="shared" si="20"/>
        <v>0</v>
      </c>
      <c r="J59" s="101">
        <f t="shared" si="20"/>
        <v>0</v>
      </c>
      <c r="K59" s="53">
        <f t="shared" si="20"/>
        <v>6</v>
      </c>
      <c r="L59" s="174">
        <f t="shared" si="20"/>
        <v>6</v>
      </c>
      <c r="M59" s="53">
        <f t="shared" si="20"/>
        <v>6</v>
      </c>
      <c r="N59" s="53">
        <f t="shared" si="20"/>
        <v>6</v>
      </c>
      <c r="O59" s="53">
        <f t="shared" si="20"/>
        <v>6</v>
      </c>
      <c r="P59" s="53">
        <f t="shared" si="20"/>
        <v>6</v>
      </c>
      <c r="Q59" s="53">
        <f t="shared" si="20"/>
        <v>6</v>
      </c>
      <c r="R59" s="53">
        <f t="shared" si="20"/>
        <v>6</v>
      </c>
      <c r="S59" s="53">
        <f t="shared" si="20"/>
        <v>6</v>
      </c>
      <c r="T59" s="53">
        <f t="shared" si="20"/>
        <v>6</v>
      </c>
      <c r="U59" s="53">
        <f t="shared" si="20"/>
        <v>6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136</v>
      </c>
      <c r="B60" s="53">
        <f xml:space="preserve"> 0 + B59</f>
        <v>0</v>
      </c>
      <c r="C60" s="53">
        <f t="shared" ref="C60:U60" si="21" xml:space="preserve"> B60 + C59</f>
        <v>0</v>
      </c>
      <c r="D60" s="53">
        <f t="shared" si="21"/>
        <v>0</v>
      </c>
      <c r="E60" s="53">
        <f t="shared" si="21"/>
        <v>0</v>
      </c>
      <c r="F60" s="53">
        <f t="shared" si="21"/>
        <v>0</v>
      </c>
      <c r="G60" s="53">
        <f t="shared" si="21"/>
        <v>0</v>
      </c>
      <c r="H60" s="53">
        <f t="shared" si="21"/>
        <v>0</v>
      </c>
      <c r="I60" s="53">
        <f t="shared" si="21"/>
        <v>0</v>
      </c>
      <c r="J60" s="101">
        <f t="shared" si="21"/>
        <v>0</v>
      </c>
      <c r="K60" s="53">
        <f t="shared" si="21"/>
        <v>6</v>
      </c>
      <c r="L60" s="174">
        <f t="shared" si="21"/>
        <v>12</v>
      </c>
      <c r="M60" s="53">
        <f t="shared" si="21"/>
        <v>18</v>
      </c>
      <c r="N60" s="53">
        <f t="shared" si="21"/>
        <v>24</v>
      </c>
      <c r="O60" s="53">
        <f t="shared" si="21"/>
        <v>30</v>
      </c>
      <c r="P60" s="53">
        <f t="shared" si="21"/>
        <v>36</v>
      </c>
      <c r="Q60" s="53">
        <f t="shared" si="21"/>
        <v>42</v>
      </c>
      <c r="R60" s="53">
        <f t="shared" si="21"/>
        <v>48</v>
      </c>
      <c r="S60" s="53">
        <f t="shared" si="21"/>
        <v>54</v>
      </c>
      <c r="T60" s="53">
        <f t="shared" si="21"/>
        <v>60</v>
      </c>
      <c r="U60" s="53">
        <f t="shared" si="21"/>
        <v>66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137</v>
      </c>
      <c r="B61" s="53">
        <f xml:space="preserve"> B59 + IF(B59&lt;&gt;0,40,0)</f>
        <v>0</v>
      </c>
      <c r="C61" s="53">
        <f t="shared" ref="C61:J61" si="22" xml:space="preserve"> B61 + C59 + IF(AND(B61=0,C59&lt;&gt;0),40,0)</f>
        <v>0</v>
      </c>
      <c r="D61" s="53">
        <f t="shared" si="22"/>
        <v>0</v>
      </c>
      <c r="E61" s="53">
        <f t="shared" si="22"/>
        <v>0</v>
      </c>
      <c r="F61" s="53">
        <f t="shared" si="22"/>
        <v>0</v>
      </c>
      <c r="G61" s="53">
        <f t="shared" si="22"/>
        <v>0</v>
      </c>
      <c r="H61" s="53">
        <f t="shared" si="22"/>
        <v>0</v>
      </c>
      <c r="I61" s="53">
        <f t="shared" si="22"/>
        <v>0</v>
      </c>
      <c r="J61" s="101">
        <f t="shared" si="22"/>
        <v>0</v>
      </c>
      <c r="K61" s="53">
        <f xml:space="preserve"> J61 + K59 + IF(AND(J61=0,K59&lt;&gt;0),40,0)</f>
        <v>46</v>
      </c>
      <c r="L61" s="174">
        <f t="shared" ref="L61:U61" si="23" xml:space="preserve"> K61 + L59 + IF(AND(K61=0,L59&lt;&gt;0),40,0)</f>
        <v>52</v>
      </c>
      <c r="M61" s="53">
        <f t="shared" si="23"/>
        <v>58</v>
      </c>
      <c r="N61" s="53">
        <f t="shared" si="23"/>
        <v>64</v>
      </c>
      <c r="O61" s="53">
        <f t="shared" si="23"/>
        <v>70</v>
      </c>
      <c r="P61" s="53">
        <f t="shared" si="23"/>
        <v>76</v>
      </c>
      <c r="Q61" s="53">
        <f t="shared" si="23"/>
        <v>82</v>
      </c>
      <c r="R61" s="53">
        <f t="shared" si="23"/>
        <v>88</v>
      </c>
      <c r="S61" s="53">
        <f t="shared" si="23"/>
        <v>94</v>
      </c>
      <c r="T61" s="53">
        <f t="shared" si="23"/>
        <v>100</v>
      </c>
      <c r="U61" s="53">
        <f t="shared" si="23"/>
        <v>106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135</v>
      </c>
      <c r="B62" s="82">
        <f t="shared" ref="B62:U62" si="24" xml:space="preserve"> B61 + IF(B61&lt;&gt;0,(B219+B220)*B36,0)</f>
        <v>0</v>
      </c>
      <c r="C62" s="82">
        <f t="shared" si="24"/>
        <v>0</v>
      </c>
      <c r="D62" s="82">
        <f t="shared" si="24"/>
        <v>0</v>
      </c>
      <c r="E62" s="82">
        <f t="shared" si="24"/>
        <v>0</v>
      </c>
      <c r="F62" s="82">
        <f t="shared" si="24"/>
        <v>0</v>
      </c>
      <c r="G62" s="82">
        <f t="shared" si="24"/>
        <v>0</v>
      </c>
      <c r="H62" s="82">
        <f t="shared" si="24"/>
        <v>0</v>
      </c>
      <c r="I62" s="82">
        <f t="shared" si="24"/>
        <v>0</v>
      </c>
      <c r="J62" s="105">
        <f t="shared" si="24"/>
        <v>0</v>
      </c>
      <c r="K62" s="82">
        <f t="shared" si="24"/>
        <v>49</v>
      </c>
      <c r="L62" s="178">
        <f t="shared" si="24"/>
        <v>58</v>
      </c>
      <c r="M62" s="82">
        <f t="shared" si="24"/>
        <v>67</v>
      </c>
      <c r="N62" s="82">
        <f t="shared" si="24"/>
        <v>76</v>
      </c>
      <c r="O62" s="82">
        <f t="shared" si="24"/>
        <v>85</v>
      </c>
      <c r="P62" s="82">
        <f t="shared" si="24"/>
        <v>94</v>
      </c>
      <c r="Q62" s="82">
        <f t="shared" si="24"/>
        <v>110</v>
      </c>
      <c r="R62" s="82">
        <f t="shared" si="24"/>
        <v>120</v>
      </c>
      <c r="S62" s="82">
        <f t="shared" si="24"/>
        <v>130</v>
      </c>
      <c r="T62" s="82">
        <f t="shared" si="24"/>
        <v>140</v>
      </c>
      <c r="U62" s="82">
        <f t="shared" si="24"/>
        <v>150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139</v>
      </c>
      <c r="B64" s="53" t="str">
        <f t="shared" ref="B64:U64" si="25" xml:space="preserve"> IF(OR(B3="Soldier",B3="Guardian",B3="Combat"),"Fast","Slow")</f>
        <v>Slow</v>
      </c>
      <c r="C64" s="53" t="str">
        <f t="shared" si="25"/>
        <v>Slow</v>
      </c>
      <c r="D64" s="53" t="str">
        <f t="shared" si="25"/>
        <v>Slow</v>
      </c>
      <c r="E64" s="53" t="str">
        <f t="shared" si="25"/>
        <v>Slow</v>
      </c>
      <c r="F64" s="53" t="str">
        <f t="shared" si="25"/>
        <v>Slow</v>
      </c>
      <c r="G64" s="53" t="str">
        <f t="shared" si="25"/>
        <v>Slow</v>
      </c>
      <c r="H64" s="53" t="str">
        <f t="shared" si="25"/>
        <v>Slow</v>
      </c>
      <c r="I64" s="53" t="str">
        <f t="shared" si="25"/>
        <v>Slow</v>
      </c>
      <c r="J64" s="101" t="str">
        <f t="shared" si="25"/>
        <v>Slow</v>
      </c>
      <c r="K64" s="53" t="str">
        <f t="shared" si="25"/>
        <v>Slow</v>
      </c>
      <c r="L64" s="174" t="str">
        <f t="shared" si="25"/>
        <v>Slow</v>
      </c>
      <c r="M64" s="53" t="str">
        <f t="shared" si="25"/>
        <v>Slow</v>
      </c>
      <c r="N64" s="53" t="str">
        <f t="shared" si="25"/>
        <v>Slow</v>
      </c>
      <c r="O64" s="53" t="str">
        <f t="shared" si="25"/>
        <v>Slow</v>
      </c>
      <c r="P64" s="53" t="str">
        <f t="shared" si="25"/>
        <v>Slow</v>
      </c>
      <c r="Q64" s="53" t="str">
        <f t="shared" si="25"/>
        <v>Slow</v>
      </c>
      <c r="R64" s="53" t="str">
        <f t="shared" si="25"/>
        <v>Slow</v>
      </c>
      <c r="S64" s="53" t="str">
        <f t="shared" si="25"/>
        <v>Slow</v>
      </c>
      <c r="T64" s="53" t="str">
        <f t="shared" si="25"/>
        <v>Slow</v>
      </c>
      <c r="U64" s="53" t="str">
        <f t="shared" si="25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140</v>
      </c>
      <c r="B65" s="23">
        <f xml:space="preserve"> IF(B64="Slow",0.75,1)</f>
        <v>0.75</v>
      </c>
      <c r="C65" s="23">
        <f t="shared" ref="C65:U65" si="26" xml:space="preserve"> IF(C64="Slow",0.75,1)</f>
        <v>0.75</v>
      </c>
      <c r="D65" s="23">
        <f t="shared" si="26"/>
        <v>0.75</v>
      </c>
      <c r="E65" s="23">
        <f t="shared" si="26"/>
        <v>0.75</v>
      </c>
      <c r="F65" s="23">
        <f t="shared" si="26"/>
        <v>0.75</v>
      </c>
      <c r="G65" s="23">
        <f t="shared" si="26"/>
        <v>0.75</v>
      </c>
      <c r="H65" s="23">
        <f t="shared" si="26"/>
        <v>0.75</v>
      </c>
      <c r="I65" s="23">
        <f t="shared" si="26"/>
        <v>0.75</v>
      </c>
      <c r="J65" s="27">
        <f t="shared" si="26"/>
        <v>0.75</v>
      </c>
      <c r="K65" s="23">
        <f t="shared" si="26"/>
        <v>0.75</v>
      </c>
      <c r="L65" s="76">
        <f t="shared" si="26"/>
        <v>0.75</v>
      </c>
      <c r="M65" s="23">
        <f t="shared" si="26"/>
        <v>0.75</v>
      </c>
      <c r="N65" s="23">
        <f t="shared" si="26"/>
        <v>0.75</v>
      </c>
      <c r="O65" s="23">
        <f t="shared" si="26"/>
        <v>0.75</v>
      </c>
      <c r="P65" s="23">
        <f t="shared" si="26"/>
        <v>0.75</v>
      </c>
      <c r="Q65" s="23">
        <f t="shared" si="26"/>
        <v>0.75</v>
      </c>
      <c r="R65" s="23">
        <f t="shared" si="26"/>
        <v>0.75</v>
      </c>
      <c r="S65" s="23">
        <f t="shared" si="26"/>
        <v>0.75</v>
      </c>
      <c r="T65" s="23">
        <f t="shared" si="26"/>
        <v>0.75</v>
      </c>
      <c r="U65" s="23">
        <f t="shared" si="26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141</v>
      </c>
      <c r="B66" s="8">
        <f xml:space="preserve"> B65</f>
        <v>0.75</v>
      </c>
      <c r="C66" s="8">
        <f xml:space="preserve"> B66+C65</f>
        <v>1.5</v>
      </c>
      <c r="D66" s="8">
        <f t="shared" ref="D66:U66" si="27" xml:space="preserve"> C66+D65</f>
        <v>2.25</v>
      </c>
      <c r="E66" s="8">
        <f t="shared" si="27"/>
        <v>3</v>
      </c>
      <c r="F66" s="8">
        <f t="shared" si="27"/>
        <v>3.75</v>
      </c>
      <c r="G66" s="8">
        <f t="shared" si="27"/>
        <v>4.5</v>
      </c>
      <c r="H66" s="8">
        <f t="shared" si="27"/>
        <v>5.25</v>
      </c>
      <c r="I66" s="8">
        <f t="shared" si="27"/>
        <v>6</v>
      </c>
      <c r="J66" s="26">
        <f t="shared" si="27"/>
        <v>6.75</v>
      </c>
      <c r="K66" s="8">
        <f t="shared" si="27"/>
        <v>7.5</v>
      </c>
      <c r="L66" s="28">
        <f t="shared" si="27"/>
        <v>8.25</v>
      </c>
      <c r="M66" s="8">
        <f t="shared" si="27"/>
        <v>9</v>
      </c>
      <c r="N66" s="8">
        <f t="shared" si="27"/>
        <v>9.75</v>
      </c>
      <c r="O66" s="8">
        <f t="shared" si="27"/>
        <v>10.5</v>
      </c>
      <c r="P66" s="8">
        <f t="shared" si="27"/>
        <v>11.25</v>
      </c>
      <c r="Q66" s="8">
        <f t="shared" si="27"/>
        <v>12</v>
      </c>
      <c r="R66" s="8">
        <f t="shared" si="27"/>
        <v>12.75</v>
      </c>
      <c r="S66" s="8">
        <f t="shared" si="27"/>
        <v>13.5</v>
      </c>
      <c r="T66" s="8">
        <f t="shared" si="27"/>
        <v>14.25</v>
      </c>
      <c r="U66" s="8">
        <f t="shared" si="27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142</v>
      </c>
      <c r="B67" s="98">
        <f xml:space="preserve"> INT(B66)</f>
        <v>0</v>
      </c>
      <c r="C67" s="98">
        <f t="shared" ref="C67:U67" si="28" xml:space="preserve"> INT(C66)</f>
        <v>1</v>
      </c>
      <c r="D67" s="98">
        <f t="shared" si="28"/>
        <v>2</v>
      </c>
      <c r="E67" s="98">
        <f t="shared" si="28"/>
        <v>3</v>
      </c>
      <c r="F67" s="98">
        <f t="shared" si="28"/>
        <v>3</v>
      </c>
      <c r="G67" s="98">
        <f t="shared" si="28"/>
        <v>4</v>
      </c>
      <c r="H67" s="98">
        <f t="shared" si="28"/>
        <v>5</v>
      </c>
      <c r="I67" s="98">
        <f t="shared" si="28"/>
        <v>6</v>
      </c>
      <c r="J67" s="106">
        <f t="shared" si="28"/>
        <v>6</v>
      </c>
      <c r="K67" s="98">
        <f t="shared" si="28"/>
        <v>7</v>
      </c>
      <c r="L67" s="179">
        <f t="shared" si="28"/>
        <v>8</v>
      </c>
      <c r="M67" s="98">
        <f t="shared" si="28"/>
        <v>9</v>
      </c>
      <c r="N67" s="98">
        <f t="shared" si="28"/>
        <v>9</v>
      </c>
      <c r="O67" s="98">
        <f t="shared" si="28"/>
        <v>10</v>
      </c>
      <c r="P67" s="98">
        <f t="shared" si="28"/>
        <v>11</v>
      </c>
      <c r="Q67" s="98">
        <f t="shared" si="28"/>
        <v>12</v>
      </c>
      <c r="R67" s="98">
        <f t="shared" si="28"/>
        <v>12</v>
      </c>
      <c r="S67" s="98">
        <f t="shared" si="28"/>
        <v>13</v>
      </c>
      <c r="T67" s="98">
        <f t="shared" si="28"/>
        <v>14</v>
      </c>
      <c r="U67" s="98">
        <f t="shared" si="28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9" xml:space="preserve"> INT(B241/4)</f>
        <v>1</v>
      </c>
      <c r="C70" s="15">
        <f t="shared" si="29"/>
        <v>1</v>
      </c>
      <c r="D70" s="15">
        <f t="shared" si="29"/>
        <v>2</v>
      </c>
      <c r="E70" s="15">
        <f t="shared" si="29"/>
        <v>2</v>
      </c>
      <c r="F70" s="15">
        <f t="shared" si="29"/>
        <v>2</v>
      </c>
      <c r="G70" s="15">
        <f t="shared" si="29"/>
        <v>2</v>
      </c>
      <c r="H70" s="15">
        <f t="shared" si="29"/>
        <v>3</v>
      </c>
      <c r="I70" s="15">
        <f t="shared" si="29"/>
        <v>3</v>
      </c>
      <c r="J70" s="25">
        <f t="shared" si="29"/>
        <v>3</v>
      </c>
      <c r="K70" s="15">
        <f t="shared" si="29"/>
        <v>3</v>
      </c>
      <c r="L70" s="180">
        <f t="shared" si="29"/>
        <v>3</v>
      </c>
      <c r="M70" s="15">
        <f t="shared" si="29"/>
        <v>3</v>
      </c>
      <c r="N70" s="15">
        <f t="shared" si="29"/>
        <v>3</v>
      </c>
      <c r="O70" s="15">
        <f t="shared" si="29"/>
        <v>3</v>
      </c>
      <c r="P70" s="15">
        <f t="shared" si="29"/>
        <v>3</v>
      </c>
      <c r="Q70" s="15">
        <f t="shared" si="29"/>
        <v>3</v>
      </c>
      <c r="R70" s="15">
        <f t="shared" si="29"/>
        <v>3</v>
      </c>
      <c r="S70" s="15">
        <f t="shared" si="29"/>
        <v>3</v>
      </c>
      <c r="T70" s="15">
        <f t="shared" si="29"/>
        <v>3</v>
      </c>
      <c r="U70" s="15">
        <f t="shared" si="29"/>
        <v>3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30" xml:space="preserve"> INT(B245/4)</f>
        <v>1</v>
      </c>
      <c r="C71" s="15">
        <f t="shared" si="30"/>
        <v>1</v>
      </c>
      <c r="D71" s="15">
        <f t="shared" si="30"/>
        <v>1</v>
      </c>
      <c r="E71" s="15">
        <f t="shared" si="30"/>
        <v>2</v>
      </c>
      <c r="F71" s="15">
        <f t="shared" si="30"/>
        <v>2</v>
      </c>
      <c r="G71" s="15">
        <f t="shared" si="30"/>
        <v>2</v>
      </c>
      <c r="H71" s="15">
        <f t="shared" si="30"/>
        <v>3</v>
      </c>
      <c r="I71" s="15">
        <f t="shared" si="30"/>
        <v>3</v>
      </c>
      <c r="J71" s="25">
        <f t="shared" si="30"/>
        <v>3</v>
      </c>
      <c r="K71" s="15">
        <f t="shared" si="30"/>
        <v>3</v>
      </c>
      <c r="L71" s="180">
        <f t="shared" si="30"/>
        <v>3</v>
      </c>
      <c r="M71" s="15">
        <f t="shared" si="30"/>
        <v>3</v>
      </c>
      <c r="N71" s="15">
        <f t="shared" si="30"/>
        <v>3</v>
      </c>
      <c r="O71" s="15">
        <f t="shared" si="30"/>
        <v>3</v>
      </c>
      <c r="P71" s="15">
        <f t="shared" si="30"/>
        <v>3</v>
      </c>
      <c r="Q71" s="15">
        <f t="shared" si="30"/>
        <v>3</v>
      </c>
      <c r="R71" s="15">
        <f t="shared" si="30"/>
        <v>3</v>
      </c>
      <c r="S71" s="15">
        <f t="shared" si="30"/>
        <v>3</v>
      </c>
      <c r="T71" s="15">
        <f t="shared" si="30"/>
        <v>3</v>
      </c>
      <c r="U71" s="15">
        <f t="shared" si="30"/>
        <v>3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1" xml:space="preserve"> 40 + IF(B249 &gt; 0.25,10,0) + IF(B249 &gt; 0.5,25,0) + IF(B249 &gt; 0.75,25,0)</f>
        <v>40</v>
      </c>
      <c r="C72" s="41">
        <f t="shared" si="31"/>
        <v>50</v>
      </c>
      <c r="D72" s="41">
        <f t="shared" si="31"/>
        <v>50</v>
      </c>
      <c r="E72" s="41">
        <f t="shared" si="31"/>
        <v>75</v>
      </c>
      <c r="F72" s="41">
        <f t="shared" si="31"/>
        <v>50</v>
      </c>
      <c r="G72" s="41">
        <f t="shared" si="31"/>
        <v>75</v>
      </c>
      <c r="H72" s="41">
        <f t="shared" si="31"/>
        <v>50</v>
      </c>
      <c r="I72" s="41">
        <f t="shared" si="31"/>
        <v>50</v>
      </c>
      <c r="J72" s="107">
        <f t="shared" si="31"/>
        <v>50</v>
      </c>
      <c r="K72" s="41">
        <f t="shared" si="31"/>
        <v>75</v>
      </c>
      <c r="L72" s="181">
        <f t="shared" si="31"/>
        <v>75</v>
      </c>
      <c r="M72" s="41">
        <f t="shared" si="31"/>
        <v>75</v>
      </c>
      <c r="N72" s="41">
        <f t="shared" si="31"/>
        <v>75</v>
      </c>
      <c r="O72" s="41">
        <f t="shared" si="31"/>
        <v>75</v>
      </c>
      <c r="P72" s="41">
        <f t="shared" si="31"/>
        <v>75</v>
      </c>
      <c r="Q72" s="41">
        <f t="shared" si="31"/>
        <v>75</v>
      </c>
      <c r="R72" s="41">
        <f t="shared" si="31"/>
        <v>75</v>
      </c>
      <c r="S72" s="41">
        <f t="shared" si="31"/>
        <v>75</v>
      </c>
      <c r="T72" s="41">
        <f t="shared" si="31"/>
        <v>75</v>
      </c>
      <c r="U72" s="41">
        <f t="shared" si="31"/>
        <v>75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2" xml:space="preserve"> IF(B$249 &gt; 0.25,25,0) + IF(B$249 &gt; 0.5,25,0) + IF(B$249 &gt; 0.75,25,0) + IF(B$249 &gt; 1,25,0)</f>
        <v>0</v>
      </c>
      <c r="C73" s="41">
        <f t="shared" si="32"/>
        <v>25</v>
      </c>
      <c r="D73" s="41">
        <f t="shared" si="32"/>
        <v>25</v>
      </c>
      <c r="E73" s="41">
        <f t="shared" si="32"/>
        <v>50</v>
      </c>
      <c r="F73" s="41">
        <f t="shared" si="32"/>
        <v>25</v>
      </c>
      <c r="G73" s="41">
        <f t="shared" si="32"/>
        <v>50</v>
      </c>
      <c r="H73" s="41">
        <f t="shared" si="32"/>
        <v>25</v>
      </c>
      <c r="I73" s="41">
        <f t="shared" si="32"/>
        <v>25</v>
      </c>
      <c r="J73" s="107">
        <f t="shared" si="32"/>
        <v>25</v>
      </c>
      <c r="K73" s="41">
        <f t="shared" si="32"/>
        <v>50</v>
      </c>
      <c r="L73" s="181">
        <f t="shared" si="32"/>
        <v>50</v>
      </c>
      <c r="M73" s="41">
        <f t="shared" si="32"/>
        <v>50</v>
      </c>
      <c r="N73" s="41">
        <f t="shared" si="32"/>
        <v>50</v>
      </c>
      <c r="O73" s="41">
        <f t="shared" si="32"/>
        <v>50</v>
      </c>
      <c r="P73" s="41">
        <f t="shared" si="32"/>
        <v>50</v>
      </c>
      <c r="Q73" s="41">
        <f t="shared" si="32"/>
        <v>50</v>
      </c>
      <c r="R73" s="41">
        <f t="shared" si="32"/>
        <v>50</v>
      </c>
      <c r="S73" s="41">
        <f t="shared" si="32"/>
        <v>50</v>
      </c>
      <c r="T73" s="41">
        <f t="shared" si="32"/>
        <v>50</v>
      </c>
      <c r="U73" s="41">
        <f t="shared" si="32"/>
        <v>50</v>
      </c>
      <c r="V73" s="30"/>
    </row>
    <row r="74" spans="1:97" ht="17.649999999999999">
      <c r="A74" s="22" t="s">
        <v>32</v>
      </c>
      <c r="B74" s="41">
        <f t="shared" ref="B74:U74" si="33" xml:space="preserve"> IF(B$249 &gt; 0.5,25,0) + IF(B$249 &gt; 0.75,50,0) + IF(B$249 &gt; 1,25,0)</f>
        <v>0</v>
      </c>
      <c r="C74" s="41">
        <f t="shared" si="33"/>
        <v>0</v>
      </c>
      <c r="D74" s="41">
        <f t="shared" si="33"/>
        <v>0</v>
      </c>
      <c r="E74" s="41">
        <f t="shared" si="33"/>
        <v>25</v>
      </c>
      <c r="F74" s="41">
        <f t="shared" si="33"/>
        <v>0</v>
      </c>
      <c r="G74" s="41">
        <f t="shared" si="33"/>
        <v>25</v>
      </c>
      <c r="H74" s="41">
        <f t="shared" si="33"/>
        <v>0</v>
      </c>
      <c r="I74" s="41">
        <f t="shared" si="33"/>
        <v>0</v>
      </c>
      <c r="J74" s="107">
        <f t="shared" si="33"/>
        <v>0</v>
      </c>
      <c r="K74" s="41">
        <f t="shared" si="33"/>
        <v>25</v>
      </c>
      <c r="L74" s="181">
        <f t="shared" si="33"/>
        <v>25</v>
      </c>
      <c r="M74" s="41">
        <f t="shared" si="33"/>
        <v>25</v>
      </c>
      <c r="N74" s="41">
        <f t="shared" si="33"/>
        <v>25</v>
      </c>
      <c r="O74" s="41">
        <f t="shared" si="33"/>
        <v>25</v>
      </c>
      <c r="P74" s="41">
        <f t="shared" si="33"/>
        <v>25</v>
      </c>
      <c r="Q74" s="41">
        <f t="shared" si="33"/>
        <v>25</v>
      </c>
      <c r="R74" s="41">
        <f t="shared" si="33"/>
        <v>25</v>
      </c>
      <c r="S74" s="41">
        <f t="shared" si="33"/>
        <v>25</v>
      </c>
      <c r="T74" s="41">
        <f t="shared" si="33"/>
        <v>25</v>
      </c>
      <c r="U74" s="41">
        <f t="shared" si="33"/>
        <v>25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131</v>
      </c>
      <c r="B80" s="8">
        <v>0</v>
      </c>
      <c r="C80" s="8">
        <f t="shared" ref="C80:U80" si="34" xml:space="preserve"> B80 + IF(C25="Tough",1,0) +  IF(C25="Tough++",1,0)</f>
        <v>1</v>
      </c>
      <c r="D80" s="8">
        <f t="shared" si="34"/>
        <v>1</v>
      </c>
      <c r="E80" s="8">
        <f t="shared" si="34"/>
        <v>1</v>
      </c>
      <c r="F80" s="8">
        <f t="shared" si="34"/>
        <v>1</v>
      </c>
      <c r="G80" s="8">
        <f t="shared" si="34"/>
        <v>1</v>
      </c>
      <c r="H80" s="8">
        <f t="shared" si="34"/>
        <v>1</v>
      </c>
      <c r="I80" s="8">
        <f t="shared" si="34"/>
        <v>1</v>
      </c>
      <c r="J80" s="26">
        <f t="shared" si="34"/>
        <v>1</v>
      </c>
      <c r="K80" s="8">
        <f t="shared" si="34"/>
        <v>1</v>
      </c>
      <c r="L80" s="28">
        <f t="shared" si="34"/>
        <v>1</v>
      </c>
      <c r="M80" s="8">
        <f t="shared" si="34"/>
        <v>1</v>
      </c>
      <c r="N80" s="8">
        <f t="shared" si="34"/>
        <v>1</v>
      </c>
      <c r="O80" s="8">
        <f t="shared" si="34"/>
        <v>1</v>
      </c>
      <c r="P80" s="8">
        <f t="shared" si="34"/>
        <v>1</v>
      </c>
      <c r="Q80" s="8">
        <f t="shared" si="34"/>
        <v>1</v>
      </c>
      <c r="R80" s="8">
        <f t="shared" si="34"/>
        <v>1</v>
      </c>
      <c r="S80" s="8">
        <f t="shared" si="34"/>
        <v>1</v>
      </c>
      <c r="T80" s="8">
        <f t="shared" si="34"/>
        <v>1</v>
      </c>
      <c r="U80" s="8">
        <f t="shared" si="34"/>
        <v>1</v>
      </c>
    </row>
    <row r="81" spans="1:22">
      <c r="A81" s="23" t="s">
        <v>157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5" xml:space="preserve"> C81 + IF(D25="Empathy",1,0)</f>
        <v>1</v>
      </c>
      <c r="E81" s="8">
        <f t="shared" si="35"/>
        <v>1</v>
      </c>
      <c r="F81" s="8">
        <f t="shared" si="35"/>
        <v>1</v>
      </c>
      <c r="G81" s="8">
        <f t="shared" si="35"/>
        <v>1</v>
      </c>
      <c r="H81" s="8">
        <f t="shared" si="35"/>
        <v>1</v>
      </c>
      <c r="I81" s="8">
        <f t="shared" si="35"/>
        <v>1</v>
      </c>
      <c r="J81" s="8">
        <f t="shared" si="35"/>
        <v>1</v>
      </c>
      <c r="K81" s="8">
        <f t="shared" si="35"/>
        <v>1</v>
      </c>
      <c r="L81" s="8">
        <f t="shared" si="35"/>
        <v>1</v>
      </c>
      <c r="M81" s="8">
        <f t="shared" si="35"/>
        <v>1</v>
      </c>
      <c r="N81" s="8">
        <f t="shared" si="35"/>
        <v>1</v>
      </c>
      <c r="O81" s="8">
        <f t="shared" si="35"/>
        <v>1</v>
      </c>
      <c r="P81" s="8">
        <f t="shared" si="35"/>
        <v>1</v>
      </c>
      <c r="Q81" s="8">
        <f t="shared" si="35"/>
        <v>1</v>
      </c>
      <c r="R81" s="8">
        <f t="shared" si="35"/>
        <v>1</v>
      </c>
      <c r="S81" s="8">
        <f t="shared" si="35"/>
        <v>1</v>
      </c>
      <c r="T81" s="8">
        <f t="shared" si="35"/>
        <v>1</v>
      </c>
      <c r="U81" s="8">
        <f t="shared" si="35"/>
        <v>1</v>
      </c>
    </row>
    <row r="83" spans="1:22" ht="23.25">
      <c r="A83" s="142" t="s">
        <v>145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6" xml:space="preserve"> B217 + INT(2+ B$7/2)</f>
        <v>4</v>
      </c>
      <c r="C84" s="8">
        <f t="shared" si="36"/>
        <v>5</v>
      </c>
      <c r="D84" s="8">
        <f t="shared" si="36"/>
        <v>5</v>
      </c>
      <c r="E84" s="8">
        <f t="shared" si="36"/>
        <v>6</v>
      </c>
      <c r="F84" s="8">
        <f t="shared" si="36"/>
        <v>6</v>
      </c>
      <c r="G84" s="8">
        <f t="shared" si="36"/>
        <v>7</v>
      </c>
      <c r="H84" s="8">
        <f t="shared" si="36"/>
        <v>7</v>
      </c>
      <c r="I84" s="8">
        <f t="shared" si="36"/>
        <v>8</v>
      </c>
      <c r="J84" s="26">
        <f t="shared" si="36"/>
        <v>8</v>
      </c>
      <c r="K84" s="8">
        <f t="shared" ref="K84:U84" si="37" xml:space="preserve"> J217 + INT(2+ $J$7/2) + INT(2+ (K$7 - $J$7)/2)</f>
        <v>10</v>
      </c>
      <c r="L84" s="28">
        <f t="shared" si="37"/>
        <v>11</v>
      </c>
      <c r="M84" s="8">
        <f t="shared" si="37"/>
        <v>11</v>
      </c>
      <c r="N84" s="8">
        <f t="shared" si="37"/>
        <v>13</v>
      </c>
      <c r="O84" s="8">
        <f t="shared" si="37"/>
        <v>13</v>
      </c>
      <c r="P84" s="8">
        <f t="shared" si="37"/>
        <v>14</v>
      </c>
      <c r="Q84" s="8">
        <f t="shared" si="37"/>
        <v>14</v>
      </c>
      <c r="R84" s="8">
        <f t="shared" si="37"/>
        <v>15</v>
      </c>
      <c r="S84" s="8">
        <f t="shared" si="37"/>
        <v>15</v>
      </c>
      <c r="T84" s="8">
        <f t="shared" si="37"/>
        <v>16</v>
      </c>
      <c r="U84" s="8">
        <f t="shared" si="37"/>
        <v>16</v>
      </c>
      <c r="V84" s="29"/>
    </row>
    <row r="85" spans="1:22">
      <c r="A85" s="45" t="s">
        <v>52</v>
      </c>
      <c r="B85" s="8">
        <f t="shared" ref="B85:J85" si="38" xml:space="preserve"> B216 + INT(2+ B$7/2)</f>
        <v>2</v>
      </c>
      <c r="C85" s="8">
        <f t="shared" si="38"/>
        <v>3</v>
      </c>
      <c r="D85" s="8">
        <f t="shared" si="38"/>
        <v>3</v>
      </c>
      <c r="E85" s="8">
        <f t="shared" si="38"/>
        <v>4</v>
      </c>
      <c r="F85" s="8">
        <f t="shared" si="38"/>
        <v>4</v>
      </c>
      <c r="G85" s="8">
        <f t="shared" si="38"/>
        <v>5</v>
      </c>
      <c r="H85" s="8">
        <f t="shared" si="38"/>
        <v>5</v>
      </c>
      <c r="I85" s="8">
        <f t="shared" si="38"/>
        <v>6</v>
      </c>
      <c r="J85" s="26">
        <f t="shared" si="38"/>
        <v>6</v>
      </c>
      <c r="K85" s="8">
        <f t="shared" ref="K85:U85" si="39" xml:space="preserve"> J216 + INT(2+ $J$7/2) +  INT(2+ (K$7 - $J$7)/2)</f>
        <v>8</v>
      </c>
      <c r="L85" s="28">
        <f t="shared" si="39"/>
        <v>9</v>
      </c>
      <c r="M85" s="8">
        <f t="shared" si="39"/>
        <v>9</v>
      </c>
      <c r="N85" s="8">
        <f t="shared" si="39"/>
        <v>10</v>
      </c>
      <c r="O85" s="8">
        <f t="shared" si="39"/>
        <v>10</v>
      </c>
      <c r="P85" s="8">
        <f t="shared" si="39"/>
        <v>11</v>
      </c>
      <c r="Q85" s="8">
        <f t="shared" si="39"/>
        <v>11</v>
      </c>
      <c r="R85" s="8">
        <f t="shared" si="39"/>
        <v>12</v>
      </c>
      <c r="S85" s="8">
        <f t="shared" si="39"/>
        <v>12</v>
      </c>
      <c r="T85" s="8">
        <f t="shared" si="39"/>
        <v>13</v>
      </c>
      <c r="U85" s="8">
        <f t="shared" si="39"/>
        <v>13</v>
      </c>
      <c r="V85" s="29"/>
    </row>
    <row r="86" spans="1:22">
      <c r="A86" s="45" t="s">
        <v>53</v>
      </c>
      <c r="B86" s="8">
        <f t="shared" ref="B86:J86" si="40" xml:space="preserve"> B219 + INT(2+ B$7/2)</f>
        <v>3</v>
      </c>
      <c r="C86" s="8">
        <f t="shared" si="40"/>
        <v>4</v>
      </c>
      <c r="D86" s="8">
        <f t="shared" si="40"/>
        <v>4</v>
      </c>
      <c r="E86" s="8">
        <f t="shared" si="40"/>
        <v>5</v>
      </c>
      <c r="F86" s="8">
        <f t="shared" si="40"/>
        <v>5</v>
      </c>
      <c r="G86" s="8">
        <f t="shared" si="40"/>
        <v>6</v>
      </c>
      <c r="H86" s="8">
        <f t="shared" si="40"/>
        <v>6</v>
      </c>
      <c r="I86" s="8">
        <f t="shared" si="40"/>
        <v>7</v>
      </c>
      <c r="J86" s="26">
        <f t="shared" si="40"/>
        <v>7</v>
      </c>
      <c r="K86" s="8">
        <f t="shared" ref="K86:U86" si="41">J219+INT(2+$J$7/2) +  INT( (K$7 - $J$7)*2/5 + 4/3)</f>
        <v>8</v>
      </c>
      <c r="L86" s="28">
        <f t="shared" si="41"/>
        <v>9</v>
      </c>
      <c r="M86" s="8">
        <f t="shared" si="41"/>
        <v>9</v>
      </c>
      <c r="N86" s="8">
        <f t="shared" si="41"/>
        <v>9</v>
      </c>
      <c r="O86" s="8">
        <f t="shared" si="41"/>
        <v>10</v>
      </c>
      <c r="P86" s="8">
        <f t="shared" si="41"/>
        <v>10</v>
      </c>
      <c r="Q86" s="8">
        <f t="shared" si="41"/>
        <v>11</v>
      </c>
      <c r="R86" s="8">
        <f t="shared" si="41"/>
        <v>12</v>
      </c>
      <c r="S86" s="8">
        <f t="shared" si="41"/>
        <v>12</v>
      </c>
      <c r="T86" s="8">
        <f t="shared" si="41"/>
        <v>13</v>
      </c>
      <c r="U86" s="8">
        <f t="shared" si="41"/>
        <v>13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143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2" xml:space="preserve"> IF(OR(B3="Scout",B3="Consular",B3="Combat",B3="Expert",A89=1),1,2)</f>
        <v>1</v>
      </c>
      <c r="C89" s="73">
        <f t="shared" si="42"/>
        <v>1</v>
      </c>
      <c r="D89" s="73">
        <f t="shared" si="42"/>
        <v>1</v>
      </c>
      <c r="E89" s="73">
        <f t="shared" si="42"/>
        <v>1</v>
      </c>
      <c r="F89" s="73">
        <f t="shared" si="42"/>
        <v>1</v>
      </c>
      <c r="G89" s="73">
        <f t="shared" si="42"/>
        <v>1</v>
      </c>
      <c r="H89" s="73">
        <f t="shared" si="42"/>
        <v>1</v>
      </c>
      <c r="I89" s="73">
        <f t="shared" si="42"/>
        <v>1</v>
      </c>
      <c r="J89" s="151">
        <f t="shared" si="42"/>
        <v>1</v>
      </c>
      <c r="K89" s="23">
        <f t="shared" si="42"/>
        <v>1</v>
      </c>
      <c r="L89" s="182">
        <f t="shared" si="42"/>
        <v>1</v>
      </c>
      <c r="M89" s="73">
        <f t="shared" si="42"/>
        <v>1</v>
      </c>
      <c r="N89" s="73">
        <f t="shared" si="42"/>
        <v>1</v>
      </c>
      <c r="O89" s="73">
        <f t="shared" si="42"/>
        <v>1</v>
      </c>
      <c r="P89" s="73">
        <f t="shared" si="42"/>
        <v>1</v>
      </c>
      <c r="Q89" s="73">
        <f t="shared" si="42"/>
        <v>1</v>
      </c>
      <c r="R89" s="73">
        <f t="shared" si="42"/>
        <v>1</v>
      </c>
      <c r="S89" s="73">
        <f t="shared" si="42"/>
        <v>1</v>
      </c>
      <c r="T89" s="73">
        <f t="shared" si="42"/>
        <v>1</v>
      </c>
      <c r="U89" s="73">
        <f t="shared" si="42"/>
        <v>1</v>
      </c>
      <c r="V89" s="29"/>
    </row>
    <row r="90" spans="1:22">
      <c r="A90" s="66" t="s">
        <v>11</v>
      </c>
      <c r="B90" s="23">
        <f t="shared" ref="B90:U90" si="43">IF(OR(B3="Soldier",B3="Scout",B3="Scoundrel",B3="Consular",B3="Combat",A90=1),1,2)</f>
        <v>1</v>
      </c>
      <c r="C90" s="23">
        <f t="shared" si="43"/>
        <v>1</v>
      </c>
      <c r="D90" s="23">
        <f t="shared" si="43"/>
        <v>1</v>
      </c>
      <c r="E90" s="23">
        <f t="shared" si="43"/>
        <v>1</v>
      </c>
      <c r="F90" s="23">
        <f t="shared" si="43"/>
        <v>1</v>
      </c>
      <c r="G90" s="23">
        <f t="shared" si="43"/>
        <v>1</v>
      </c>
      <c r="H90" s="23">
        <f t="shared" si="43"/>
        <v>1</v>
      </c>
      <c r="I90" s="23">
        <f t="shared" si="43"/>
        <v>1</v>
      </c>
      <c r="J90" s="27">
        <f t="shared" si="43"/>
        <v>1</v>
      </c>
      <c r="K90" s="23">
        <f t="shared" si="43"/>
        <v>1</v>
      </c>
      <c r="L90" s="76">
        <f t="shared" si="43"/>
        <v>1</v>
      </c>
      <c r="M90" s="23">
        <f t="shared" si="43"/>
        <v>1</v>
      </c>
      <c r="N90" s="23">
        <f t="shared" si="43"/>
        <v>1</v>
      </c>
      <c r="O90" s="23">
        <f t="shared" si="43"/>
        <v>1</v>
      </c>
      <c r="P90" s="23">
        <f t="shared" si="43"/>
        <v>1</v>
      </c>
      <c r="Q90" s="23">
        <f t="shared" si="43"/>
        <v>1</v>
      </c>
      <c r="R90" s="23">
        <f t="shared" si="43"/>
        <v>1</v>
      </c>
      <c r="S90" s="23">
        <f t="shared" si="43"/>
        <v>1</v>
      </c>
      <c r="T90" s="23">
        <f t="shared" si="43"/>
        <v>1</v>
      </c>
      <c r="U90" s="23">
        <f t="shared" si="43"/>
        <v>1</v>
      </c>
      <c r="V90" s="29"/>
    </row>
    <row r="91" spans="1:22">
      <c r="A91" s="66" t="s">
        <v>12</v>
      </c>
      <c r="B91" s="23">
        <f t="shared" ref="B91:U91" si="44">IF(OR(B3="Scoundrel",A91=1),1,2)</f>
        <v>2</v>
      </c>
      <c r="C91" s="23">
        <f t="shared" si="44"/>
        <v>2</v>
      </c>
      <c r="D91" s="23">
        <f t="shared" si="44"/>
        <v>2</v>
      </c>
      <c r="E91" s="23">
        <f t="shared" si="44"/>
        <v>2</v>
      </c>
      <c r="F91" s="23">
        <f t="shared" si="44"/>
        <v>2</v>
      </c>
      <c r="G91" s="23">
        <f t="shared" si="44"/>
        <v>2</v>
      </c>
      <c r="H91" s="23">
        <f t="shared" si="44"/>
        <v>2</v>
      </c>
      <c r="I91" s="23">
        <f t="shared" si="44"/>
        <v>2</v>
      </c>
      <c r="J91" s="27">
        <f t="shared" si="44"/>
        <v>2</v>
      </c>
      <c r="K91" s="23">
        <f t="shared" si="44"/>
        <v>2</v>
      </c>
      <c r="L91" s="76">
        <f t="shared" si="44"/>
        <v>2</v>
      </c>
      <c r="M91" s="23">
        <f t="shared" si="44"/>
        <v>2</v>
      </c>
      <c r="N91" s="23">
        <f t="shared" si="44"/>
        <v>2</v>
      </c>
      <c r="O91" s="23">
        <f t="shared" si="44"/>
        <v>2</v>
      </c>
      <c r="P91" s="23">
        <f t="shared" si="44"/>
        <v>2</v>
      </c>
      <c r="Q91" s="23">
        <f t="shared" si="44"/>
        <v>2</v>
      </c>
      <c r="R91" s="23">
        <f t="shared" si="44"/>
        <v>2</v>
      </c>
      <c r="S91" s="23">
        <f t="shared" si="44"/>
        <v>2</v>
      </c>
      <c r="T91" s="23">
        <f t="shared" si="44"/>
        <v>2</v>
      </c>
      <c r="U91" s="23">
        <f t="shared" si="44"/>
        <v>2</v>
      </c>
      <c r="V91" s="29"/>
    </row>
    <row r="92" spans="1:22">
      <c r="A92" s="66" t="s">
        <v>13</v>
      </c>
      <c r="B92" s="23">
        <f t="shared" ref="B92:U92" si="45">IF(OR(B3="Soldier",B3="Scout",B3="Scoundrel",B3="Guardian",B3="Sentinel",B3="Consular",B3="Combat",A92=1),1,2)</f>
        <v>1</v>
      </c>
      <c r="C92" s="23">
        <f t="shared" si="45"/>
        <v>1</v>
      </c>
      <c r="D92" s="23">
        <f t="shared" si="45"/>
        <v>1</v>
      </c>
      <c r="E92" s="23">
        <f t="shared" si="45"/>
        <v>1</v>
      </c>
      <c r="F92" s="23">
        <f t="shared" si="45"/>
        <v>1</v>
      </c>
      <c r="G92" s="23">
        <f t="shared" si="45"/>
        <v>1</v>
      </c>
      <c r="H92" s="23">
        <f t="shared" si="45"/>
        <v>1</v>
      </c>
      <c r="I92" s="23">
        <f t="shared" si="45"/>
        <v>1</v>
      </c>
      <c r="J92" s="27">
        <f t="shared" si="45"/>
        <v>1</v>
      </c>
      <c r="K92" s="23">
        <f t="shared" si="45"/>
        <v>1</v>
      </c>
      <c r="L92" s="76">
        <f t="shared" si="45"/>
        <v>1</v>
      </c>
      <c r="M92" s="23">
        <f t="shared" si="45"/>
        <v>1</v>
      </c>
      <c r="N92" s="23">
        <f t="shared" si="45"/>
        <v>1</v>
      </c>
      <c r="O92" s="23">
        <f t="shared" si="45"/>
        <v>1</v>
      </c>
      <c r="P92" s="23">
        <f t="shared" si="45"/>
        <v>1</v>
      </c>
      <c r="Q92" s="23">
        <f t="shared" si="45"/>
        <v>1</v>
      </c>
      <c r="R92" s="23">
        <f t="shared" si="45"/>
        <v>1</v>
      </c>
      <c r="S92" s="23">
        <f t="shared" si="45"/>
        <v>1</v>
      </c>
      <c r="T92" s="23">
        <f t="shared" si="45"/>
        <v>1</v>
      </c>
      <c r="U92" s="23">
        <f t="shared" si="45"/>
        <v>1</v>
      </c>
      <c r="V92" s="29"/>
    </row>
    <row r="93" spans="1:22">
      <c r="A93" s="66" t="s">
        <v>24</v>
      </c>
      <c r="B93" s="23">
        <f t="shared" ref="B93:U93" si="46">IF($A$1="Player",IF(OR(B3="Scoundrel",B3="Guardian",B3="Sentinel",B3="Consular",A93=1),1,2),0)</f>
        <v>2</v>
      </c>
      <c r="C93" s="23">
        <f t="shared" si="46"/>
        <v>2</v>
      </c>
      <c r="D93" s="23">
        <f t="shared" si="46"/>
        <v>2</v>
      </c>
      <c r="E93" s="23">
        <f t="shared" si="46"/>
        <v>2</v>
      </c>
      <c r="F93" s="23">
        <f t="shared" si="46"/>
        <v>2</v>
      </c>
      <c r="G93" s="23">
        <f t="shared" si="46"/>
        <v>2</v>
      </c>
      <c r="H93" s="23">
        <f t="shared" si="46"/>
        <v>2</v>
      </c>
      <c r="I93" s="23">
        <f t="shared" si="46"/>
        <v>2</v>
      </c>
      <c r="J93" s="27">
        <f t="shared" si="46"/>
        <v>2</v>
      </c>
      <c r="K93" s="23">
        <f t="shared" si="46"/>
        <v>1</v>
      </c>
      <c r="L93" s="76">
        <f t="shared" si="46"/>
        <v>1</v>
      </c>
      <c r="M93" s="23">
        <f t="shared" si="46"/>
        <v>1</v>
      </c>
      <c r="N93" s="23">
        <f t="shared" si="46"/>
        <v>1</v>
      </c>
      <c r="O93" s="23">
        <f t="shared" si="46"/>
        <v>1</v>
      </c>
      <c r="P93" s="23">
        <f t="shared" si="46"/>
        <v>1</v>
      </c>
      <c r="Q93" s="23">
        <f t="shared" si="46"/>
        <v>1</v>
      </c>
      <c r="R93" s="23">
        <f t="shared" si="46"/>
        <v>1</v>
      </c>
      <c r="S93" s="23">
        <f t="shared" si="46"/>
        <v>1</v>
      </c>
      <c r="T93" s="23">
        <f t="shared" si="46"/>
        <v>1</v>
      </c>
      <c r="U93" s="23">
        <f t="shared" si="46"/>
        <v>1</v>
      </c>
      <c r="V93" s="29"/>
    </row>
    <row r="94" spans="1:22">
      <c r="A94" s="66" t="s">
        <v>14</v>
      </c>
      <c r="B94" s="23">
        <f t="shared" ref="B94:U94" si="47">IF(OR(B3="Scout",B3="Consular",B3="Combat",B3="Expert",A94=1),1,2)</f>
        <v>1</v>
      </c>
      <c r="C94" s="23">
        <f t="shared" si="47"/>
        <v>1</v>
      </c>
      <c r="D94" s="23">
        <f t="shared" si="47"/>
        <v>1</v>
      </c>
      <c r="E94" s="23">
        <f t="shared" si="47"/>
        <v>1</v>
      </c>
      <c r="F94" s="23">
        <f t="shared" si="47"/>
        <v>1</v>
      </c>
      <c r="G94" s="23">
        <f t="shared" si="47"/>
        <v>1</v>
      </c>
      <c r="H94" s="23">
        <f t="shared" si="47"/>
        <v>1</v>
      </c>
      <c r="I94" s="23">
        <f t="shared" si="47"/>
        <v>1</v>
      </c>
      <c r="J94" s="27">
        <f t="shared" si="47"/>
        <v>1</v>
      </c>
      <c r="K94" s="23">
        <f t="shared" si="47"/>
        <v>1</v>
      </c>
      <c r="L94" s="76">
        <f t="shared" si="47"/>
        <v>1</v>
      </c>
      <c r="M94" s="23">
        <f t="shared" si="47"/>
        <v>1</v>
      </c>
      <c r="N94" s="23">
        <f t="shared" si="47"/>
        <v>1</v>
      </c>
      <c r="O94" s="23">
        <f t="shared" si="47"/>
        <v>1</v>
      </c>
      <c r="P94" s="23">
        <f t="shared" si="47"/>
        <v>1</v>
      </c>
      <c r="Q94" s="23">
        <f t="shared" si="47"/>
        <v>1</v>
      </c>
      <c r="R94" s="23">
        <f t="shared" si="47"/>
        <v>1</v>
      </c>
      <c r="S94" s="23">
        <f t="shared" si="47"/>
        <v>1</v>
      </c>
      <c r="T94" s="23">
        <f t="shared" si="47"/>
        <v>1</v>
      </c>
      <c r="U94" s="23">
        <f t="shared" si="47"/>
        <v>1</v>
      </c>
      <c r="V94" s="29"/>
    </row>
    <row r="95" spans="1:22">
      <c r="A95" s="66" t="s">
        <v>15</v>
      </c>
      <c r="B95" s="23">
        <f t="shared" ref="B95:U95" si="48">IF(OR(B3="Scoundrel",B3="Combat",B3="Expert",A95=1),1,2)</f>
        <v>2</v>
      </c>
      <c r="C95" s="23">
        <f t="shared" si="48"/>
        <v>2</v>
      </c>
      <c r="D95" s="23">
        <f t="shared" si="48"/>
        <v>2</v>
      </c>
      <c r="E95" s="23">
        <f t="shared" si="48"/>
        <v>2</v>
      </c>
      <c r="F95" s="23">
        <f t="shared" si="48"/>
        <v>2</v>
      </c>
      <c r="G95" s="23">
        <f t="shared" si="48"/>
        <v>2</v>
      </c>
      <c r="H95" s="23">
        <f t="shared" si="48"/>
        <v>2</v>
      </c>
      <c r="I95" s="23">
        <f t="shared" si="48"/>
        <v>2</v>
      </c>
      <c r="J95" s="27">
        <f t="shared" si="48"/>
        <v>2</v>
      </c>
      <c r="K95" s="23">
        <f t="shared" si="48"/>
        <v>2</v>
      </c>
      <c r="L95" s="76">
        <f t="shared" si="48"/>
        <v>2</v>
      </c>
      <c r="M95" s="23">
        <f t="shared" si="48"/>
        <v>2</v>
      </c>
      <c r="N95" s="23">
        <f t="shared" si="48"/>
        <v>2</v>
      </c>
      <c r="O95" s="23">
        <f t="shared" si="48"/>
        <v>2</v>
      </c>
      <c r="P95" s="23">
        <f t="shared" si="48"/>
        <v>2</v>
      </c>
      <c r="Q95" s="23">
        <f t="shared" si="48"/>
        <v>2</v>
      </c>
      <c r="R95" s="23">
        <f t="shared" si="48"/>
        <v>2</v>
      </c>
      <c r="S95" s="23">
        <f t="shared" si="48"/>
        <v>2</v>
      </c>
      <c r="T95" s="23">
        <f t="shared" si="48"/>
        <v>2</v>
      </c>
      <c r="U95" s="23">
        <f t="shared" si="48"/>
        <v>2</v>
      </c>
      <c r="V95" s="29"/>
    </row>
    <row r="96" spans="1:22">
      <c r="A96" s="66" t="s">
        <v>16</v>
      </c>
      <c r="B96" s="23">
        <f t="shared" ref="B96:U96" si="49">IF(OR(B3="Soldier",B3="Scout",B3="Guardian",B3="Sentinel",B3="Consular",A96=1),1,2)</f>
        <v>1</v>
      </c>
      <c r="C96" s="23">
        <f t="shared" si="49"/>
        <v>1</v>
      </c>
      <c r="D96" s="23">
        <f t="shared" si="49"/>
        <v>1</v>
      </c>
      <c r="E96" s="23">
        <f t="shared" si="49"/>
        <v>1</v>
      </c>
      <c r="F96" s="23">
        <f t="shared" si="49"/>
        <v>1</v>
      </c>
      <c r="G96" s="23">
        <f t="shared" si="49"/>
        <v>1</v>
      </c>
      <c r="H96" s="23">
        <f t="shared" si="49"/>
        <v>1</v>
      </c>
      <c r="I96" s="23">
        <f t="shared" si="49"/>
        <v>1</v>
      </c>
      <c r="J96" s="27">
        <f t="shared" si="49"/>
        <v>1</v>
      </c>
      <c r="K96" s="23">
        <f t="shared" si="49"/>
        <v>1</v>
      </c>
      <c r="L96" s="76">
        <f t="shared" si="49"/>
        <v>1</v>
      </c>
      <c r="M96" s="23">
        <f t="shared" si="49"/>
        <v>1</v>
      </c>
      <c r="N96" s="23">
        <f t="shared" si="49"/>
        <v>1</v>
      </c>
      <c r="O96" s="23">
        <f t="shared" si="49"/>
        <v>1</v>
      </c>
      <c r="P96" s="23">
        <f t="shared" si="49"/>
        <v>1</v>
      </c>
      <c r="Q96" s="23">
        <f t="shared" si="49"/>
        <v>1</v>
      </c>
      <c r="R96" s="23">
        <f t="shared" si="49"/>
        <v>1</v>
      </c>
      <c r="S96" s="23">
        <f t="shared" si="49"/>
        <v>1</v>
      </c>
      <c r="T96" s="23">
        <f t="shared" si="49"/>
        <v>1</v>
      </c>
      <c r="U96" s="23">
        <f t="shared" si="49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50" xml:space="preserve"> IF((1 - (B255 - 1)/20)*100 &lt;= 100, IF((1 - (B255 - 1)/20)*100 &gt;= 0, (1 - (B255 - 1)/20)*100, 0), 100)</f>
        <v>44.999999999999993</v>
      </c>
      <c r="C115" s="8">
        <f t="shared" si="50"/>
        <v>50</v>
      </c>
      <c r="D115" s="8">
        <f t="shared" si="50"/>
        <v>60</v>
      </c>
      <c r="E115" s="8">
        <f t="shared" si="50"/>
        <v>70</v>
      </c>
      <c r="F115" s="8">
        <f t="shared" si="50"/>
        <v>70</v>
      </c>
      <c r="G115" s="8">
        <f t="shared" si="50"/>
        <v>75</v>
      </c>
      <c r="H115" s="8">
        <f t="shared" si="50"/>
        <v>75</v>
      </c>
      <c r="I115" s="8">
        <f t="shared" si="50"/>
        <v>80</v>
      </c>
      <c r="J115" s="26">
        <f t="shared" si="50"/>
        <v>80</v>
      </c>
      <c r="K115" s="8">
        <f t="shared" si="50"/>
        <v>90</v>
      </c>
      <c r="L115" s="28">
        <f t="shared" si="50"/>
        <v>100</v>
      </c>
      <c r="M115" s="8">
        <f t="shared" si="50"/>
        <v>100</v>
      </c>
      <c r="N115" s="8">
        <f t="shared" si="50"/>
        <v>100</v>
      </c>
      <c r="O115" s="8">
        <f t="shared" si="50"/>
        <v>100</v>
      </c>
      <c r="P115" s="8">
        <f t="shared" si="50"/>
        <v>100</v>
      </c>
      <c r="Q115" s="8">
        <f t="shared" si="50"/>
        <v>100</v>
      </c>
      <c r="R115" s="8">
        <f t="shared" si="50"/>
        <v>100</v>
      </c>
      <c r="S115" s="8">
        <f t="shared" si="50"/>
        <v>100</v>
      </c>
      <c r="T115" s="8">
        <f t="shared" si="50"/>
        <v>100</v>
      </c>
      <c r="U115" s="8">
        <f t="shared" si="50"/>
        <v>100</v>
      </c>
      <c r="V115" s="29"/>
    </row>
    <row r="116" spans="1:22">
      <c r="A116" s="8" t="s">
        <v>64</v>
      </c>
      <c r="B116" s="8">
        <f t="shared" ref="B116:U116" si="51" xml:space="preserve"> IF((1 - (B256 - 1)/20)*100 &lt;= 100, IF((1 - (B256 - 1)/20)*100 &gt;= 0, (1 - (B256 - 1)/20)*100, 0), 100)</f>
        <v>40</v>
      </c>
      <c r="C116" s="8">
        <f t="shared" si="51"/>
        <v>44.999999999999993</v>
      </c>
      <c r="D116" s="8">
        <f t="shared" si="51"/>
        <v>55.000000000000007</v>
      </c>
      <c r="E116" s="8">
        <f t="shared" si="51"/>
        <v>65</v>
      </c>
      <c r="F116" s="8">
        <f t="shared" si="51"/>
        <v>65</v>
      </c>
      <c r="G116" s="8">
        <f t="shared" si="51"/>
        <v>70</v>
      </c>
      <c r="H116" s="8">
        <f t="shared" si="51"/>
        <v>70</v>
      </c>
      <c r="I116" s="8">
        <f t="shared" si="51"/>
        <v>75</v>
      </c>
      <c r="J116" s="26">
        <f t="shared" si="51"/>
        <v>75</v>
      </c>
      <c r="K116" s="8">
        <f t="shared" si="51"/>
        <v>90</v>
      </c>
      <c r="L116" s="28">
        <f t="shared" si="51"/>
        <v>100</v>
      </c>
      <c r="M116" s="8">
        <f t="shared" si="51"/>
        <v>100</v>
      </c>
      <c r="N116" s="8">
        <f t="shared" si="51"/>
        <v>100</v>
      </c>
      <c r="O116" s="8">
        <f t="shared" si="51"/>
        <v>100</v>
      </c>
      <c r="P116" s="8">
        <f t="shared" si="51"/>
        <v>100</v>
      </c>
      <c r="Q116" s="8">
        <f t="shared" si="51"/>
        <v>100</v>
      </c>
      <c r="R116" s="8">
        <f t="shared" si="51"/>
        <v>100</v>
      </c>
      <c r="S116" s="8">
        <f t="shared" si="51"/>
        <v>100</v>
      </c>
      <c r="T116" s="8">
        <f t="shared" si="51"/>
        <v>100</v>
      </c>
      <c r="U116" s="8">
        <f t="shared" si="51"/>
        <v>100</v>
      </c>
      <c r="V116" s="29"/>
    </row>
    <row r="117" spans="1:22">
      <c r="A117" s="8" t="s">
        <v>65</v>
      </c>
      <c r="B117" s="8">
        <f t="shared" ref="B117:U117" si="52" xml:space="preserve"> IF((1 - (B257 - 1)/20)*100 &lt;= 100, IF((1 - (B257 - 1)/20)*100 &gt;= 0, (1 - (B257 - 1)/20)*100, 0), 100)</f>
        <v>40</v>
      </c>
      <c r="C117" s="8">
        <f t="shared" si="52"/>
        <v>44.999999999999993</v>
      </c>
      <c r="D117" s="8">
        <f t="shared" si="52"/>
        <v>55.000000000000007</v>
      </c>
      <c r="E117" s="8">
        <f t="shared" si="52"/>
        <v>65</v>
      </c>
      <c r="F117" s="8">
        <f t="shared" si="52"/>
        <v>65</v>
      </c>
      <c r="G117" s="8">
        <f t="shared" si="52"/>
        <v>70</v>
      </c>
      <c r="H117" s="8">
        <f t="shared" si="52"/>
        <v>70</v>
      </c>
      <c r="I117" s="8">
        <f t="shared" si="52"/>
        <v>75</v>
      </c>
      <c r="J117" s="26">
        <f t="shared" si="52"/>
        <v>75</v>
      </c>
      <c r="K117" s="8">
        <f t="shared" si="52"/>
        <v>90</v>
      </c>
      <c r="L117" s="28">
        <f t="shared" si="52"/>
        <v>100</v>
      </c>
      <c r="M117" s="8">
        <f t="shared" si="52"/>
        <v>100</v>
      </c>
      <c r="N117" s="8">
        <f t="shared" si="52"/>
        <v>100</v>
      </c>
      <c r="O117" s="8">
        <f t="shared" si="52"/>
        <v>100</v>
      </c>
      <c r="P117" s="8">
        <f t="shared" si="52"/>
        <v>100</v>
      </c>
      <c r="Q117" s="8">
        <f t="shared" si="52"/>
        <v>100</v>
      </c>
      <c r="R117" s="8">
        <f t="shared" si="52"/>
        <v>100</v>
      </c>
      <c r="S117" s="8">
        <f t="shared" si="52"/>
        <v>100</v>
      </c>
      <c r="T117" s="8">
        <f t="shared" si="52"/>
        <v>100</v>
      </c>
      <c r="U117" s="8">
        <f t="shared" si="52"/>
        <v>100</v>
      </c>
    </row>
    <row r="118" spans="1:22">
      <c r="A118" s="8" t="s">
        <v>66</v>
      </c>
      <c r="B118" s="8">
        <f t="shared" ref="B118:U118" si="53" xml:space="preserve"> IF((1 - (B258 - 1)/20)*100 &lt;= 100, IF((1 - (B258 - 1)/20)*100 &gt;= 0, (1 - (B258 - 1)/20)*100, 0), 100)</f>
        <v>50</v>
      </c>
      <c r="C118" s="8">
        <f t="shared" si="53"/>
        <v>55.000000000000007</v>
      </c>
      <c r="D118" s="8">
        <f t="shared" si="53"/>
        <v>65</v>
      </c>
      <c r="E118" s="8">
        <f t="shared" si="53"/>
        <v>75</v>
      </c>
      <c r="F118" s="8">
        <f t="shared" si="53"/>
        <v>75</v>
      </c>
      <c r="G118" s="8">
        <f t="shared" si="53"/>
        <v>80</v>
      </c>
      <c r="H118" s="8">
        <f t="shared" si="53"/>
        <v>80</v>
      </c>
      <c r="I118" s="8">
        <f t="shared" si="53"/>
        <v>85</v>
      </c>
      <c r="J118" s="26">
        <f t="shared" si="53"/>
        <v>85</v>
      </c>
      <c r="K118" s="8">
        <f t="shared" si="53"/>
        <v>100</v>
      </c>
      <c r="L118" s="28">
        <f t="shared" si="53"/>
        <v>100</v>
      </c>
      <c r="M118" s="8">
        <f t="shared" si="53"/>
        <v>100</v>
      </c>
      <c r="N118" s="8">
        <f t="shared" si="53"/>
        <v>100</v>
      </c>
      <c r="O118" s="8">
        <f t="shared" si="53"/>
        <v>100</v>
      </c>
      <c r="P118" s="8">
        <f t="shared" si="53"/>
        <v>100</v>
      </c>
      <c r="Q118" s="8">
        <f t="shared" si="53"/>
        <v>100</v>
      </c>
      <c r="R118" s="8">
        <f t="shared" si="53"/>
        <v>100</v>
      </c>
      <c r="S118" s="8">
        <f t="shared" si="53"/>
        <v>100</v>
      </c>
      <c r="T118" s="8">
        <f t="shared" si="53"/>
        <v>100</v>
      </c>
      <c r="U118" s="8">
        <f t="shared" si="53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4" xml:space="preserve"> IF((1 - (B260 - 1)/20)*100 &lt;= 100, IF((1 - (B260 - 1)/20)*100 &gt;= 0, (1 - (B260 - 1)/20)*100, 0), 100)</f>
        <v>0</v>
      </c>
      <c r="C120" s="8">
        <f t="shared" si="54"/>
        <v>0</v>
      </c>
      <c r="D120" s="8">
        <f t="shared" si="54"/>
        <v>9.9999999999999982</v>
      </c>
      <c r="E120" s="8">
        <f t="shared" si="54"/>
        <v>19.999999999999996</v>
      </c>
      <c r="F120" s="8">
        <f t="shared" si="54"/>
        <v>19.999999999999996</v>
      </c>
      <c r="G120" s="8">
        <f t="shared" si="54"/>
        <v>25</v>
      </c>
      <c r="H120" s="8">
        <f t="shared" si="54"/>
        <v>25</v>
      </c>
      <c r="I120" s="8">
        <f t="shared" si="54"/>
        <v>30.000000000000004</v>
      </c>
      <c r="J120" s="26">
        <f t="shared" si="54"/>
        <v>30.000000000000004</v>
      </c>
      <c r="K120" s="8">
        <f t="shared" si="54"/>
        <v>40</v>
      </c>
      <c r="L120" s="28">
        <f t="shared" si="54"/>
        <v>50</v>
      </c>
      <c r="M120" s="8">
        <f t="shared" si="54"/>
        <v>55.000000000000007</v>
      </c>
      <c r="N120" s="8">
        <f t="shared" si="54"/>
        <v>60</v>
      </c>
      <c r="O120" s="8">
        <f t="shared" si="54"/>
        <v>70</v>
      </c>
      <c r="P120" s="8">
        <f t="shared" si="54"/>
        <v>75</v>
      </c>
      <c r="Q120" s="8">
        <f t="shared" si="54"/>
        <v>90</v>
      </c>
      <c r="R120" s="8">
        <f t="shared" si="54"/>
        <v>100</v>
      </c>
      <c r="S120" s="8">
        <f t="shared" si="54"/>
        <v>100</v>
      </c>
      <c r="T120" s="8">
        <f t="shared" si="54"/>
        <v>100</v>
      </c>
      <c r="U120" s="8">
        <f t="shared" si="54"/>
        <v>100</v>
      </c>
    </row>
    <row r="121" spans="1:22">
      <c r="A121" s="8" t="s">
        <v>64</v>
      </c>
      <c r="B121" s="8">
        <f t="shared" ref="B121:U121" si="55" xml:space="preserve"> IF((1 - (B261 - 1)/20)*100 &lt;= 100, IF((1 - (B261 - 1)/20)*100 &gt;= 0, (1 - (B261 - 1)/20)*100, 0), 100)</f>
        <v>0</v>
      </c>
      <c r="C121" s="8">
        <f t="shared" si="55"/>
        <v>0</v>
      </c>
      <c r="D121" s="8">
        <f t="shared" si="55"/>
        <v>5.0000000000000044</v>
      </c>
      <c r="E121" s="8">
        <f t="shared" si="55"/>
        <v>15.000000000000002</v>
      </c>
      <c r="F121" s="8">
        <f t="shared" si="55"/>
        <v>15.000000000000002</v>
      </c>
      <c r="G121" s="8">
        <f t="shared" si="55"/>
        <v>19.999999999999996</v>
      </c>
      <c r="H121" s="8">
        <f t="shared" si="55"/>
        <v>19.999999999999996</v>
      </c>
      <c r="I121" s="8">
        <f t="shared" si="55"/>
        <v>25</v>
      </c>
      <c r="J121" s="26">
        <f t="shared" si="55"/>
        <v>25</v>
      </c>
      <c r="K121" s="8">
        <f t="shared" si="55"/>
        <v>40</v>
      </c>
      <c r="L121" s="28">
        <f t="shared" si="55"/>
        <v>50</v>
      </c>
      <c r="M121" s="8">
        <f t="shared" si="55"/>
        <v>55.000000000000007</v>
      </c>
      <c r="N121" s="8">
        <f t="shared" si="55"/>
        <v>65</v>
      </c>
      <c r="O121" s="8">
        <f t="shared" si="55"/>
        <v>70</v>
      </c>
      <c r="P121" s="8">
        <f t="shared" si="55"/>
        <v>80</v>
      </c>
      <c r="Q121" s="8">
        <f t="shared" si="55"/>
        <v>90</v>
      </c>
      <c r="R121" s="8">
        <f t="shared" si="55"/>
        <v>100</v>
      </c>
      <c r="S121" s="8">
        <f t="shared" si="55"/>
        <v>100</v>
      </c>
      <c r="T121" s="8">
        <f t="shared" si="55"/>
        <v>100</v>
      </c>
      <c r="U121" s="8">
        <f t="shared" si="55"/>
        <v>100</v>
      </c>
    </row>
    <row r="122" spans="1:22">
      <c r="A122" s="8" t="s">
        <v>65</v>
      </c>
      <c r="B122" s="8">
        <f t="shared" ref="B122:U122" si="56" xml:space="preserve"> IF((1 - (B262 - 1)/20)*100 &lt;= 100, IF((1 - (B262 - 1)/20)*100 &gt;= 0, (1 - (B262 - 1)/20)*100, 0), 100)</f>
        <v>0</v>
      </c>
      <c r="C122" s="8">
        <f t="shared" si="56"/>
        <v>0</v>
      </c>
      <c r="D122" s="8">
        <f t="shared" si="56"/>
        <v>5.0000000000000044</v>
      </c>
      <c r="E122" s="8">
        <f t="shared" si="56"/>
        <v>15.000000000000002</v>
      </c>
      <c r="F122" s="8">
        <f t="shared" si="56"/>
        <v>15.000000000000002</v>
      </c>
      <c r="G122" s="8">
        <f t="shared" si="56"/>
        <v>19.999999999999996</v>
      </c>
      <c r="H122" s="8">
        <f t="shared" si="56"/>
        <v>19.999999999999996</v>
      </c>
      <c r="I122" s="8">
        <f t="shared" si="56"/>
        <v>25</v>
      </c>
      <c r="J122" s="26">
        <f t="shared" si="56"/>
        <v>25</v>
      </c>
      <c r="K122" s="8">
        <f t="shared" si="56"/>
        <v>40</v>
      </c>
      <c r="L122" s="28">
        <f t="shared" si="56"/>
        <v>50</v>
      </c>
      <c r="M122" s="8">
        <f t="shared" si="56"/>
        <v>55.000000000000007</v>
      </c>
      <c r="N122" s="8">
        <f t="shared" si="56"/>
        <v>65</v>
      </c>
      <c r="O122" s="8">
        <f t="shared" si="56"/>
        <v>70</v>
      </c>
      <c r="P122" s="8">
        <f t="shared" si="56"/>
        <v>80</v>
      </c>
      <c r="Q122" s="8">
        <f t="shared" si="56"/>
        <v>90</v>
      </c>
      <c r="R122" s="8">
        <f t="shared" si="56"/>
        <v>100</v>
      </c>
      <c r="S122" s="8">
        <f t="shared" si="56"/>
        <v>100</v>
      </c>
      <c r="T122" s="8">
        <f t="shared" si="56"/>
        <v>100</v>
      </c>
      <c r="U122" s="8">
        <f t="shared" si="56"/>
        <v>100</v>
      </c>
    </row>
    <row r="123" spans="1:22">
      <c r="A123" s="8" t="s">
        <v>66</v>
      </c>
      <c r="B123" s="8">
        <f t="shared" ref="B123:U123" si="57" xml:space="preserve"> IF((1 - (B263 - 1)/20)*100 &lt;= 100, IF((1 - (B263 - 1)/20)*100 &gt;= 0, (1 - (B263 - 1)/20)*100, 0), 100)</f>
        <v>0</v>
      </c>
      <c r="C123" s="8">
        <f t="shared" si="57"/>
        <v>5.0000000000000044</v>
      </c>
      <c r="D123" s="8">
        <f t="shared" si="57"/>
        <v>15.000000000000002</v>
      </c>
      <c r="E123" s="8">
        <f t="shared" si="57"/>
        <v>25</v>
      </c>
      <c r="F123" s="8">
        <f t="shared" si="57"/>
        <v>25</v>
      </c>
      <c r="G123" s="8">
        <f t="shared" si="57"/>
        <v>30.000000000000004</v>
      </c>
      <c r="H123" s="8">
        <f t="shared" si="57"/>
        <v>30.000000000000004</v>
      </c>
      <c r="I123" s="8">
        <f t="shared" si="57"/>
        <v>35</v>
      </c>
      <c r="J123" s="26">
        <f t="shared" si="57"/>
        <v>35</v>
      </c>
      <c r="K123" s="8">
        <f t="shared" si="57"/>
        <v>50</v>
      </c>
      <c r="L123" s="28">
        <f t="shared" si="57"/>
        <v>60</v>
      </c>
      <c r="M123" s="8">
        <f t="shared" si="57"/>
        <v>65</v>
      </c>
      <c r="N123" s="8">
        <f t="shared" si="57"/>
        <v>80</v>
      </c>
      <c r="O123" s="8">
        <f t="shared" si="57"/>
        <v>85</v>
      </c>
      <c r="P123" s="8">
        <f t="shared" si="57"/>
        <v>95</v>
      </c>
      <c r="Q123" s="8">
        <f t="shared" si="57"/>
        <v>100</v>
      </c>
      <c r="R123" s="8">
        <f t="shared" si="57"/>
        <v>100</v>
      </c>
      <c r="S123" s="8">
        <f t="shared" si="57"/>
        <v>100</v>
      </c>
      <c r="T123" s="8">
        <f t="shared" si="57"/>
        <v>100</v>
      </c>
      <c r="U123" s="8">
        <f t="shared" si="57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8" xml:space="preserve"> IF((1 - (B265 - 1)/20)*100 &lt;= 100, IF((1 - (B265 - 1)/20)*100 &gt;= 0, (1 - (B265 - 1)/20)*100, 0), 100)</f>
        <v>0</v>
      </c>
      <c r="C125" s="8">
        <f t="shared" si="58"/>
        <v>0</v>
      </c>
      <c r="D125" s="8">
        <f t="shared" si="58"/>
        <v>0</v>
      </c>
      <c r="E125" s="8">
        <f t="shared" si="58"/>
        <v>0</v>
      </c>
      <c r="F125" s="8">
        <f t="shared" si="58"/>
        <v>0</v>
      </c>
      <c r="G125" s="8">
        <f t="shared" si="58"/>
        <v>0</v>
      </c>
      <c r="H125" s="8">
        <f t="shared" si="58"/>
        <v>0</v>
      </c>
      <c r="I125" s="8">
        <f t="shared" si="58"/>
        <v>0</v>
      </c>
      <c r="J125" s="26">
        <f t="shared" si="58"/>
        <v>0</v>
      </c>
      <c r="K125" s="8">
        <f t="shared" si="58"/>
        <v>0</v>
      </c>
      <c r="L125" s="28">
        <f t="shared" si="58"/>
        <v>0</v>
      </c>
      <c r="M125" s="8">
        <f t="shared" si="58"/>
        <v>5.0000000000000044</v>
      </c>
      <c r="N125" s="8">
        <f t="shared" si="58"/>
        <v>9.9999999999999982</v>
      </c>
      <c r="O125" s="8">
        <f t="shared" si="58"/>
        <v>19.999999999999996</v>
      </c>
      <c r="P125" s="8">
        <f t="shared" si="58"/>
        <v>25</v>
      </c>
      <c r="Q125" s="8">
        <f t="shared" si="58"/>
        <v>40</v>
      </c>
      <c r="R125" s="8">
        <f t="shared" si="58"/>
        <v>50</v>
      </c>
      <c r="S125" s="8">
        <f t="shared" si="58"/>
        <v>55.000000000000007</v>
      </c>
      <c r="T125" s="8">
        <f t="shared" si="58"/>
        <v>65</v>
      </c>
      <c r="U125" s="8">
        <f t="shared" si="58"/>
        <v>65</v>
      </c>
    </row>
    <row r="126" spans="1:22">
      <c r="A126" s="8" t="s">
        <v>64</v>
      </c>
      <c r="B126" s="8">
        <f t="shared" ref="B126:U126" si="59" xml:space="preserve"> IF((1 - (B266 - 1)/20)*100 &lt;= 100, IF((1 - (B266 - 1)/20)*100 &gt;= 0, (1 - (B266 - 1)/20)*100, 0), 100)</f>
        <v>0</v>
      </c>
      <c r="C126" s="8">
        <f t="shared" si="59"/>
        <v>0</v>
      </c>
      <c r="D126" s="8">
        <f t="shared" si="59"/>
        <v>0</v>
      </c>
      <c r="E126" s="8">
        <f t="shared" si="59"/>
        <v>0</v>
      </c>
      <c r="F126" s="8">
        <f t="shared" si="59"/>
        <v>0</v>
      </c>
      <c r="G126" s="8">
        <f t="shared" si="59"/>
        <v>0</v>
      </c>
      <c r="H126" s="8">
        <f t="shared" si="59"/>
        <v>0</v>
      </c>
      <c r="I126" s="8">
        <f t="shared" si="59"/>
        <v>0</v>
      </c>
      <c r="J126" s="26">
        <f t="shared" si="59"/>
        <v>0</v>
      </c>
      <c r="K126" s="8">
        <f t="shared" si="59"/>
        <v>0</v>
      </c>
      <c r="L126" s="28">
        <f t="shared" si="59"/>
        <v>0</v>
      </c>
      <c r="M126" s="8">
        <f t="shared" si="59"/>
        <v>5.0000000000000044</v>
      </c>
      <c r="N126" s="8">
        <f t="shared" si="59"/>
        <v>15.000000000000002</v>
      </c>
      <c r="O126" s="8">
        <f t="shared" si="59"/>
        <v>19.999999999999996</v>
      </c>
      <c r="P126" s="8">
        <f t="shared" si="59"/>
        <v>30.000000000000004</v>
      </c>
      <c r="Q126" s="8">
        <f t="shared" si="59"/>
        <v>40</v>
      </c>
      <c r="R126" s="8">
        <f t="shared" si="59"/>
        <v>50</v>
      </c>
      <c r="S126" s="8">
        <f t="shared" si="59"/>
        <v>55.000000000000007</v>
      </c>
      <c r="T126" s="8">
        <f t="shared" si="59"/>
        <v>65</v>
      </c>
      <c r="U126" s="8">
        <f t="shared" si="59"/>
        <v>65</v>
      </c>
    </row>
    <row r="127" spans="1:22">
      <c r="A127" s="8" t="s">
        <v>65</v>
      </c>
      <c r="B127" s="8">
        <f t="shared" ref="B127:U127" si="60" xml:space="preserve"> IF((1 - (B267 - 1)/20)*100 &lt;= 100, IF((1 - (B267 - 1)/20)*100 &gt;= 0, (1 - (B267 - 1)/20)*100, 0), 100)</f>
        <v>0</v>
      </c>
      <c r="C127" s="8">
        <f t="shared" si="60"/>
        <v>0</v>
      </c>
      <c r="D127" s="8">
        <f t="shared" si="60"/>
        <v>0</v>
      </c>
      <c r="E127" s="8">
        <f t="shared" si="60"/>
        <v>0</v>
      </c>
      <c r="F127" s="8">
        <f t="shared" si="60"/>
        <v>0</v>
      </c>
      <c r="G127" s="8">
        <f t="shared" si="60"/>
        <v>0</v>
      </c>
      <c r="H127" s="8">
        <f t="shared" si="60"/>
        <v>0</v>
      </c>
      <c r="I127" s="8">
        <f t="shared" si="60"/>
        <v>0</v>
      </c>
      <c r="J127" s="26">
        <f t="shared" si="60"/>
        <v>0</v>
      </c>
      <c r="K127" s="8">
        <f t="shared" si="60"/>
        <v>0</v>
      </c>
      <c r="L127" s="28">
        <f t="shared" si="60"/>
        <v>0</v>
      </c>
      <c r="M127" s="8">
        <f t="shared" si="60"/>
        <v>5.0000000000000044</v>
      </c>
      <c r="N127" s="8">
        <f t="shared" si="60"/>
        <v>15.000000000000002</v>
      </c>
      <c r="O127" s="8">
        <f t="shared" si="60"/>
        <v>19.999999999999996</v>
      </c>
      <c r="P127" s="8">
        <f t="shared" si="60"/>
        <v>30.000000000000004</v>
      </c>
      <c r="Q127" s="8">
        <f t="shared" si="60"/>
        <v>40</v>
      </c>
      <c r="R127" s="8">
        <f t="shared" si="60"/>
        <v>50</v>
      </c>
      <c r="S127" s="8">
        <f t="shared" si="60"/>
        <v>55.000000000000007</v>
      </c>
      <c r="T127" s="8">
        <f t="shared" si="60"/>
        <v>65</v>
      </c>
      <c r="U127" s="8">
        <f t="shared" si="60"/>
        <v>65</v>
      </c>
      <c r="V127" s="18"/>
    </row>
    <row r="128" spans="1:22">
      <c r="A128" s="8" t="s">
        <v>66</v>
      </c>
      <c r="B128" s="8">
        <f t="shared" ref="B128:U128" si="61" xml:space="preserve"> IF((1 - (B268 - 1)/20)*100 &lt;= 100, IF((1 - (B268 - 1)/20)*100 &gt;= 0, (1 - (B268 - 1)/20)*100, 0), 100)</f>
        <v>0</v>
      </c>
      <c r="C128" s="8">
        <f t="shared" si="61"/>
        <v>0</v>
      </c>
      <c r="D128" s="8">
        <f t="shared" si="61"/>
        <v>0</v>
      </c>
      <c r="E128" s="8">
        <f t="shared" si="61"/>
        <v>0</v>
      </c>
      <c r="F128" s="8">
        <f t="shared" si="61"/>
        <v>0</v>
      </c>
      <c r="G128" s="8">
        <f t="shared" si="61"/>
        <v>0</v>
      </c>
      <c r="H128" s="8">
        <f t="shared" si="61"/>
        <v>0</v>
      </c>
      <c r="I128" s="8">
        <f t="shared" si="61"/>
        <v>0</v>
      </c>
      <c r="J128" s="26">
        <f t="shared" si="61"/>
        <v>0</v>
      </c>
      <c r="K128" s="8">
        <f t="shared" si="61"/>
        <v>0</v>
      </c>
      <c r="L128" s="28">
        <f t="shared" si="61"/>
        <v>9.9999999999999982</v>
      </c>
      <c r="M128" s="8">
        <f t="shared" si="61"/>
        <v>15.000000000000002</v>
      </c>
      <c r="N128" s="8">
        <f t="shared" si="61"/>
        <v>30.000000000000004</v>
      </c>
      <c r="O128" s="8">
        <f t="shared" si="61"/>
        <v>35</v>
      </c>
      <c r="P128" s="8">
        <f t="shared" si="61"/>
        <v>44.999999999999993</v>
      </c>
      <c r="Q128" s="8">
        <f t="shared" si="61"/>
        <v>55.000000000000007</v>
      </c>
      <c r="R128" s="8">
        <f t="shared" si="61"/>
        <v>65</v>
      </c>
      <c r="S128" s="8">
        <f t="shared" si="61"/>
        <v>70</v>
      </c>
      <c r="T128" s="8">
        <f t="shared" si="61"/>
        <v>80</v>
      </c>
      <c r="U128" s="8">
        <f t="shared" si="61"/>
        <v>80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2" xml:space="preserve"> IF((1 - (B272 - 1)/20)*100 &lt;= 100, IF((1 - (B272 - 1)/20)*100 &gt;= 0, (1 - (B272 - 1)/20)*100, 0), 100)</f>
        <v>75</v>
      </c>
      <c r="C132" s="8">
        <f t="shared" si="62"/>
        <v>80</v>
      </c>
      <c r="D132" s="8">
        <f t="shared" si="62"/>
        <v>80</v>
      </c>
      <c r="E132" s="8">
        <f t="shared" si="62"/>
        <v>85</v>
      </c>
      <c r="F132" s="8">
        <f t="shared" si="62"/>
        <v>95</v>
      </c>
      <c r="G132" s="8">
        <f t="shared" si="62"/>
        <v>100</v>
      </c>
      <c r="H132" s="8">
        <f t="shared" si="62"/>
        <v>100</v>
      </c>
      <c r="I132" s="8">
        <f t="shared" si="62"/>
        <v>100</v>
      </c>
      <c r="J132" s="26">
        <f t="shared" si="62"/>
        <v>100</v>
      </c>
      <c r="K132" s="8">
        <f t="shared" si="62"/>
        <v>100</v>
      </c>
      <c r="L132" s="28">
        <f t="shared" si="62"/>
        <v>100</v>
      </c>
      <c r="M132" s="8">
        <f t="shared" si="62"/>
        <v>100</v>
      </c>
      <c r="N132" s="8">
        <f t="shared" si="62"/>
        <v>100</v>
      </c>
      <c r="O132" s="8">
        <f t="shared" si="62"/>
        <v>100</v>
      </c>
      <c r="P132" s="8">
        <f t="shared" si="62"/>
        <v>100</v>
      </c>
      <c r="Q132" s="8">
        <f t="shared" si="62"/>
        <v>100</v>
      </c>
      <c r="R132" s="8">
        <f t="shared" si="62"/>
        <v>100</v>
      </c>
      <c r="S132" s="8">
        <f t="shared" si="62"/>
        <v>100</v>
      </c>
      <c r="T132" s="8">
        <f t="shared" si="62"/>
        <v>100</v>
      </c>
      <c r="U132" s="8">
        <f t="shared" si="62"/>
        <v>100</v>
      </c>
    </row>
    <row r="133" spans="1:22">
      <c r="A133" s="8" t="s">
        <v>64</v>
      </c>
      <c r="B133" s="8">
        <f t="shared" ref="B133:U133" si="63" xml:space="preserve"> IF((1 - (B273 - 1)/20)*100 &lt;= 100, IF((1 - (B273 - 1)/20)*100 &gt;= 0, (1 - (B273 - 1)/20)*100, 0), 100)</f>
        <v>70</v>
      </c>
      <c r="C133" s="8">
        <f t="shared" si="63"/>
        <v>75</v>
      </c>
      <c r="D133" s="8">
        <f t="shared" si="63"/>
        <v>75</v>
      </c>
      <c r="E133" s="8">
        <f t="shared" si="63"/>
        <v>80</v>
      </c>
      <c r="F133" s="8">
        <f t="shared" si="63"/>
        <v>90</v>
      </c>
      <c r="G133" s="8">
        <f t="shared" si="63"/>
        <v>95</v>
      </c>
      <c r="H133" s="8">
        <f t="shared" si="63"/>
        <v>100</v>
      </c>
      <c r="I133" s="8">
        <f t="shared" si="63"/>
        <v>100</v>
      </c>
      <c r="J133" s="26">
        <f t="shared" si="63"/>
        <v>100</v>
      </c>
      <c r="K133" s="8">
        <f t="shared" si="63"/>
        <v>100</v>
      </c>
      <c r="L133" s="28">
        <f t="shared" si="63"/>
        <v>100</v>
      </c>
      <c r="M133" s="8">
        <f t="shared" si="63"/>
        <v>100</v>
      </c>
      <c r="N133" s="8">
        <f t="shared" si="63"/>
        <v>100</v>
      </c>
      <c r="O133" s="8">
        <f t="shared" si="63"/>
        <v>100</v>
      </c>
      <c r="P133" s="8">
        <f t="shared" si="63"/>
        <v>100</v>
      </c>
      <c r="Q133" s="8">
        <f t="shared" si="63"/>
        <v>100</v>
      </c>
      <c r="R133" s="8">
        <f t="shared" si="63"/>
        <v>100</v>
      </c>
      <c r="S133" s="8">
        <f t="shared" si="63"/>
        <v>100</v>
      </c>
      <c r="T133" s="8">
        <f t="shared" si="63"/>
        <v>100</v>
      </c>
      <c r="U133" s="8">
        <f t="shared" si="63"/>
        <v>100</v>
      </c>
      <c r="V133" s="29"/>
    </row>
    <row r="134" spans="1:22">
      <c r="A134" s="8" t="s">
        <v>65</v>
      </c>
      <c r="B134" s="8">
        <f t="shared" ref="B134:U134" si="64" xml:space="preserve"> IF((1 - (B274 - 1)/20)*100 &lt;= 100, IF((1 - (B274 - 1)/20)*100 &gt;= 0, (1 - (B274 - 1)/20)*100, 0), 100)</f>
        <v>70</v>
      </c>
      <c r="C134" s="8">
        <f t="shared" si="64"/>
        <v>75</v>
      </c>
      <c r="D134" s="8">
        <f t="shared" si="64"/>
        <v>75</v>
      </c>
      <c r="E134" s="8">
        <f t="shared" si="64"/>
        <v>80</v>
      </c>
      <c r="F134" s="8">
        <f t="shared" si="64"/>
        <v>90</v>
      </c>
      <c r="G134" s="8">
        <f t="shared" si="64"/>
        <v>95</v>
      </c>
      <c r="H134" s="8">
        <f t="shared" si="64"/>
        <v>100</v>
      </c>
      <c r="I134" s="8">
        <f t="shared" si="64"/>
        <v>100</v>
      </c>
      <c r="J134" s="26">
        <f t="shared" si="64"/>
        <v>100</v>
      </c>
      <c r="K134" s="8">
        <f t="shared" si="64"/>
        <v>100</v>
      </c>
      <c r="L134" s="28">
        <f t="shared" si="64"/>
        <v>100</v>
      </c>
      <c r="M134" s="8">
        <f t="shared" si="64"/>
        <v>100</v>
      </c>
      <c r="N134" s="8">
        <f t="shared" si="64"/>
        <v>100</v>
      </c>
      <c r="O134" s="8">
        <f t="shared" si="64"/>
        <v>100</v>
      </c>
      <c r="P134" s="8">
        <f t="shared" si="64"/>
        <v>100</v>
      </c>
      <c r="Q134" s="8">
        <f t="shared" si="64"/>
        <v>100</v>
      </c>
      <c r="R134" s="8">
        <f t="shared" si="64"/>
        <v>100</v>
      </c>
      <c r="S134" s="8">
        <f t="shared" si="64"/>
        <v>100</v>
      </c>
      <c r="T134" s="8">
        <f t="shared" si="64"/>
        <v>100</v>
      </c>
      <c r="U134" s="8">
        <f t="shared" si="64"/>
        <v>100</v>
      </c>
    </row>
    <row r="135" spans="1:22">
      <c r="A135" s="8" t="s">
        <v>66</v>
      </c>
      <c r="B135" s="8">
        <f t="shared" ref="B135:U135" si="65" xml:space="preserve"> IF((1 - (B275 - 1)/20)*100 &lt;= 100, IF((1 - (B275 - 1)/20)*100 &gt;= 0, (1 - (B275 - 1)/20)*100, 0), 100)</f>
        <v>80</v>
      </c>
      <c r="C135" s="8">
        <f t="shared" si="65"/>
        <v>85</v>
      </c>
      <c r="D135" s="8">
        <f t="shared" si="65"/>
        <v>85</v>
      </c>
      <c r="E135" s="8">
        <f t="shared" si="65"/>
        <v>90</v>
      </c>
      <c r="F135" s="8">
        <f t="shared" si="65"/>
        <v>100</v>
      </c>
      <c r="G135" s="8">
        <f t="shared" si="65"/>
        <v>100</v>
      </c>
      <c r="H135" s="8">
        <f t="shared" si="65"/>
        <v>100</v>
      </c>
      <c r="I135" s="8">
        <f t="shared" si="65"/>
        <v>100</v>
      </c>
      <c r="J135" s="26">
        <f t="shared" si="65"/>
        <v>100</v>
      </c>
      <c r="K135" s="8">
        <f t="shared" si="65"/>
        <v>100</v>
      </c>
      <c r="L135" s="28">
        <f t="shared" si="65"/>
        <v>100</v>
      </c>
      <c r="M135" s="8">
        <f t="shared" si="65"/>
        <v>100</v>
      </c>
      <c r="N135" s="8">
        <f t="shared" si="65"/>
        <v>100</v>
      </c>
      <c r="O135" s="8">
        <f t="shared" si="65"/>
        <v>100</v>
      </c>
      <c r="P135" s="8">
        <f t="shared" si="65"/>
        <v>100</v>
      </c>
      <c r="Q135" s="8">
        <f t="shared" si="65"/>
        <v>100</v>
      </c>
      <c r="R135" s="8">
        <f t="shared" si="65"/>
        <v>100</v>
      </c>
      <c r="S135" s="8">
        <f t="shared" si="65"/>
        <v>100</v>
      </c>
      <c r="T135" s="8">
        <f t="shared" si="65"/>
        <v>100</v>
      </c>
      <c r="U135" s="8">
        <f t="shared" si="65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6" xml:space="preserve"> IF((1 - (B277 - 1)/20)*100 &lt;= 100, IF((1 - (B277 - 1)/20)*100 &gt;= 0, (1 - (B277 - 1)/20)*100, 0), 100)</f>
        <v>50</v>
      </c>
      <c r="C137" s="8">
        <f t="shared" si="66"/>
        <v>55.000000000000007</v>
      </c>
      <c r="D137" s="8">
        <f t="shared" si="66"/>
        <v>55.000000000000007</v>
      </c>
      <c r="E137" s="8">
        <f t="shared" si="66"/>
        <v>60</v>
      </c>
      <c r="F137" s="8">
        <f t="shared" si="66"/>
        <v>70</v>
      </c>
      <c r="G137" s="8">
        <f t="shared" si="66"/>
        <v>75</v>
      </c>
      <c r="H137" s="8">
        <f t="shared" si="66"/>
        <v>85</v>
      </c>
      <c r="I137" s="8">
        <f t="shared" si="66"/>
        <v>100</v>
      </c>
      <c r="J137" s="26">
        <f t="shared" si="66"/>
        <v>100</v>
      </c>
      <c r="K137" s="8">
        <f t="shared" si="66"/>
        <v>100</v>
      </c>
      <c r="L137" s="28">
        <f t="shared" si="66"/>
        <v>100</v>
      </c>
      <c r="M137" s="8">
        <f t="shared" si="66"/>
        <v>100</v>
      </c>
      <c r="N137" s="8">
        <f t="shared" si="66"/>
        <v>100</v>
      </c>
      <c r="O137" s="8">
        <f t="shared" si="66"/>
        <v>100</v>
      </c>
      <c r="P137" s="8">
        <f t="shared" si="66"/>
        <v>100</v>
      </c>
      <c r="Q137" s="8">
        <f t="shared" si="66"/>
        <v>100</v>
      </c>
      <c r="R137" s="8">
        <f t="shared" si="66"/>
        <v>100</v>
      </c>
      <c r="S137" s="8">
        <f t="shared" si="66"/>
        <v>100</v>
      </c>
      <c r="T137" s="8">
        <f t="shared" si="66"/>
        <v>100</v>
      </c>
      <c r="U137" s="8">
        <f t="shared" si="66"/>
        <v>100</v>
      </c>
    </row>
    <row r="138" spans="1:22">
      <c r="A138" s="8" t="s">
        <v>64</v>
      </c>
      <c r="B138" s="8">
        <f t="shared" ref="B138:U138" si="67" xml:space="preserve"> IF((1 - (B278 - 1)/20)*100 &lt;= 100, IF((1 - (B278 - 1)/20)*100 &gt;= 0, (1 - (B278 - 1)/20)*100, 0), 100)</f>
        <v>44.999999999999993</v>
      </c>
      <c r="C138" s="8">
        <f t="shared" si="67"/>
        <v>50</v>
      </c>
      <c r="D138" s="8">
        <f t="shared" si="67"/>
        <v>50</v>
      </c>
      <c r="E138" s="8">
        <f t="shared" si="67"/>
        <v>55.000000000000007</v>
      </c>
      <c r="F138" s="8">
        <f t="shared" si="67"/>
        <v>65</v>
      </c>
      <c r="G138" s="8">
        <f t="shared" si="67"/>
        <v>70</v>
      </c>
      <c r="H138" s="8">
        <f t="shared" si="67"/>
        <v>80</v>
      </c>
      <c r="I138" s="8">
        <f t="shared" si="67"/>
        <v>95</v>
      </c>
      <c r="J138" s="26">
        <f t="shared" si="67"/>
        <v>100</v>
      </c>
      <c r="K138" s="8">
        <f t="shared" si="67"/>
        <v>100</v>
      </c>
      <c r="L138" s="28">
        <f t="shared" si="67"/>
        <v>100</v>
      </c>
      <c r="M138" s="8">
        <f t="shared" si="67"/>
        <v>100</v>
      </c>
      <c r="N138" s="8">
        <f t="shared" si="67"/>
        <v>100</v>
      </c>
      <c r="O138" s="8">
        <f t="shared" si="67"/>
        <v>100</v>
      </c>
      <c r="P138" s="8">
        <f t="shared" si="67"/>
        <v>100</v>
      </c>
      <c r="Q138" s="8">
        <f t="shared" si="67"/>
        <v>100</v>
      </c>
      <c r="R138" s="8">
        <f t="shared" si="67"/>
        <v>100</v>
      </c>
      <c r="S138" s="8">
        <f t="shared" si="67"/>
        <v>100</v>
      </c>
      <c r="T138" s="8">
        <f t="shared" si="67"/>
        <v>100</v>
      </c>
      <c r="U138" s="8">
        <f t="shared" si="67"/>
        <v>100</v>
      </c>
      <c r="V138" s="29"/>
    </row>
    <row r="139" spans="1:22">
      <c r="A139" s="8" t="s">
        <v>65</v>
      </c>
      <c r="B139" s="8">
        <f t="shared" ref="B139:U139" si="68" xml:space="preserve"> IF((1 - (B279 - 1)/20)*100 &lt;= 100, IF((1 - (B279 - 1)/20)*100 &gt;= 0, (1 - (B279 - 1)/20)*100, 0), 100)</f>
        <v>44.999999999999993</v>
      </c>
      <c r="C139" s="8">
        <f t="shared" si="68"/>
        <v>50</v>
      </c>
      <c r="D139" s="8">
        <f t="shared" si="68"/>
        <v>50</v>
      </c>
      <c r="E139" s="8">
        <f t="shared" si="68"/>
        <v>55.000000000000007</v>
      </c>
      <c r="F139" s="8">
        <f t="shared" si="68"/>
        <v>65</v>
      </c>
      <c r="G139" s="8">
        <f t="shared" si="68"/>
        <v>70</v>
      </c>
      <c r="H139" s="8">
        <f t="shared" si="68"/>
        <v>80</v>
      </c>
      <c r="I139" s="8">
        <f t="shared" si="68"/>
        <v>95</v>
      </c>
      <c r="J139" s="26">
        <f t="shared" si="68"/>
        <v>100</v>
      </c>
      <c r="K139" s="8">
        <f t="shared" si="68"/>
        <v>100</v>
      </c>
      <c r="L139" s="28">
        <f t="shared" si="68"/>
        <v>100</v>
      </c>
      <c r="M139" s="8">
        <f t="shared" si="68"/>
        <v>100</v>
      </c>
      <c r="N139" s="8">
        <f t="shared" si="68"/>
        <v>100</v>
      </c>
      <c r="O139" s="8">
        <f t="shared" si="68"/>
        <v>100</v>
      </c>
      <c r="P139" s="8">
        <f t="shared" si="68"/>
        <v>100</v>
      </c>
      <c r="Q139" s="8">
        <f t="shared" si="68"/>
        <v>100</v>
      </c>
      <c r="R139" s="8">
        <f t="shared" si="68"/>
        <v>100</v>
      </c>
      <c r="S139" s="8">
        <f t="shared" si="68"/>
        <v>100</v>
      </c>
      <c r="T139" s="8">
        <f t="shared" si="68"/>
        <v>100</v>
      </c>
      <c r="U139" s="8">
        <f t="shared" si="68"/>
        <v>100</v>
      </c>
      <c r="V139" s="29"/>
    </row>
    <row r="140" spans="1:22">
      <c r="A140" s="8" t="s">
        <v>66</v>
      </c>
      <c r="B140" s="8">
        <f t="shared" ref="B140:U140" si="69" xml:space="preserve"> IF((1 - (B280 - 1)/20)*100 &lt;= 100, IF((1 - (B280 - 1)/20)*100 &gt;= 0, (1 - (B280 - 1)/20)*100, 0), 100)</f>
        <v>55.000000000000007</v>
      </c>
      <c r="C140" s="8">
        <f t="shared" si="69"/>
        <v>60</v>
      </c>
      <c r="D140" s="8">
        <f t="shared" si="69"/>
        <v>60</v>
      </c>
      <c r="E140" s="8">
        <f t="shared" si="69"/>
        <v>65</v>
      </c>
      <c r="F140" s="8">
        <f t="shared" si="69"/>
        <v>75</v>
      </c>
      <c r="G140" s="8">
        <f t="shared" si="69"/>
        <v>80</v>
      </c>
      <c r="H140" s="8">
        <f t="shared" si="69"/>
        <v>90</v>
      </c>
      <c r="I140" s="8">
        <f t="shared" si="69"/>
        <v>100</v>
      </c>
      <c r="J140" s="26">
        <f t="shared" si="69"/>
        <v>100</v>
      </c>
      <c r="K140" s="8">
        <f t="shared" si="69"/>
        <v>100</v>
      </c>
      <c r="L140" s="28">
        <f t="shared" si="69"/>
        <v>100</v>
      </c>
      <c r="M140" s="8">
        <f t="shared" si="69"/>
        <v>100</v>
      </c>
      <c r="N140" s="8">
        <f t="shared" si="69"/>
        <v>100</v>
      </c>
      <c r="O140" s="8">
        <f t="shared" si="69"/>
        <v>100</v>
      </c>
      <c r="P140" s="8">
        <f t="shared" si="69"/>
        <v>100</v>
      </c>
      <c r="Q140" s="8">
        <f t="shared" si="69"/>
        <v>100</v>
      </c>
      <c r="R140" s="8">
        <f t="shared" si="69"/>
        <v>100</v>
      </c>
      <c r="S140" s="8">
        <f t="shared" si="69"/>
        <v>100</v>
      </c>
      <c r="T140" s="8">
        <f t="shared" si="69"/>
        <v>100</v>
      </c>
      <c r="U140" s="8">
        <f t="shared" si="69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70" xml:space="preserve"> IF((1 - (B282 - 1)/20)*100 &lt;= 100, IF((1 - (B282 - 1)/20)*100 &gt;= 0, (1 - (B282 - 1)/20)*100, 0), 100)</f>
        <v>25</v>
      </c>
      <c r="C142" s="8">
        <f t="shared" si="70"/>
        <v>30.000000000000004</v>
      </c>
      <c r="D142" s="8">
        <f t="shared" si="70"/>
        <v>30.000000000000004</v>
      </c>
      <c r="E142" s="8">
        <f t="shared" si="70"/>
        <v>35</v>
      </c>
      <c r="F142" s="8">
        <f t="shared" si="70"/>
        <v>44.999999999999993</v>
      </c>
      <c r="G142" s="8">
        <f t="shared" si="70"/>
        <v>50</v>
      </c>
      <c r="H142" s="8">
        <f t="shared" si="70"/>
        <v>60</v>
      </c>
      <c r="I142" s="8">
        <f t="shared" si="70"/>
        <v>75</v>
      </c>
      <c r="J142" s="26">
        <f t="shared" si="70"/>
        <v>85</v>
      </c>
      <c r="K142" s="8">
        <f t="shared" si="70"/>
        <v>90</v>
      </c>
      <c r="L142" s="28">
        <f t="shared" si="70"/>
        <v>95</v>
      </c>
      <c r="M142" s="8">
        <f t="shared" si="70"/>
        <v>100</v>
      </c>
      <c r="N142" s="8">
        <f t="shared" si="70"/>
        <v>100</v>
      </c>
      <c r="O142" s="8">
        <f t="shared" si="70"/>
        <v>100</v>
      </c>
      <c r="P142" s="8">
        <f t="shared" si="70"/>
        <v>100</v>
      </c>
      <c r="Q142" s="8">
        <f t="shared" si="70"/>
        <v>100</v>
      </c>
      <c r="R142" s="8">
        <f t="shared" si="70"/>
        <v>100</v>
      </c>
      <c r="S142" s="8">
        <f t="shared" si="70"/>
        <v>100</v>
      </c>
      <c r="T142" s="8">
        <f t="shared" si="70"/>
        <v>100</v>
      </c>
      <c r="U142" s="8">
        <f t="shared" si="70"/>
        <v>100</v>
      </c>
    </row>
    <row r="143" spans="1:22">
      <c r="A143" s="8" t="s">
        <v>64</v>
      </c>
      <c r="B143" s="8">
        <f t="shared" ref="B143:U143" si="71" xml:space="preserve"> IF((1 - (B283 - 1)/20)*100 &lt;= 100, IF((1 - (B283 - 1)/20)*100 &gt;= 0, (1 - (B283 - 1)/20)*100, 0), 100)</f>
        <v>19.999999999999996</v>
      </c>
      <c r="C143" s="8">
        <f t="shared" si="71"/>
        <v>25</v>
      </c>
      <c r="D143" s="8">
        <f t="shared" si="71"/>
        <v>25</v>
      </c>
      <c r="E143" s="8">
        <f t="shared" si="71"/>
        <v>30.000000000000004</v>
      </c>
      <c r="F143" s="8">
        <f t="shared" si="71"/>
        <v>40</v>
      </c>
      <c r="G143" s="8">
        <f t="shared" si="71"/>
        <v>44.999999999999993</v>
      </c>
      <c r="H143" s="8">
        <f t="shared" si="71"/>
        <v>55.000000000000007</v>
      </c>
      <c r="I143" s="8">
        <f t="shared" si="71"/>
        <v>70</v>
      </c>
      <c r="J143" s="26">
        <f t="shared" si="71"/>
        <v>80</v>
      </c>
      <c r="K143" s="8">
        <f t="shared" si="71"/>
        <v>90</v>
      </c>
      <c r="L143" s="28">
        <f t="shared" si="71"/>
        <v>95</v>
      </c>
      <c r="M143" s="8">
        <f t="shared" si="71"/>
        <v>100</v>
      </c>
      <c r="N143" s="8">
        <f t="shared" si="71"/>
        <v>100</v>
      </c>
      <c r="O143" s="8">
        <f t="shared" si="71"/>
        <v>100</v>
      </c>
      <c r="P143" s="8">
        <f t="shared" si="71"/>
        <v>100</v>
      </c>
      <c r="Q143" s="8">
        <f t="shared" si="71"/>
        <v>100</v>
      </c>
      <c r="R143" s="8">
        <f t="shared" si="71"/>
        <v>100</v>
      </c>
      <c r="S143" s="8">
        <f t="shared" si="71"/>
        <v>100</v>
      </c>
      <c r="T143" s="8">
        <f t="shared" si="71"/>
        <v>100</v>
      </c>
      <c r="U143" s="8">
        <f t="shared" si="71"/>
        <v>100</v>
      </c>
    </row>
    <row r="144" spans="1:22">
      <c r="A144" s="8" t="s">
        <v>65</v>
      </c>
      <c r="B144" s="8">
        <f t="shared" ref="B144:U144" si="72" xml:space="preserve"> IF((1 - (B284 - 1)/20)*100 &lt;= 100, IF((1 - (B284 - 1)/20)*100 &gt;= 0, (1 - (B284 - 1)/20)*100, 0), 100)</f>
        <v>19.999999999999996</v>
      </c>
      <c r="C144" s="8">
        <f t="shared" si="72"/>
        <v>25</v>
      </c>
      <c r="D144" s="8">
        <f t="shared" si="72"/>
        <v>25</v>
      </c>
      <c r="E144" s="8">
        <f t="shared" si="72"/>
        <v>30.000000000000004</v>
      </c>
      <c r="F144" s="8">
        <f t="shared" si="72"/>
        <v>40</v>
      </c>
      <c r="G144" s="8">
        <f t="shared" si="72"/>
        <v>44.999999999999993</v>
      </c>
      <c r="H144" s="8">
        <f t="shared" si="72"/>
        <v>55.000000000000007</v>
      </c>
      <c r="I144" s="8">
        <f t="shared" si="72"/>
        <v>70</v>
      </c>
      <c r="J144" s="26">
        <f t="shared" si="72"/>
        <v>80</v>
      </c>
      <c r="K144" s="8">
        <f t="shared" si="72"/>
        <v>90</v>
      </c>
      <c r="L144" s="28">
        <f t="shared" si="72"/>
        <v>95</v>
      </c>
      <c r="M144" s="8">
        <f t="shared" si="72"/>
        <v>100</v>
      </c>
      <c r="N144" s="8">
        <f t="shared" si="72"/>
        <v>100</v>
      </c>
      <c r="O144" s="8">
        <f t="shared" si="72"/>
        <v>100</v>
      </c>
      <c r="P144" s="8">
        <f t="shared" si="72"/>
        <v>100</v>
      </c>
      <c r="Q144" s="8">
        <f t="shared" si="72"/>
        <v>100</v>
      </c>
      <c r="R144" s="8">
        <f t="shared" si="72"/>
        <v>100</v>
      </c>
      <c r="S144" s="8">
        <f t="shared" si="72"/>
        <v>100</v>
      </c>
      <c r="T144" s="8">
        <f t="shared" si="72"/>
        <v>100</v>
      </c>
      <c r="U144" s="8">
        <f t="shared" si="72"/>
        <v>100</v>
      </c>
      <c r="V144" s="29"/>
    </row>
    <row r="145" spans="1:21">
      <c r="A145" s="8" t="s">
        <v>66</v>
      </c>
      <c r="B145" s="8">
        <f t="shared" ref="B145:U145" si="73" xml:space="preserve"> IF((1 - (B285 - 1)/20)*100 &lt;= 100, IF((1 - (B285 - 1)/20)*100 &gt;= 0, (1 - (B285 - 1)/20)*100, 0), 100)</f>
        <v>30.000000000000004</v>
      </c>
      <c r="C145" s="8">
        <f t="shared" si="73"/>
        <v>35</v>
      </c>
      <c r="D145" s="8">
        <f t="shared" si="73"/>
        <v>35</v>
      </c>
      <c r="E145" s="8">
        <f t="shared" si="73"/>
        <v>40</v>
      </c>
      <c r="F145" s="8">
        <f t="shared" si="73"/>
        <v>50</v>
      </c>
      <c r="G145" s="8">
        <f t="shared" si="73"/>
        <v>55.000000000000007</v>
      </c>
      <c r="H145" s="8">
        <f t="shared" si="73"/>
        <v>65</v>
      </c>
      <c r="I145" s="8">
        <f t="shared" si="73"/>
        <v>80</v>
      </c>
      <c r="J145" s="26">
        <f t="shared" si="73"/>
        <v>90</v>
      </c>
      <c r="K145" s="8">
        <f t="shared" si="73"/>
        <v>100</v>
      </c>
      <c r="L145" s="28">
        <f t="shared" si="73"/>
        <v>100</v>
      </c>
      <c r="M145" s="8">
        <f t="shared" si="73"/>
        <v>100</v>
      </c>
      <c r="N145" s="8">
        <f t="shared" si="73"/>
        <v>100</v>
      </c>
      <c r="O145" s="8">
        <f t="shared" si="73"/>
        <v>100</v>
      </c>
      <c r="P145" s="8">
        <f t="shared" si="73"/>
        <v>100</v>
      </c>
      <c r="Q145" s="8">
        <f t="shared" si="73"/>
        <v>100</v>
      </c>
      <c r="R145" s="8">
        <f t="shared" si="73"/>
        <v>100</v>
      </c>
      <c r="S145" s="8">
        <f t="shared" si="73"/>
        <v>100</v>
      </c>
      <c r="T145" s="8">
        <f t="shared" si="73"/>
        <v>100</v>
      </c>
      <c r="U145" s="8">
        <f t="shared" si="73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4" xml:space="preserve"> IF((1 - (B289 - 1)/20)*100 &lt;= 100, IF((1 - (B289 - 1)/20)*100 &gt;= 0, (1 - (B289 - 1)/20)*100, 0), 100)</f>
        <v>50</v>
      </c>
      <c r="C149" s="8">
        <f t="shared" si="74"/>
        <v>55.000000000000007</v>
      </c>
      <c r="D149" s="8">
        <f t="shared" si="74"/>
        <v>55.000000000000007</v>
      </c>
      <c r="E149" s="8">
        <f t="shared" si="74"/>
        <v>60</v>
      </c>
      <c r="F149" s="8">
        <f t="shared" si="74"/>
        <v>70</v>
      </c>
      <c r="G149" s="8">
        <f t="shared" si="74"/>
        <v>75</v>
      </c>
      <c r="H149" s="8">
        <f t="shared" si="74"/>
        <v>85</v>
      </c>
      <c r="I149" s="8">
        <f t="shared" si="74"/>
        <v>100</v>
      </c>
      <c r="J149" s="26">
        <f t="shared" si="74"/>
        <v>100</v>
      </c>
      <c r="K149" s="8">
        <f t="shared" si="74"/>
        <v>100</v>
      </c>
      <c r="L149" s="28">
        <f t="shared" si="74"/>
        <v>100</v>
      </c>
      <c r="M149" s="8">
        <f t="shared" si="74"/>
        <v>100</v>
      </c>
      <c r="N149" s="8">
        <f t="shared" si="74"/>
        <v>100</v>
      </c>
      <c r="O149" s="8">
        <f t="shared" si="74"/>
        <v>100</v>
      </c>
      <c r="P149" s="8">
        <f t="shared" si="74"/>
        <v>100</v>
      </c>
      <c r="Q149" s="8">
        <f t="shared" si="74"/>
        <v>100</v>
      </c>
      <c r="R149" s="8">
        <f t="shared" si="74"/>
        <v>100</v>
      </c>
      <c r="S149" s="8">
        <f t="shared" si="74"/>
        <v>100</v>
      </c>
      <c r="T149" s="8">
        <f t="shared" si="74"/>
        <v>100</v>
      </c>
      <c r="U149" s="8">
        <f t="shared" si="74"/>
        <v>100</v>
      </c>
    </row>
    <row r="150" spans="1:21">
      <c r="A150" s="8" t="s">
        <v>64</v>
      </c>
      <c r="B150" s="8">
        <f t="shared" ref="B150:U150" si="75" xml:space="preserve"> IF((1 - (B290 - 1)/20)*100 &lt;= 100, IF((1 - (B290 - 1)/20)*100 &gt;= 0, (1 - (B290 - 1)/20)*100, 0), 100)</f>
        <v>44.999999999999993</v>
      </c>
      <c r="C150" s="8">
        <f t="shared" si="75"/>
        <v>50</v>
      </c>
      <c r="D150" s="8">
        <f t="shared" si="75"/>
        <v>50</v>
      </c>
      <c r="E150" s="8">
        <f t="shared" si="75"/>
        <v>55.000000000000007</v>
      </c>
      <c r="F150" s="8">
        <f t="shared" si="75"/>
        <v>65</v>
      </c>
      <c r="G150" s="8">
        <f t="shared" si="75"/>
        <v>70</v>
      </c>
      <c r="H150" s="8">
        <f t="shared" si="75"/>
        <v>80</v>
      </c>
      <c r="I150" s="8">
        <f t="shared" si="75"/>
        <v>95</v>
      </c>
      <c r="J150" s="26">
        <f t="shared" si="75"/>
        <v>100</v>
      </c>
      <c r="K150" s="8">
        <f t="shared" si="75"/>
        <v>100</v>
      </c>
      <c r="L150" s="28">
        <f t="shared" si="75"/>
        <v>100</v>
      </c>
      <c r="M150" s="8">
        <f t="shared" si="75"/>
        <v>100</v>
      </c>
      <c r="N150" s="8">
        <f t="shared" si="75"/>
        <v>100</v>
      </c>
      <c r="O150" s="8">
        <f t="shared" si="75"/>
        <v>100</v>
      </c>
      <c r="P150" s="8">
        <f t="shared" si="75"/>
        <v>100</v>
      </c>
      <c r="Q150" s="8">
        <f t="shared" si="75"/>
        <v>100</v>
      </c>
      <c r="R150" s="8">
        <f t="shared" si="75"/>
        <v>100</v>
      </c>
      <c r="S150" s="8">
        <f t="shared" si="75"/>
        <v>100</v>
      </c>
      <c r="T150" s="8">
        <f t="shared" si="75"/>
        <v>100</v>
      </c>
      <c r="U150" s="8">
        <f t="shared" si="75"/>
        <v>100</v>
      </c>
    </row>
    <row r="151" spans="1:21">
      <c r="A151" s="8" t="s">
        <v>65</v>
      </c>
      <c r="B151" s="8">
        <f t="shared" ref="B151:U151" si="76" xml:space="preserve"> IF((1 - (B291 - 1)/20)*100 &lt;= 100, IF((1 - (B291 - 1)/20)*100 &gt;= 0, (1 - (B291 - 1)/20)*100, 0), 100)</f>
        <v>44.999999999999993</v>
      </c>
      <c r="C151" s="8">
        <f t="shared" si="76"/>
        <v>50</v>
      </c>
      <c r="D151" s="8">
        <f t="shared" si="76"/>
        <v>50</v>
      </c>
      <c r="E151" s="8">
        <f t="shared" si="76"/>
        <v>55.000000000000007</v>
      </c>
      <c r="F151" s="8">
        <f t="shared" si="76"/>
        <v>65</v>
      </c>
      <c r="G151" s="8">
        <f t="shared" si="76"/>
        <v>70</v>
      </c>
      <c r="H151" s="8">
        <f t="shared" si="76"/>
        <v>80</v>
      </c>
      <c r="I151" s="8">
        <f t="shared" si="76"/>
        <v>95</v>
      </c>
      <c r="J151" s="26">
        <f t="shared" si="76"/>
        <v>100</v>
      </c>
      <c r="K151" s="8">
        <f t="shared" si="76"/>
        <v>100</v>
      </c>
      <c r="L151" s="28">
        <f t="shared" si="76"/>
        <v>100</v>
      </c>
      <c r="M151" s="8">
        <f t="shared" si="76"/>
        <v>100</v>
      </c>
      <c r="N151" s="8">
        <f t="shared" si="76"/>
        <v>100</v>
      </c>
      <c r="O151" s="8">
        <f t="shared" si="76"/>
        <v>100</v>
      </c>
      <c r="P151" s="8">
        <f t="shared" si="76"/>
        <v>100</v>
      </c>
      <c r="Q151" s="8">
        <f t="shared" si="76"/>
        <v>100</v>
      </c>
      <c r="R151" s="8">
        <f t="shared" si="76"/>
        <v>100</v>
      </c>
      <c r="S151" s="8">
        <f t="shared" si="76"/>
        <v>100</v>
      </c>
      <c r="T151" s="8">
        <f t="shared" si="76"/>
        <v>100</v>
      </c>
      <c r="U151" s="8">
        <f t="shared" si="76"/>
        <v>100</v>
      </c>
    </row>
    <row r="152" spans="1:21">
      <c r="A152" s="8" t="s">
        <v>66</v>
      </c>
      <c r="B152" s="8">
        <f t="shared" ref="B152:U152" si="77" xml:space="preserve"> IF((1 - (B292 - 1)/20)*100 &lt;= 100, IF((1 - (B292 - 1)/20)*100 &gt;= 0, (1 - (B292 - 1)/20)*100, 0), 100)</f>
        <v>55.000000000000007</v>
      </c>
      <c r="C152" s="8">
        <f t="shared" si="77"/>
        <v>60</v>
      </c>
      <c r="D152" s="8">
        <f t="shared" si="77"/>
        <v>60</v>
      </c>
      <c r="E152" s="8">
        <f t="shared" si="77"/>
        <v>65</v>
      </c>
      <c r="F152" s="8">
        <f t="shared" si="77"/>
        <v>75</v>
      </c>
      <c r="G152" s="8">
        <f t="shared" si="77"/>
        <v>80</v>
      </c>
      <c r="H152" s="8">
        <f t="shared" si="77"/>
        <v>90</v>
      </c>
      <c r="I152" s="8">
        <f t="shared" si="77"/>
        <v>100</v>
      </c>
      <c r="J152" s="26">
        <f t="shared" si="77"/>
        <v>100</v>
      </c>
      <c r="K152" s="8">
        <f t="shared" si="77"/>
        <v>100</v>
      </c>
      <c r="L152" s="28">
        <f t="shared" si="77"/>
        <v>100</v>
      </c>
      <c r="M152" s="8">
        <f t="shared" si="77"/>
        <v>100</v>
      </c>
      <c r="N152" s="8">
        <f t="shared" si="77"/>
        <v>100</v>
      </c>
      <c r="O152" s="8">
        <f t="shared" si="77"/>
        <v>100</v>
      </c>
      <c r="P152" s="8">
        <f t="shared" si="77"/>
        <v>100</v>
      </c>
      <c r="Q152" s="8">
        <f t="shared" si="77"/>
        <v>100</v>
      </c>
      <c r="R152" s="8">
        <f t="shared" si="77"/>
        <v>100</v>
      </c>
      <c r="S152" s="8">
        <f t="shared" si="77"/>
        <v>100</v>
      </c>
      <c r="T152" s="8">
        <f t="shared" si="77"/>
        <v>100</v>
      </c>
      <c r="U152" s="8">
        <f t="shared" si="77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8" xml:space="preserve"> IF((1 - (B294 - 1)/20)*100 &lt;= 100, IF((1 - (B294 - 1)/20)*100 &gt;= 0, (1 - (B294 - 1)/20)*100, 0), 100)</f>
        <v>25</v>
      </c>
      <c r="C154" s="8">
        <f t="shared" si="78"/>
        <v>30.000000000000004</v>
      </c>
      <c r="D154" s="8">
        <f t="shared" si="78"/>
        <v>30.000000000000004</v>
      </c>
      <c r="E154" s="8">
        <f t="shared" si="78"/>
        <v>35</v>
      </c>
      <c r="F154" s="8">
        <f t="shared" si="78"/>
        <v>44.999999999999993</v>
      </c>
      <c r="G154" s="8">
        <f t="shared" si="78"/>
        <v>50</v>
      </c>
      <c r="H154" s="8">
        <f t="shared" si="78"/>
        <v>60</v>
      </c>
      <c r="I154" s="8">
        <f t="shared" si="78"/>
        <v>75</v>
      </c>
      <c r="J154" s="26">
        <f t="shared" si="78"/>
        <v>85</v>
      </c>
      <c r="K154" s="8">
        <f t="shared" si="78"/>
        <v>90</v>
      </c>
      <c r="L154" s="28">
        <f t="shared" si="78"/>
        <v>95</v>
      </c>
      <c r="M154" s="8">
        <f t="shared" si="78"/>
        <v>100</v>
      </c>
      <c r="N154" s="8">
        <f t="shared" si="78"/>
        <v>100</v>
      </c>
      <c r="O154" s="8">
        <f t="shared" si="78"/>
        <v>100</v>
      </c>
      <c r="P154" s="8">
        <f t="shared" si="78"/>
        <v>100</v>
      </c>
      <c r="Q154" s="8">
        <f t="shared" si="78"/>
        <v>100</v>
      </c>
      <c r="R154" s="8">
        <f t="shared" si="78"/>
        <v>100</v>
      </c>
      <c r="S154" s="8">
        <f t="shared" si="78"/>
        <v>100</v>
      </c>
      <c r="T154" s="8">
        <f t="shared" si="78"/>
        <v>100</v>
      </c>
      <c r="U154" s="8">
        <f t="shared" si="78"/>
        <v>100</v>
      </c>
    </row>
    <row r="155" spans="1:21">
      <c r="A155" s="8" t="s">
        <v>64</v>
      </c>
      <c r="B155" s="8">
        <f t="shared" ref="B155:U155" si="79" xml:space="preserve"> IF((1 - (B295 - 1)/20)*100 &lt;= 100, IF((1 - (B295 - 1)/20)*100 &gt;= 0, (1 - (B295 - 1)/20)*100, 0), 100)</f>
        <v>19.999999999999996</v>
      </c>
      <c r="C155" s="8">
        <f t="shared" si="79"/>
        <v>25</v>
      </c>
      <c r="D155" s="8">
        <f t="shared" si="79"/>
        <v>25</v>
      </c>
      <c r="E155" s="8">
        <f t="shared" si="79"/>
        <v>30.000000000000004</v>
      </c>
      <c r="F155" s="8">
        <f t="shared" si="79"/>
        <v>40</v>
      </c>
      <c r="G155" s="8">
        <f t="shared" si="79"/>
        <v>44.999999999999993</v>
      </c>
      <c r="H155" s="8">
        <f t="shared" si="79"/>
        <v>55.000000000000007</v>
      </c>
      <c r="I155" s="8">
        <f t="shared" si="79"/>
        <v>70</v>
      </c>
      <c r="J155" s="26">
        <f t="shared" si="79"/>
        <v>80</v>
      </c>
      <c r="K155" s="8">
        <f t="shared" si="79"/>
        <v>90</v>
      </c>
      <c r="L155" s="28">
        <f t="shared" si="79"/>
        <v>95</v>
      </c>
      <c r="M155" s="8">
        <f t="shared" si="79"/>
        <v>100</v>
      </c>
      <c r="N155" s="8">
        <f t="shared" si="79"/>
        <v>100</v>
      </c>
      <c r="O155" s="8">
        <f t="shared" si="79"/>
        <v>100</v>
      </c>
      <c r="P155" s="8">
        <f t="shared" si="79"/>
        <v>100</v>
      </c>
      <c r="Q155" s="8">
        <f t="shared" si="79"/>
        <v>100</v>
      </c>
      <c r="R155" s="8">
        <f t="shared" si="79"/>
        <v>100</v>
      </c>
      <c r="S155" s="8">
        <f t="shared" si="79"/>
        <v>100</v>
      </c>
      <c r="T155" s="8">
        <f t="shared" si="79"/>
        <v>100</v>
      </c>
      <c r="U155" s="8">
        <f t="shared" si="79"/>
        <v>100</v>
      </c>
    </row>
    <row r="156" spans="1:21">
      <c r="A156" s="8" t="s">
        <v>65</v>
      </c>
      <c r="B156" s="8">
        <f t="shared" ref="B156:U156" si="80" xml:space="preserve"> IF((1 - (B296 - 1)/20)*100 &lt;= 100, IF((1 - (B296 - 1)/20)*100 &gt;= 0, (1 - (B296 - 1)/20)*100, 0), 100)</f>
        <v>19.999999999999996</v>
      </c>
      <c r="C156" s="8">
        <f t="shared" si="80"/>
        <v>25</v>
      </c>
      <c r="D156" s="8">
        <f t="shared" si="80"/>
        <v>25</v>
      </c>
      <c r="E156" s="8">
        <f t="shared" si="80"/>
        <v>30.000000000000004</v>
      </c>
      <c r="F156" s="8">
        <f t="shared" si="80"/>
        <v>40</v>
      </c>
      <c r="G156" s="8">
        <f t="shared" si="80"/>
        <v>44.999999999999993</v>
      </c>
      <c r="H156" s="8">
        <f t="shared" si="80"/>
        <v>55.000000000000007</v>
      </c>
      <c r="I156" s="8">
        <f t="shared" si="80"/>
        <v>70</v>
      </c>
      <c r="J156" s="26">
        <f t="shared" si="80"/>
        <v>80</v>
      </c>
      <c r="K156" s="8">
        <f t="shared" si="80"/>
        <v>90</v>
      </c>
      <c r="L156" s="28">
        <f t="shared" si="80"/>
        <v>95</v>
      </c>
      <c r="M156" s="8">
        <f t="shared" si="80"/>
        <v>100</v>
      </c>
      <c r="N156" s="8">
        <f t="shared" si="80"/>
        <v>100</v>
      </c>
      <c r="O156" s="8">
        <f t="shared" si="80"/>
        <v>100</v>
      </c>
      <c r="P156" s="8">
        <f t="shared" si="80"/>
        <v>100</v>
      </c>
      <c r="Q156" s="8">
        <f t="shared" si="80"/>
        <v>100</v>
      </c>
      <c r="R156" s="8">
        <f t="shared" si="80"/>
        <v>100</v>
      </c>
      <c r="S156" s="8">
        <f t="shared" si="80"/>
        <v>100</v>
      </c>
      <c r="T156" s="8">
        <f t="shared" si="80"/>
        <v>100</v>
      </c>
      <c r="U156" s="8">
        <f t="shared" si="80"/>
        <v>100</v>
      </c>
    </row>
    <row r="157" spans="1:21">
      <c r="A157" s="8" t="s">
        <v>66</v>
      </c>
      <c r="B157" s="8">
        <f t="shared" ref="B157:U157" si="81" xml:space="preserve"> IF((1 - (B297 - 1)/20)*100 &lt;= 100, IF((1 - (B297 - 1)/20)*100 &gt;= 0, (1 - (B297 - 1)/20)*100, 0), 100)</f>
        <v>30.000000000000004</v>
      </c>
      <c r="C157" s="8">
        <f t="shared" si="81"/>
        <v>35</v>
      </c>
      <c r="D157" s="8">
        <f t="shared" si="81"/>
        <v>35</v>
      </c>
      <c r="E157" s="8">
        <f t="shared" si="81"/>
        <v>40</v>
      </c>
      <c r="F157" s="8">
        <f t="shared" si="81"/>
        <v>50</v>
      </c>
      <c r="G157" s="8">
        <f t="shared" si="81"/>
        <v>55.000000000000007</v>
      </c>
      <c r="H157" s="8">
        <f t="shared" si="81"/>
        <v>65</v>
      </c>
      <c r="I157" s="8">
        <f t="shared" si="81"/>
        <v>80</v>
      </c>
      <c r="J157" s="26">
        <f t="shared" si="81"/>
        <v>90</v>
      </c>
      <c r="K157" s="8">
        <f t="shared" si="81"/>
        <v>100</v>
      </c>
      <c r="L157" s="28">
        <f t="shared" si="81"/>
        <v>100</v>
      </c>
      <c r="M157" s="8">
        <f t="shared" si="81"/>
        <v>100</v>
      </c>
      <c r="N157" s="8">
        <f t="shared" si="81"/>
        <v>100</v>
      </c>
      <c r="O157" s="8">
        <f t="shared" si="81"/>
        <v>100</v>
      </c>
      <c r="P157" s="8">
        <f t="shared" si="81"/>
        <v>100</v>
      </c>
      <c r="Q157" s="8">
        <f t="shared" si="81"/>
        <v>100</v>
      </c>
      <c r="R157" s="8">
        <f t="shared" si="81"/>
        <v>100</v>
      </c>
      <c r="S157" s="8">
        <f t="shared" si="81"/>
        <v>100</v>
      </c>
      <c r="T157" s="8">
        <f t="shared" si="81"/>
        <v>100</v>
      </c>
      <c r="U157" s="8">
        <f t="shared" si="81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2" xml:space="preserve"> IF((1 - (B299 - 1)/20)*100 &lt;= 100, IF((1 - (B299 - 1)/20)*100 &gt;= 0, (1 - (B299 - 1)/20)*100, 0), 100)</f>
        <v>0</v>
      </c>
      <c r="C159" s="8">
        <f t="shared" si="82"/>
        <v>5.0000000000000044</v>
      </c>
      <c r="D159" s="8">
        <f t="shared" si="82"/>
        <v>5.0000000000000044</v>
      </c>
      <c r="E159" s="8">
        <f t="shared" si="82"/>
        <v>9.9999999999999982</v>
      </c>
      <c r="F159" s="8">
        <f t="shared" si="82"/>
        <v>19.999999999999996</v>
      </c>
      <c r="G159" s="8">
        <f t="shared" si="82"/>
        <v>25</v>
      </c>
      <c r="H159" s="8">
        <f t="shared" si="82"/>
        <v>35</v>
      </c>
      <c r="I159" s="8">
        <f t="shared" si="82"/>
        <v>50</v>
      </c>
      <c r="J159" s="26">
        <f t="shared" si="82"/>
        <v>60</v>
      </c>
      <c r="K159" s="8">
        <f t="shared" si="82"/>
        <v>65</v>
      </c>
      <c r="L159" s="28">
        <f t="shared" si="82"/>
        <v>70</v>
      </c>
      <c r="M159" s="8">
        <f t="shared" si="82"/>
        <v>75</v>
      </c>
      <c r="N159" s="8">
        <f t="shared" si="82"/>
        <v>75</v>
      </c>
      <c r="O159" s="8">
        <f t="shared" si="82"/>
        <v>85</v>
      </c>
      <c r="P159" s="8">
        <f t="shared" si="82"/>
        <v>85</v>
      </c>
      <c r="Q159" s="8">
        <f t="shared" si="82"/>
        <v>95</v>
      </c>
      <c r="R159" s="8">
        <f t="shared" si="82"/>
        <v>100</v>
      </c>
      <c r="S159" s="8">
        <f t="shared" si="82"/>
        <v>100</v>
      </c>
      <c r="T159" s="8">
        <f t="shared" si="82"/>
        <v>100</v>
      </c>
      <c r="U159" s="8">
        <f t="shared" si="82"/>
        <v>100</v>
      </c>
    </row>
    <row r="160" spans="1:21">
      <c r="A160" s="8" t="s">
        <v>64</v>
      </c>
      <c r="B160" s="8">
        <f t="shared" ref="B160:U160" si="83" xml:space="preserve"> IF((1 - (B300 - 1)/20)*100 &lt;= 100, IF((1 - (B300 - 1)/20)*100 &gt;= 0, (1 - (B300 - 1)/20)*100, 0), 100)</f>
        <v>0</v>
      </c>
      <c r="C160" s="8">
        <f t="shared" si="83"/>
        <v>0</v>
      </c>
      <c r="D160" s="8">
        <f t="shared" si="83"/>
        <v>0</v>
      </c>
      <c r="E160" s="8">
        <f t="shared" si="83"/>
        <v>5.0000000000000044</v>
      </c>
      <c r="F160" s="8">
        <f t="shared" si="83"/>
        <v>15.000000000000002</v>
      </c>
      <c r="G160" s="8">
        <f t="shared" si="83"/>
        <v>19.999999999999996</v>
      </c>
      <c r="H160" s="8">
        <f t="shared" si="83"/>
        <v>30.000000000000004</v>
      </c>
      <c r="I160" s="8">
        <f t="shared" si="83"/>
        <v>44.999999999999993</v>
      </c>
      <c r="J160" s="26">
        <f t="shared" si="83"/>
        <v>55.000000000000007</v>
      </c>
      <c r="K160" s="8">
        <f t="shared" si="83"/>
        <v>65</v>
      </c>
      <c r="L160" s="28">
        <f t="shared" si="83"/>
        <v>70</v>
      </c>
      <c r="M160" s="8">
        <f t="shared" si="83"/>
        <v>75</v>
      </c>
      <c r="N160" s="8">
        <f t="shared" si="83"/>
        <v>80</v>
      </c>
      <c r="O160" s="8">
        <f t="shared" si="83"/>
        <v>85</v>
      </c>
      <c r="P160" s="8">
        <f t="shared" si="83"/>
        <v>90</v>
      </c>
      <c r="Q160" s="8">
        <f t="shared" si="83"/>
        <v>95</v>
      </c>
      <c r="R160" s="8">
        <f t="shared" si="83"/>
        <v>100</v>
      </c>
      <c r="S160" s="8">
        <f t="shared" si="83"/>
        <v>100</v>
      </c>
      <c r="T160" s="8">
        <f t="shared" si="83"/>
        <v>100</v>
      </c>
      <c r="U160" s="8">
        <f t="shared" si="83"/>
        <v>100</v>
      </c>
    </row>
    <row r="161" spans="1:21">
      <c r="A161" s="8" t="s">
        <v>65</v>
      </c>
      <c r="B161" s="8">
        <f t="shared" ref="B161:U161" si="84" xml:space="preserve"> IF((1 - (B301 - 1)/20)*100 &lt;= 100, IF((1 - (B301 - 1)/20)*100 &gt;= 0, (1 - (B301 - 1)/20)*100, 0), 100)</f>
        <v>0</v>
      </c>
      <c r="C161" s="8">
        <f t="shared" si="84"/>
        <v>0</v>
      </c>
      <c r="D161" s="8">
        <f t="shared" si="84"/>
        <v>0</v>
      </c>
      <c r="E161" s="8">
        <f t="shared" si="84"/>
        <v>5.0000000000000044</v>
      </c>
      <c r="F161" s="8">
        <f t="shared" si="84"/>
        <v>15.000000000000002</v>
      </c>
      <c r="G161" s="8">
        <f t="shared" si="84"/>
        <v>19.999999999999996</v>
      </c>
      <c r="H161" s="8">
        <f t="shared" si="84"/>
        <v>30.000000000000004</v>
      </c>
      <c r="I161" s="8">
        <f t="shared" si="84"/>
        <v>44.999999999999993</v>
      </c>
      <c r="J161" s="26">
        <f t="shared" si="84"/>
        <v>55.000000000000007</v>
      </c>
      <c r="K161" s="8">
        <f t="shared" si="84"/>
        <v>65</v>
      </c>
      <c r="L161" s="28">
        <f t="shared" si="84"/>
        <v>70</v>
      </c>
      <c r="M161" s="8">
        <f t="shared" si="84"/>
        <v>75</v>
      </c>
      <c r="N161" s="8">
        <f t="shared" si="84"/>
        <v>80</v>
      </c>
      <c r="O161" s="8">
        <f t="shared" si="84"/>
        <v>85</v>
      </c>
      <c r="P161" s="8">
        <f t="shared" si="84"/>
        <v>90</v>
      </c>
      <c r="Q161" s="8">
        <f t="shared" si="84"/>
        <v>95</v>
      </c>
      <c r="R161" s="8">
        <f t="shared" si="84"/>
        <v>100</v>
      </c>
      <c r="S161" s="8">
        <f t="shared" si="84"/>
        <v>100</v>
      </c>
      <c r="T161" s="8">
        <f t="shared" si="84"/>
        <v>100</v>
      </c>
      <c r="U161" s="8">
        <f t="shared" si="84"/>
        <v>100</v>
      </c>
    </row>
    <row r="162" spans="1:21">
      <c r="A162" s="8" t="s">
        <v>66</v>
      </c>
      <c r="B162" s="8">
        <f t="shared" ref="B162:U162" si="85" xml:space="preserve"> IF((1 - (B302 - 1)/20)*100 &lt;= 100, IF((1 - (B302 - 1)/20)*100 &gt;= 0, (1 - (B302 - 1)/20)*100, 0), 100)</f>
        <v>5.0000000000000044</v>
      </c>
      <c r="C162" s="8">
        <f t="shared" si="85"/>
        <v>9.9999999999999982</v>
      </c>
      <c r="D162" s="8">
        <f t="shared" si="85"/>
        <v>9.9999999999999982</v>
      </c>
      <c r="E162" s="8">
        <f t="shared" si="85"/>
        <v>15.000000000000002</v>
      </c>
      <c r="F162" s="8">
        <f t="shared" si="85"/>
        <v>25</v>
      </c>
      <c r="G162" s="8">
        <f t="shared" si="85"/>
        <v>30.000000000000004</v>
      </c>
      <c r="H162" s="8">
        <f t="shared" si="85"/>
        <v>40</v>
      </c>
      <c r="I162" s="8">
        <f t="shared" si="85"/>
        <v>55.000000000000007</v>
      </c>
      <c r="J162" s="26">
        <f t="shared" si="85"/>
        <v>65</v>
      </c>
      <c r="K162" s="8">
        <f t="shared" si="85"/>
        <v>75</v>
      </c>
      <c r="L162" s="28">
        <f t="shared" si="85"/>
        <v>80</v>
      </c>
      <c r="M162" s="8">
        <f t="shared" si="85"/>
        <v>85</v>
      </c>
      <c r="N162" s="8">
        <f t="shared" si="85"/>
        <v>95</v>
      </c>
      <c r="O162" s="8">
        <f t="shared" si="85"/>
        <v>100</v>
      </c>
      <c r="P162" s="8">
        <f t="shared" si="85"/>
        <v>100</v>
      </c>
      <c r="Q162" s="8">
        <f t="shared" si="85"/>
        <v>100</v>
      </c>
      <c r="R162" s="8">
        <f t="shared" si="85"/>
        <v>100</v>
      </c>
      <c r="S162" s="8">
        <f t="shared" si="85"/>
        <v>100</v>
      </c>
      <c r="T162" s="8">
        <f t="shared" si="85"/>
        <v>100</v>
      </c>
      <c r="U162" s="8">
        <f t="shared" si="85"/>
        <v>100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6" xml:space="preserve"> IF((1 - (B306 - 1)/20)*100 &lt;= 100, IF((1 - (B306 - 1)/20)*100 &gt;= 0, (1 - (B306 - 1)/20)*100, 0), 100)</f>
        <v>0</v>
      </c>
      <c r="C166" s="8">
        <f t="shared" si="86"/>
        <v>5.0000000000000044</v>
      </c>
      <c r="D166" s="8">
        <f t="shared" si="86"/>
        <v>5.0000000000000044</v>
      </c>
      <c r="E166" s="8">
        <f t="shared" si="86"/>
        <v>9.9999999999999982</v>
      </c>
      <c r="F166" s="8">
        <f t="shared" si="86"/>
        <v>19.999999999999996</v>
      </c>
      <c r="G166" s="8">
        <f t="shared" si="86"/>
        <v>25</v>
      </c>
      <c r="H166" s="8">
        <f t="shared" si="86"/>
        <v>35</v>
      </c>
      <c r="I166" s="8">
        <f t="shared" si="86"/>
        <v>50</v>
      </c>
      <c r="J166" s="26">
        <f t="shared" si="86"/>
        <v>60</v>
      </c>
      <c r="K166" s="8">
        <f t="shared" si="86"/>
        <v>65</v>
      </c>
      <c r="L166" s="28">
        <f t="shared" si="86"/>
        <v>70</v>
      </c>
      <c r="M166" s="8">
        <f t="shared" si="86"/>
        <v>75</v>
      </c>
      <c r="N166" s="8">
        <f t="shared" si="86"/>
        <v>75</v>
      </c>
      <c r="O166" s="8">
        <f t="shared" si="86"/>
        <v>85</v>
      </c>
      <c r="P166" s="8">
        <f t="shared" si="86"/>
        <v>85</v>
      </c>
      <c r="Q166" s="8">
        <f t="shared" si="86"/>
        <v>95</v>
      </c>
      <c r="R166" s="8">
        <f t="shared" si="86"/>
        <v>100</v>
      </c>
      <c r="S166" s="8">
        <f t="shared" si="86"/>
        <v>100</v>
      </c>
      <c r="T166" s="8">
        <f t="shared" si="86"/>
        <v>100</v>
      </c>
      <c r="U166" s="8">
        <f t="shared" si="86"/>
        <v>100</v>
      </c>
    </row>
    <row r="167" spans="1:21">
      <c r="A167" s="8" t="s">
        <v>64</v>
      </c>
      <c r="B167" s="8">
        <f t="shared" ref="B167:U167" si="87" xml:space="preserve"> IF((1 - (B307 - 1)/20)*100 &lt;= 100, IF((1 - (B307 - 1)/20)*100 &gt;= 0, (1 - (B307 - 1)/20)*100, 0), 100)</f>
        <v>0</v>
      </c>
      <c r="C167" s="8">
        <f t="shared" si="87"/>
        <v>0</v>
      </c>
      <c r="D167" s="8">
        <f t="shared" si="87"/>
        <v>0</v>
      </c>
      <c r="E167" s="8">
        <f t="shared" si="87"/>
        <v>5.0000000000000044</v>
      </c>
      <c r="F167" s="8">
        <f t="shared" si="87"/>
        <v>15.000000000000002</v>
      </c>
      <c r="G167" s="8">
        <f t="shared" si="87"/>
        <v>19.999999999999996</v>
      </c>
      <c r="H167" s="8">
        <f t="shared" si="87"/>
        <v>30.000000000000004</v>
      </c>
      <c r="I167" s="8">
        <f t="shared" si="87"/>
        <v>44.999999999999993</v>
      </c>
      <c r="J167" s="26">
        <f t="shared" si="87"/>
        <v>55.000000000000007</v>
      </c>
      <c r="K167" s="8">
        <f t="shared" si="87"/>
        <v>65</v>
      </c>
      <c r="L167" s="28">
        <f t="shared" si="87"/>
        <v>70</v>
      </c>
      <c r="M167" s="8">
        <f t="shared" si="87"/>
        <v>75</v>
      </c>
      <c r="N167" s="8">
        <f t="shared" si="87"/>
        <v>80</v>
      </c>
      <c r="O167" s="8">
        <f t="shared" si="87"/>
        <v>85</v>
      </c>
      <c r="P167" s="8">
        <f t="shared" si="87"/>
        <v>90</v>
      </c>
      <c r="Q167" s="8">
        <f t="shared" si="87"/>
        <v>95</v>
      </c>
      <c r="R167" s="8">
        <f t="shared" si="87"/>
        <v>100</v>
      </c>
      <c r="S167" s="8">
        <f t="shared" si="87"/>
        <v>100</v>
      </c>
      <c r="T167" s="8">
        <f t="shared" si="87"/>
        <v>100</v>
      </c>
      <c r="U167" s="8">
        <f t="shared" si="87"/>
        <v>100</v>
      </c>
    </row>
    <row r="168" spans="1:21">
      <c r="A168" s="8" t="s">
        <v>65</v>
      </c>
      <c r="B168" s="8">
        <f t="shared" ref="B168:U168" si="88" xml:space="preserve"> IF((1 - (B308 - 1)/20)*100 &lt;= 100, IF((1 - (B308 - 1)/20)*100 &gt;= 0, (1 - (B308 - 1)/20)*100, 0), 100)</f>
        <v>0</v>
      </c>
      <c r="C168" s="8">
        <f t="shared" si="88"/>
        <v>0</v>
      </c>
      <c r="D168" s="8">
        <f t="shared" si="88"/>
        <v>0</v>
      </c>
      <c r="E168" s="8">
        <f t="shared" si="88"/>
        <v>5.0000000000000044</v>
      </c>
      <c r="F168" s="8">
        <f t="shared" si="88"/>
        <v>15.000000000000002</v>
      </c>
      <c r="G168" s="8">
        <f t="shared" si="88"/>
        <v>19.999999999999996</v>
      </c>
      <c r="H168" s="8">
        <f t="shared" si="88"/>
        <v>30.000000000000004</v>
      </c>
      <c r="I168" s="8">
        <f t="shared" si="88"/>
        <v>44.999999999999993</v>
      </c>
      <c r="J168" s="26">
        <f t="shared" si="88"/>
        <v>55.000000000000007</v>
      </c>
      <c r="K168" s="8">
        <f t="shared" si="88"/>
        <v>65</v>
      </c>
      <c r="L168" s="28">
        <f t="shared" si="88"/>
        <v>70</v>
      </c>
      <c r="M168" s="8">
        <f t="shared" si="88"/>
        <v>75</v>
      </c>
      <c r="N168" s="8">
        <f t="shared" si="88"/>
        <v>80</v>
      </c>
      <c r="O168" s="8">
        <f t="shared" si="88"/>
        <v>85</v>
      </c>
      <c r="P168" s="8">
        <f t="shared" si="88"/>
        <v>90</v>
      </c>
      <c r="Q168" s="8">
        <f t="shared" si="88"/>
        <v>95</v>
      </c>
      <c r="R168" s="8">
        <f t="shared" si="88"/>
        <v>100</v>
      </c>
      <c r="S168" s="8">
        <f t="shared" si="88"/>
        <v>100</v>
      </c>
      <c r="T168" s="8">
        <f t="shared" si="88"/>
        <v>100</v>
      </c>
      <c r="U168" s="8">
        <f t="shared" si="88"/>
        <v>100</v>
      </c>
    </row>
    <row r="169" spans="1:21">
      <c r="A169" s="8" t="s">
        <v>66</v>
      </c>
      <c r="B169" s="8">
        <f t="shared" ref="B169:U169" si="89" xml:space="preserve"> IF((1 - (B309 - 1)/20)*100 &lt;= 100, IF((1 - (B309 - 1)/20)*100 &gt;= 0, (1 - (B309 - 1)/20)*100, 0), 100)</f>
        <v>5.0000000000000044</v>
      </c>
      <c r="C169" s="8">
        <f t="shared" si="89"/>
        <v>9.9999999999999982</v>
      </c>
      <c r="D169" s="8">
        <f t="shared" si="89"/>
        <v>9.9999999999999982</v>
      </c>
      <c r="E169" s="8">
        <f t="shared" si="89"/>
        <v>15.000000000000002</v>
      </c>
      <c r="F169" s="8">
        <f t="shared" si="89"/>
        <v>25</v>
      </c>
      <c r="G169" s="8">
        <f t="shared" si="89"/>
        <v>30.000000000000004</v>
      </c>
      <c r="H169" s="8">
        <f t="shared" si="89"/>
        <v>40</v>
      </c>
      <c r="I169" s="8">
        <f t="shared" si="89"/>
        <v>55.000000000000007</v>
      </c>
      <c r="J169" s="26">
        <f t="shared" si="89"/>
        <v>65</v>
      </c>
      <c r="K169" s="8">
        <f t="shared" si="89"/>
        <v>75</v>
      </c>
      <c r="L169" s="28">
        <f t="shared" si="89"/>
        <v>80</v>
      </c>
      <c r="M169" s="8">
        <f t="shared" si="89"/>
        <v>85</v>
      </c>
      <c r="N169" s="8">
        <f t="shared" si="89"/>
        <v>95</v>
      </c>
      <c r="O169" s="8">
        <f t="shared" si="89"/>
        <v>100</v>
      </c>
      <c r="P169" s="8">
        <f t="shared" si="89"/>
        <v>100</v>
      </c>
      <c r="Q169" s="8">
        <f t="shared" si="89"/>
        <v>100</v>
      </c>
      <c r="R169" s="8">
        <f t="shared" si="89"/>
        <v>100</v>
      </c>
      <c r="S169" s="8">
        <f t="shared" si="89"/>
        <v>100</v>
      </c>
      <c r="T169" s="8">
        <f t="shared" si="89"/>
        <v>100</v>
      </c>
      <c r="U169" s="8">
        <f t="shared" si="89"/>
        <v>100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90" xml:space="preserve"> IF((1 - (B311 - 1)/20)*100 &lt;= 100, IF((1 - (B311 - 1)/20)*100 &gt;= 0, (1 - (B311 - 1)/20)*100, 0), 100)</f>
        <v>0</v>
      </c>
      <c r="C171" s="8">
        <f t="shared" si="90"/>
        <v>0</v>
      </c>
      <c r="D171" s="8">
        <f t="shared" si="90"/>
        <v>0</v>
      </c>
      <c r="E171" s="8">
        <f t="shared" si="90"/>
        <v>0</v>
      </c>
      <c r="F171" s="8">
        <f t="shared" si="90"/>
        <v>0</v>
      </c>
      <c r="G171" s="8">
        <f t="shared" si="90"/>
        <v>0</v>
      </c>
      <c r="H171" s="8">
        <f t="shared" si="90"/>
        <v>9.9999999999999982</v>
      </c>
      <c r="I171" s="8">
        <f t="shared" si="90"/>
        <v>25</v>
      </c>
      <c r="J171" s="26">
        <f t="shared" si="90"/>
        <v>35</v>
      </c>
      <c r="K171" s="8">
        <f t="shared" si="90"/>
        <v>40</v>
      </c>
      <c r="L171" s="28">
        <f t="shared" si="90"/>
        <v>44.999999999999993</v>
      </c>
      <c r="M171" s="8">
        <f t="shared" si="90"/>
        <v>50</v>
      </c>
      <c r="N171" s="8">
        <f t="shared" si="90"/>
        <v>50</v>
      </c>
      <c r="O171" s="8">
        <f t="shared" si="90"/>
        <v>60</v>
      </c>
      <c r="P171" s="8">
        <f t="shared" si="90"/>
        <v>60</v>
      </c>
      <c r="Q171" s="8">
        <f t="shared" si="90"/>
        <v>70</v>
      </c>
      <c r="R171" s="8">
        <f t="shared" si="90"/>
        <v>80</v>
      </c>
      <c r="S171" s="8">
        <f t="shared" si="90"/>
        <v>85</v>
      </c>
      <c r="T171" s="8">
        <f t="shared" si="90"/>
        <v>90</v>
      </c>
      <c r="U171" s="8">
        <f t="shared" si="90"/>
        <v>90</v>
      </c>
    </row>
    <row r="172" spans="1:21">
      <c r="A172" s="8" t="s">
        <v>64</v>
      </c>
      <c r="B172" s="8">
        <f t="shared" ref="B172:U172" si="91" xml:space="preserve"> IF((1 - (B312 - 1)/20)*100 &lt;= 100, IF((1 - (B312 - 1)/20)*100 &gt;= 0, (1 - (B312 - 1)/20)*100, 0), 100)</f>
        <v>0</v>
      </c>
      <c r="C172" s="8">
        <f t="shared" si="91"/>
        <v>0</v>
      </c>
      <c r="D172" s="8">
        <f t="shared" si="91"/>
        <v>0</v>
      </c>
      <c r="E172" s="8">
        <f t="shared" si="91"/>
        <v>0</v>
      </c>
      <c r="F172" s="8">
        <f t="shared" si="91"/>
        <v>0</v>
      </c>
      <c r="G172" s="8">
        <f t="shared" si="91"/>
        <v>0</v>
      </c>
      <c r="H172" s="8">
        <f t="shared" si="91"/>
        <v>5.0000000000000044</v>
      </c>
      <c r="I172" s="8">
        <f t="shared" si="91"/>
        <v>19.999999999999996</v>
      </c>
      <c r="J172" s="26">
        <f t="shared" si="91"/>
        <v>30.000000000000004</v>
      </c>
      <c r="K172" s="8">
        <f t="shared" si="91"/>
        <v>40</v>
      </c>
      <c r="L172" s="28">
        <f t="shared" si="91"/>
        <v>44.999999999999993</v>
      </c>
      <c r="M172" s="8">
        <f t="shared" si="91"/>
        <v>50</v>
      </c>
      <c r="N172" s="8">
        <f t="shared" si="91"/>
        <v>55.000000000000007</v>
      </c>
      <c r="O172" s="8">
        <f t="shared" si="91"/>
        <v>60</v>
      </c>
      <c r="P172" s="8">
        <f t="shared" si="91"/>
        <v>65</v>
      </c>
      <c r="Q172" s="8">
        <f t="shared" si="91"/>
        <v>70</v>
      </c>
      <c r="R172" s="8">
        <f t="shared" si="91"/>
        <v>80</v>
      </c>
      <c r="S172" s="8">
        <f t="shared" si="91"/>
        <v>85</v>
      </c>
      <c r="T172" s="8">
        <f t="shared" si="91"/>
        <v>90</v>
      </c>
      <c r="U172" s="8">
        <f t="shared" si="91"/>
        <v>90</v>
      </c>
    </row>
    <row r="173" spans="1:21">
      <c r="A173" s="8" t="s">
        <v>65</v>
      </c>
      <c r="B173" s="8">
        <f t="shared" ref="B173:U173" si="92" xml:space="preserve"> IF((1 - (B313 - 1)/20)*100 &lt;= 100, IF((1 - (B313 - 1)/20)*100 &gt;= 0, (1 - (B313 - 1)/20)*100, 0), 100)</f>
        <v>0</v>
      </c>
      <c r="C173" s="8">
        <f t="shared" si="92"/>
        <v>0</v>
      </c>
      <c r="D173" s="8">
        <f t="shared" si="92"/>
        <v>0</v>
      </c>
      <c r="E173" s="8">
        <f t="shared" si="92"/>
        <v>0</v>
      </c>
      <c r="F173" s="8">
        <f t="shared" si="92"/>
        <v>0</v>
      </c>
      <c r="G173" s="8">
        <f t="shared" si="92"/>
        <v>0</v>
      </c>
      <c r="H173" s="8">
        <f t="shared" si="92"/>
        <v>5.0000000000000044</v>
      </c>
      <c r="I173" s="8">
        <f t="shared" si="92"/>
        <v>19.999999999999996</v>
      </c>
      <c r="J173" s="26">
        <f t="shared" si="92"/>
        <v>30.000000000000004</v>
      </c>
      <c r="K173" s="8">
        <f t="shared" si="92"/>
        <v>40</v>
      </c>
      <c r="L173" s="28">
        <f t="shared" si="92"/>
        <v>44.999999999999993</v>
      </c>
      <c r="M173" s="8">
        <f t="shared" si="92"/>
        <v>50</v>
      </c>
      <c r="N173" s="8">
        <f t="shared" si="92"/>
        <v>55.000000000000007</v>
      </c>
      <c r="O173" s="8">
        <f t="shared" si="92"/>
        <v>60</v>
      </c>
      <c r="P173" s="8">
        <f t="shared" si="92"/>
        <v>65</v>
      </c>
      <c r="Q173" s="8">
        <f t="shared" si="92"/>
        <v>70</v>
      </c>
      <c r="R173" s="8">
        <f t="shared" si="92"/>
        <v>80</v>
      </c>
      <c r="S173" s="8">
        <f t="shared" si="92"/>
        <v>85</v>
      </c>
      <c r="T173" s="8">
        <f t="shared" si="92"/>
        <v>90</v>
      </c>
      <c r="U173" s="8">
        <f t="shared" si="92"/>
        <v>90</v>
      </c>
    </row>
    <row r="174" spans="1:21">
      <c r="A174" s="8" t="s">
        <v>66</v>
      </c>
      <c r="B174" s="8">
        <f t="shared" ref="B174:U174" si="93" xml:space="preserve"> IF((1 - (B314 - 1)/20)*100 &lt;= 100, IF((1 - (B314 - 1)/20)*100 &gt;= 0, (1 - (B314 - 1)/20)*100, 0), 100)</f>
        <v>0</v>
      </c>
      <c r="C174" s="8">
        <f t="shared" si="93"/>
        <v>0</v>
      </c>
      <c r="D174" s="8">
        <f t="shared" si="93"/>
        <v>0</v>
      </c>
      <c r="E174" s="8">
        <f t="shared" si="93"/>
        <v>0</v>
      </c>
      <c r="F174" s="8">
        <f t="shared" si="93"/>
        <v>0</v>
      </c>
      <c r="G174" s="8">
        <f t="shared" si="93"/>
        <v>5.0000000000000044</v>
      </c>
      <c r="H174" s="8">
        <f t="shared" si="93"/>
        <v>15.000000000000002</v>
      </c>
      <c r="I174" s="8">
        <f t="shared" si="93"/>
        <v>30.000000000000004</v>
      </c>
      <c r="J174" s="26">
        <f t="shared" si="93"/>
        <v>40</v>
      </c>
      <c r="K174" s="8">
        <f t="shared" si="93"/>
        <v>50</v>
      </c>
      <c r="L174" s="28">
        <f t="shared" si="93"/>
        <v>55.000000000000007</v>
      </c>
      <c r="M174" s="8">
        <f t="shared" si="93"/>
        <v>60</v>
      </c>
      <c r="N174" s="8">
        <f t="shared" si="93"/>
        <v>70</v>
      </c>
      <c r="O174" s="8">
        <f t="shared" si="93"/>
        <v>75</v>
      </c>
      <c r="P174" s="8">
        <f t="shared" si="93"/>
        <v>80</v>
      </c>
      <c r="Q174" s="8">
        <f t="shared" si="93"/>
        <v>85</v>
      </c>
      <c r="R174" s="8">
        <f t="shared" si="93"/>
        <v>95</v>
      </c>
      <c r="S174" s="8">
        <f t="shared" si="93"/>
        <v>100</v>
      </c>
      <c r="T174" s="8">
        <f t="shared" si="93"/>
        <v>100</v>
      </c>
      <c r="U174" s="8">
        <f t="shared" si="93"/>
        <v>100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4" xml:space="preserve"> IF((1 - (B316 - 1)/20)*100 &lt;= 100, IF((1 - (B316 - 1)/20)*100 &gt;= 0, (1 - (B316 - 1)/20)*100, 0), 100)</f>
        <v>0</v>
      </c>
      <c r="C176" s="8">
        <f t="shared" si="94"/>
        <v>0</v>
      </c>
      <c r="D176" s="8">
        <f t="shared" si="94"/>
        <v>0</v>
      </c>
      <c r="E176" s="8">
        <f t="shared" si="94"/>
        <v>0</v>
      </c>
      <c r="F176" s="8">
        <f t="shared" si="94"/>
        <v>0</v>
      </c>
      <c r="G176" s="8">
        <f t="shared" si="94"/>
        <v>0</v>
      </c>
      <c r="H176" s="8">
        <f t="shared" si="94"/>
        <v>0</v>
      </c>
      <c r="I176" s="8">
        <f t="shared" si="94"/>
        <v>0</v>
      </c>
      <c r="J176" s="26">
        <f t="shared" si="94"/>
        <v>9.9999999999999982</v>
      </c>
      <c r="K176" s="8">
        <f t="shared" si="94"/>
        <v>15.000000000000002</v>
      </c>
      <c r="L176" s="28">
        <f t="shared" si="94"/>
        <v>19.999999999999996</v>
      </c>
      <c r="M176" s="8">
        <f t="shared" si="94"/>
        <v>25</v>
      </c>
      <c r="N176" s="8">
        <f t="shared" si="94"/>
        <v>25</v>
      </c>
      <c r="O176" s="8">
        <f t="shared" si="94"/>
        <v>35</v>
      </c>
      <c r="P176" s="8">
        <f t="shared" si="94"/>
        <v>35</v>
      </c>
      <c r="Q176" s="8">
        <f t="shared" si="94"/>
        <v>44.999999999999993</v>
      </c>
      <c r="R176" s="8">
        <f t="shared" si="94"/>
        <v>55.000000000000007</v>
      </c>
      <c r="S176" s="8">
        <f t="shared" si="94"/>
        <v>60</v>
      </c>
      <c r="T176" s="8">
        <f t="shared" si="94"/>
        <v>65</v>
      </c>
      <c r="U176" s="8">
        <f t="shared" si="94"/>
        <v>65</v>
      </c>
    </row>
    <row r="177" spans="1:21">
      <c r="A177" s="8" t="s">
        <v>64</v>
      </c>
      <c r="B177" s="8">
        <f t="shared" ref="B177:U177" si="95" xml:space="preserve"> IF((1 - (B317 - 1)/20)*100 &lt;= 100, IF((1 - (B317 - 1)/20)*100 &gt;= 0, (1 - (B317 - 1)/20)*100, 0), 100)</f>
        <v>0</v>
      </c>
      <c r="C177" s="8">
        <f t="shared" si="95"/>
        <v>0</v>
      </c>
      <c r="D177" s="8">
        <f t="shared" si="95"/>
        <v>0</v>
      </c>
      <c r="E177" s="8">
        <f t="shared" si="95"/>
        <v>0</v>
      </c>
      <c r="F177" s="8">
        <f t="shared" si="95"/>
        <v>0</v>
      </c>
      <c r="G177" s="8">
        <f t="shared" si="95"/>
        <v>0</v>
      </c>
      <c r="H177" s="8">
        <f t="shared" si="95"/>
        <v>0</v>
      </c>
      <c r="I177" s="8">
        <f t="shared" si="95"/>
        <v>0</v>
      </c>
      <c r="J177" s="26">
        <f t="shared" si="95"/>
        <v>5.0000000000000044</v>
      </c>
      <c r="K177" s="8">
        <f t="shared" si="95"/>
        <v>15.000000000000002</v>
      </c>
      <c r="L177" s="28">
        <f t="shared" si="95"/>
        <v>19.999999999999996</v>
      </c>
      <c r="M177" s="8">
        <f t="shared" si="95"/>
        <v>25</v>
      </c>
      <c r="N177" s="8">
        <f t="shared" si="95"/>
        <v>30.000000000000004</v>
      </c>
      <c r="O177" s="8">
        <f t="shared" si="95"/>
        <v>35</v>
      </c>
      <c r="P177" s="8">
        <f t="shared" si="95"/>
        <v>40</v>
      </c>
      <c r="Q177" s="8">
        <f t="shared" si="95"/>
        <v>44.999999999999993</v>
      </c>
      <c r="R177" s="8">
        <f t="shared" si="95"/>
        <v>55.000000000000007</v>
      </c>
      <c r="S177" s="8">
        <f t="shared" si="95"/>
        <v>60</v>
      </c>
      <c r="T177" s="8">
        <f t="shared" si="95"/>
        <v>65</v>
      </c>
      <c r="U177" s="8">
        <f t="shared" si="95"/>
        <v>65</v>
      </c>
    </row>
    <row r="178" spans="1:21">
      <c r="A178" s="8" t="s">
        <v>65</v>
      </c>
      <c r="B178" s="8">
        <f t="shared" ref="B178:U178" si="96" xml:space="preserve"> IF((1 - (B318 - 1)/20)*100 &lt;= 100, IF((1 - (B318 - 1)/20)*100 &gt;= 0, (1 - (B318 - 1)/20)*100, 0), 100)</f>
        <v>0</v>
      </c>
      <c r="C178" s="8">
        <f t="shared" si="96"/>
        <v>0</v>
      </c>
      <c r="D178" s="8">
        <f t="shared" si="96"/>
        <v>0</v>
      </c>
      <c r="E178" s="8">
        <f t="shared" si="96"/>
        <v>0</v>
      </c>
      <c r="F178" s="8">
        <f t="shared" si="96"/>
        <v>0</v>
      </c>
      <c r="G178" s="8">
        <f t="shared" si="96"/>
        <v>0</v>
      </c>
      <c r="H178" s="8">
        <f t="shared" si="96"/>
        <v>0</v>
      </c>
      <c r="I178" s="8">
        <f t="shared" si="96"/>
        <v>0</v>
      </c>
      <c r="J178" s="26">
        <f t="shared" si="96"/>
        <v>5.0000000000000044</v>
      </c>
      <c r="K178" s="8">
        <f t="shared" si="96"/>
        <v>15.000000000000002</v>
      </c>
      <c r="L178" s="28">
        <f t="shared" si="96"/>
        <v>19.999999999999996</v>
      </c>
      <c r="M178" s="8">
        <f t="shared" si="96"/>
        <v>25</v>
      </c>
      <c r="N178" s="8">
        <f t="shared" si="96"/>
        <v>30.000000000000004</v>
      </c>
      <c r="O178" s="8">
        <f t="shared" si="96"/>
        <v>35</v>
      </c>
      <c r="P178" s="8">
        <f t="shared" si="96"/>
        <v>40</v>
      </c>
      <c r="Q178" s="8">
        <f t="shared" si="96"/>
        <v>44.999999999999993</v>
      </c>
      <c r="R178" s="8">
        <f t="shared" si="96"/>
        <v>55.000000000000007</v>
      </c>
      <c r="S178" s="8">
        <f t="shared" si="96"/>
        <v>60</v>
      </c>
      <c r="T178" s="8">
        <f t="shared" si="96"/>
        <v>65</v>
      </c>
      <c r="U178" s="8">
        <f t="shared" si="96"/>
        <v>65</v>
      </c>
    </row>
    <row r="179" spans="1:21">
      <c r="A179" s="8" t="s">
        <v>66</v>
      </c>
      <c r="B179" s="8">
        <f t="shared" ref="B179:U179" si="97" xml:space="preserve"> IF((1 - (B319 - 1)/20)*100 &lt;= 100, IF((1 - (B319 - 1)/20)*100 &gt;= 0, (1 - (B319 - 1)/20)*100, 0), 100)</f>
        <v>0</v>
      </c>
      <c r="C179" s="8">
        <f t="shared" si="97"/>
        <v>0</v>
      </c>
      <c r="D179" s="8">
        <f t="shared" si="97"/>
        <v>0</v>
      </c>
      <c r="E179" s="8">
        <f t="shared" si="97"/>
        <v>0</v>
      </c>
      <c r="F179" s="8">
        <f t="shared" si="97"/>
        <v>0</v>
      </c>
      <c r="G179" s="8">
        <f t="shared" si="97"/>
        <v>0</v>
      </c>
      <c r="H179" s="8">
        <f t="shared" si="97"/>
        <v>0</v>
      </c>
      <c r="I179" s="8">
        <f t="shared" si="97"/>
        <v>5.0000000000000044</v>
      </c>
      <c r="J179" s="26">
        <f t="shared" si="97"/>
        <v>15.000000000000002</v>
      </c>
      <c r="K179" s="8">
        <f t="shared" si="97"/>
        <v>25</v>
      </c>
      <c r="L179" s="28">
        <f t="shared" si="97"/>
        <v>30.000000000000004</v>
      </c>
      <c r="M179" s="8">
        <f t="shared" si="97"/>
        <v>35</v>
      </c>
      <c r="N179" s="8">
        <f t="shared" si="97"/>
        <v>44.999999999999993</v>
      </c>
      <c r="O179" s="8">
        <f t="shared" si="97"/>
        <v>50</v>
      </c>
      <c r="P179" s="8">
        <f t="shared" si="97"/>
        <v>55.000000000000007</v>
      </c>
      <c r="Q179" s="8">
        <f t="shared" si="97"/>
        <v>60</v>
      </c>
      <c r="R179" s="8">
        <f t="shared" si="97"/>
        <v>70</v>
      </c>
      <c r="S179" s="8">
        <f t="shared" si="97"/>
        <v>75</v>
      </c>
      <c r="T179" s="8">
        <f t="shared" si="97"/>
        <v>80</v>
      </c>
      <c r="U179" s="8">
        <f t="shared" si="97"/>
        <v>80</v>
      </c>
    </row>
    <row r="185" spans="1:21" ht="16.149999999999999" thickBot="1"/>
    <row r="186" spans="1:21" ht="24" thickTop="1" thickBot="1">
      <c r="A186" s="191" t="s">
        <v>146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147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8" xml:space="preserve"> B9</f>
        <v>14</v>
      </c>
      <c r="C190" s="55">
        <f t="shared" ref="C190:U190" si="99" xml:space="preserve"> (C9-B9)</f>
        <v>0</v>
      </c>
      <c r="D190" s="55">
        <f t="shared" si="99"/>
        <v>0</v>
      </c>
      <c r="E190" s="55">
        <f t="shared" si="99"/>
        <v>0</v>
      </c>
      <c r="F190" s="55">
        <f t="shared" si="99"/>
        <v>0</v>
      </c>
      <c r="G190" s="55">
        <f t="shared" si="99"/>
        <v>0</v>
      </c>
      <c r="H190" s="55">
        <f t="shared" si="99"/>
        <v>0</v>
      </c>
      <c r="I190" s="55">
        <f t="shared" si="99"/>
        <v>0</v>
      </c>
      <c r="J190" s="170">
        <f t="shared" si="99"/>
        <v>0</v>
      </c>
      <c r="K190" s="55">
        <f t="shared" si="99"/>
        <v>0</v>
      </c>
      <c r="L190" s="183">
        <f t="shared" si="99"/>
        <v>0</v>
      </c>
      <c r="M190" s="55">
        <f t="shared" si="99"/>
        <v>0</v>
      </c>
      <c r="N190" s="55">
        <f t="shared" si="99"/>
        <v>0</v>
      </c>
      <c r="O190" s="55">
        <f t="shared" si="99"/>
        <v>0</v>
      </c>
      <c r="P190" s="55">
        <f t="shared" si="99"/>
        <v>0</v>
      </c>
      <c r="Q190" s="55">
        <f t="shared" si="99"/>
        <v>0</v>
      </c>
      <c r="R190" s="55">
        <f t="shared" si="99"/>
        <v>0</v>
      </c>
      <c r="S190" s="55">
        <f t="shared" si="99"/>
        <v>0</v>
      </c>
      <c r="T190" s="55">
        <f t="shared" si="99"/>
        <v>0</v>
      </c>
      <c r="U190" s="55">
        <f t="shared" si="99"/>
        <v>0</v>
      </c>
    </row>
    <row r="191" spans="1:21">
      <c r="A191" s="7" t="s">
        <v>4</v>
      </c>
      <c r="B191" s="94">
        <f t="shared" si="98"/>
        <v>10</v>
      </c>
      <c r="C191" s="55">
        <f t="shared" ref="C191:U191" si="100" xml:space="preserve"> (C10-B10)</f>
        <v>0</v>
      </c>
      <c r="D191" s="55">
        <f t="shared" si="100"/>
        <v>0</v>
      </c>
      <c r="E191" s="55">
        <f t="shared" si="100"/>
        <v>0</v>
      </c>
      <c r="F191" s="55">
        <f t="shared" si="100"/>
        <v>0</v>
      </c>
      <c r="G191" s="55">
        <f t="shared" si="100"/>
        <v>0</v>
      </c>
      <c r="H191" s="55">
        <f t="shared" si="100"/>
        <v>0</v>
      </c>
      <c r="I191" s="55">
        <f t="shared" si="100"/>
        <v>0</v>
      </c>
      <c r="J191" s="170">
        <f t="shared" si="100"/>
        <v>0</v>
      </c>
      <c r="K191" s="55">
        <f t="shared" si="100"/>
        <v>0</v>
      </c>
      <c r="L191" s="183">
        <f t="shared" si="100"/>
        <v>0</v>
      </c>
      <c r="M191" s="55">
        <f t="shared" si="100"/>
        <v>0</v>
      </c>
      <c r="N191" s="55">
        <f t="shared" si="100"/>
        <v>0</v>
      </c>
      <c r="O191" s="55">
        <f t="shared" si="100"/>
        <v>0</v>
      </c>
      <c r="P191" s="55">
        <f t="shared" si="100"/>
        <v>0</v>
      </c>
      <c r="Q191" s="55">
        <f t="shared" si="100"/>
        <v>0</v>
      </c>
      <c r="R191" s="55">
        <f t="shared" si="100"/>
        <v>0</v>
      </c>
      <c r="S191" s="55">
        <f t="shared" si="100"/>
        <v>0</v>
      </c>
      <c r="T191" s="55">
        <f t="shared" si="100"/>
        <v>0</v>
      </c>
      <c r="U191" s="55">
        <f t="shared" si="100"/>
        <v>0</v>
      </c>
    </row>
    <row r="192" spans="1:21">
      <c r="A192" s="7" t="s">
        <v>5</v>
      </c>
      <c r="B192" s="94">
        <f t="shared" si="98"/>
        <v>14</v>
      </c>
      <c r="C192" s="55">
        <f t="shared" ref="C192:U192" si="101" xml:space="preserve"> (C11-B11)</f>
        <v>0</v>
      </c>
      <c r="D192" s="55">
        <f t="shared" si="101"/>
        <v>0</v>
      </c>
      <c r="E192" s="55">
        <f t="shared" si="101"/>
        <v>0</v>
      </c>
      <c r="F192" s="55">
        <f t="shared" si="101"/>
        <v>0</v>
      </c>
      <c r="G192" s="55">
        <f t="shared" si="101"/>
        <v>0</v>
      </c>
      <c r="H192" s="55">
        <f t="shared" si="101"/>
        <v>0</v>
      </c>
      <c r="I192" s="55">
        <f t="shared" si="101"/>
        <v>1</v>
      </c>
      <c r="J192" s="170">
        <f t="shared" si="101"/>
        <v>0</v>
      </c>
      <c r="K192" s="55">
        <f t="shared" si="101"/>
        <v>0</v>
      </c>
      <c r="L192" s="183">
        <f t="shared" si="101"/>
        <v>0</v>
      </c>
      <c r="M192" s="55">
        <f t="shared" si="101"/>
        <v>1</v>
      </c>
      <c r="N192" s="55">
        <f t="shared" si="101"/>
        <v>0</v>
      </c>
      <c r="O192" s="55">
        <f t="shared" si="101"/>
        <v>0</v>
      </c>
      <c r="P192" s="55">
        <f t="shared" si="101"/>
        <v>0</v>
      </c>
      <c r="Q192" s="55">
        <f t="shared" si="101"/>
        <v>0</v>
      </c>
      <c r="R192" s="55">
        <f t="shared" si="101"/>
        <v>0</v>
      </c>
      <c r="S192" s="55">
        <f t="shared" si="101"/>
        <v>0</v>
      </c>
      <c r="T192" s="55">
        <f t="shared" si="101"/>
        <v>0</v>
      </c>
      <c r="U192" s="55">
        <f t="shared" si="101"/>
        <v>0</v>
      </c>
    </row>
    <row r="193" spans="1:21">
      <c r="A193" s="7" t="s">
        <v>6</v>
      </c>
      <c r="B193" s="94">
        <f t="shared" si="98"/>
        <v>14</v>
      </c>
      <c r="C193" s="55">
        <f t="shared" ref="C193:U193" si="102" xml:space="preserve"> (C12-B12)</f>
        <v>0</v>
      </c>
      <c r="D193" s="55">
        <f t="shared" si="102"/>
        <v>0</v>
      </c>
      <c r="E193" s="55">
        <f t="shared" si="102"/>
        <v>0</v>
      </c>
      <c r="F193" s="55">
        <f t="shared" si="102"/>
        <v>0</v>
      </c>
      <c r="G193" s="55">
        <f t="shared" si="102"/>
        <v>0</v>
      </c>
      <c r="H193" s="55">
        <f t="shared" si="102"/>
        <v>0</v>
      </c>
      <c r="I193" s="55">
        <f t="shared" si="102"/>
        <v>0</v>
      </c>
      <c r="J193" s="170">
        <f t="shared" si="102"/>
        <v>0</v>
      </c>
      <c r="K193" s="55">
        <f t="shared" si="102"/>
        <v>0</v>
      </c>
      <c r="L193" s="183">
        <f t="shared" si="102"/>
        <v>0</v>
      </c>
      <c r="M193" s="55">
        <f t="shared" si="102"/>
        <v>0</v>
      </c>
      <c r="N193" s="55">
        <f t="shared" si="102"/>
        <v>0</v>
      </c>
      <c r="O193" s="55">
        <f t="shared" si="102"/>
        <v>0</v>
      </c>
      <c r="P193" s="55">
        <f t="shared" si="102"/>
        <v>0</v>
      </c>
      <c r="Q193" s="55">
        <f t="shared" si="102"/>
        <v>0</v>
      </c>
      <c r="R193" s="55">
        <f t="shared" si="102"/>
        <v>0</v>
      </c>
      <c r="S193" s="55">
        <f t="shared" si="102"/>
        <v>0</v>
      </c>
      <c r="T193" s="55">
        <f t="shared" si="102"/>
        <v>0</v>
      </c>
      <c r="U193" s="55">
        <f t="shared" si="102"/>
        <v>0</v>
      </c>
    </row>
    <row r="194" spans="1:21">
      <c r="A194" s="7" t="s">
        <v>7</v>
      </c>
      <c r="B194" s="94">
        <f t="shared" si="98"/>
        <v>13</v>
      </c>
      <c r="C194" s="55">
        <f t="shared" ref="C194:U194" si="103" xml:space="preserve"> (C13-B13)</f>
        <v>0</v>
      </c>
      <c r="D194" s="55">
        <f t="shared" si="103"/>
        <v>0</v>
      </c>
      <c r="E194" s="55">
        <f t="shared" si="103"/>
        <v>0</v>
      </c>
      <c r="F194" s="55">
        <f t="shared" si="103"/>
        <v>0</v>
      </c>
      <c r="G194" s="55">
        <f t="shared" si="103"/>
        <v>0</v>
      </c>
      <c r="H194" s="55">
        <f t="shared" si="103"/>
        <v>0</v>
      </c>
      <c r="I194" s="55">
        <f t="shared" si="103"/>
        <v>0</v>
      </c>
      <c r="J194" s="170">
        <f t="shared" si="103"/>
        <v>0</v>
      </c>
      <c r="K194" s="55">
        <f t="shared" si="103"/>
        <v>0</v>
      </c>
      <c r="L194" s="183">
        <f t="shared" si="103"/>
        <v>0</v>
      </c>
      <c r="M194" s="55">
        <f t="shared" si="103"/>
        <v>0</v>
      </c>
      <c r="N194" s="55">
        <f t="shared" si="103"/>
        <v>0</v>
      </c>
      <c r="O194" s="55">
        <f t="shared" si="103"/>
        <v>0</v>
      </c>
      <c r="P194" s="55">
        <f t="shared" si="103"/>
        <v>0</v>
      </c>
      <c r="Q194" s="55">
        <f t="shared" si="103"/>
        <v>1</v>
      </c>
      <c r="R194" s="55">
        <f t="shared" si="103"/>
        <v>0</v>
      </c>
      <c r="S194" s="55">
        <f t="shared" si="103"/>
        <v>0</v>
      </c>
      <c r="T194" s="55">
        <f t="shared" si="103"/>
        <v>0</v>
      </c>
      <c r="U194" s="55">
        <f t="shared" si="103"/>
        <v>1</v>
      </c>
    </row>
    <row r="195" spans="1:21">
      <c r="A195" s="64" t="s">
        <v>8</v>
      </c>
      <c r="B195" s="94">
        <f t="shared" si="98"/>
        <v>13</v>
      </c>
      <c r="C195" s="55">
        <f t="shared" ref="C195:U195" si="104" xml:space="preserve"> (C14-B14)</f>
        <v>0</v>
      </c>
      <c r="D195" s="55">
        <f t="shared" si="104"/>
        <v>0</v>
      </c>
      <c r="E195" s="55">
        <f t="shared" si="104"/>
        <v>1</v>
      </c>
      <c r="F195" s="55">
        <f t="shared" si="104"/>
        <v>0</v>
      </c>
      <c r="G195" s="55">
        <f t="shared" si="104"/>
        <v>0</v>
      </c>
      <c r="H195" s="55">
        <f t="shared" si="104"/>
        <v>0</v>
      </c>
      <c r="I195" s="55">
        <f t="shared" si="104"/>
        <v>0</v>
      </c>
      <c r="J195" s="170">
        <f t="shared" si="104"/>
        <v>0</v>
      </c>
      <c r="K195" s="55">
        <f t="shared" si="104"/>
        <v>0</v>
      </c>
      <c r="L195" s="183">
        <f t="shared" si="104"/>
        <v>0</v>
      </c>
      <c r="M195" s="55">
        <f t="shared" si="104"/>
        <v>0</v>
      </c>
      <c r="N195" s="55">
        <f t="shared" si="104"/>
        <v>0</v>
      </c>
      <c r="O195" s="55">
        <f t="shared" si="104"/>
        <v>0</v>
      </c>
      <c r="P195" s="55">
        <f t="shared" si="104"/>
        <v>0</v>
      </c>
      <c r="Q195" s="55">
        <f t="shared" si="104"/>
        <v>0</v>
      </c>
      <c r="R195" s="55">
        <f t="shared" si="104"/>
        <v>0</v>
      </c>
      <c r="S195" s="55">
        <f t="shared" si="104"/>
        <v>0</v>
      </c>
      <c r="T195" s="55">
        <f t="shared" si="104"/>
        <v>0</v>
      </c>
      <c r="U195" s="55">
        <f t="shared" si="104"/>
        <v>0</v>
      </c>
    </row>
    <row r="196" spans="1:21" ht="18">
      <c r="A196" s="128" t="s">
        <v>144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5" xml:space="preserve"> B16</f>
        <v>4</v>
      </c>
      <c r="C197" s="73">
        <f t="shared" ref="C197:U197" si="106" xml:space="preserve"> (C16-B16)*C89</f>
        <v>1</v>
      </c>
      <c r="D197" s="73">
        <f t="shared" si="106"/>
        <v>1</v>
      </c>
      <c r="E197" s="73">
        <f t="shared" si="106"/>
        <v>1</v>
      </c>
      <c r="F197" s="73">
        <f t="shared" si="106"/>
        <v>1</v>
      </c>
      <c r="G197" s="73">
        <f t="shared" si="106"/>
        <v>1</v>
      </c>
      <c r="H197" s="73">
        <f t="shared" si="106"/>
        <v>1</v>
      </c>
      <c r="I197" s="73">
        <f t="shared" si="106"/>
        <v>1</v>
      </c>
      <c r="J197" s="151">
        <f t="shared" si="106"/>
        <v>1</v>
      </c>
      <c r="K197" s="23">
        <f t="shared" si="106"/>
        <v>0</v>
      </c>
      <c r="L197" s="182">
        <f t="shared" si="106"/>
        <v>0</v>
      </c>
      <c r="M197" s="73">
        <f t="shared" si="106"/>
        <v>0</v>
      </c>
      <c r="N197" s="73">
        <f t="shared" si="106"/>
        <v>0</v>
      </c>
      <c r="O197" s="73">
        <f t="shared" si="106"/>
        <v>0</v>
      </c>
      <c r="P197" s="73">
        <f t="shared" si="106"/>
        <v>0</v>
      </c>
      <c r="Q197" s="73">
        <f t="shared" si="106"/>
        <v>0</v>
      </c>
      <c r="R197" s="73">
        <f t="shared" si="106"/>
        <v>0</v>
      </c>
      <c r="S197" s="73">
        <f t="shared" si="106"/>
        <v>0</v>
      </c>
      <c r="T197" s="73">
        <f t="shared" si="106"/>
        <v>0</v>
      </c>
      <c r="U197" s="73">
        <f t="shared" si="106"/>
        <v>0</v>
      </c>
    </row>
    <row r="198" spans="1:21">
      <c r="A198" s="66" t="s">
        <v>11</v>
      </c>
      <c r="B198" s="23">
        <f t="shared" si="105"/>
        <v>4</v>
      </c>
      <c r="C198" s="73">
        <f t="shared" ref="C198:U198" si="107" xml:space="preserve"> (C17-B17)*C90</f>
        <v>0</v>
      </c>
      <c r="D198" s="73">
        <f t="shared" si="107"/>
        <v>0</v>
      </c>
      <c r="E198" s="73">
        <f t="shared" si="107"/>
        <v>0</v>
      </c>
      <c r="F198" s="73">
        <f t="shared" si="107"/>
        <v>2</v>
      </c>
      <c r="G198" s="73">
        <f t="shared" si="107"/>
        <v>0</v>
      </c>
      <c r="H198" s="73">
        <f t="shared" si="107"/>
        <v>2</v>
      </c>
      <c r="I198" s="73">
        <f t="shared" si="107"/>
        <v>2</v>
      </c>
      <c r="J198" s="151">
        <f t="shared" si="107"/>
        <v>2</v>
      </c>
      <c r="K198" s="23">
        <f t="shared" si="107"/>
        <v>0</v>
      </c>
      <c r="L198" s="182">
        <f t="shared" si="107"/>
        <v>0</v>
      </c>
      <c r="M198" s="73">
        <f t="shared" si="107"/>
        <v>1</v>
      </c>
      <c r="N198" s="73">
        <f t="shared" si="107"/>
        <v>0</v>
      </c>
      <c r="O198" s="73">
        <f t="shared" si="107"/>
        <v>1</v>
      </c>
      <c r="P198" s="73">
        <f t="shared" si="107"/>
        <v>0</v>
      </c>
      <c r="Q198" s="73">
        <f t="shared" si="107"/>
        <v>1</v>
      </c>
      <c r="R198" s="73">
        <f t="shared" si="107"/>
        <v>1</v>
      </c>
      <c r="S198" s="73">
        <f t="shared" si="107"/>
        <v>1</v>
      </c>
      <c r="T198" s="73">
        <f t="shared" si="107"/>
        <v>0</v>
      </c>
      <c r="U198" s="73">
        <f t="shared" si="107"/>
        <v>0</v>
      </c>
    </row>
    <row r="199" spans="1:21">
      <c r="A199" s="66" t="s">
        <v>12</v>
      </c>
      <c r="B199" s="23">
        <f t="shared" si="105"/>
        <v>0</v>
      </c>
      <c r="C199" s="73">
        <f t="shared" ref="C199:U199" si="108" xml:space="preserve"> (C18-B18)*C91</f>
        <v>0</v>
      </c>
      <c r="D199" s="73">
        <f t="shared" si="108"/>
        <v>0</v>
      </c>
      <c r="E199" s="73">
        <f t="shared" si="108"/>
        <v>0</v>
      </c>
      <c r="F199" s="73">
        <f t="shared" si="108"/>
        <v>0</v>
      </c>
      <c r="G199" s="73">
        <f t="shared" si="108"/>
        <v>0</v>
      </c>
      <c r="H199" s="73">
        <f t="shared" si="108"/>
        <v>0</v>
      </c>
      <c r="I199" s="73">
        <f t="shared" si="108"/>
        <v>0</v>
      </c>
      <c r="J199" s="151">
        <f t="shared" si="108"/>
        <v>0</v>
      </c>
      <c r="K199" s="23">
        <f t="shared" si="108"/>
        <v>0</v>
      </c>
      <c r="L199" s="182">
        <f t="shared" si="108"/>
        <v>0</v>
      </c>
      <c r="M199" s="73">
        <f t="shared" si="108"/>
        <v>0</v>
      </c>
      <c r="N199" s="73">
        <f t="shared" si="108"/>
        <v>0</v>
      </c>
      <c r="O199" s="73">
        <f t="shared" si="108"/>
        <v>0</v>
      </c>
      <c r="P199" s="73">
        <f t="shared" si="108"/>
        <v>0</v>
      </c>
      <c r="Q199" s="73">
        <f t="shared" si="108"/>
        <v>0</v>
      </c>
      <c r="R199" s="73">
        <f t="shared" si="108"/>
        <v>0</v>
      </c>
      <c r="S199" s="73">
        <f t="shared" si="108"/>
        <v>0</v>
      </c>
      <c r="T199" s="73">
        <f t="shared" si="108"/>
        <v>0</v>
      </c>
      <c r="U199" s="73">
        <f t="shared" si="108"/>
        <v>0</v>
      </c>
    </row>
    <row r="200" spans="1:21">
      <c r="A200" s="66" t="s">
        <v>13</v>
      </c>
      <c r="B200" s="23">
        <f t="shared" si="105"/>
        <v>4</v>
      </c>
      <c r="C200" s="73">
        <f t="shared" ref="C200:U200" si="109" xml:space="preserve"> (C19-B19)*C92</f>
        <v>0</v>
      </c>
      <c r="D200" s="73">
        <f t="shared" si="109"/>
        <v>1</v>
      </c>
      <c r="E200" s="73">
        <f t="shared" si="109"/>
        <v>1</v>
      </c>
      <c r="F200" s="73">
        <f t="shared" si="109"/>
        <v>0</v>
      </c>
      <c r="G200" s="73">
        <f t="shared" si="109"/>
        <v>0</v>
      </c>
      <c r="H200" s="73">
        <f t="shared" si="109"/>
        <v>0</v>
      </c>
      <c r="I200" s="73">
        <f t="shared" si="109"/>
        <v>0</v>
      </c>
      <c r="J200" s="151">
        <f t="shared" si="109"/>
        <v>0</v>
      </c>
      <c r="K200" s="23">
        <f t="shared" si="109"/>
        <v>1</v>
      </c>
      <c r="L200" s="182">
        <f t="shared" si="109"/>
        <v>1</v>
      </c>
      <c r="M200" s="73">
        <f t="shared" si="109"/>
        <v>1</v>
      </c>
      <c r="N200" s="73">
        <f t="shared" si="109"/>
        <v>1</v>
      </c>
      <c r="O200" s="73">
        <f t="shared" si="109"/>
        <v>1</v>
      </c>
      <c r="P200" s="73">
        <f t="shared" si="109"/>
        <v>1</v>
      </c>
      <c r="Q200" s="73">
        <f t="shared" si="109"/>
        <v>1</v>
      </c>
      <c r="R200" s="73">
        <f t="shared" si="109"/>
        <v>1</v>
      </c>
      <c r="S200" s="73">
        <f t="shared" si="109"/>
        <v>1</v>
      </c>
      <c r="T200" s="73">
        <f t="shared" si="109"/>
        <v>1</v>
      </c>
      <c r="U200" s="73">
        <f t="shared" si="109"/>
        <v>0</v>
      </c>
    </row>
    <row r="201" spans="1:21">
      <c r="A201" s="66" t="s">
        <v>24</v>
      </c>
      <c r="B201" s="23">
        <f t="shared" si="105"/>
        <v>0</v>
      </c>
      <c r="C201" s="73">
        <f t="shared" ref="C201:U201" si="110" xml:space="preserve"> (C20-B20)*C93</f>
        <v>2</v>
      </c>
      <c r="D201" s="73">
        <f t="shared" si="110"/>
        <v>2</v>
      </c>
      <c r="E201" s="73">
        <f t="shared" si="110"/>
        <v>0</v>
      </c>
      <c r="F201" s="73">
        <f t="shared" si="110"/>
        <v>0</v>
      </c>
      <c r="G201" s="73">
        <f t="shared" si="110"/>
        <v>2</v>
      </c>
      <c r="H201" s="73">
        <f t="shared" si="110"/>
        <v>0</v>
      </c>
      <c r="I201" s="73">
        <f t="shared" si="110"/>
        <v>0</v>
      </c>
      <c r="J201" s="151">
        <f t="shared" si="110"/>
        <v>0</v>
      </c>
      <c r="K201" s="23">
        <f t="shared" si="110"/>
        <v>2</v>
      </c>
      <c r="L201" s="182">
        <f t="shared" si="110"/>
        <v>1</v>
      </c>
      <c r="M201" s="73">
        <f t="shared" si="110"/>
        <v>0</v>
      </c>
      <c r="N201" s="73">
        <f t="shared" si="110"/>
        <v>1</v>
      </c>
      <c r="O201" s="73">
        <f t="shared" si="110"/>
        <v>0</v>
      </c>
      <c r="P201" s="73">
        <f t="shared" si="110"/>
        <v>1</v>
      </c>
      <c r="Q201" s="73">
        <f t="shared" si="110"/>
        <v>0</v>
      </c>
      <c r="R201" s="73">
        <f t="shared" si="110"/>
        <v>1</v>
      </c>
      <c r="S201" s="73">
        <f t="shared" si="110"/>
        <v>0</v>
      </c>
      <c r="T201" s="73">
        <f t="shared" si="110"/>
        <v>1</v>
      </c>
      <c r="U201" s="73">
        <f t="shared" si="110"/>
        <v>0</v>
      </c>
    </row>
    <row r="202" spans="1:21">
      <c r="A202" s="66" t="s">
        <v>14</v>
      </c>
      <c r="B202" s="23">
        <f t="shared" si="105"/>
        <v>4</v>
      </c>
      <c r="C202" s="73">
        <f t="shared" ref="C202:U202" si="111" xml:space="preserve"> (C21-B21)*C94</f>
        <v>1</v>
      </c>
      <c r="D202" s="73">
        <f t="shared" si="111"/>
        <v>0</v>
      </c>
      <c r="E202" s="73">
        <f t="shared" si="111"/>
        <v>2</v>
      </c>
      <c r="F202" s="73">
        <f t="shared" si="111"/>
        <v>1</v>
      </c>
      <c r="G202" s="73">
        <f t="shared" si="111"/>
        <v>1</v>
      </c>
      <c r="H202" s="73">
        <f t="shared" si="111"/>
        <v>1</v>
      </c>
      <c r="I202" s="73">
        <f t="shared" si="111"/>
        <v>1</v>
      </c>
      <c r="J202" s="151">
        <f t="shared" si="111"/>
        <v>1</v>
      </c>
      <c r="K202" s="23">
        <f t="shared" si="111"/>
        <v>0</v>
      </c>
      <c r="L202" s="182">
        <f t="shared" si="111"/>
        <v>0</v>
      </c>
      <c r="M202" s="73">
        <f t="shared" si="111"/>
        <v>0</v>
      </c>
      <c r="N202" s="73">
        <f t="shared" si="111"/>
        <v>0</v>
      </c>
      <c r="O202" s="73">
        <f t="shared" si="111"/>
        <v>0</v>
      </c>
      <c r="P202" s="73">
        <f t="shared" si="111"/>
        <v>0</v>
      </c>
      <c r="Q202" s="73">
        <f t="shared" si="111"/>
        <v>0</v>
      </c>
      <c r="R202" s="73">
        <f t="shared" si="111"/>
        <v>0</v>
      </c>
      <c r="S202" s="73">
        <f t="shared" si="111"/>
        <v>0</v>
      </c>
      <c r="T202" s="73">
        <f t="shared" si="111"/>
        <v>0</v>
      </c>
      <c r="U202" s="73">
        <f t="shared" si="111"/>
        <v>0</v>
      </c>
    </row>
    <row r="203" spans="1:21">
      <c r="A203" s="66" t="s">
        <v>15</v>
      </c>
      <c r="B203" s="23">
        <f t="shared" si="105"/>
        <v>0</v>
      </c>
      <c r="C203" s="73">
        <f t="shared" ref="C203:U203" si="112" xml:space="preserve"> (C22-B22)*C95</f>
        <v>0</v>
      </c>
      <c r="D203" s="73">
        <f t="shared" si="112"/>
        <v>0</v>
      </c>
      <c r="E203" s="73">
        <f t="shared" si="112"/>
        <v>0</v>
      </c>
      <c r="F203" s="73">
        <f t="shared" si="112"/>
        <v>0</v>
      </c>
      <c r="G203" s="73">
        <f t="shared" si="112"/>
        <v>0</v>
      </c>
      <c r="H203" s="73">
        <f t="shared" si="112"/>
        <v>0</v>
      </c>
      <c r="I203" s="73">
        <f t="shared" si="112"/>
        <v>0</v>
      </c>
      <c r="J203" s="151">
        <f t="shared" si="112"/>
        <v>0</v>
      </c>
      <c r="K203" s="23">
        <f t="shared" si="112"/>
        <v>0</v>
      </c>
      <c r="L203" s="182">
        <f t="shared" si="112"/>
        <v>0</v>
      </c>
      <c r="M203" s="73">
        <f t="shared" si="112"/>
        <v>0</v>
      </c>
      <c r="N203" s="73">
        <f t="shared" si="112"/>
        <v>0</v>
      </c>
      <c r="O203" s="73">
        <f t="shared" si="112"/>
        <v>0</v>
      </c>
      <c r="P203" s="73">
        <f t="shared" si="112"/>
        <v>0</v>
      </c>
      <c r="Q203" s="73">
        <f t="shared" si="112"/>
        <v>0</v>
      </c>
      <c r="R203" s="73">
        <f t="shared" si="112"/>
        <v>0</v>
      </c>
      <c r="S203" s="73">
        <f t="shared" si="112"/>
        <v>0</v>
      </c>
      <c r="T203" s="73">
        <f t="shared" si="112"/>
        <v>0</v>
      </c>
      <c r="U203" s="73">
        <f t="shared" si="112"/>
        <v>0</v>
      </c>
    </row>
    <row r="204" spans="1:21">
      <c r="A204" s="66" t="s">
        <v>16</v>
      </c>
      <c r="B204" s="23">
        <f t="shared" si="105"/>
        <v>4</v>
      </c>
      <c r="C204" s="73">
        <f t="shared" ref="C204:U204" si="113" xml:space="preserve"> (C23-B23)*C96</f>
        <v>0</v>
      </c>
      <c r="D204" s="73">
        <f t="shared" si="113"/>
        <v>0</v>
      </c>
      <c r="E204" s="73">
        <f t="shared" si="113"/>
        <v>0</v>
      </c>
      <c r="F204" s="73">
        <f t="shared" si="113"/>
        <v>0</v>
      </c>
      <c r="G204" s="73">
        <f t="shared" si="113"/>
        <v>0</v>
      </c>
      <c r="H204" s="73">
        <f t="shared" si="113"/>
        <v>0</v>
      </c>
      <c r="I204" s="73">
        <f t="shared" si="113"/>
        <v>0</v>
      </c>
      <c r="J204" s="151">
        <f t="shared" si="113"/>
        <v>0</v>
      </c>
      <c r="K204" s="23">
        <f t="shared" si="113"/>
        <v>0</v>
      </c>
      <c r="L204" s="182">
        <f t="shared" si="113"/>
        <v>1</v>
      </c>
      <c r="M204" s="73">
        <f t="shared" si="113"/>
        <v>1</v>
      </c>
      <c r="N204" s="73">
        <f t="shared" si="113"/>
        <v>1</v>
      </c>
      <c r="O204" s="73">
        <f t="shared" si="113"/>
        <v>1</v>
      </c>
      <c r="P204" s="73">
        <f t="shared" si="113"/>
        <v>1</v>
      </c>
      <c r="Q204" s="73">
        <f t="shared" si="113"/>
        <v>1</v>
      </c>
      <c r="R204" s="73">
        <f t="shared" si="113"/>
        <v>0</v>
      </c>
      <c r="S204" s="73">
        <f t="shared" si="113"/>
        <v>1</v>
      </c>
      <c r="T204" s="73">
        <f t="shared" si="113"/>
        <v>1</v>
      </c>
      <c r="U204" s="73">
        <f t="shared" si="113"/>
        <v>3</v>
      </c>
    </row>
    <row r="206" spans="1:21">
      <c r="A206" s="88" t="s">
        <v>132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122</v>
      </c>
      <c r="B207" s="23">
        <f t="shared" ref="B207:U207" si="114">5 + B220 + B219 + B7</f>
        <v>8</v>
      </c>
      <c r="C207" s="23">
        <f t="shared" si="114"/>
        <v>9</v>
      </c>
      <c r="D207" s="23">
        <f t="shared" si="114"/>
        <v>10</v>
      </c>
      <c r="E207" s="23">
        <f t="shared" si="114"/>
        <v>12</v>
      </c>
      <c r="F207" s="23">
        <f t="shared" si="114"/>
        <v>13</v>
      </c>
      <c r="G207" s="23">
        <f t="shared" si="114"/>
        <v>14</v>
      </c>
      <c r="H207" s="23">
        <f t="shared" si="114"/>
        <v>15</v>
      </c>
      <c r="I207" s="23">
        <f t="shared" si="114"/>
        <v>16</v>
      </c>
      <c r="J207" s="27">
        <f t="shared" si="114"/>
        <v>17</v>
      </c>
      <c r="K207" s="23">
        <f t="shared" si="114"/>
        <v>18</v>
      </c>
      <c r="L207" s="76">
        <f t="shared" si="114"/>
        <v>19</v>
      </c>
      <c r="M207" s="23">
        <f t="shared" si="114"/>
        <v>20</v>
      </c>
      <c r="N207" s="23">
        <f t="shared" si="114"/>
        <v>21</v>
      </c>
      <c r="O207" s="23">
        <f t="shared" si="114"/>
        <v>22</v>
      </c>
      <c r="P207" s="23">
        <f t="shared" si="114"/>
        <v>23</v>
      </c>
      <c r="Q207" s="23">
        <f t="shared" si="114"/>
        <v>25</v>
      </c>
      <c r="R207" s="23">
        <f t="shared" si="114"/>
        <v>26</v>
      </c>
      <c r="S207" s="23">
        <f t="shared" si="114"/>
        <v>27</v>
      </c>
      <c r="T207" s="23">
        <f t="shared" si="114"/>
        <v>28</v>
      </c>
      <c r="U207" s="23">
        <f t="shared" si="114"/>
        <v>29</v>
      </c>
    </row>
    <row r="208" spans="1:21">
      <c r="A208" s="74" t="s">
        <v>123</v>
      </c>
      <c r="B208" s="23">
        <f t="shared" ref="B208:U208" si="115" xml:space="preserve"> 10 + B220 + B219 + B7</f>
        <v>13</v>
      </c>
      <c r="C208" s="23">
        <f t="shared" si="115"/>
        <v>14</v>
      </c>
      <c r="D208" s="23">
        <f t="shared" si="115"/>
        <v>15</v>
      </c>
      <c r="E208" s="23">
        <f t="shared" si="115"/>
        <v>17</v>
      </c>
      <c r="F208" s="23">
        <f t="shared" si="115"/>
        <v>18</v>
      </c>
      <c r="G208" s="23">
        <f t="shared" si="115"/>
        <v>19</v>
      </c>
      <c r="H208" s="23">
        <f t="shared" si="115"/>
        <v>20</v>
      </c>
      <c r="I208" s="23">
        <f t="shared" si="115"/>
        <v>21</v>
      </c>
      <c r="J208" s="27">
        <f t="shared" si="115"/>
        <v>22</v>
      </c>
      <c r="K208" s="23">
        <f t="shared" si="115"/>
        <v>23</v>
      </c>
      <c r="L208" s="76">
        <f t="shared" si="115"/>
        <v>24</v>
      </c>
      <c r="M208" s="23">
        <f t="shared" si="115"/>
        <v>25</v>
      </c>
      <c r="N208" s="23">
        <f t="shared" si="115"/>
        <v>26</v>
      </c>
      <c r="O208" s="23">
        <f t="shared" si="115"/>
        <v>27</v>
      </c>
      <c r="P208" s="23">
        <f t="shared" si="115"/>
        <v>28</v>
      </c>
      <c r="Q208" s="23">
        <f t="shared" si="115"/>
        <v>30</v>
      </c>
      <c r="R208" s="23">
        <f t="shared" si="115"/>
        <v>31</v>
      </c>
      <c r="S208" s="23">
        <f t="shared" si="115"/>
        <v>32</v>
      </c>
      <c r="T208" s="23">
        <f t="shared" si="115"/>
        <v>33</v>
      </c>
      <c r="U208" s="23">
        <f t="shared" si="115"/>
        <v>34</v>
      </c>
    </row>
    <row r="209" spans="1:21">
      <c r="A209" s="74" t="s">
        <v>124</v>
      </c>
      <c r="B209" s="8">
        <f t="shared" ref="B209:T209" si="116" xml:space="preserve"> 10 + B219 + B46</f>
        <v>16</v>
      </c>
      <c r="C209" s="8">
        <f t="shared" si="116"/>
        <v>16</v>
      </c>
      <c r="D209" s="8">
        <f t="shared" si="116"/>
        <v>17</v>
      </c>
      <c r="E209" s="8">
        <f t="shared" si="116"/>
        <v>17</v>
      </c>
      <c r="F209" s="8">
        <f t="shared" si="116"/>
        <v>17</v>
      </c>
      <c r="G209" s="8">
        <f t="shared" si="116"/>
        <v>17</v>
      </c>
      <c r="H209" s="8">
        <f t="shared" si="116"/>
        <v>17</v>
      </c>
      <c r="I209" s="8">
        <f t="shared" si="116"/>
        <v>17</v>
      </c>
      <c r="J209" s="8">
        <f t="shared" si="116"/>
        <v>17</v>
      </c>
      <c r="K209" s="8">
        <f t="shared" si="116"/>
        <v>17</v>
      </c>
      <c r="L209" s="8">
        <f t="shared" si="116"/>
        <v>18</v>
      </c>
      <c r="M209" s="8">
        <f t="shared" si="116"/>
        <v>19</v>
      </c>
      <c r="N209" s="8">
        <f t="shared" si="116"/>
        <v>20</v>
      </c>
      <c r="O209" s="8">
        <f t="shared" si="116"/>
        <v>21</v>
      </c>
      <c r="P209" s="8">
        <f t="shared" si="116"/>
        <v>22</v>
      </c>
      <c r="Q209" s="8">
        <f t="shared" si="116"/>
        <v>25</v>
      </c>
      <c r="R209" s="8">
        <f t="shared" si="116"/>
        <v>25</v>
      </c>
      <c r="S209" s="8">
        <f t="shared" si="116"/>
        <v>26</v>
      </c>
      <c r="T209" s="8">
        <f t="shared" si="116"/>
        <v>27</v>
      </c>
      <c r="U209" s="8">
        <f xml:space="preserve"> 10 + U219 + U46</f>
        <v>30</v>
      </c>
    </row>
    <row r="210" spans="1:21">
      <c r="A210" s="74" t="s">
        <v>125</v>
      </c>
      <c r="B210" s="8">
        <f t="shared" ref="B210:T210" si="117" xml:space="preserve"> 20 + B219 + 2*B46</f>
        <v>31</v>
      </c>
      <c r="C210" s="8">
        <f t="shared" si="117"/>
        <v>31</v>
      </c>
      <c r="D210" s="8">
        <f t="shared" si="117"/>
        <v>33</v>
      </c>
      <c r="E210" s="8">
        <f t="shared" si="117"/>
        <v>33</v>
      </c>
      <c r="F210" s="8">
        <f t="shared" si="117"/>
        <v>33</v>
      </c>
      <c r="G210" s="8">
        <f t="shared" si="117"/>
        <v>33</v>
      </c>
      <c r="H210" s="8">
        <f t="shared" si="117"/>
        <v>33</v>
      </c>
      <c r="I210" s="8">
        <f t="shared" si="117"/>
        <v>33</v>
      </c>
      <c r="J210" s="8">
        <f t="shared" si="117"/>
        <v>33</v>
      </c>
      <c r="K210" s="8">
        <f t="shared" si="117"/>
        <v>33</v>
      </c>
      <c r="L210" s="8">
        <f t="shared" si="117"/>
        <v>35</v>
      </c>
      <c r="M210" s="8">
        <f t="shared" si="117"/>
        <v>37</v>
      </c>
      <c r="N210" s="8">
        <f t="shared" si="117"/>
        <v>39</v>
      </c>
      <c r="O210" s="8">
        <f t="shared" si="117"/>
        <v>41</v>
      </c>
      <c r="P210" s="8">
        <f t="shared" si="117"/>
        <v>43</v>
      </c>
      <c r="Q210" s="8">
        <f t="shared" si="117"/>
        <v>48</v>
      </c>
      <c r="R210" s="8">
        <f t="shared" si="117"/>
        <v>48</v>
      </c>
      <c r="S210" s="8">
        <f t="shared" si="117"/>
        <v>50</v>
      </c>
      <c r="T210" s="8">
        <f t="shared" si="117"/>
        <v>52</v>
      </c>
      <c r="U210" s="8">
        <f xml:space="preserve"> 20 + U219 + 2*U46</f>
        <v>58</v>
      </c>
    </row>
    <row r="211" spans="1:21">
      <c r="A211" s="74" t="s">
        <v>126</v>
      </c>
      <c r="B211" s="8">
        <f t="shared" ref="B211:T211" si="118" xml:space="preserve"> 30 + B219 + 3*B46</f>
        <v>46</v>
      </c>
      <c r="C211" s="8">
        <f t="shared" si="118"/>
        <v>46</v>
      </c>
      <c r="D211" s="8">
        <f t="shared" si="118"/>
        <v>49</v>
      </c>
      <c r="E211" s="8">
        <f t="shared" si="118"/>
        <v>49</v>
      </c>
      <c r="F211" s="8">
        <f t="shared" si="118"/>
        <v>49</v>
      </c>
      <c r="G211" s="8">
        <f t="shared" si="118"/>
        <v>49</v>
      </c>
      <c r="H211" s="8">
        <f t="shared" si="118"/>
        <v>49</v>
      </c>
      <c r="I211" s="8">
        <f t="shared" si="118"/>
        <v>49</v>
      </c>
      <c r="J211" s="8">
        <f t="shared" si="118"/>
        <v>49</v>
      </c>
      <c r="K211" s="8">
        <f t="shared" si="118"/>
        <v>49</v>
      </c>
      <c r="L211" s="8">
        <f t="shared" si="118"/>
        <v>52</v>
      </c>
      <c r="M211" s="8">
        <f t="shared" si="118"/>
        <v>55</v>
      </c>
      <c r="N211" s="8">
        <f t="shared" si="118"/>
        <v>58</v>
      </c>
      <c r="O211" s="8">
        <f t="shared" si="118"/>
        <v>61</v>
      </c>
      <c r="P211" s="8">
        <f t="shared" si="118"/>
        <v>64</v>
      </c>
      <c r="Q211" s="8">
        <f t="shared" si="118"/>
        <v>71</v>
      </c>
      <c r="R211" s="8">
        <f t="shared" si="118"/>
        <v>71</v>
      </c>
      <c r="S211" s="8">
        <f t="shared" si="118"/>
        <v>74</v>
      </c>
      <c r="T211" s="8">
        <f t="shared" si="118"/>
        <v>77</v>
      </c>
      <c r="U211" s="8">
        <f xml:space="preserve"> 30 + U219 + 3*U46</f>
        <v>86</v>
      </c>
    </row>
    <row r="213" spans="1:21">
      <c r="A213" s="60" t="s">
        <v>46</v>
      </c>
      <c r="B213" s="61">
        <f t="shared" ref="B213:U213" si="119" xml:space="preserve"> IF(OR(B3="Soldier",B3="Guardian",B3="Consular",B3="Combat"),1,0) + IF(OR(B3="Sentinel",B3="Expert"),2,0) + IF(B3="Scout",3,0) + IF(OR(B3="Scoundrel"),4,0)</f>
        <v>3</v>
      </c>
      <c r="C213" s="61">
        <f t="shared" si="119"/>
        <v>3</v>
      </c>
      <c r="D213" s="61">
        <f t="shared" si="119"/>
        <v>3</v>
      </c>
      <c r="E213" s="61">
        <f t="shared" si="119"/>
        <v>3</v>
      </c>
      <c r="F213" s="61">
        <f t="shared" si="119"/>
        <v>3</v>
      </c>
      <c r="G213" s="61">
        <f t="shared" si="119"/>
        <v>3</v>
      </c>
      <c r="H213" s="61">
        <f t="shared" si="119"/>
        <v>3</v>
      </c>
      <c r="I213" s="61">
        <f t="shared" si="119"/>
        <v>3</v>
      </c>
      <c r="J213" s="100">
        <f t="shared" si="119"/>
        <v>3</v>
      </c>
      <c r="K213" s="61">
        <f t="shared" si="119"/>
        <v>2</v>
      </c>
      <c r="L213" s="184">
        <f t="shared" si="119"/>
        <v>2</v>
      </c>
      <c r="M213" s="61">
        <f t="shared" si="119"/>
        <v>2</v>
      </c>
      <c r="N213" s="61">
        <f t="shared" si="119"/>
        <v>2</v>
      </c>
      <c r="O213" s="61">
        <f t="shared" si="119"/>
        <v>2</v>
      </c>
      <c r="P213" s="61">
        <f t="shared" si="119"/>
        <v>2</v>
      </c>
      <c r="Q213" s="61">
        <f t="shared" si="119"/>
        <v>2</v>
      </c>
      <c r="R213" s="61">
        <f t="shared" si="119"/>
        <v>2</v>
      </c>
      <c r="S213" s="61">
        <f t="shared" si="119"/>
        <v>2</v>
      </c>
      <c r="T213" s="61">
        <f t="shared" si="119"/>
        <v>2</v>
      </c>
      <c r="U213" s="61">
        <f t="shared" si="119"/>
        <v>2</v>
      </c>
    </row>
    <row r="214" spans="1:21" ht="17.649999999999999">
      <c r="A214" s="33" t="s">
        <v>155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20" xml:space="preserve"> INT((B9-10)/2)</f>
        <v>2</v>
      </c>
      <c r="C215" s="21">
        <f t="shared" si="120"/>
        <v>2</v>
      </c>
      <c r="D215" s="21">
        <f t="shared" si="120"/>
        <v>2</v>
      </c>
      <c r="E215" s="21">
        <f t="shared" si="120"/>
        <v>2</v>
      </c>
      <c r="F215" s="21">
        <f t="shared" si="120"/>
        <v>2</v>
      </c>
      <c r="G215" s="21">
        <f t="shared" si="120"/>
        <v>2</v>
      </c>
      <c r="H215" s="21">
        <f t="shared" si="120"/>
        <v>2</v>
      </c>
      <c r="I215" s="21">
        <f t="shared" si="120"/>
        <v>2</v>
      </c>
      <c r="J215" s="21">
        <f t="shared" si="120"/>
        <v>2</v>
      </c>
      <c r="K215" s="21">
        <f t="shared" si="120"/>
        <v>2</v>
      </c>
      <c r="L215" s="21">
        <f t="shared" si="120"/>
        <v>2</v>
      </c>
      <c r="M215" s="21">
        <f t="shared" si="120"/>
        <v>2</v>
      </c>
      <c r="N215" s="21">
        <f t="shared" si="120"/>
        <v>2</v>
      </c>
      <c r="O215" s="21">
        <f t="shared" si="120"/>
        <v>2</v>
      </c>
      <c r="P215" s="21">
        <f t="shared" si="120"/>
        <v>2</v>
      </c>
      <c r="Q215" s="21">
        <f t="shared" si="120"/>
        <v>2</v>
      </c>
      <c r="R215" s="21">
        <f t="shared" si="120"/>
        <v>2</v>
      </c>
      <c r="S215" s="21">
        <f t="shared" si="120"/>
        <v>2</v>
      </c>
      <c r="T215" s="21">
        <f t="shared" si="120"/>
        <v>2</v>
      </c>
      <c r="U215" s="36">
        <f t="shared" si="120"/>
        <v>2</v>
      </c>
    </row>
    <row r="216" spans="1:21">
      <c r="A216" s="37" t="s">
        <v>4</v>
      </c>
      <c r="B216" s="21">
        <f t="shared" ref="B216:U216" si="121" xml:space="preserve"> INT((B10-10)/2)</f>
        <v>0</v>
      </c>
      <c r="C216" s="21">
        <f t="shared" si="121"/>
        <v>0</v>
      </c>
      <c r="D216" s="21">
        <f t="shared" si="121"/>
        <v>0</v>
      </c>
      <c r="E216" s="21">
        <f t="shared" si="121"/>
        <v>0</v>
      </c>
      <c r="F216" s="21">
        <f t="shared" si="121"/>
        <v>0</v>
      </c>
      <c r="G216" s="21">
        <f t="shared" si="121"/>
        <v>0</v>
      </c>
      <c r="H216" s="21">
        <f t="shared" si="121"/>
        <v>0</v>
      </c>
      <c r="I216" s="21">
        <f t="shared" si="121"/>
        <v>0</v>
      </c>
      <c r="J216" s="21">
        <f t="shared" si="121"/>
        <v>0</v>
      </c>
      <c r="K216" s="21">
        <f t="shared" si="121"/>
        <v>0</v>
      </c>
      <c r="L216" s="21">
        <f t="shared" si="121"/>
        <v>0</v>
      </c>
      <c r="M216" s="21">
        <f t="shared" si="121"/>
        <v>0</v>
      </c>
      <c r="N216" s="21">
        <f t="shared" si="121"/>
        <v>0</v>
      </c>
      <c r="O216" s="21">
        <f t="shared" si="121"/>
        <v>0</v>
      </c>
      <c r="P216" s="21">
        <f t="shared" si="121"/>
        <v>0</v>
      </c>
      <c r="Q216" s="21">
        <f t="shared" si="121"/>
        <v>0</v>
      </c>
      <c r="R216" s="21">
        <f t="shared" si="121"/>
        <v>0</v>
      </c>
      <c r="S216" s="21">
        <f t="shared" si="121"/>
        <v>0</v>
      </c>
      <c r="T216" s="21">
        <f t="shared" si="121"/>
        <v>0</v>
      </c>
      <c r="U216" s="36">
        <f t="shared" si="121"/>
        <v>0</v>
      </c>
    </row>
    <row r="217" spans="1:21">
      <c r="A217" s="37" t="s">
        <v>5</v>
      </c>
      <c r="B217" s="21">
        <f t="shared" ref="B217:U217" si="122" xml:space="preserve"> INT((B11-10)/2)</f>
        <v>2</v>
      </c>
      <c r="C217" s="21">
        <f t="shared" si="122"/>
        <v>2</v>
      </c>
      <c r="D217" s="21">
        <f t="shared" si="122"/>
        <v>2</v>
      </c>
      <c r="E217" s="21">
        <f t="shared" si="122"/>
        <v>2</v>
      </c>
      <c r="F217" s="21">
        <f t="shared" si="122"/>
        <v>2</v>
      </c>
      <c r="G217" s="21">
        <f t="shared" si="122"/>
        <v>2</v>
      </c>
      <c r="H217" s="21">
        <f t="shared" si="122"/>
        <v>2</v>
      </c>
      <c r="I217" s="21">
        <f t="shared" si="122"/>
        <v>2</v>
      </c>
      <c r="J217" s="21">
        <f t="shared" si="122"/>
        <v>2</v>
      </c>
      <c r="K217" s="21">
        <f t="shared" si="122"/>
        <v>2</v>
      </c>
      <c r="L217" s="21">
        <f t="shared" si="122"/>
        <v>2</v>
      </c>
      <c r="M217" s="21">
        <f t="shared" si="122"/>
        <v>3</v>
      </c>
      <c r="N217" s="21">
        <f t="shared" si="122"/>
        <v>3</v>
      </c>
      <c r="O217" s="21">
        <f t="shared" si="122"/>
        <v>3</v>
      </c>
      <c r="P217" s="21">
        <f t="shared" si="122"/>
        <v>3</v>
      </c>
      <c r="Q217" s="21">
        <f t="shared" si="122"/>
        <v>3</v>
      </c>
      <c r="R217" s="21">
        <f t="shared" si="122"/>
        <v>3</v>
      </c>
      <c r="S217" s="21">
        <f t="shared" si="122"/>
        <v>3</v>
      </c>
      <c r="T217" s="21">
        <f t="shared" si="122"/>
        <v>3</v>
      </c>
      <c r="U217" s="36">
        <f t="shared" si="122"/>
        <v>3</v>
      </c>
    </row>
    <row r="218" spans="1:21">
      <c r="A218" s="37" t="s">
        <v>6</v>
      </c>
      <c r="B218" s="21">
        <f t="shared" ref="B218:U218" si="123" xml:space="preserve"> INT((B12-10)/2)</f>
        <v>2</v>
      </c>
      <c r="C218" s="21">
        <f t="shared" si="123"/>
        <v>2</v>
      </c>
      <c r="D218" s="21">
        <f t="shared" si="123"/>
        <v>2</v>
      </c>
      <c r="E218" s="21">
        <f t="shared" si="123"/>
        <v>2</v>
      </c>
      <c r="F218" s="21">
        <f t="shared" si="123"/>
        <v>2</v>
      </c>
      <c r="G218" s="21">
        <f t="shared" si="123"/>
        <v>2</v>
      </c>
      <c r="H218" s="21">
        <f t="shared" si="123"/>
        <v>2</v>
      </c>
      <c r="I218" s="21">
        <f t="shared" si="123"/>
        <v>2</v>
      </c>
      <c r="J218" s="21">
        <f t="shared" si="123"/>
        <v>2</v>
      </c>
      <c r="K218" s="21">
        <f t="shared" si="123"/>
        <v>2</v>
      </c>
      <c r="L218" s="21">
        <f t="shared" si="123"/>
        <v>2</v>
      </c>
      <c r="M218" s="21">
        <f t="shared" si="123"/>
        <v>2</v>
      </c>
      <c r="N218" s="21">
        <f t="shared" si="123"/>
        <v>2</v>
      </c>
      <c r="O218" s="21">
        <f t="shared" si="123"/>
        <v>2</v>
      </c>
      <c r="P218" s="21">
        <f t="shared" si="123"/>
        <v>2</v>
      </c>
      <c r="Q218" s="21">
        <f t="shared" si="123"/>
        <v>2</v>
      </c>
      <c r="R218" s="21">
        <f t="shared" si="123"/>
        <v>2</v>
      </c>
      <c r="S218" s="21">
        <f t="shared" si="123"/>
        <v>2</v>
      </c>
      <c r="T218" s="21">
        <f t="shared" si="123"/>
        <v>2</v>
      </c>
      <c r="U218" s="36">
        <f t="shared" si="123"/>
        <v>2</v>
      </c>
    </row>
    <row r="219" spans="1:21">
      <c r="A219" s="37" t="s">
        <v>7</v>
      </c>
      <c r="B219" s="21">
        <f t="shared" ref="B219:U219" si="124" xml:space="preserve"> INT((B13-10)/2)</f>
        <v>1</v>
      </c>
      <c r="C219" s="21">
        <f t="shared" si="124"/>
        <v>1</v>
      </c>
      <c r="D219" s="21">
        <f t="shared" si="124"/>
        <v>1</v>
      </c>
      <c r="E219" s="21">
        <f t="shared" si="124"/>
        <v>1</v>
      </c>
      <c r="F219" s="21">
        <f t="shared" si="124"/>
        <v>1</v>
      </c>
      <c r="G219" s="21">
        <f t="shared" si="124"/>
        <v>1</v>
      </c>
      <c r="H219" s="21">
        <f t="shared" si="124"/>
        <v>1</v>
      </c>
      <c r="I219" s="21">
        <f t="shared" si="124"/>
        <v>1</v>
      </c>
      <c r="J219" s="21">
        <f t="shared" si="124"/>
        <v>1</v>
      </c>
      <c r="K219" s="21">
        <f t="shared" si="124"/>
        <v>1</v>
      </c>
      <c r="L219" s="21">
        <f t="shared" si="124"/>
        <v>1</v>
      </c>
      <c r="M219" s="21">
        <f t="shared" si="124"/>
        <v>1</v>
      </c>
      <c r="N219" s="21">
        <f t="shared" si="124"/>
        <v>1</v>
      </c>
      <c r="O219" s="21">
        <f t="shared" si="124"/>
        <v>1</v>
      </c>
      <c r="P219" s="21">
        <f t="shared" si="124"/>
        <v>1</v>
      </c>
      <c r="Q219" s="21">
        <f t="shared" si="124"/>
        <v>2</v>
      </c>
      <c r="R219" s="21">
        <f t="shared" si="124"/>
        <v>2</v>
      </c>
      <c r="S219" s="21">
        <f t="shared" si="124"/>
        <v>2</v>
      </c>
      <c r="T219" s="21">
        <f t="shared" si="124"/>
        <v>2</v>
      </c>
      <c r="U219" s="36">
        <f t="shared" si="124"/>
        <v>2</v>
      </c>
    </row>
    <row r="220" spans="1:21">
      <c r="A220" s="37" t="s">
        <v>8</v>
      </c>
      <c r="B220" s="21">
        <f t="shared" ref="B220:U220" si="125" xml:space="preserve"> INT((B14-10)/2)</f>
        <v>1</v>
      </c>
      <c r="C220" s="21">
        <f t="shared" si="125"/>
        <v>1</v>
      </c>
      <c r="D220" s="21">
        <f t="shared" si="125"/>
        <v>1</v>
      </c>
      <c r="E220" s="21">
        <f t="shared" si="125"/>
        <v>2</v>
      </c>
      <c r="F220" s="21">
        <f t="shared" si="125"/>
        <v>2</v>
      </c>
      <c r="G220" s="21">
        <f t="shared" si="125"/>
        <v>2</v>
      </c>
      <c r="H220" s="21">
        <f t="shared" si="125"/>
        <v>2</v>
      </c>
      <c r="I220" s="21">
        <f t="shared" si="125"/>
        <v>2</v>
      </c>
      <c r="J220" s="21">
        <f t="shared" si="125"/>
        <v>2</v>
      </c>
      <c r="K220" s="21">
        <f t="shared" si="125"/>
        <v>2</v>
      </c>
      <c r="L220" s="21">
        <f t="shared" si="125"/>
        <v>2</v>
      </c>
      <c r="M220" s="21">
        <f t="shared" si="125"/>
        <v>2</v>
      </c>
      <c r="N220" s="21">
        <f t="shared" si="125"/>
        <v>2</v>
      </c>
      <c r="O220" s="21">
        <f t="shared" si="125"/>
        <v>2</v>
      </c>
      <c r="P220" s="21">
        <f t="shared" si="125"/>
        <v>2</v>
      </c>
      <c r="Q220" s="21">
        <f t="shared" si="125"/>
        <v>2</v>
      </c>
      <c r="R220" s="21">
        <f t="shared" si="125"/>
        <v>2</v>
      </c>
      <c r="S220" s="21">
        <f t="shared" si="125"/>
        <v>2</v>
      </c>
      <c r="T220" s="21">
        <f t="shared" si="125"/>
        <v>2</v>
      </c>
      <c r="U220" s="36">
        <f t="shared" si="125"/>
        <v>2</v>
      </c>
    </row>
    <row r="221" spans="1:21" ht="17.649999999999999">
      <c r="A221" s="38" t="s">
        <v>27</v>
      </c>
      <c r="B221" s="39">
        <f xml:space="preserve">  (B213 +B218)*4</f>
        <v>20</v>
      </c>
      <c r="C221" s="39">
        <f t="shared" ref="C221:U221" si="126" xml:space="preserve"> C213 + INT(C218/2)</f>
        <v>4</v>
      </c>
      <c r="D221" s="39">
        <f t="shared" si="126"/>
        <v>4</v>
      </c>
      <c r="E221" s="39">
        <f t="shared" si="126"/>
        <v>4</v>
      </c>
      <c r="F221" s="39">
        <f t="shared" si="126"/>
        <v>4</v>
      </c>
      <c r="G221" s="39">
        <f t="shared" si="126"/>
        <v>4</v>
      </c>
      <c r="H221" s="39">
        <f t="shared" si="126"/>
        <v>4</v>
      </c>
      <c r="I221" s="39">
        <f t="shared" si="126"/>
        <v>4</v>
      </c>
      <c r="J221" s="39">
        <f t="shared" si="126"/>
        <v>4</v>
      </c>
      <c r="K221" s="39">
        <f t="shared" si="126"/>
        <v>3</v>
      </c>
      <c r="L221" s="39">
        <f t="shared" si="126"/>
        <v>3</v>
      </c>
      <c r="M221" s="39">
        <f t="shared" si="126"/>
        <v>3</v>
      </c>
      <c r="N221" s="39">
        <f t="shared" si="126"/>
        <v>3</v>
      </c>
      <c r="O221" s="39">
        <f t="shared" si="126"/>
        <v>3</v>
      </c>
      <c r="P221" s="39">
        <f t="shared" si="126"/>
        <v>3</v>
      </c>
      <c r="Q221" s="39">
        <f t="shared" si="126"/>
        <v>3</v>
      </c>
      <c r="R221" s="39">
        <f t="shared" si="126"/>
        <v>3</v>
      </c>
      <c r="S221" s="39">
        <f t="shared" si="126"/>
        <v>3</v>
      </c>
      <c r="T221" s="39">
        <f t="shared" si="126"/>
        <v>3</v>
      </c>
      <c r="U221" s="39">
        <f t="shared" si="126"/>
        <v>3</v>
      </c>
    </row>
    <row r="223" spans="1:21" ht="18">
      <c r="A223" s="128" t="s">
        <v>156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1.5</v>
      </c>
      <c r="C224" s="209">
        <f t="shared" ref="C224:U231" si="127" xml:space="preserve"> C39/(C$7+3)</f>
        <v>1.4</v>
      </c>
      <c r="D224" s="209">
        <f t="shared" si="127"/>
        <v>1.3333333333333333</v>
      </c>
      <c r="E224" s="209">
        <f t="shared" si="127"/>
        <v>1.2857142857142858</v>
      </c>
      <c r="F224" s="209">
        <f t="shared" si="127"/>
        <v>1.25</v>
      </c>
      <c r="G224" s="209">
        <f t="shared" si="127"/>
        <v>1.2222222222222223</v>
      </c>
      <c r="H224" s="209">
        <f t="shared" si="127"/>
        <v>1.2</v>
      </c>
      <c r="I224" s="209">
        <f t="shared" si="127"/>
        <v>1.1818181818181819</v>
      </c>
      <c r="J224" s="209">
        <f t="shared" si="127"/>
        <v>1.1666666666666667</v>
      </c>
      <c r="K224" s="209">
        <f t="shared" si="127"/>
        <v>1.0769230769230769</v>
      </c>
      <c r="L224" s="209">
        <f t="shared" si="127"/>
        <v>1</v>
      </c>
      <c r="M224" s="209">
        <f t="shared" si="127"/>
        <v>0.93333333333333335</v>
      </c>
      <c r="N224" s="209">
        <f t="shared" si="127"/>
        <v>0.875</v>
      </c>
      <c r="O224" s="209">
        <f t="shared" si="127"/>
        <v>0.82352941176470584</v>
      </c>
      <c r="P224" s="209">
        <f t="shared" si="127"/>
        <v>0.77777777777777779</v>
      </c>
      <c r="Q224" s="209">
        <f t="shared" si="127"/>
        <v>0.73684210526315785</v>
      </c>
      <c r="R224" s="209">
        <f t="shared" si="127"/>
        <v>0.7</v>
      </c>
      <c r="S224" s="209">
        <f t="shared" si="127"/>
        <v>0.66666666666666663</v>
      </c>
      <c r="T224" s="209">
        <f t="shared" si="127"/>
        <v>0.63636363636363635</v>
      </c>
      <c r="U224" s="209">
        <f t="shared" si="127"/>
        <v>0.60869565217391308</v>
      </c>
    </row>
    <row r="225" spans="1:21">
      <c r="A225" s="66" t="s">
        <v>11</v>
      </c>
      <c r="B225" s="209">
        <f t="shared" ref="B225:Q231" si="128" xml:space="preserve"> B40/(B$7+3)</f>
        <v>1.5</v>
      </c>
      <c r="C225" s="209">
        <f t="shared" si="128"/>
        <v>1.2</v>
      </c>
      <c r="D225" s="209">
        <f t="shared" si="128"/>
        <v>1</v>
      </c>
      <c r="E225" s="209">
        <f t="shared" si="128"/>
        <v>0.8571428571428571</v>
      </c>
      <c r="F225" s="209">
        <f t="shared" si="128"/>
        <v>1</v>
      </c>
      <c r="G225" s="209">
        <f t="shared" si="128"/>
        <v>0.88888888888888884</v>
      </c>
      <c r="H225" s="209">
        <f t="shared" si="128"/>
        <v>1</v>
      </c>
      <c r="I225" s="209">
        <f t="shared" si="128"/>
        <v>1.0909090909090908</v>
      </c>
      <c r="J225" s="209">
        <f t="shared" si="128"/>
        <v>1.1666666666666667</v>
      </c>
      <c r="K225" s="209">
        <f t="shared" si="128"/>
        <v>1.0769230769230769</v>
      </c>
      <c r="L225" s="209">
        <f t="shared" si="128"/>
        <v>1</v>
      </c>
      <c r="M225" s="209">
        <f t="shared" si="128"/>
        <v>1</v>
      </c>
      <c r="N225" s="209">
        <f t="shared" si="128"/>
        <v>0.9375</v>
      </c>
      <c r="O225" s="209">
        <f t="shared" si="128"/>
        <v>0.94117647058823528</v>
      </c>
      <c r="P225" s="209">
        <f t="shared" si="128"/>
        <v>0.88888888888888884</v>
      </c>
      <c r="Q225" s="209">
        <f t="shared" si="128"/>
        <v>0.89473684210526316</v>
      </c>
      <c r="R225" s="209">
        <f t="shared" si="127"/>
        <v>0.9</v>
      </c>
      <c r="S225" s="209">
        <f t="shared" si="127"/>
        <v>0.90476190476190477</v>
      </c>
      <c r="T225" s="209">
        <f t="shared" si="127"/>
        <v>0.86363636363636365</v>
      </c>
      <c r="U225" s="209">
        <f t="shared" si="127"/>
        <v>0.82608695652173914</v>
      </c>
    </row>
    <row r="226" spans="1:21">
      <c r="A226" s="66" t="s">
        <v>12</v>
      </c>
      <c r="B226" s="209">
        <f t="shared" si="128"/>
        <v>0</v>
      </c>
      <c r="C226" s="209">
        <f t="shared" si="127"/>
        <v>0</v>
      </c>
      <c r="D226" s="209">
        <f t="shared" si="127"/>
        <v>0</v>
      </c>
      <c r="E226" s="209">
        <f t="shared" si="127"/>
        <v>0</v>
      </c>
      <c r="F226" s="209">
        <f t="shared" si="127"/>
        <v>0</v>
      </c>
      <c r="G226" s="209">
        <f t="shared" si="127"/>
        <v>0</v>
      </c>
      <c r="H226" s="209">
        <f t="shared" si="127"/>
        <v>0</v>
      </c>
      <c r="I226" s="209">
        <f t="shared" si="127"/>
        <v>0</v>
      </c>
      <c r="J226" s="209">
        <f t="shared" si="127"/>
        <v>0</v>
      </c>
      <c r="K226" s="209">
        <f t="shared" si="127"/>
        <v>0</v>
      </c>
      <c r="L226" s="209">
        <f t="shared" si="127"/>
        <v>0</v>
      </c>
      <c r="M226" s="209">
        <f t="shared" si="127"/>
        <v>0</v>
      </c>
      <c r="N226" s="209">
        <f t="shared" si="127"/>
        <v>0</v>
      </c>
      <c r="O226" s="209">
        <f t="shared" si="127"/>
        <v>0</v>
      </c>
      <c r="P226" s="209">
        <f t="shared" si="127"/>
        <v>0</v>
      </c>
      <c r="Q226" s="209">
        <f t="shared" si="127"/>
        <v>0</v>
      </c>
      <c r="R226" s="209">
        <f t="shared" si="127"/>
        <v>0</v>
      </c>
      <c r="S226" s="209">
        <f t="shared" si="127"/>
        <v>0</v>
      </c>
      <c r="T226" s="209">
        <f t="shared" si="127"/>
        <v>0</v>
      </c>
      <c r="U226" s="209">
        <f t="shared" si="127"/>
        <v>0</v>
      </c>
    </row>
    <row r="227" spans="1:21">
      <c r="A227" s="66" t="s">
        <v>13</v>
      </c>
      <c r="B227" s="209">
        <f t="shared" si="128"/>
        <v>1.25</v>
      </c>
      <c r="C227" s="209">
        <f t="shared" si="127"/>
        <v>1</v>
      </c>
      <c r="D227" s="209">
        <f t="shared" si="127"/>
        <v>1.1666666666666667</v>
      </c>
      <c r="E227" s="209">
        <f t="shared" si="127"/>
        <v>1.1428571428571428</v>
      </c>
      <c r="F227" s="209">
        <f t="shared" si="127"/>
        <v>1</v>
      </c>
      <c r="G227" s="209">
        <f t="shared" si="127"/>
        <v>0.88888888888888884</v>
      </c>
      <c r="H227" s="209">
        <f t="shared" si="127"/>
        <v>0.8</v>
      </c>
      <c r="I227" s="209">
        <f t="shared" si="127"/>
        <v>0.72727272727272729</v>
      </c>
      <c r="J227" s="209">
        <f t="shared" si="127"/>
        <v>0.66666666666666663</v>
      </c>
      <c r="K227" s="209">
        <f t="shared" si="127"/>
        <v>0.69230769230769229</v>
      </c>
      <c r="L227" s="209">
        <f t="shared" si="127"/>
        <v>0.7142857142857143</v>
      </c>
      <c r="M227" s="209">
        <f t="shared" si="127"/>
        <v>0.73333333333333328</v>
      </c>
      <c r="N227" s="209">
        <f t="shared" si="127"/>
        <v>0.75</v>
      </c>
      <c r="O227" s="209">
        <f t="shared" si="127"/>
        <v>0.76470588235294112</v>
      </c>
      <c r="P227" s="209">
        <f t="shared" si="127"/>
        <v>0.77777777777777779</v>
      </c>
      <c r="Q227" s="209">
        <f t="shared" si="127"/>
        <v>0.84210526315789469</v>
      </c>
      <c r="R227" s="209">
        <f t="shared" si="127"/>
        <v>0.85</v>
      </c>
      <c r="S227" s="209">
        <f t="shared" si="127"/>
        <v>0.8571428571428571</v>
      </c>
      <c r="T227" s="209">
        <f t="shared" si="127"/>
        <v>0.86363636363636365</v>
      </c>
      <c r="U227" s="209">
        <f t="shared" si="127"/>
        <v>0.82608695652173914</v>
      </c>
    </row>
    <row r="228" spans="1:21">
      <c r="A228" s="66" t="s">
        <v>24</v>
      </c>
      <c r="B228" s="209">
        <f t="shared" si="128"/>
        <v>0.25</v>
      </c>
      <c r="C228" s="209">
        <f t="shared" si="127"/>
        <v>0.4</v>
      </c>
      <c r="D228" s="209">
        <f t="shared" si="127"/>
        <v>0.66666666666666663</v>
      </c>
      <c r="E228" s="209">
        <f t="shared" si="127"/>
        <v>0.7142857142857143</v>
      </c>
      <c r="F228" s="209">
        <f t="shared" si="127"/>
        <v>0.625</v>
      </c>
      <c r="G228" s="209">
        <f t="shared" si="127"/>
        <v>0.66666666666666663</v>
      </c>
      <c r="H228" s="209">
        <f t="shared" si="127"/>
        <v>0.6</v>
      </c>
      <c r="I228" s="209">
        <f t="shared" si="127"/>
        <v>0.54545454545454541</v>
      </c>
      <c r="J228" s="209">
        <f t="shared" si="127"/>
        <v>0.5</v>
      </c>
      <c r="K228" s="209">
        <f t="shared" si="127"/>
        <v>0.61538461538461542</v>
      </c>
      <c r="L228" s="209">
        <f t="shared" si="127"/>
        <v>0.6428571428571429</v>
      </c>
      <c r="M228" s="209">
        <f t="shared" si="127"/>
        <v>0.6</v>
      </c>
      <c r="N228" s="209">
        <f t="shared" si="127"/>
        <v>0.625</v>
      </c>
      <c r="O228" s="209">
        <f t="shared" si="127"/>
        <v>0.58823529411764708</v>
      </c>
      <c r="P228" s="209">
        <f t="shared" si="127"/>
        <v>0.61111111111111116</v>
      </c>
      <c r="Q228" s="209">
        <f t="shared" si="127"/>
        <v>0.57894736842105265</v>
      </c>
      <c r="R228" s="209">
        <f t="shared" si="127"/>
        <v>0.6</v>
      </c>
      <c r="S228" s="209">
        <f t="shared" si="127"/>
        <v>0.5714285714285714</v>
      </c>
      <c r="T228" s="209">
        <f t="shared" si="127"/>
        <v>0.59090909090909094</v>
      </c>
      <c r="U228" s="209">
        <f t="shared" si="127"/>
        <v>0.56521739130434778</v>
      </c>
    </row>
    <row r="229" spans="1:21">
      <c r="A229" s="66" t="s">
        <v>14</v>
      </c>
      <c r="B229" s="209">
        <f t="shared" si="128"/>
        <v>1.5</v>
      </c>
      <c r="C229" s="209">
        <f t="shared" si="127"/>
        <v>1.4</v>
      </c>
      <c r="D229" s="209">
        <f t="shared" si="127"/>
        <v>1.1666666666666667</v>
      </c>
      <c r="E229" s="209">
        <f t="shared" si="127"/>
        <v>1.2857142857142858</v>
      </c>
      <c r="F229" s="209">
        <f t="shared" si="127"/>
        <v>1.25</v>
      </c>
      <c r="G229" s="209">
        <f t="shared" si="127"/>
        <v>1.2222222222222223</v>
      </c>
      <c r="H229" s="209">
        <f t="shared" si="127"/>
        <v>1.2</v>
      </c>
      <c r="I229" s="209">
        <f t="shared" si="127"/>
        <v>1.1818181818181819</v>
      </c>
      <c r="J229" s="209">
        <f t="shared" si="127"/>
        <v>1.1666666666666667</v>
      </c>
      <c r="K229" s="209">
        <f t="shared" si="127"/>
        <v>1.0769230769230769</v>
      </c>
      <c r="L229" s="209">
        <f t="shared" si="127"/>
        <v>1</v>
      </c>
      <c r="M229" s="209">
        <f t="shared" si="127"/>
        <v>0.93333333333333335</v>
      </c>
      <c r="N229" s="209">
        <f t="shared" si="127"/>
        <v>0.875</v>
      </c>
      <c r="O229" s="209">
        <f t="shared" si="127"/>
        <v>0.82352941176470584</v>
      </c>
      <c r="P229" s="209">
        <f t="shared" si="127"/>
        <v>0.77777777777777779</v>
      </c>
      <c r="Q229" s="209">
        <f t="shared" si="127"/>
        <v>0.73684210526315785</v>
      </c>
      <c r="R229" s="209">
        <f t="shared" si="127"/>
        <v>0.7</v>
      </c>
      <c r="S229" s="209">
        <f t="shared" si="127"/>
        <v>0.66666666666666663</v>
      </c>
      <c r="T229" s="209">
        <f t="shared" si="127"/>
        <v>0.63636363636363635</v>
      </c>
      <c r="U229" s="209">
        <f t="shared" si="127"/>
        <v>0.60869565217391308</v>
      </c>
    </row>
    <row r="230" spans="1:21">
      <c r="A230" s="66" t="s">
        <v>15</v>
      </c>
      <c r="B230" s="209">
        <f t="shared" si="128"/>
        <v>0.25</v>
      </c>
      <c r="C230" s="209">
        <f t="shared" si="127"/>
        <v>0.2</v>
      </c>
      <c r="D230" s="209">
        <f t="shared" si="127"/>
        <v>0.16666666666666666</v>
      </c>
      <c r="E230" s="209">
        <f t="shared" si="127"/>
        <v>0.14285714285714285</v>
      </c>
      <c r="F230" s="209">
        <f t="shared" si="127"/>
        <v>0.125</v>
      </c>
      <c r="G230" s="209">
        <f t="shared" si="127"/>
        <v>0.1111111111111111</v>
      </c>
      <c r="H230" s="209">
        <f t="shared" si="127"/>
        <v>0.1</v>
      </c>
      <c r="I230" s="209">
        <f t="shared" si="127"/>
        <v>9.0909090909090912E-2</v>
      </c>
      <c r="J230" s="209">
        <f t="shared" si="127"/>
        <v>8.3333333333333329E-2</v>
      </c>
      <c r="K230" s="209">
        <f t="shared" si="127"/>
        <v>7.6923076923076927E-2</v>
      </c>
      <c r="L230" s="209">
        <f t="shared" si="127"/>
        <v>7.1428571428571425E-2</v>
      </c>
      <c r="M230" s="209">
        <f t="shared" si="127"/>
        <v>6.6666666666666666E-2</v>
      </c>
      <c r="N230" s="209">
        <f t="shared" si="127"/>
        <v>6.25E-2</v>
      </c>
      <c r="O230" s="209">
        <f t="shared" si="127"/>
        <v>5.8823529411764705E-2</v>
      </c>
      <c r="P230" s="209">
        <f t="shared" si="127"/>
        <v>5.5555555555555552E-2</v>
      </c>
      <c r="Q230" s="209">
        <f t="shared" si="127"/>
        <v>0.10526315789473684</v>
      </c>
      <c r="R230" s="209">
        <f t="shared" si="127"/>
        <v>0.1</v>
      </c>
      <c r="S230" s="209">
        <f t="shared" si="127"/>
        <v>9.5238095238095233E-2</v>
      </c>
      <c r="T230" s="209">
        <f t="shared" si="127"/>
        <v>9.0909090909090912E-2</v>
      </c>
      <c r="U230" s="209">
        <f t="shared" si="127"/>
        <v>8.6956521739130432E-2</v>
      </c>
    </row>
    <row r="231" spans="1:21">
      <c r="A231" s="66" t="s">
        <v>16</v>
      </c>
      <c r="B231" s="209">
        <f t="shared" si="128"/>
        <v>1.25</v>
      </c>
      <c r="C231" s="209">
        <f t="shared" si="127"/>
        <v>1</v>
      </c>
      <c r="D231" s="209">
        <f t="shared" si="127"/>
        <v>1</v>
      </c>
      <c r="E231" s="209">
        <f t="shared" si="127"/>
        <v>0.8571428571428571</v>
      </c>
      <c r="F231" s="209">
        <f t="shared" si="127"/>
        <v>0.75</v>
      </c>
      <c r="G231" s="209">
        <f t="shared" si="127"/>
        <v>0.66666666666666663</v>
      </c>
      <c r="H231" s="209">
        <f t="shared" si="127"/>
        <v>0.6</v>
      </c>
      <c r="I231" s="209">
        <f t="shared" si="127"/>
        <v>0.54545454545454541</v>
      </c>
      <c r="J231" s="209">
        <f t="shared" si="127"/>
        <v>0.5</v>
      </c>
      <c r="K231" s="209">
        <f t="shared" si="127"/>
        <v>0.46153846153846156</v>
      </c>
      <c r="L231" s="209">
        <f t="shared" si="127"/>
        <v>0.5</v>
      </c>
      <c r="M231" s="209">
        <f t="shared" si="127"/>
        <v>0.53333333333333333</v>
      </c>
      <c r="N231" s="209">
        <f t="shared" si="127"/>
        <v>0.5625</v>
      </c>
      <c r="O231" s="209">
        <f t="shared" si="127"/>
        <v>0.58823529411764708</v>
      </c>
      <c r="P231" s="209">
        <f t="shared" si="127"/>
        <v>0.61111111111111116</v>
      </c>
      <c r="Q231" s="209">
        <f t="shared" si="127"/>
        <v>0.68421052631578949</v>
      </c>
      <c r="R231" s="209">
        <f t="shared" si="127"/>
        <v>0.65</v>
      </c>
      <c r="S231" s="209">
        <f t="shared" si="127"/>
        <v>0.66666666666666663</v>
      </c>
      <c r="T231" s="209">
        <f t="shared" si="127"/>
        <v>0.68181818181818177</v>
      </c>
      <c r="U231" s="209">
        <f t="shared" si="127"/>
        <v>0.78260869565217395</v>
      </c>
    </row>
    <row r="241" spans="1:21" ht="17.649999999999999">
      <c r="A241" s="71" t="s">
        <v>40</v>
      </c>
      <c r="B241" s="63">
        <f t="shared" ref="B241:U241" si="129" xml:space="preserve"> B16 + B218</f>
        <v>6</v>
      </c>
      <c r="C241" s="63">
        <f t="shared" si="129"/>
        <v>7</v>
      </c>
      <c r="D241" s="63">
        <f t="shared" si="129"/>
        <v>8</v>
      </c>
      <c r="E241" s="63">
        <f t="shared" si="129"/>
        <v>9</v>
      </c>
      <c r="F241" s="63">
        <f t="shared" si="129"/>
        <v>10</v>
      </c>
      <c r="G241" s="63">
        <f t="shared" si="129"/>
        <v>11</v>
      </c>
      <c r="H241" s="63">
        <f t="shared" si="129"/>
        <v>12</v>
      </c>
      <c r="I241" s="63">
        <f t="shared" si="129"/>
        <v>13</v>
      </c>
      <c r="J241" s="48">
        <f t="shared" si="129"/>
        <v>14</v>
      </c>
      <c r="K241" s="9">
        <f t="shared" si="129"/>
        <v>14</v>
      </c>
      <c r="L241" s="40">
        <f t="shared" si="129"/>
        <v>14</v>
      </c>
      <c r="M241" s="63">
        <f t="shared" si="129"/>
        <v>14</v>
      </c>
      <c r="N241" s="63">
        <f t="shared" si="129"/>
        <v>14</v>
      </c>
      <c r="O241" s="63">
        <f t="shared" si="129"/>
        <v>14</v>
      </c>
      <c r="P241" s="63">
        <f t="shared" si="129"/>
        <v>14</v>
      </c>
      <c r="Q241" s="63">
        <f t="shared" si="129"/>
        <v>14</v>
      </c>
      <c r="R241" s="63">
        <f t="shared" si="129"/>
        <v>14</v>
      </c>
      <c r="S241" s="63">
        <f t="shared" si="129"/>
        <v>14</v>
      </c>
      <c r="T241" s="63">
        <f t="shared" si="129"/>
        <v>14</v>
      </c>
      <c r="U241" s="63">
        <f t="shared" si="129"/>
        <v>14</v>
      </c>
    </row>
    <row r="242" spans="1:21" ht="17.649999999999999">
      <c r="A242" s="22" t="s">
        <v>42</v>
      </c>
      <c r="B242" s="9">
        <f t="shared" ref="B242:U242" si="130" xml:space="preserve"> B18 + B216</f>
        <v>0</v>
      </c>
      <c r="C242" s="9">
        <f t="shared" si="130"/>
        <v>0</v>
      </c>
      <c r="D242" s="9">
        <f t="shared" si="130"/>
        <v>0</v>
      </c>
      <c r="E242" s="9">
        <f t="shared" si="130"/>
        <v>0</v>
      </c>
      <c r="F242" s="9">
        <f t="shared" si="130"/>
        <v>0</v>
      </c>
      <c r="G242" s="9">
        <f t="shared" si="130"/>
        <v>0</v>
      </c>
      <c r="H242" s="9">
        <f t="shared" si="130"/>
        <v>0</v>
      </c>
      <c r="I242" s="9">
        <f t="shared" si="130"/>
        <v>0</v>
      </c>
      <c r="J242" s="47">
        <f t="shared" si="130"/>
        <v>0</v>
      </c>
      <c r="K242" s="9">
        <f t="shared" si="130"/>
        <v>0</v>
      </c>
      <c r="L242" s="49">
        <f t="shared" si="130"/>
        <v>0</v>
      </c>
      <c r="M242" s="9">
        <f t="shared" si="130"/>
        <v>0</v>
      </c>
      <c r="N242" s="9">
        <f t="shared" si="130"/>
        <v>0</v>
      </c>
      <c r="O242" s="9">
        <f t="shared" si="130"/>
        <v>0</v>
      </c>
      <c r="P242" s="9">
        <f t="shared" si="130"/>
        <v>0</v>
      </c>
      <c r="Q242" s="9">
        <f t="shared" si="130"/>
        <v>0</v>
      </c>
      <c r="R242" s="9">
        <f t="shared" si="130"/>
        <v>0</v>
      </c>
      <c r="S242" s="9">
        <f t="shared" si="130"/>
        <v>0</v>
      </c>
      <c r="T242" s="9">
        <f t="shared" si="130"/>
        <v>0</v>
      </c>
      <c r="U242" s="9">
        <f t="shared" si="130"/>
        <v>0</v>
      </c>
    </row>
    <row r="243" spans="1:21" ht="17.649999999999999">
      <c r="A243" s="22" t="s">
        <v>43</v>
      </c>
      <c r="B243" s="9">
        <f t="shared" ref="B243:U243" si="131" xml:space="preserve"> B19 + B219</f>
        <v>5</v>
      </c>
      <c r="C243" s="9">
        <f t="shared" si="131"/>
        <v>5</v>
      </c>
      <c r="D243" s="9">
        <f t="shared" si="131"/>
        <v>6</v>
      </c>
      <c r="E243" s="9">
        <f t="shared" si="131"/>
        <v>7</v>
      </c>
      <c r="F243" s="9">
        <f t="shared" si="131"/>
        <v>7</v>
      </c>
      <c r="G243" s="9">
        <f t="shared" si="131"/>
        <v>7</v>
      </c>
      <c r="H243" s="9">
        <f t="shared" si="131"/>
        <v>7</v>
      </c>
      <c r="I243" s="9">
        <f t="shared" si="131"/>
        <v>7</v>
      </c>
      <c r="J243" s="47">
        <f t="shared" si="131"/>
        <v>7</v>
      </c>
      <c r="K243" s="9">
        <f t="shared" si="131"/>
        <v>8</v>
      </c>
      <c r="L243" s="49">
        <f t="shared" si="131"/>
        <v>9</v>
      </c>
      <c r="M243" s="9">
        <f t="shared" si="131"/>
        <v>10</v>
      </c>
      <c r="N243" s="9">
        <f t="shared" si="131"/>
        <v>11</v>
      </c>
      <c r="O243" s="9">
        <f t="shared" si="131"/>
        <v>12</v>
      </c>
      <c r="P243" s="9">
        <f t="shared" si="131"/>
        <v>13</v>
      </c>
      <c r="Q243" s="9">
        <f t="shared" si="131"/>
        <v>15</v>
      </c>
      <c r="R243" s="9">
        <f t="shared" si="131"/>
        <v>16</v>
      </c>
      <c r="S243" s="9">
        <f t="shared" si="131"/>
        <v>17</v>
      </c>
      <c r="T243" s="9">
        <f t="shared" si="131"/>
        <v>18</v>
      </c>
      <c r="U243" s="9">
        <f t="shared" si="131"/>
        <v>18</v>
      </c>
    </row>
    <row r="244" spans="1:21" ht="17.649999999999999">
      <c r="A244" s="22" t="s">
        <v>29</v>
      </c>
      <c r="B244" s="9">
        <f t="shared" ref="B244:U244" si="132" xml:space="preserve"> B220 + B20 + B78</f>
        <v>1</v>
      </c>
      <c r="C244" s="9">
        <f t="shared" si="132"/>
        <v>2</v>
      </c>
      <c r="D244" s="9">
        <f t="shared" si="132"/>
        <v>4</v>
      </c>
      <c r="E244" s="9">
        <f t="shared" si="132"/>
        <v>5</v>
      </c>
      <c r="F244" s="9">
        <f t="shared" si="132"/>
        <v>5</v>
      </c>
      <c r="G244" s="9">
        <f t="shared" si="132"/>
        <v>6</v>
      </c>
      <c r="H244" s="9">
        <f t="shared" si="132"/>
        <v>6</v>
      </c>
      <c r="I244" s="9">
        <f t="shared" si="132"/>
        <v>6</v>
      </c>
      <c r="J244" s="47">
        <f t="shared" si="132"/>
        <v>6</v>
      </c>
      <c r="K244" s="9">
        <f t="shared" si="132"/>
        <v>8</v>
      </c>
      <c r="L244" s="49">
        <f t="shared" si="132"/>
        <v>9</v>
      </c>
      <c r="M244" s="9">
        <f t="shared" si="132"/>
        <v>9</v>
      </c>
      <c r="N244" s="9">
        <f t="shared" si="132"/>
        <v>10</v>
      </c>
      <c r="O244" s="9">
        <f t="shared" si="132"/>
        <v>10</v>
      </c>
      <c r="P244" s="9">
        <f t="shared" si="132"/>
        <v>11</v>
      </c>
      <c r="Q244" s="9">
        <f t="shared" si="132"/>
        <v>11</v>
      </c>
      <c r="R244" s="9">
        <f t="shared" si="132"/>
        <v>12</v>
      </c>
      <c r="S244" s="9">
        <f t="shared" si="132"/>
        <v>12</v>
      </c>
      <c r="T244" s="9">
        <f t="shared" si="132"/>
        <v>13</v>
      </c>
      <c r="U244" s="9">
        <f t="shared" si="132"/>
        <v>13</v>
      </c>
    </row>
    <row r="245" spans="1:21" ht="17.649999999999999">
      <c r="A245" s="22" t="s">
        <v>39</v>
      </c>
      <c r="B245" s="9">
        <f t="shared" ref="B245:U245" si="133" xml:space="preserve"> B21 + B218</f>
        <v>6</v>
      </c>
      <c r="C245" s="9">
        <f t="shared" si="133"/>
        <v>7</v>
      </c>
      <c r="D245" s="9">
        <f t="shared" si="133"/>
        <v>7</v>
      </c>
      <c r="E245" s="9">
        <f t="shared" si="133"/>
        <v>9</v>
      </c>
      <c r="F245" s="9">
        <f t="shared" si="133"/>
        <v>10</v>
      </c>
      <c r="G245" s="9">
        <f t="shared" si="133"/>
        <v>11</v>
      </c>
      <c r="H245" s="9">
        <f t="shared" si="133"/>
        <v>12</v>
      </c>
      <c r="I245" s="9">
        <f t="shared" si="133"/>
        <v>13</v>
      </c>
      <c r="J245" s="47">
        <f t="shared" si="133"/>
        <v>14</v>
      </c>
      <c r="K245" s="9">
        <f t="shared" si="133"/>
        <v>14</v>
      </c>
      <c r="L245" s="49">
        <f t="shared" si="133"/>
        <v>14</v>
      </c>
      <c r="M245" s="9">
        <f t="shared" si="133"/>
        <v>14</v>
      </c>
      <c r="N245" s="9">
        <f t="shared" si="133"/>
        <v>14</v>
      </c>
      <c r="O245" s="9">
        <f t="shared" si="133"/>
        <v>14</v>
      </c>
      <c r="P245" s="9">
        <f t="shared" si="133"/>
        <v>14</v>
      </c>
      <c r="Q245" s="9">
        <f t="shared" si="133"/>
        <v>14</v>
      </c>
      <c r="R245" s="9">
        <f t="shared" si="133"/>
        <v>14</v>
      </c>
      <c r="S245" s="9">
        <f t="shared" si="133"/>
        <v>14</v>
      </c>
      <c r="T245" s="9">
        <f t="shared" si="133"/>
        <v>14</v>
      </c>
      <c r="U245" s="9">
        <f t="shared" si="133"/>
        <v>14</v>
      </c>
    </row>
    <row r="246" spans="1:21" ht="17.649999999999999">
      <c r="A246" s="22" t="s">
        <v>44</v>
      </c>
      <c r="B246" s="9">
        <f t="shared" ref="B246:U246" si="134" xml:space="preserve"> B22 + B219</f>
        <v>1</v>
      </c>
      <c r="C246" s="9">
        <f t="shared" si="134"/>
        <v>1</v>
      </c>
      <c r="D246" s="9">
        <f t="shared" si="134"/>
        <v>1</v>
      </c>
      <c r="E246" s="9">
        <f t="shared" si="134"/>
        <v>1</v>
      </c>
      <c r="F246" s="9">
        <f t="shared" si="134"/>
        <v>1</v>
      </c>
      <c r="G246" s="9">
        <f t="shared" si="134"/>
        <v>1</v>
      </c>
      <c r="H246" s="9">
        <f t="shared" si="134"/>
        <v>1</v>
      </c>
      <c r="I246" s="9">
        <f t="shared" si="134"/>
        <v>1</v>
      </c>
      <c r="J246" s="47">
        <f t="shared" si="134"/>
        <v>1</v>
      </c>
      <c r="K246" s="9">
        <f t="shared" si="134"/>
        <v>1</v>
      </c>
      <c r="L246" s="49">
        <f t="shared" si="134"/>
        <v>1</v>
      </c>
      <c r="M246" s="9">
        <f t="shared" si="134"/>
        <v>1</v>
      </c>
      <c r="N246" s="9">
        <f t="shared" si="134"/>
        <v>1</v>
      </c>
      <c r="O246" s="9">
        <f t="shared" si="134"/>
        <v>1</v>
      </c>
      <c r="P246" s="9">
        <f t="shared" si="134"/>
        <v>1</v>
      </c>
      <c r="Q246" s="9">
        <f t="shared" si="134"/>
        <v>2</v>
      </c>
      <c r="R246" s="9">
        <f t="shared" si="134"/>
        <v>2</v>
      </c>
      <c r="S246" s="9">
        <f t="shared" si="134"/>
        <v>2</v>
      </c>
      <c r="T246" s="9">
        <f t="shared" si="134"/>
        <v>2</v>
      </c>
      <c r="U246" s="9">
        <f t="shared" si="134"/>
        <v>2</v>
      </c>
    </row>
    <row r="247" spans="1:21" ht="17.649999999999999">
      <c r="A247" s="22" t="s">
        <v>45</v>
      </c>
      <c r="B247" s="9">
        <f t="shared" ref="B247:U247" si="135" xml:space="preserve"> B23 + B219</f>
        <v>5</v>
      </c>
      <c r="C247" s="9">
        <f t="shared" si="135"/>
        <v>5</v>
      </c>
      <c r="D247" s="9">
        <f t="shared" si="135"/>
        <v>5</v>
      </c>
      <c r="E247" s="9">
        <f t="shared" si="135"/>
        <v>5</v>
      </c>
      <c r="F247" s="9">
        <f t="shared" si="135"/>
        <v>5</v>
      </c>
      <c r="G247" s="9">
        <f t="shared" si="135"/>
        <v>5</v>
      </c>
      <c r="H247" s="9">
        <f t="shared" si="135"/>
        <v>5</v>
      </c>
      <c r="I247" s="9">
        <f t="shared" si="135"/>
        <v>5</v>
      </c>
      <c r="J247" s="47">
        <f t="shared" si="135"/>
        <v>5</v>
      </c>
      <c r="K247" s="9">
        <f t="shared" si="135"/>
        <v>5</v>
      </c>
      <c r="L247" s="49">
        <f t="shared" si="135"/>
        <v>6</v>
      </c>
      <c r="M247" s="9">
        <f t="shared" si="135"/>
        <v>7</v>
      </c>
      <c r="N247" s="9">
        <f t="shared" si="135"/>
        <v>8</v>
      </c>
      <c r="O247" s="9">
        <f t="shared" si="135"/>
        <v>9</v>
      </c>
      <c r="P247" s="9">
        <f t="shared" si="135"/>
        <v>10</v>
      </c>
      <c r="Q247" s="9">
        <f t="shared" si="135"/>
        <v>12</v>
      </c>
      <c r="R247" s="9">
        <f t="shared" si="135"/>
        <v>12</v>
      </c>
      <c r="S247" s="9">
        <f t="shared" si="135"/>
        <v>13</v>
      </c>
      <c r="T247" s="9">
        <f t="shared" si="135"/>
        <v>14</v>
      </c>
      <c r="U247" s="9">
        <f t="shared" si="135"/>
        <v>17</v>
      </c>
    </row>
    <row r="249" spans="1:21" ht="17.649999999999999">
      <c r="A249" s="22" t="s">
        <v>28</v>
      </c>
      <c r="B249" s="9">
        <f t="shared" ref="B249:U249" si="136" xml:space="preserve"> B244/(B7+5)</f>
        <v>0.16666666666666666</v>
      </c>
      <c r="C249" s="9">
        <f t="shared" si="136"/>
        <v>0.2857142857142857</v>
      </c>
      <c r="D249" s="9">
        <f t="shared" si="136"/>
        <v>0.5</v>
      </c>
      <c r="E249" s="9">
        <f t="shared" si="136"/>
        <v>0.55555555555555558</v>
      </c>
      <c r="F249" s="9">
        <f t="shared" si="136"/>
        <v>0.5</v>
      </c>
      <c r="G249" s="9">
        <f t="shared" si="136"/>
        <v>0.54545454545454541</v>
      </c>
      <c r="H249" s="9">
        <f t="shared" si="136"/>
        <v>0.5</v>
      </c>
      <c r="I249" s="9">
        <f t="shared" si="136"/>
        <v>0.46153846153846156</v>
      </c>
      <c r="J249" s="47">
        <f t="shared" si="136"/>
        <v>0.42857142857142855</v>
      </c>
      <c r="K249" s="32">
        <f t="shared" si="136"/>
        <v>0.53333333333333333</v>
      </c>
      <c r="L249" s="49">
        <f t="shared" si="136"/>
        <v>0.5625</v>
      </c>
      <c r="M249" s="9">
        <f t="shared" si="136"/>
        <v>0.52941176470588236</v>
      </c>
      <c r="N249" s="9">
        <f t="shared" si="136"/>
        <v>0.55555555555555558</v>
      </c>
      <c r="O249" s="9">
        <f t="shared" si="136"/>
        <v>0.52631578947368418</v>
      </c>
      <c r="P249" s="9">
        <f t="shared" si="136"/>
        <v>0.55000000000000004</v>
      </c>
      <c r="Q249" s="9">
        <f t="shared" si="136"/>
        <v>0.52380952380952384</v>
      </c>
      <c r="R249" s="9">
        <f t="shared" si="136"/>
        <v>0.54545454545454541</v>
      </c>
      <c r="S249" s="9">
        <f t="shared" si="136"/>
        <v>0.52173913043478259</v>
      </c>
      <c r="T249" s="9">
        <f t="shared" si="136"/>
        <v>0.54166666666666663</v>
      </c>
      <c r="U249" s="9">
        <f t="shared" si="136"/>
        <v>0.52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12</v>
      </c>
      <c r="C255" s="8">
        <f xml:space="preserve"> (Data!$B$44 - C$86 - C$42)</f>
        <v>11</v>
      </c>
      <c r="D255" s="8">
        <f xml:space="preserve"> (Data!$B$44 - D$86 - D$42)</f>
        <v>9</v>
      </c>
      <c r="E255" s="8">
        <f xml:space="preserve"> (Data!$B$44 - E$86 - E$42)</f>
        <v>7</v>
      </c>
      <c r="F255" s="8">
        <f xml:space="preserve"> (Data!$B$44 - F$86 - F$42)</f>
        <v>7</v>
      </c>
      <c r="G255" s="8">
        <f xml:space="preserve"> (Data!$B$44 - G$86 - G$42)</f>
        <v>6</v>
      </c>
      <c r="H255" s="8">
        <f xml:space="preserve"> (Data!$B$44 - H$86 - H$42)</f>
        <v>6</v>
      </c>
      <c r="I255" s="8">
        <f xml:space="preserve"> (Data!$B$44 - I$86 - I$42)</f>
        <v>5</v>
      </c>
      <c r="J255" s="8">
        <f xml:space="preserve"> (Data!$B$44 - J$86 - J$42)</f>
        <v>5</v>
      </c>
      <c r="K255" s="8">
        <f xml:space="preserve"> (Data!$B$44 - K$86 - K$42)</f>
        <v>3</v>
      </c>
      <c r="L255" s="8">
        <f xml:space="preserve"> (Data!$B$44 - L$86 - L$42)</f>
        <v>1</v>
      </c>
      <c r="M255" s="8">
        <f xml:space="preserve"> (Data!$B$44 - M$86 - M$42)</f>
        <v>0</v>
      </c>
      <c r="N255" s="8">
        <f xml:space="preserve"> (Data!$B$44 - N$86 - N$42)</f>
        <v>-1</v>
      </c>
      <c r="O255" s="8">
        <f xml:space="preserve"> (Data!$B$44 - O$86 - O$42)</f>
        <v>-3</v>
      </c>
      <c r="P255" s="8">
        <f xml:space="preserve"> (Data!$B$44 - P$86 - P$42)</f>
        <v>-4</v>
      </c>
      <c r="Q255" s="8">
        <f xml:space="preserve"> (Data!$B$44 - Q$86 - Q$42)</f>
        <v>-7</v>
      </c>
      <c r="R255" s="8">
        <f xml:space="preserve"> (Data!$B$44 - R$86 - R$42)</f>
        <v>-9</v>
      </c>
      <c r="S255" s="8">
        <f xml:space="preserve"> (Data!$B$44 - S$86 - S$42)</f>
        <v>-10</v>
      </c>
      <c r="T255" s="8">
        <f xml:space="preserve"> (Data!$B$44 - T$86 - T$42)</f>
        <v>-12</v>
      </c>
      <c r="U255" s="8">
        <f xml:space="preserve"> (Data!$B$44 - U$86 - U$42)</f>
        <v>-12</v>
      </c>
    </row>
    <row r="256" spans="1:21">
      <c r="A256" s="8" t="s">
        <v>64</v>
      </c>
      <c r="B256" s="8">
        <f xml:space="preserve"> (Data!$B$44 - B$85 - B$42)</f>
        <v>13</v>
      </c>
      <c r="C256" s="8">
        <f xml:space="preserve"> (Data!$B$44 - C$85 - C$42)</f>
        <v>12</v>
      </c>
      <c r="D256" s="8">
        <f xml:space="preserve"> (Data!$B$44 - D$85 - D$42)</f>
        <v>10</v>
      </c>
      <c r="E256" s="8">
        <f xml:space="preserve"> (Data!$B$44 - E$85 - E$42)</f>
        <v>8</v>
      </c>
      <c r="F256" s="8">
        <f xml:space="preserve"> (Data!$B$44 - F$85 - F$42)</f>
        <v>8</v>
      </c>
      <c r="G256" s="8">
        <f xml:space="preserve"> (Data!$B$44 - G$85 - G$42)</f>
        <v>7</v>
      </c>
      <c r="H256" s="8">
        <f xml:space="preserve"> (Data!$B$44 - H$85 - H$42)</f>
        <v>7</v>
      </c>
      <c r="I256" s="8">
        <f xml:space="preserve"> (Data!$B$44 - I$85 - I$42)</f>
        <v>6</v>
      </c>
      <c r="J256" s="8">
        <f xml:space="preserve"> (Data!$B$44 - J$85 - J$42)</f>
        <v>6</v>
      </c>
      <c r="K256" s="8">
        <f xml:space="preserve"> (Data!$B$44 - K$85 - K$42)</f>
        <v>3</v>
      </c>
      <c r="L256" s="8">
        <f xml:space="preserve"> (Data!$B$44 - L$85 - L$42)</f>
        <v>1</v>
      </c>
      <c r="M256" s="8">
        <f xml:space="preserve"> (Data!$B$44 - M$85 - M$42)</f>
        <v>0</v>
      </c>
      <c r="N256" s="8">
        <f xml:space="preserve"> (Data!$B$44 - N$85 - N$42)</f>
        <v>-2</v>
      </c>
      <c r="O256" s="8">
        <f xml:space="preserve"> (Data!$B$44 - O$85 - O$42)</f>
        <v>-3</v>
      </c>
      <c r="P256" s="8">
        <f xml:space="preserve"> (Data!$B$44 - P$85 - P$42)</f>
        <v>-5</v>
      </c>
      <c r="Q256" s="8">
        <f xml:space="preserve"> (Data!$B$44 - Q$85 - Q$42)</f>
        <v>-7</v>
      </c>
      <c r="R256" s="8">
        <f xml:space="preserve"> (Data!$B$44 - R$85 - R$42)</f>
        <v>-9</v>
      </c>
      <c r="S256" s="8">
        <f xml:space="preserve"> (Data!$B$44 - S$85 - S$42)</f>
        <v>-10</v>
      </c>
      <c r="T256" s="8">
        <f xml:space="preserve"> (Data!$B$44 - T$85 - T$42)</f>
        <v>-12</v>
      </c>
      <c r="U256" s="8">
        <f xml:space="preserve"> (Data!$B$44 - U$85 - U$42)</f>
        <v>-12</v>
      </c>
    </row>
    <row r="257" spans="1:21">
      <c r="A257" s="8" t="s">
        <v>65</v>
      </c>
      <c r="B257" s="8">
        <f xml:space="preserve"> (Data!$B$44 - B$85 - B$42)</f>
        <v>13</v>
      </c>
      <c r="C257" s="8">
        <f xml:space="preserve"> (Data!$B$44 - C$85 - C$42)</f>
        <v>12</v>
      </c>
      <c r="D257" s="8">
        <f xml:space="preserve"> (Data!$B$44 - D$85 - D$42)</f>
        <v>10</v>
      </c>
      <c r="E257" s="8">
        <f xml:space="preserve"> (Data!$B$44 - E$85 - E$42)</f>
        <v>8</v>
      </c>
      <c r="F257" s="8">
        <f xml:space="preserve"> (Data!$B$44 - F$85 - F$42)</f>
        <v>8</v>
      </c>
      <c r="G257" s="8">
        <f xml:space="preserve"> (Data!$B$44 - G$85 - G$42)</f>
        <v>7</v>
      </c>
      <c r="H257" s="8">
        <f xml:space="preserve"> (Data!$B$44 - H$85 - H$42)</f>
        <v>7</v>
      </c>
      <c r="I257" s="8">
        <f xml:space="preserve"> (Data!$B$44 - I$85 - I$42)</f>
        <v>6</v>
      </c>
      <c r="J257" s="8">
        <f xml:space="preserve"> (Data!$B$44 - J$85 - J$42)</f>
        <v>6</v>
      </c>
      <c r="K257" s="8">
        <f xml:space="preserve"> (Data!$B$44 - K$85 - K$42)</f>
        <v>3</v>
      </c>
      <c r="L257" s="8">
        <f xml:space="preserve"> (Data!$B$44 - L$85 - L$42)</f>
        <v>1</v>
      </c>
      <c r="M257" s="8">
        <f xml:space="preserve"> (Data!$B$44 - M$85 - M$42)</f>
        <v>0</v>
      </c>
      <c r="N257" s="8">
        <f xml:space="preserve"> (Data!$B$44 - N$85 - N$42)</f>
        <v>-2</v>
      </c>
      <c r="O257" s="8">
        <f xml:space="preserve"> (Data!$B$44 - O$85 - O$42)</f>
        <v>-3</v>
      </c>
      <c r="P257" s="8">
        <f xml:space="preserve"> (Data!$B$44 - P$85 - P$42)</f>
        <v>-5</v>
      </c>
      <c r="Q257" s="8">
        <f xml:space="preserve"> (Data!$B$44 - Q$85 - Q$42)</f>
        <v>-7</v>
      </c>
      <c r="R257" s="8">
        <f xml:space="preserve"> (Data!$B$44 - R$85 - R$42)</f>
        <v>-9</v>
      </c>
      <c r="S257" s="8">
        <f xml:space="preserve"> (Data!$B$44 - S$85 - S$42)</f>
        <v>-10</v>
      </c>
      <c r="T257" s="8">
        <f xml:space="preserve"> (Data!$B$44 - T$85 - T$42)</f>
        <v>-12</v>
      </c>
      <c r="U257" s="8">
        <f xml:space="preserve"> (Data!$B$44 - U$85 - U$42)</f>
        <v>-12</v>
      </c>
    </row>
    <row r="258" spans="1:21">
      <c r="A258" s="8" t="s">
        <v>66</v>
      </c>
      <c r="B258" s="8">
        <f xml:space="preserve"> (Data!$B$44 - B$84 - B$42)</f>
        <v>11</v>
      </c>
      <c r="C258" s="8">
        <f xml:space="preserve"> (Data!$B$44 - C$84 - C$42)</f>
        <v>10</v>
      </c>
      <c r="D258" s="8">
        <f xml:space="preserve"> (Data!$B$44 - D$84 - D$42)</f>
        <v>8</v>
      </c>
      <c r="E258" s="8">
        <f xml:space="preserve"> (Data!$B$44 - E$84 - E$42)</f>
        <v>6</v>
      </c>
      <c r="F258" s="8">
        <f xml:space="preserve"> (Data!$B$44 - F$84 - F$42)</f>
        <v>6</v>
      </c>
      <c r="G258" s="8">
        <f xml:space="preserve"> (Data!$B$44 - G$84 - G$42)</f>
        <v>5</v>
      </c>
      <c r="H258" s="8">
        <f xml:space="preserve"> (Data!$B$44 - H$84 - H$42)</f>
        <v>5</v>
      </c>
      <c r="I258" s="8">
        <f xml:space="preserve"> (Data!$B$44 - I$84 - I$42)</f>
        <v>4</v>
      </c>
      <c r="J258" s="8">
        <f xml:space="preserve"> (Data!$B$44 - J$84 - J$42)</f>
        <v>4</v>
      </c>
      <c r="K258" s="8">
        <f xml:space="preserve"> (Data!$B$44 - K$84 - K$42)</f>
        <v>1</v>
      </c>
      <c r="L258" s="8">
        <f xml:space="preserve"> (Data!$B$44 - L$84 - L$42)</f>
        <v>-1</v>
      </c>
      <c r="M258" s="8">
        <f xml:space="preserve"> (Data!$B$44 - M$84 - M$42)</f>
        <v>-2</v>
      </c>
      <c r="N258" s="8">
        <f xml:space="preserve"> (Data!$B$44 - N$84 - N$42)</f>
        <v>-5</v>
      </c>
      <c r="O258" s="8">
        <f xml:space="preserve"> (Data!$B$44 - O$84 - O$42)</f>
        <v>-6</v>
      </c>
      <c r="P258" s="8">
        <f xml:space="preserve"> (Data!$B$44 - P$84 - P$42)</f>
        <v>-8</v>
      </c>
      <c r="Q258" s="8">
        <f xml:space="preserve"> (Data!$B$44 - Q$84 - Q$42)</f>
        <v>-10</v>
      </c>
      <c r="R258" s="8">
        <f xml:space="preserve"> (Data!$B$44 - R$84 - R$42)</f>
        <v>-12</v>
      </c>
      <c r="S258" s="8">
        <f xml:space="preserve"> (Data!$B$44 - S$84 - S$42)</f>
        <v>-13</v>
      </c>
      <c r="T258" s="8">
        <f xml:space="preserve"> (Data!$B$44 - T$84 - T$42)</f>
        <v>-15</v>
      </c>
      <c r="U258" s="8">
        <f xml:space="preserve"> (Data!$B$44 - U$84 - U$42)</f>
        <v>-15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22</v>
      </c>
      <c r="C260" s="8">
        <f xml:space="preserve"> (Data!$B$45 - C$86 - C$42)</f>
        <v>21</v>
      </c>
      <c r="D260" s="8">
        <f xml:space="preserve"> (Data!$B$45 - D$86 - D$42)</f>
        <v>19</v>
      </c>
      <c r="E260" s="8">
        <f xml:space="preserve"> (Data!$B$45 - E$86 - E$42)</f>
        <v>17</v>
      </c>
      <c r="F260" s="8">
        <f xml:space="preserve"> (Data!$B$45 - F$86 - F$42)</f>
        <v>17</v>
      </c>
      <c r="G260" s="8">
        <f xml:space="preserve"> (Data!$B$45 - G$86 - G$42)</f>
        <v>16</v>
      </c>
      <c r="H260" s="8">
        <f xml:space="preserve"> (Data!$B$45 - H$86 - H$42)</f>
        <v>16</v>
      </c>
      <c r="I260" s="8">
        <f xml:space="preserve"> (Data!$B$45 - I$86 - I$42)</f>
        <v>15</v>
      </c>
      <c r="J260" s="8">
        <f xml:space="preserve"> (Data!$B$45 - J$86 - J$42)</f>
        <v>15</v>
      </c>
      <c r="K260" s="8">
        <f xml:space="preserve"> (Data!$B$45 - K$86 - K$42)</f>
        <v>13</v>
      </c>
      <c r="L260" s="8">
        <f xml:space="preserve"> (Data!$B$45 - L$86 - L$42)</f>
        <v>11</v>
      </c>
      <c r="M260" s="8">
        <f xml:space="preserve"> (Data!$B$45 - M$86 - M$42)</f>
        <v>10</v>
      </c>
      <c r="N260" s="8">
        <f xml:space="preserve"> (Data!$B$45 - N$86 - N$42)</f>
        <v>9</v>
      </c>
      <c r="O260" s="8">
        <f xml:space="preserve"> (Data!$B$45 - O$86 - O$42)</f>
        <v>7</v>
      </c>
      <c r="P260" s="8">
        <f xml:space="preserve"> (Data!$B$45 - P$86 - P$42)</f>
        <v>6</v>
      </c>
      <c r="Q260" s="8">
        <f xml:space="preserve"> (Data!$B$45 - Q$86 - Q$42)</f>
        <v>3</v>
      </c>
      <c r="R260" s="8">
        <f xml:space="preserve"> (Data!$B$45 - R$86 - R$42)</f>
        <v>1</v>
      </c>
      <c r="S260" s="8">
        <f xml:space="preserve"> (Data!$B$45 - S$86 - S$42)</f>
        <v>0</v>
      </c>
      <c r="T260" s="8">
        <f xml:space="preserve"> (Data!$B$45 - T$86 - T$42)</f>
        <v>-2</v>
      </c>
      <c r="U260" s="8">
        <f xml:space="preserve"> (Data!$B$45 - U$86 - U$42)</f>
        <v>-2</v>
      </c>
    </row>
    <row r="261" spans="1:21">
      <c r="A261" s="8" t="s">
        <v>64</v>
      </c>
      <c r="B261" s="8">
        <f xml:space="preserve"> (Data!$B$45 - B$85 - B$42)</f>
        <v>23</v>
      </c>
      <c r="C261" s="8">
        <f xml:space="preserve"> (Data!$B$45 - C$85 - C$42)</f>
        <v>22</v>
      </c>
      <c r="D261" s="8">
        <f xml:space="preserve"> (Data!$B$45 - D$85 - D$42)</f>
        <v>20</v>
      </c>
      <c r="E261" s="8">
        <f xml:space="preserve"> (Data!$B$45 - E$85 - E$42)</f>
        <v>18</v>
      </c>
      <c r="F261" s="8">
        <f xml:space="preserve"> (Data!$B$45 - F$85 - F$42)</f>
        <v>18</v>
      </c>
      <c r="G261" s="8">
        <f xml:space="preserve"> (Data!$B$45 - G$85 - G$42)</f>
        <v>17</v>
      </c>
      <c r="H261" s="8">
        <f xml:space="preserve"> (Data!$B$45 - H$85 - H$42)</f>
        <v>17</v>
      </c>
      <c r="I261" s="8">
        <f xml:space="preserve"> (Data!$B$45 - I$85 - I$42)</f>
        <v>16</v>
      </c>
      <c r="J261" s="8">
        <f xml:space="preserve"> (Data!$B$45 - J$85 - J$42)</f>
        <v>16</v>
      </c>
      <c r="K261" s="8">
        <f xml:space="preserve"> (Data!$B$45 - K$85 - K$42)</f>
        <v>13</v>
      </c>
      <c r="L261" s="8">
        <f xml:space="preserve"> (Data!$B$45 - L$85 - L$42)</f>
        <v>11</v>
      </c>
      <c r="M261" s="8">
        <f xml:space="preserve"> (Data!$B$45 - M$85 - M$42)</f>
        <v>10</v>
      </c>
      <c r="N261" s="8">
        <f xml:space="preserve"> (Data!$B$45 - N$85 - N$42)</f>
        <v>8</v>
      </c>
      <c r="O261" s="8">
        <f xml:space="preserve"> (Data!$B$45 - O$85 - O$42)</f>
        <v>7</v>
      </c>
      <c r="P261" s="8">
        <f xml:space="preserve"> (Data!$B$45 - P$85 - P$42)</f>
        <v>5</v>
      </c>
      <c r="Q261" s="8">
        <f xml:space="preserve"> (Data!$B$45 - Q$85 - Q$42)</f>
        <v>3</v>
      </c>
      <c r="R261" s="8">
        <f xml:space="preserve"> (Data!$B$45 - R$85 - R$42)</f>
        <v>1</v>
      </c>
      <c r="S261" s="8">
        <f xml:space="preserve"> (Data!$B$45 - S$85 - S$42)</f>
        <v>0</v>
      </c>
      <c r="T261" s="8">
        <f xml:space="preserve"> (Data!$B$45 - T$85 - T$42)</f>
        <v>-2</v>
      </c>
      <c r="U261" s="8">
        <f xml:space="preserve"> (Data!$B$45 - U$85 - U$42)</f>
        <v>-2</v>
      </c>
    </row>
    <row r="262" spans="1:21">
      <c r="A262" s="8" t="s">
        <v>65</v>
      </c>
      <c r="B262" s="8">
        <f xml:space="preserve"> (Data!$B$45 - B$85 - B$42)</f>
        <v>23</v>
      </c>
      <c r="C262" s="8">
        <f xml:space="preserve"> (Data!$B$45 - C$85 - C$42)</f>
        <v>22</v>
      </c>
      <c r="D262" s="8">
        <f xml:space="preserve"> (Data!$B$45 - D$85 - D$42)</f>
        <v>20</v>
      </c>
      <c r="E262" s="8">
        <f xml:space="preserve"> (Data!$B$45 - E$85 - E$42)</f>
        <v>18</v>
      </c>
      <c r="F262" s="8">
        <f xml:space="preserve"> (Data!$B$45 - F$85 - F$42)</f>
        <v>18</v>
      </c>
      <c r="G262" s="8">
        <f xml:space="preserve"> (Data!$B$45 - G$85 - G$42)</f>
        <v>17</v>
      </c>
      <c r="H262" s="8">
        <f xml:space="preserve"> (Data!$B$45 - H$85 - H$42)</f>
        <v>17</v>
      </c>
      <c r="I262" s="8">
        <f xml:space="preserve"> (Data!$B$45 - I$85 - I$42)</f>
        <v>16</v>
      </c>
      <c r="J262" s="8">
        <f xml:space="preserve"> (Data!$B$45 - J$85 - J$42)</f>
        <v>16</v>
      </c>
      <c r="K262" s="8">
        <f xml:space="preserve"> (Data!$B$45 - K$85 - K$42)</f>
        <v>13</v>
      </c>
      <c r="L262" s="8">
        <f xml:space="preserve"> (Data!$B$45 - L$85 - L$42)</f>
        <v>11</v>
      </c>
      <c r="M262" s="8">
        <f xml:space="preserve"> (Data!$B$45 - M$85 - M$42)</f>
        <v>10</v>
      </c>
      <c r="N262" s="8">
        <f xml:space="preserve"> (Data!$B$45 - N$85 - N$42)</f>
        <v>8</v>
      </c>
      <c r="O262" s="8">
        <f xml:space="preserve"> (Data!$B$45 - O$85 - O$42)</f>
        <v>7</v>
      </c>
      <c r="P262" s="8">
        <f xml:space="preserve"> (Data!$B$45 - P$85 - P$42)</f>
        <v>5</v>
      </c>
      <c r="Q262" s="8">
        <f xml:space="preserve"> (Data!$B$45 - Q$85 - Q$42)</f>
        <v>3</v>
      </c>
      <c r="R262" s="8">
        <f xml:space="preserve"> (Data!$B$45 - R$85 - R$42)</f>
        <v>1</v>
      </c>
      <c r="S262" s="8">
        <f xml:space="preserve"> (Data!$B$45 - S$85 - S$42)</f>
        <v>0</v>
      </c>
      <c r="T262" s="8">
        <f xml:space="preserve"> (Data!$B$45 - T$85 - T$42)</f>
        <v>-2</v>
      </c>
      <c r="U262" s="8">
        <f xml:space="preserve"> (Data!$B$45 - U$85 - U$42)</f>
        <v>-2</v>
      </c>
    </row>
    <row r="263" spans="1:21">
      <c r="A263" s="8" t="s">
        <v>66</v>
      </c>
      <c r="B263" s="8">
        <f xml:space="preserve"> (Data!$B$45 - B$84 - B$42)</f>
        <v>21</v>
      </c>
      <c r="C263" s="8">
        <f xml:space="preserve"> (Data!$B$45 - C$84 - C$42)</f>
        <v>20</v>
      </c>
      <c r="D263" s="8">
        <f xml:space="preserve"> (Data!$B$45 - D$84 - D$42)</f>
        <v>18</v>
      </c>
      <c r="E263" s="8">
        <f xml:space="preserve"> (Data!$B$45 - E$84 - E$42)</f>
        <v>16</v>
      </c>
      <c r="F263" s="8">
        <f xml:space="preserve"> (Data!$B$45 - F$84 - F$42)</f>
        <v>16</v>
      </c>
      <c r="G263" s="8">
        <f xml:space="preserve"> (Data!$B$45 - G$84 - G$42)</f>
        <v>15</v>
      </c>
      <c r="H263" s="8">
        <f xml:space="preserve"> (Data!$B$45 - H$84 - H$42)</f>
        <v>15</v>
      </c>
      <c r="I263" s="8">
        <f xml:space="preserve"> (Data!$B$45 - I$84 - I$42)</f>
        <v>14</v>
      </c>
      <c r="J263" s="8">
        <f xml:space="preserve"> (Data!$B$45 - J$84 - J$42)</f>
        <v>14</v>
      </c>
      <c r="K263" s="8">
        <f xml:space="preserve"> (Data!$B$45 - K$84 - K$42)</f>
        <v>11</v>
      </c>
      <c r="L263" s="8">
        <f xml:space="preserve"> (Data!$B$45 - L$84 - L$42)</f>
        <v>9</v>
      </c>
      <c r="M263" s="8">
        <f xml:space="preserve"> (Data!$B$45 - M$84 - M$42)</f>
        <v>8</v>
      </c>
      <c r="N263" s="8">
        <f xml:space="preserve"> (Data!$B$45 - N$84 - N$42)</f>
        <v>5</v>
      </c>
      <c r="O263" s="8">
        <f xml:space="preserve"> (Data!$B$45 - O$84 - O$42)</f>
        <v>4</v>
      </c>
      <c r="P263" s="8">
        <f xml:space="preserve"> (Data!$B$45 - P$84 - P$42)</f>
        <v>2</v>
      </c>
      <c r="Q263" s="8">
        <f xml:space="preserve"> (Data!$B$45 - Q$84 - Q$42)</f>
        <v>0</v>
      </c>
      <c r="R263" s="8">
        <f xml:space="preserve"> (Data!$B$45 - R$84 - R$42)</f>
        <v>-2</v>
      </c>
      <c r="S263" s="8">
        <f xml:space="preserve"> (Data!$B$45 - S$84 - S$42)</f>
        <v>-3</v>
      </c>
      <c r="T263" s="8">
        <f xml:space="preserve"> (Data!$B$45 - T$84 - T$42)</f>
        <v>-5</v>
      </c>
      <c r="U263" s="8">
        <f xml:space="preserve"> (Data!$B$45 - U$84 - U$42)</f>
        <v>-5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32</v>
      </c>
      <c r="C265" s="8">
        <f xml:space="preserve"> (Data!$B$46 - C$86 - C$42)</f>
        <v>31</v>
      </c>
      <c r="D265" s="8">
        <f xml:space="preserve"> (Data!$B$46 - D$86 - D$42)</f>
        <v>29</v>
      </c>
      <c r="E265" s="8">
        <f xml:space="preserve"> (Data!$B$46 - E$86 - E$42)</f>
        <v>27</v>
      </c>
      <c r="F265" s="8">
        <f xml:space="preserve"> (Data!$B$46 - F$86 - F$42)</f>
        <v>27</v>
      </c>
      <c r="G265" s="8">
        <f xml:space="preserve"> (Data!$B$46 - G$86 - G$42)</f>
        <v>26</v>
      </c>
      <c r="H265" s="8">
        <f xml:space="preserve"> (Data!$B$46 - H$86 - H$42)</f>
        <v>26</v>
      </c>
      <c r="I265" s="8">
        <f xml:space="preserve"> (Data!$B$46 - I$86 - I$42)</f>
        <v>25</v>
      </c>
      <c r="J265" s="8">
        <f xml:space="preserve"> (Data!$B$46 - J$86 - J$42)</f>
        <v>25</v>
      </c>
      <c r="K265" s="8">
        <f xml:space="preserve"> (Data!$B$46 - K$86 - K$42)</f>
        <v>23</v>
      </c>
      <c r="L265" s="8">
        <f xml:space="preserve"> (Data!$B$46 - L$86 - L$42)</f>
        <v>21</v>
      </c>
      <c r="M265" s="8">
        <f xml:space="preserve"> (Data!$B$46 - M$86 - M$42)</f>
        <v>20</v>
      </c>
      <c r="N265" s="8">
        <f xml:space="preserve"> (Data!$B$46 - N$86 - N$42)</f>
        <v>19</v>
      </c>
      <c r="O265" s="8">
        <f xml:space="preserve"> (Data!$B$46 - O$86 - O$42)</f>
        <v>17</v>
      </c>
      <c r="P265" s="8">
        <f xml:space="preserve"> (Data!$B$46 - P$86 - P$42)</f>
        <v>16</v>
      </c>
      <c r="Q265" s="8">
        <f xml:space="preserve"> (Data!$B$46 - Q$86 - Q$42)</f>
        <v>13</v>
      </c>
      <c r="R265" s="8">
        <f xml:space="preserve"> (Data!$B$46 - R$86 - R$42)</f>
        <v>11</v>
      </c>
      <c r="S265" s="8">
        <f xml:space="preserve"> (Data!$B$46 - S$86 - S$42)</f>
        <v>10</v>
      </c>
      <c r="T265" s="8">
        <f xml:space="preserve"> (Data!$B$46 - T$86 - T$42)</f>
        <v>8</v>
      </c>
      <c r="U265" s="8">
        <f xml:space="preserve"> (Data!$B$46 - U$86 - U$42)</f>
        <v>8</v>
      </c>
    </row>
    <row r="266" spans="1:21">
      <c r="A266" s="8" t="s">
        <v>64</v>
      </c>
      <c r="B266" s="8">
        <f xml:space="preserve"> (Data!$B$46 - B$85 - B$42)</f>
        <v>33</v>
      </c>
      <c r="C266" s="8">
        <f xml:space="preserve"> (Data!$B$46 - C$85 - C$42)</f>
        <v>32</v>
      </c>
      <c r="D266" s="8">
        <f xml:space="preserve"> (Data!$B$46 - D$85 - D$42)</f>
        <v>30</v>
      </c>
      <c r="E266" s="8">
        <f xml:space="preserve"> (Data!$B$46 - E$85 - E$42)</f>
        <v>28</v>
      </c>
      <c r="F266" s="8">
        <f xml:space="preserve"> (Data!$B$46 - F$85 - F$42)</f>
        <v>28</v>
      </c>
      <c r="G266" s="8">
        <f xml:space="preserve"> (Data!$B$46 - G$85 - G$42)</f>
        <v>27</v>
      </c>
      <c r="H266" s="8">
        <f xml:space="preserve"> (Data!$B$46 - H$85 - H$42)</f>
        <v>27</v>
      </c>
      <c r="I266" s="8">
        <f xml:space="preserve"> (Data!$B$46 - I$85 - I$42)</f>
        <v>26</v>
      </c>
      <c r="J266" s="8">
        <f xml:space="preserve"> (Data!$B$46 - J$85 - J$42)</f>
        <v>26</v>
      </c>
      <c r="K266" s="8">
        <f xml:space="preserve"> (Data!$B$46 - K$85 - K$42)</f>
        <v>23</v>
      </c>
      <c r="L266" s="8">
        <f xml:space="preserve"> (Data!$B$46 - L$85 - L$42)</f>
        <v>21</v>
      </c>
      <c r="M266" s="8">
        <f xml:space="preserve"> (Data!$B$46 - M$85 - M$42)</f>
        <v>20</v>
      </c>
      <c r="N266" s="8">
        <f xml:space="preserve"> (Data!$B$46 - N$85 - N$42)</f>
        <v>18</v>
      </c>
      <c r="O266" s="8">
        <f xml:space="preserve"> (Data!$B$46 - O$85 - O$42)</f>
        <v>17</v>
      </c>
      <c r="P266" s="8">
        <f xml:space="preserve"> (Data!$B$46 - P$85 - P$42)</f>
        <v>15</v>
      </c>
      <c r="Q266" s="8">
        <f xml:space="preserve"> (Data!$B$46 - Q$85 - Q$42)</f>
        <v>13</v>
      </c>
      <c r="R266" s="8">
        <f xml:space="preserve"> (Data!$B$46 - R$85 - R$42)</f>
        <v>11</v>
      </c>
      <c r="S266" s="8">
        <f xml:space="preserve"> (Data!$B$46 - S$85 - S$42)</f>
        <v>10</v>
      </c>
      <c r="T266" s="8">
        <f xml:space="preserve"> (Data!$B$46 - T$85 - T$42)</f>
        <v>8</v>
      </c>
      <c r="U266" s="8">
        <f xml:space="preserve"> (Data!$B$46 - U$85 - U$42)</f>
        <v>8</v>
      </c>
    </row>
    <row r="267" spans="1:21">
      <c r="A267" s="8" t="s">
        <v>65</v>
      </c>
      <c r="B267" s="8">
        <f xml:space="preserve"> (Data!$B$46 - B$85 - B$42)</f>
        <v>33</v>
      </c>
      <c r="C267" s="8">
        <f xml:space="preserve"> (Data!$B$46 - C$85 - C$42)</f>
        <v>32</v>
      </c>
      <c r="D267" s="8">
        <f xml:space="preserve"> (Data!$B$46 - D$85 - D$42)</f>
        <v>30</v>
      </c>
      <c r="E267" s="8">
        <f xml:space="preserve"> (Data!$B$46 - E$85 - E$42)</f>
        <v>28</v>
      </c>
      <c r="F267" s="8">
        <f xml:space="preserve"> (Data!$B$46 - F$85 - F$42)</f>
        <v>28</v>
      </c>
      <c r="G267" s="8">
        <f xml:space="preserve"> (Data!$B$46 - G$85 - G$42)</f>
        <v>27</v>
      </c>
      <c r="H267" s="8">
        <f xml:space="preserve"> (Data!$B$46 - H$85 - H$42)</f>
        <v>27</v>
      </c>
      <c r="I267" s="8">
        <f xml:space="preserve"> (Data!$B$46 - I$85 - I$42)</f>
        <v>26</v>
      </c>
      <c r="J267" s="8">
        <f xml:space="preserve"> (Data!$B$46 - J$85 - J$42)</f>
        <v>26</v>
      </c>
      <c r="K267" s="8">
        <f xml:space="preserve"> (Data!$B$46 - K$85 - K$42)</f>
        <v>23</v>
      </c>
      <c r="L267" s="8">
        <f xml:space="preserve"> (Data!$B$46 - L$85 - L$42)</f>
        <v>21</v>
      </c>
      <c r="M267" s="8">
        <f xml:space="preserve"> (Data!$B$46 - M$85 - M$42)</f>
        <v>20</v>
      </c>
      <c r="N267" s="8">
        <f xml:space="preserve"> (Data!$B$46 - N$85 - N$42)</f>
        <v>18</v>
      </c>
      <c r="O267" s="8">
        <f xml:space="preserve"> (Data!$B$46 - O$85 - O$42)</f>
        <v>17</v>
      </c>
      <c r="P267" s="8">
        <f xml:space="preserve"> (Data!$B$46 - P$85 - P$42)</f>
        <v>15</v>
      </c>
      <c r="Q267" s="8">
        <f xml:space="preserve"> (Data!$B$46 - Q$85 - Q$42)</f>
        <v>13</v>
      </c>
      <c r="R267" s="8">
        <f xml:space="preserve"> (Data!$B$46 - R$85 - R$42)</f>
        <v>11</v>
      </c>
      <c r="S267" s="8">
        <f xml:space="preserve"> (Data!$B$46 - S$85 - S$42)</f>
        <v>10</v>
      </c>
      <c r="T267" s="8">
        <f xml:space="preserve"> (Data!$B$46 - T$85 - T$42)</f>
        <v>8</v>
      </c>
      <c r="U267" s="8">
        <f xml:space="preserve"> (Data!$B$46 - U$85 - U$42)</f>
        <v>8</v>
      </c>
    </row>
    <row r="268" spans="1:21">
      <c r="A268" s="8" t="s">
        <v>66</v>
      </c>
      <c r="B268" s="8">
        <f xml:space="preserve"> (Data!$B$46 - B$84 - B$42)</f>
        <v>31</v>
      </c>
      <c r="C268" s="8">
        <f xml:space="preserve"> (Data!$B$46 - C$84 - C$42)</f>
        <v>30</v>
      </c>
      <c r="D268" s="8">
        <f xml:space="preserve"> (Data!$B$46 - D$84 - D$42)</f>
        <v>28</v>
      </c>
      <c r="E268" s="8">
        <f xml:space="preserve"> (Data!$B$46 - E$84 - E$42)</f>
        <v>26</v>
      </c>
      <c r="F268" s="8">
        <f xml:space="preserve"> (Data!$B$46 - F$84 - F$42)</f>
        <v>26</v>
      </c>
      <c r="G268" s="8">
        <f xml:space="preserve"> (Data!$B$46 - G$84 - G$42)</f>
        <v>25</v>
      </c>
      <c r="H268" s="8">
        <f xml:space="preserve"> (Data!$B$46 - H$84 - H$42)</f>
        <v>25</v>
      </c>
      <c r="I268" s="8">
        <f xml:space="preserve"> (Data!$B$46 - I$84 - I$42)</f>
        <v>24</v>
      </c>
      <c r="J268" s="8">
        <f xml:space="preserve"> (Data!$B$46 - J$84 - J$42)</f>
        <v>24</v>
      </c>
      <c r="K268" s="8">
        <f xml:space="preserve"> (Data!$B$46 - K$84 - K$42)</f>
        <v>21</v>
      </c>
      <c r="L268" s="8">
        <f xml:space="preserve"> (Data!$B$46 - L$84 - L$42)</f>
        <v>19</v>
      </c>
      <c r="M268" s="8">
        <f xml:space="preserve"> (Data!$B$46 - M$84 - M$42)</f>
        <v>18</v>
      </c>
      <c r="N268" s="8">
        <f xml:space="preserve"> (Data!$B$46 - N$84 - N$42)</f>
        <v>15</v>
      </c>
      <c r="O268" s="8">
        <f xml:space="preserve"> (Data!$B$46 - O$84 - O$42)</f>
        <v>14</v>
      </c>
      <c r="P268" s="8">
        <f xml:space="preserve"> (Data!$B$46 - P$84 - P$42)</f>
        <v>12</v>
      </c>
      <c r="Q268" s="8">
        <f xml:space="preserve"> (Data!$B$46 - Q$84 - Q$42)</f>
        <v>10</v>
      </c>
      <c r="R268" s="8">
        <f xml:space="preserve"> (Data!$B$46 - R$84 - R$42)</f>
        <v>8</v>
      </c>
      <c r="S268" s="8">
        <f xml:space="preserve"> (Data!$B$46 - S$84 - S$42)</f>
        <v>7</v>
      </c>
      <c r="T268" s="8">
        <f xml:space="preserve"> (Data!$B$46 - T$84 - T$42)</f>
        <v>5</v>
      </c>
      <c r="U268" s="8">
        <f xml:space="preserve"> (Data!$B$46 - U$84 - U$42)</f>
        <v>5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6</v>
      </c>
      <c r="C272" s="8">
        <f xml:space="preserve"> (Data!$C$44 - C$86 - C$40)</f>
        <v>5</v>
      </c>
      <c r="D272" s="8">
        <f xml:space="preserve"> (Data!$C$44 - D$86 - D$40)</f>
        <v>5</v>
      </c>
      <c r="E272" s="8">
        <f xml:space="preserve"> (Data!$C$44 - E$86 - E$40)</f>
        <v>4</v>
      </c>
      <c r="F272" s="8">
        <f xml:space="preserve"> (Data!$C$44 - F$86 - F$40)</f>
        <v>2</v>
      </c>
      <c r="G272" s="8">
        <f xml:space="preserve"> (Data!$C$44 - G$86 - G$40)</f>
        <v>1</v>
      </c>
      <c r="H272" s="8">
        <f xml:space="preserve"> (Data!$C$44 - H$86 - H$40)</f>
        <v>-1</v>
      </c>
      <c r="I272" s="8">
        <f xml:space="preserve"> (Data!$C$44 - I$86 - I$40)</f>
        <v>-4</v>
      </c>
      <c r="J272" s="8">
        <f xml:space="preserve"> (Data!$C$44 - J$86 - J$40)</f>
        <v>-6</v>
      </c>
      <c r="K272" s="8">
        <f xml:space="preserve"> (Data!$C$44 - K$86 - K$40)</f>
        <v>-7</v>
      </c>
      <c r="L272" s="8">
        <f xml:space="preserve"> (Data!$C$44 - L$86 - L$40)</f>
        <v>-8</v>
      </c>
      <c r="M272" s="8">
        <f xml:space="preserve"> (Data!$C$44 - M$86 - M$40)</f>
        <v>-9</v>
      </c>
      <c r="N272" s="8">
        <f xml:space="preserve"> (Data!$C$44 - N$86 - N$40)</f>
        <v>-9</v>
      </c>
      <c r="O272" s="8">
        <f xml:space="preserve"> (Data!$C$44 - O$86 - O$40)</f>
        <v>-11</v>
      </c>
      <c r="P272" s="8">
        <f xml:space="preserve"> (Data!$C$44 - P$86 - P$40)</f>
        <v>-11</v>
      </c>
      <c r="Q272" s="8">
        <f xml:space="preserve"> (Data!$C$44 - Q$86 - Q$40)</f>
        <v>-13</v>
      </c>
      <c r="R272" s="8">
        <f xml:space="preserve"> (Data!$C$44 - R$86 - R$40)</f>
        <v>-15</v>
      </c>
      <c r="S272" s="8">
        <f xml:space="preserve"> (Data!$C$44 - S$86 - S$40)</f>
        <v>-16</v>
      </c>
      <c r="T272" s="8">
        <f xml:space="preserve"> (Data!$C$44 - T$86 - T$40)</f>
        <v>-17</v>
      </c>
      <c r="U272" s="8">
        <f xml:space="preserve"> (Data!$C$44 - U$86 - U$40)</f>
        <v>-17</v>
      </c>
    </row>
    <row r="273" spans="1:21">
      <c r="A273" s="8" t="s">
        <v>64</v>
      </c>
      <c r="B273" s="8">
        <f xml:space="preserve"> (Data!$C$44 - B$85 - B$40)</f>
        <v>7</v>
      </c>
      <c r="C273" s="8">
        <f xml:space="preserve"> (Data!$C$44 - C$85 - C$40)</f>
        <v>6</v>
      </c>
      <c r="D273" s="8">
        <f xml:space="preserve"> (Data!$C$44 - D$85 - D$40)</f>
        <v>6</v>
      </c>
      <c r="E273" s="8">
        <f xml:space="preserve"> (Data!$C$44 - E$85 - E$40)</f>
        <v>5</v>
      </c>
      <c r="F273" s="8">
        <f xml:space="preserve"> (Data!$C$44 - F$85 - F$40)</f>
        <v>3</v>
      </c>
      <c r="G273" s="8">
        <f xml:space="preserve"> (Data!$C$44 - G$85 - G$40)</f>
        <v>2</v>
      </c>
      <c r="H273" s="8">
        <f xml:space="preserve"> (Data!$C$44 - H$85 - H$40)</f>
        <v>0</v>
      </c>
      <c r="I273" s="8">
        <f xml:space="preserve"> (Data!$C$44 - I$85 - I$40)</f>
        <v>-3</v>
      </c>
      <c r="J273" s="8">
        <f xml:space="preserve"> (Data!$C$44 - J$85 - J$40)</f>
        <v>-5</v>
      </c>
      <c r="K273" s="8">
        <f xml:space="preserve"> (Data!$C$44 - K$85 - K$40)</f>
        <v>-7</v>
      </c>
      <c r="L273" s="8">
        <f xml:space="preserve"> (Data!$C$44 - L$85 - L$40)</f>
        <v>-8</v>
      </c>
      <c r="M273" s="8">
        <f xml:space="preserve"> (Data!$C$44 - M$85 - M$40)</f>
        <v>-9</v>
      </c>
      <c r="N273" s="8">
        <f xml:space="preserve"> (Data!$C$44 - N$85 - N$40)</f>
        <v>-10</v>
      </c>
      <c r="O273" s="8">
        <f xml:space="preserve"> (Data!$C$44 - O$85 - O$40)</f>
        <v>-11</v>
      </c>
      <c r="P273" s="8">
        <f xml:space="preserve"> (Data!$C$44 - P$85 - P$40)</f>
        <v>-12</v>
      </c>
      <c r="Q273" s="8">
        <f xml:space="preserve"> (Data!$C$44 - Q$85 - Q$40)</f>
        <v>-13</v>
      </c>
      <c r="R273" s="8">
        <f xml:space="preserve"> (Data!$C$44 - R$85 - R$40)</f>
        <v>-15</v>
      </c>
      <c r="S273" s="8">
        <f xml:space="preserve"> (Data!$C$44 - S$85 - S$40)</f>
        <v>-16</v>
      </c>
      <c r="T273" s="8">
        <f xml:space="preserve"> (Data!$C$44 - T$85 - T$40)</f>
        <v>-17</v>
      </c>
      <c r="U273" s="8">
        <f xml:space="preserve"> (Data!$C$44 - U$85 - U$40)</f>
        <v>-17</v>
      </c>
    </row>
    <row r="274" spans="1:21">
      <c r="A274" s="8" t="s">
        <v>65</v>
      </c>
      <c r="B274" s="8">
        <f xml:space="preserve"> (Data!$C$44 - B$85 - B$40)</f>
        <v>7</v>
      </c>
      <c r="C274" s="8">
        <f xml:space="preserve"> (Data!$C$44 - C$85 - C$40)</f>
        <v>6</v>
      </c>
      <c r="D274" s="8">
        <f xml:space="preserve"> (Data!$C$44 - D$85 - D$40)</f>
        <v>6</v>
      </c>
      <c r="E274" s="8">
        <f xml:space="preserve"> (Data!$C$44 - E$85 - E$40)</f>
        <v>5</v>
      </c>
      <c r="F274" s="8">
        <f xml:space="preserve"> (Data!$C$44 - F$85 - F$40)</f>
        <v>3</v>
      </c>
      <c r="G274" s="8">
        <f xml:space="preserve"> (Data!$C$44 - G$85 - G$40)</f>
        <v>2</v>
      </c>
      <c r="H274" s="8">
        <f xml:space="preserve"> (Data!$C$44 - H$85 - H$40)</f>
        <v>0</v>
      </c>
      <c r="I274" s="8">
        <f xml:space="preserve"> (Data!$C$44 - I$85 - I$40)</f>
        <v>-3</v>
      </c>
      <c r="J274" s="8">
        <f xml:space="preserve"> (Data!$C$44 - J$85 - J$40)</f>
        <v>-5</v>
      </c>
      <c r="K274" s="8">
        <f xml:space="preserve"> (Data!$C$44 - K$85 - K$40)</f>
        <v>-7</v>
      </c>
      <c r="L274" s="8">
        <f xml:space="preserve"> (Data!$C$44 - L$85 - L$40)</f>
        <v>-8</v>
      </c>
      <c r="M274" s="8">
        <f xml:space="preserve"> (Data!$C$44 - M$85 - M$40)</f>
        <v>-9</v>
      </c>
      <c r="N274" s="8">
        <f xml:space="preserve"> (Data!$C$44 - N$85 - N$40)</f>
        <v>-10</v>
      </c>
      <c r="O274" s="8">
        <f xml:space="preserve"> (Data!$C$44 - O$85 - O$40)</f>
        <v>-11</v>
      </c>
      <c r="P274" s="8">
        <f xml:space="preserve"> (Data!$C$44 - P$85 - P$40)</f>
        <v>-12</v>
      </c>
      <c r="Q274" s="8">
        <f xml:space="preserve"> (Data!$C$44 - Q$85 - Q$40)</f>
        <v>-13</v>
      </c>
      <c r="R274" s="8">
        <f xml:space="preserve"> (Data!$C$44 - R$85 - R$40)</f>
        <v>-15</v>
      </c>
      <c r="S274" s="8">
        <f xml:space="preserve"> (Data!$C$44 - S$85 - S$40)</f>
        <v>-16</v>
      </c>
      <c r="T274" s="8">
        <f xml:space="preserve"> (Data!$C$44 - T$85 - T$40)</f>
        <v>-17</v>
      </c>
      <c r="U274" s="8">
        <f xml:space="preserve"> (Data!$C$44 - U$85 - U$40)</f>
        <v>-17</v>
      </c>
    </row>
    <row r="275" spans="1:21">
      <c r="A275" s="8" t="s">
        <v>66</v>
      </c>
      <c r="B275" s="8">
        <f xml:space="preserve"> (Data!$C$44 - B$84 - B$40)</f>
        <v>5</v>
      </c>
      <c r="C275" s="8">
        <f xml:space="preserve"> (Data!$C$44 - C$84 - C$40)</f>
        <v>4</v>
      </c>
      <c r="D275" s="8">
        <f xml:space="preserve"> (Data!$C$44 - D$84 - D$40)</f>
        <v>4</v>
      </c>
      <c r="E275" s="8">
        <f xml:space="preserve"> (Data!$C$44 - E$84 - E$40)</f>
        <v>3</v>
      </c>
      <c r="F275" s="8">
        <f xml:space="preserve"> (Data!$C$44 - F$84 - F$40)</f>
        <v>1</v>
      </c>
      <c r="G275" s="8">
        <f xml:space="preserve"> (Data!$C$44 - G$84 - G$40)</f>
        <v>0</v>
      </c>
      <c r="H275" s="8">
        <f xml:space="preserve"> (Data!$C$44 - H$84 - H$40)</f>
        <v>-2</v>
      </c>
      <c r="I275" s="8">
        <f xml:space="preserve"> (Data!$C$44 - I$84 - I$40)</f>
        <v>-5</v>
      </c>
      <c r="J275" s="8">
        <f xml:space="preserve"> (Data!$C$44 - J$84 - J$40)</f>
        <v>-7</v>
      </c>
      <c r="K275" s="8">
        <f xml:space="preserve"> (Data!$C$44 - K$84 - K$40)</f>
        <v>-9</v>
      </c>
      <c r="L275" s="8">
        <f xml:space="preserve"> (Data!$C$44 - L$84 - L$40)</f>
        <v>-10</v>
      </c>
      <c r="M275" s="8">
        <f xml:space="preserve"> (Data!$C$44 - M$84 - M$40)</f>
        <v>-11</v>
      </c>
      <c r="N275" s="8">
        <f xml:space="preserve"> (Data!$C$44 - N$84 - N$40)</f>
        <v>-13</v>
      </c>
      <c r="O275" s="8">
        <f xml:space="preserve"> (Data!$C$44 - O$84 - O$40)</f>
        <v>-14</v>
      </c>
      <c r="P275" s="8">
        <f xml:space="preserve"> (Data!$C$44 - P$84 - P$40)</f>
        <v>-15</v>
      </c>
      <c r="Q275" s="8">
        <f xml:space="preserve"> (Data!$C$44 - Q$84 - Q$40)</f>
        <v>-16</v>
      </c>
      <c r="R275" s="8">
        <f xml:space="preserve"> (Data!$C$44 - R$84 - R$40)</f>
        <v>-18</v>
      </c>
      <c r="S275" s="8">
        <f xml:space="preserve"> (Data!$C$44 - S$84 - S$40)</f>
        <v>-19</v>
      </c>
      <c r="T275" s="8">
        <f xml:space="preserve"> (Data!$C$44 - T$84 - T$40)</f>
        <v>-20</v>
      </c>
      <c r="U275" s="8">
        <f xml:space="preserve"> (Data!$C$44 - U$84 - U$40)</f>
        <v>-20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11</v>
      </c>
      <c r="C277" s="8">
        <f xml:space="preserve"> (Data!$C$45 - C$86 - C$40)</f>
        <v>10</v>
      </c>
      <c r="D277" s="8">
        <f xml:space="preserve"> (Data!$C$45 - D$86 - D$40)</f>
        <v>10</v>
      </c>
      <c r="E277" s="8">
        <f xml:space="preserve"> (Data!$C$45 - E$86 - E$40)</f>
        <v>9</v>
      </c>
      <c r="F277" s="8">
        <f xml:space="preserve"> (Data!$C$45 - F$86 - F$40)</f>
        <v>7</v>
      </c>
      <c r="G277" s="8">
        <f xml:space="preserve"> (Data!$C$45 - G$86 - G$40)</f>
        <v>6</v>
      </c>
      <c r="H277" s="8">
        <f xml:space="preserve"> (Data!$C$45 - H$86 - H$40)</f>
        <v>4</v>
      </c>
      <c r="I277" s="8">
        <f xml:space="preserve"> (Data!$C$45 - I$86 - I$40)</f>
        <v>1</v>
      </c>
      <c r="J277" s="8">
        <f xml:space="preserve"> (Data!$C$45 - J$86 - J$40)</f>
        <v>-1</v>
      </c>
      <c r="K277" s="8">
        <f xml:space="preserve"> (Data!$C$45 - K$86 - K$40)</f>
        <v>-2</v>
      </c>
      <c r="L277" s="8">
        <f xml:space="preserve"> (Data!$C$45 - L$86 - L$40)</f>
        <v>-3</v>
      </c>
      <c r="M277" s="8">
        <f xml:space="preserve"> (Data!$C$45 - M$86 - M$40)</f>
        <v>-4</v>
      </c>
      <c r="N277" s="8">
        <f xml:space="preserve"> (Data!$C$45 - N$86 - N$40)</f>
        <v>-4</v>
      </c>
      <c r="O277" s="8">
        <f xml:space="preserve"> (Data!$C$45 - O$86 - O$40)</f>
        <v>-6</v>
      </c>
      <c r="P277" s="8">
        <f xml:space="preserve"> (Data!$C$45 - P$86 - P$40)</f>
        <v>-6</v>
      </c>
      <c r="Q277" s="8">
        <f xml:space="preserve"> (Data!$C$45 - Q$86 - Q$40)</f>
        <v>-8</v>
      </c>
      <c r="R277" s="8">
        <f xml:space="preserve"> (Data!$C$45 - R$86 - R$40)</f>
        <v>-10</v>
      </c>
      <c r="S277" s="8">
        <f xml:space="preserve"> (Data!$C$45 - S$86 - S$40)</f>
        <v>-11</v>
      </c>
      <c r="T277" s="8">
        <f xml:space="preserve"> (Data!$C$45 - T$86 - T$40)</f>
        <v>-12</v>
      </c>
      <c r="U277" s="8">
        <f xml:space="preserve"> (Data!$C$45 - U$86 - U$40)</f>
        <v>-12</v>
      </c>
    </row>
    <row r="278" spans="1:21">
      <c r="A278" s="8" t="s">
        <v>64</v>
      </c>
      <c r="B278" s="8">
        <f xml:space="preserve"> (Data!$C$45 - B$85 - B$40)</f>
        <v>12</v>
      </c>
      <c r="C278" s="8">
        <f xml:space="preserve"> (Data!$C$45 - C$85 - C$40)</f>
        <v>11</v>
      </c>
      <c r="D278" s="8">
        <f xml:space="preserve"> (Data!$C$45 - D$85 - D$40)</f>
        <v>11</v>
      </c>
      <c r="E278" s="8">
        <f xml:space="preserve"> (Data!$C$45 - E$85 - E$40)</f>
        <v>10</v>
      </c>
      <c r="F278" s="8">
        <f xml:space="preserve"> (Data!$C$45 - F$85 - F$40)</f>
        <v>8</v>
      </c>
      <c r="G278" s="8">
        <f xml:space="preserve"> (Data!$C$45 - G$85 - G$40)</f>
        <v>7</v>
      </c>
      <c r="H278" s="8">
        <f xml:space="preserve"> (Data!$C$45 - H$85 - H$40)</f>
        <v>5</v>
      </c>
      <c r="I278" s="8">
        <f xml:space="preserve"> (Data!$C$45 - I$85 - I$40)</f>
        <v>2</v>
      </c>
      <c r="J278" s="8">
        <f xml:space="preserve"> (Data!$C$45 - J$85 - J$40)</f>
        <v>0</v>
      </c>
      <c r="K278" s="8">
        <f xml:space="preserve"> (Data!$C$45 - K$85 - K$40)</f>
        <v>-2</v>
      </c>
      <c r="L278" s="8">
        <f xml:space="preserve"> (Data!$C$45 - L$85 - L$40)</f>
        <v>-3</v>
      </c>
      <c r="M278" s="8">
        <f xml:space="preserve"> (Data!$C$45 - M$85 - M$40)</f>
        <v>-4</v>
      </c>
      <c r="N278" s="8">
        <f xml:space="preserve"> (Data!$C$45 - N$85 - N$40)</f>
        <v>-5</v>
      </c>
      <c r="O278" s="8">
        <f xml:space="preserve"> (Data!$C$45 - O$85 - O$40)</f>
        <v>-6</v>
      </c>
      <c r="P278" s="8">
        <f xml:space="preserve"> (Data!$C$45 - P$85 - P$40)</f>
        <v>-7</v>
      </c>
      <c r="Q278" s="8">
        <f xml:space="preserve"> (Data!$C$45 - Q$85 - Q$40)</f>
        <v>-8</v>
      </c>
      <c r="R278" s="8">
        <f xml:space="preserve"> (Data!$C$45 - R$85 - R$40)</f>
        <v>-10</v>
      </c>
      <c r="S278" s="8">
        <f xml:space="preserve"> (Data!$C$45 - S$85 - S$40)</f>
        <v>-11</v>
      </c>
      <c r="T278" s="8">
        <f xml:space="preserve"> (Data!$C$45 - T$85 - T$40)</f>
        <v>-12</v>
      </c>
      <c r="U278" s="8">
        <f xml:space="preserve"> (Data!$C$45 - U$85 - U$40)</f>
        <v>-12</v>
      </c>
    </row>
    <row r="279" spans="1:21">
      <c r="A279" s="8" t="s">
        <v>65</v>
      </c>
      <c r="B279" s="8">
        <f xml:space="preserve"> (Data!$C$45 - B$85 - B$40)</f>
        <v>12</v>
      </c>
      <c r="C279" s="8">
        <f xml:space="preserve"> (Data!$C$45 - C$85 - C$40)</f>
        <v>11</v>
      </c>
      <c r="D279" s="8">
        <f xml:space="preserve"> (Data!$C$45 - D$85 - D$40)</f>
        <v>11</v>
      </c>
      <c r="E279" s="8">
        <f xml:space="preserve"> (Data!$C$45 - E$85 - E$40)</f>
        <v>10</v>
      </c>
      <c r="F279" s="8">
        <f xml:space="preserve"> (Data!$C$45 - F$85 - F$40)</f>
        <v>8</v>
      </c>
      <c r="G279" s="8">
        <f xml:space="preserve"> (Data!$C$45 - G$85 - G$40)</f>
        <v>7</v>
      </c>
      <c r="H279" s="8">
        <f xml:space="preserve"> (Data!$C$45 - H$85 - H$40)</f>
        <v>5</v>
      </c>
      <c r="I279" s="8">
        <f xml:space="preserve"> (Data!$C$45 - I$85 - I$40)</f>
        <v>2</v>
      </c>
      <c r="J279" s="8">
        <f xml:space="preserve"> (Data!$C$45 - J$85 - J$40)</f>
        <v>0</v>
      </c>
      <c r="K279" s="8">
        <f xml:space="preserve"> (Data!$C$45 - K$85 - K$40)</f>
        <v>-2</v>
      </c>
      <c r="L279" s="8">
        <f xml:space="preserve"> (Data!$C$45 - L$85 - L$40)</f>
        <v>-3</v>
      </c>
      <c r="M279" s="8">
        <f xml:space="preserve"> (Data!$C$45 - M$85 - M$40)</f>
        <v>-4</v>
      </c>
      <c r="N279" s="8">
        <f xml:space="preserve"> (Data!$C$45 - N$85 - N$40)</f>
        <v>-5</v>
      </c>
      <c r="O279" s="8">
        <f xml:space="preserve"> (Data!$C$45 - O$85 - O$40)</f>
        <v>-6</v>
      </c>
      <c r="P279" s="8">
        <f xml:space="preserve"> (Data!$C$45 - P$85 - P$40)</f>
        <v>-7</v>
      </c>
      <c r="Q279" s="8">
        <f xml:space="preserve"> (Data!$C$45 - Q$85 - Q$40)</f>
        <v>-8</v>
      </c>
      <c r="R279" s="8">
        <f xml:space="preserve"> (Data!$C$45 - R$85 - R$40)</f>
        <v>-10</v>
      </c>
      <c r="S279" s="8">
        <f xml:space="preserve"> (Data!$C$45 - S$85 - S$40)</f>
        <v>-11</v>
      </c>
      <c r="T279" s="8">
        <f xml:space="preserve"> (Data!$C$45 - T$85 - T$40)</f>
        <v>-12</v>
      </c>
      <c r="U279" s="8">
        <f xml:space="preserve"> (Data!$C$45 - U$85 - U$40)</f>
        <v>-12</v>
      </c>
    </row>
    <row r="280" spans="1:21">
      <c r="A280" s="8" t="s">
        <v>66</v>
      </c>
      <c r="B280" s="8">
        <f xml:space="preserve"> (Data!$C$45 - B$84 - B$40)</f>
        <v>10</v>
      </c>
      <c r="C280" s="8">
        <f xml:space="preserve"> (Data!$C$45 - C$84 - C$40)</f>
        <v>9</v>
      </c>
      <c r="D280" s="8">
        <f xml:space="preserve"> (Data!$C$45 - D$84 - D$40)</f>
        <v>9</v>
      </c>
      <c r="E280" s="8">
        <f xml:space="preserve"> (Data!$C$45 - E$84 - E$40)</f>
        <v>8</v>
      </c>
      <c r="F280" s="8">
        <f xml:space="preserve"> (Data!$C$45 - F$84 - F$40)</f>
        <v>6</v>
      </c>
      <c r="G280" s="8">
        <f xml:space="preserve"> (Data!$C$45 - G$84 - G$40)</f>
        <v>5</v>
      </c>
      <c r="H280" s="8">
        <f xml:space="preserve"> (Data!$C$45 - H$84 - H$40)</f>
        <v>3</v>
      </c>
      <c r="I280" s="8">
        <f xml:space="preserve"> (Data!$C$45 - I$84 - I$40)</f>
        <v>0</v>
      </c>
      <c r="J280" s="8">
        <f xml:space="preserve"> (Data!$C$45 - J$84 - J$40)</f>
        <v>-2</v>
      </c>
      <c r="K280" s="8">
        <f xml:space="preserve"> (Data!$C$45 - K$84 - K$40)</f>
        <v>-4</v>
      </c>
      <c r="L280" s="8">
        <f xml:space="preserve"> (Data!$C$45 - L$84 - L$40)</f>
        <v>-5</v>
      </c>
      <c r="M280" s="8">
        <f xml:space="preserve"> (Data!$C$45 - M$84 - M$40)</f>
        <v>-6</v>
      </c>
      <c r="N280" s="8">
        <f xml:space="preserve"> (Data!$C$45 - N$84 - N$40)</f>
        <v>-8</v>
      </c>
      <c r="O280" s="8">
        <f xml:space="preserve"> (Data!$C$45 - O$84 - O$40)</f>
        <v>-9</v>
      </c>
      <c r="P280" s="8">
        <f xml:space="preserve"> (Data!$C$45 - P$84 - P$40)</f>
        <v>-10</v>
      </c>
      <c r="Q280" s="8">
        <f xml:space="preserve"> (Data!$C$45 - Q$84 - Q$40)</f>
        <v>-11</v>
      </c>
      <c r="R280" s="8">
        <f xml:space="preserve"> (Data!$C$45 - R$84 - R$40)</f>
        <v>-13</v>
      </c>
      <c r="S280" s="8">
        <f xml:space="preserve"> (Data!$C$45 - S$84 - S$40)</f>
        <v>-14</v>
      </c>
      <c r="T280" s="8">
        <f xml:space="preserve"> (Data!$C$45 - T$84 - T$40)</f>
        <v>-15</v>
      </c>
      <c r="U280" s="8">
        <f xml:space="preserve"> (Data!$C$45 - U$84 - U$40)</f>
        <v>-15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16</v>
      </c>
      <c r="C282" s="8">
        <f xml:space="preserve"> (Data!$C$46 - C$86 - C$40)</f>
        <v>15</v>
      </c>
      <c r="D282" s="8">
        <f xml:space="preserve"> (Data!$C$46 - D$86 - D$40)</f>
        <v>15</v>
      </c>
      <c r="E282" s="8">
        <f xml:space="preserve"> (Data!$C$46 - E$86 - E$40)</f>
        <v>14</v>
      </c>
      <c r="F282" s="8">
        <f xml:space="preserve"> (Data!$C$46 - F$86 - F$40)</f>
        <v>12</v>
      </c>
      <c r="G282" s="8">
        <f xml:space="preserve"> (Data!$C$46 - G$86 - G$40)</f>
        <v>11</v>
      </c>
      <c r="H282" s="8">
        <f xml:space="preserve"> (Data!$C$46 - H$86 - H$40)</f>
        <v>9</v>
      </c>
      <c r="I282" s="8">
        <f xml:space="preserve"> (Data!$C$46 - I$86 - I$40)</f>
        <v>6</v>
      </c>
      <c r="J282" s="8">
        <f xml:space="preserve"> (Data!$C$46 - J$86 - J$40)</f>
        <v>4</v>
      </c>
      <c r="K282" s="8">
        <f xml:space="preserve"> (Data!$C$46 - K$86 - K$40)</f>
        <v>3</v>
      </c>
      <c r="L282" s="8">
        <f xml:space="preserve"> (Data!$C$46 - L$86 - L$40)</f>
        <v>2</v>
      </c>
      <c r="M282" s="8">
        <f xml:space="preserve"> (Data!$C$46 - M$86 - M$40)</f>
        <v>1</v>
      </c>
      <c r="N282" s="8">
        <f xml:space="preserve"> (Data!$C$46 - N$86 - N$40)</f>
        <v>1</v>
      </c>
      <c r="O282" s="8">
        <f xml:space="preserve"> (Data!$C$46 - O$86 - O$40)</f>
        <v>-1</v>
      </c>
      <c r="P282" s="8">
        <f xml:space="preserve"> (Data!$C$46 - P$86 - P$40)</f>
        <v>-1</v>
      </c>
      <c r="Q282" s="8">
        <f xml:space="preserve"> (Data!$C$46 - Q$86 - Q$40)</f>
        <v>-3</v>
      </c>
      <c r="R282" s="8">
        <f xml:space="preserve"> (Data!$C$46 - R$86 - R$40)</f>
        <v>-5</v>
      </c>
      <c r="S282" s="8">
        <f xml:space="preserve"> (Data!$C$46 - S$86 - S$40)</f>
        <v>-6</v>
      </c>
      <c r="T282" s="8">
        <f xml:space="preserve"> (Data!$C$46 - T$86 - T$40)</f>
        <v>-7</v>
      </c>
      <c r="U282" s="8">
        <f xml:space="preserve"> (Data!$C$46 - U$86 - U$40)</f>
        <v>-7</v>
      </c>
    </row>
    <row r="283" spans="1:21">
      <c r="A283" s="8" t="s">
        <v>64</v>
      </c>
      <c r="B283" s="8">
        <f xml:space="preserve"> (Data!$C$46 - B$85 - B$40)</f>
        <v>17</v>
      </c>
      <c r="C283" s="8">
        <f xml:space="preserve"> (Data!$C$46 - C$85 - C$40)</f>
        <v>16</v>
      </c>
      <c r="D283" s="8">
        <f xml:space="preserve"> (Data!$C$46 - D$85 - D$40)</f>
        <v>16</v>
      </c>
      <c r="E283" s="8">
        <f xml:space="preserve"> (Data!$C$46 - E$85 - E$40)</f>
        <v>15</v>
      </c>
      <c r="F283" s="8">
        <f xml:space="preserve"> (Data!$C$46 - F$85 - F$40)</f>
        <v>13</v>
      </c>
      <c r="G283" s="8">
        <f xml:space="preserve"> (Data!$C$46 - G$85 - G$40)</f>
        <v>12</v>
      </c>
      <c r="H283" s="8">
        <f xml:space="preserve"> (Data!$C$46 - H$85 - H$40)</f>
        <v>10</v>
      </c>
      <c r="I283" s="8">
        <f xml:space="preserve"> (Data!$C$46 - I$85 - I$40)</f>
        <v>7</v>
      </c>
      <c r="J283" s="8">
        <f xml:space="preserve"> (Data!$C$46 - J$85 - J$40)</f>
        <v>5</v>
      </c>
      <c r="K283" s="8">
        <f xml:space="preserve"> (Data!$C$46 - K$85 - K$40)</f>
        <v>3</v>
      </c>
      <c r="L283" s="8">
        <f xml:space="preserve"> (Data!$C$46 - L$85 - L$40)</f>
        <v>2</v>
      </c>
      <c r="M283" s="8">
        <f xml:space="preserve"> (Data!$C$46 - M$85 - M$40)</f>
        <v>1</v>
      </c>
      <c r="N283" s="8">
        <f xml:space="preserve"> (Data!$C$46 - N$85 - N$40)</f>
        <v>0</v>
      </c>
      <c r="O283" s="8">
        <f xml:space="preserve"> (Data!$C$46 - O$85 - O$40)</f>
        <v>-1</v>
      </c>
      <c r="P283" s="8">
        <f xml:space="preserve"> (Data!$C$46 - P$85 - P$40)</f>
        <v>-2</v>
      </c>
      <c r="Q283" s="8">
        <f xml:space="preserve"> (Data!$C$46 - Q$85 - Q$40)</f>
        <v>-3</v>
      </c>
      <c r="R283" s="8">
        <f xml:space="preserve"> (Data!$C$46 - R$85 - R$40)</f>
        <v>-5</v>
      </c>
      <c r="S283" s="8">
        <f xml:space="preserve"> (Data!$C$46 - S$85 - S$40)</f>
        <v>-6</v>
      </c>
      <c r="T283" s="8">
        <f xml:space="preserve"> (Data!$C$46 - T$85 - T$40)</f>
        <v>-7</v>
      </c>
      <c r="U283" s="8">
        <f xml:space="preserve"> (Data!$C$46 - U$85 - U$40)</f>
        <v>-7</v>
      </c>
    </row>
    <row r="284" spans="1:21">
      <c r="A284" s="8" t="s">
        <v>65</v>
      </c>
      <c r="B284" s="8">
        <f xml:space="preserve"> (Data!$C$46 - B$85 - B$40)</f>
        <v>17</v>
      </c>
      <c r="C284" s="8">
        <f xml:space="preserve"> (Data!$C$46 - C$85 - C$40)</f>
        <v>16</v>
      </c>
      <c r="D284" s="8">
        <f xml:space="preserve"> (Data!$C$46 - D$85 - D$40)</f>
        <v>16</v>
      </c>
      <c r="E284" s="8">
        <f xml:space="preserve"> (Data!$C$46 - E$85 - E$40)</f>
        <v>15</v>
      </c>
      <c r="F284" s="8">
        <f xml:space="preserve"> (Data!$C$46 - F$85 - F$40)</f>
        <v>13</v>
      </c>
      <c r="G284" s="8">
        <f xml:space="preserve"> (Data!$C$46 - G$85 - G$40)</f>
        <v>12</v>
      </c>
      <c r="H284" s="8">
        <f xml:space="preserve"> (Data!$C$46 - H$85 - H$40)</f>
        <v>10</v>
      </c>
      <c r="I284" s="8">
        <f xml:space="preserve"> (Data!$C$46 - I$85 - I$40)</f>
        <v>7</v>
      </c>
      <c r="J284" s="8">
        <f xml:space="preserve"> (Data!$C$46 - J$85 - J$40)</f>
        <v>5</v>
      </c>
      <c r="K284" s="8">
        <f xml:space="preserve"> (Data!$C$46 - K$85 - K$40)</f>
        <v>3</v>
      </c>
      <c r="L284" s="8">
        <f xml:space="preserve"> (Data!$C$46 - L$85 - L$40)</f>
        <v>2</v>
      </c>
      <c r="M284" s="8">
        <f xml:space="preserve"> (Data!$C$46 - M$85 - M$40)</f>
        <v>1</v>
      </c>
      <c r="N284" s="8">
        <f xml:space="preserve"> (Data!$C$46 - N$85 - N$40)</f>
        <v>0</v>
      </c>
      <c r="O284" s="8">
        <f xml:space="preserve"> (Data!$C$46 - O$85 - O$40)</f>
        <v>-1</v>
      </c>
      <c r="P284" s="8">
        <f xml:space="preserve"> (Data!$C$46 - P$85 - P$40)</f>
        <v>-2</v>
      </c>
      <c r="Q284" s="8">
        <f xml:space="preserve"> (Data!$C$46 - Q$85 - Q$40)</f>
        <v>-3</v>
      </c>
      <c r="R284" s="8">
        <f xml:space="preserve"> (Data!$C$46 - R$85 - R$40)</f>
        <v>-5</v>
      </c>
      <c r="S284" s="8">
        <f xml:space="preserve"> (Data!$C$46 - S$85 - S$40)</f>
        <v>-6</v>
      </c>
      <c r="T284" s="8">
        <f xml:space="preserve"> (Data!$C$46 - T$85 - T$40)</f>
        <v>-7</v>
      </c>
      <c r="U284" s="8">
        <f xml:space="preserve"> (Data!$C$46 - U$85 - U$40)</f>
        <v>-7</v>
      </c>
    </row>
    <row r="285" spans="1:21">
      <c r="A285" s="8" t="s">
        <v>66</v>
      </c>
      <c r="B285" s="8">
        <f xml:space="preserve"> (Data!$C$46 - B$84 - B$40)</f>
        <v>15</v>
      </c>
      <c r="C285" s="8">
        <f xml:space="preserve"> (Data!$C$46 - C$84 - C$40)</f>
        <v>14</v>
      </c>
      <c r="D285" s="8">
        <f xml:space="preserve"> (Data!$C$46 - D$84 - D$40)</f>
        <v>14</v>
      </c>
      <c r="E285" s="8">
        <f xml:space="preserve"> (Data!$C$46 - E$84 - E$40)</f>
        <v>13</v>
      </c>
      <c r="F285" s="8">
        <f xml:space="preserve"> (Data!$C$46 - F$84 - F$40)</f>
        <v>11</v>
      </c>
      <c r="G285" s="8">
        <f xml:space="preserve"> (Data!$C$46 - G$84 - G$40)</f>
        <v>10</v>
      </c>
      <c r="H285" s="8">
        <f xml:space="preserve"> (Data!$C$46 - H$84 - H$40)</f>
        <v>8</v>
      </c>
      <c r="I285" s="8">
        <f xml:space="preserve"> (Data!$C$46 - I$84 - I$40)</f>
        <v>5</v>
      </c>
      <c r="J285" s="8">
        <f xml:space="preserve"> (Data!$C$46 - J$84 - J$40)</f>
        <v>3</v>
      </c>
      <c r="K285" s="8">
        <f xml:space="preserve"> (Data!$C$46 - K$84 - K$40)</f>
        <v>1</v>
      </c>
      <c r="L285" s="8">
        <f xml:space="preserve"> (Data!$C$46 - L$84 - L$40)</f>
        <v>0</v>
      </c>
      <c r="M285" s="8">
        <f xml:space="preserve"> (Data!$C$46 - M$84 - M$40)</f>
        <v>-1</v>
      </c>
      <c r="N285" s="8">
        <f xml:space="preserve"> (Data!$C$46 - N$84 - N$40)</f>
        <v>-3</v>
      </c>
      <c r="O285" s="8">
        <f xml:space="preserve"> (Data!$C$46 - O$84 - O$40)</f>
        <v>-4</v>
      </c>
      <c r="P285" s="8">
        <f xml:space="preserve"> (Data!$C$46 - P$84 - P$40)</f>
        <v>-5</v>
      </c>
      <c r="Q285" s="8">
        <f xml:space="preserve"> (Data!$C$46 - Q$84 - Q$40)</f>
        <v>-6</v>
      </c>
      <c r="R285" s="8">
        <f xml:space="preserve"> (Data!$C$46 - R$84 - R$40)</f>
        <v>-8</v>
      </c>
      <c r="S285" s="8">
        <f xml:space="preserve"> (Data!$C$46 - S$84 - S$40)</f>
        <v>-9</v>
      </c>
      <c r="T285" s="8">
        <f xml:space="preserve"> (Data!$C$46 - T$84 - T$40)</f>
        <v>-10</v>
      </c>
      <c r="U285" s="8">
        <f xml:space="preserve"> (Data!$C$46 - U$84 - U$40)</f>
        <v>-10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11</v>
      </c>
      <c r="C289" s="8">
        <f xml:space="preserve"> (Data!$D$44 - C$86 - C$40)</f>
        <v>10</v>
      </c>
      <c r="D289" s="8">
        <f xml:space="preserve"> (Data!$D$44 - D$86 - D$40)</f>
        <v>10</v>
      </c>
      <c r="E289" s="8">
        <f xml:space="preserve"> (Data!$D$44 - E$86 - E$40)</f>
        <v>9</v>
      </c>
      <c r="F289" s="8">
        <f xml:space="preserve"> (Data!$D$44 - F$86 - F$40)</f>
        <v>7</v>
      </c>
      <c r="G289" s="8">
        <f xml:space="preserve"> (Data!$D$44 - G$86 - G$40)</f>
        <v>6</v>
      </c>
      <c r="H289" s="8">
        <f xml:space="preserve"> (Data!$D$44 - H$86 - H$40)</f>
        <v>4</v>
      </c>
      <c r="I289" s="8">
        <f xml:space="preserve"> (Data!$D$44 - I$86 - I$40)</f>
        <v>1</v>
      </c>
      <c r="J289" s="8">
        <f xml:space="preserve"> (Data!$D$44 - J$86 - J$40)</f>
        <v>-1</v>
      </c>
      <c r="K289" s="8">
        <f xml:space="preserve"> (Data!$D$44 - K$86 - K$40)</f>
        <v>-2</v>
      </c>
      <c r="L289" s="8">
        <f xml:space="preserve"> (Data!$D$44 - L$86 - L$40)</f>
        <v>-3</v>
      </c>
      <c r="M289" s="8">
        <f xml:space="preserve"> (Data!$D$44 - M$86 - M$40)</f>
        <v>-4</v>
      </c>
      <c r="N289" s="8">
        <f xml:space="preserve"> (Data!$D$44 - N$86 - N$40)</f>
        <v>-4</v>
      </c>
      <c r="O289" s="8">
        <f xml:space="preserve"> (Data!$D$44 - O$86 - O$40)</f>
        <v>-6</v>
      </c>
      <c r="P289" s="8">
        <f xml:space="preserve"> (Data!$D$44 - P$86 - P$40)</f>
        <v>-6</v>
      </c>
      <c r="Q289" s="8">
        <f xml:space="preserve"> (Data!$D$44 - Q$86 - Q$40)</f>
        <v>-8</v>
      </c>
      <c r="R289" s="8">
        <f xml:space="preserve"> (Data!$D$44 - R$86 - R$40)</f>
        <v>-10</v>
      </c>
      <c r="S289" s="8">
        <f xml:space="preserve"> (Data!$D$44 - S$86 - S$40)</f>
        <v>-11</v>
      </c>
      <c r="T289" s="8">
        <f xml:space="preserve"> (Data!$D$44 - T$86 - T$40)</f>
        <v>-12</v>
      </c>
      <c r="U289" s="8">
        <f xml:space="preserve"> (Data!$D$44 - U$86 - U$40)</f>
        <v>-12</v>
      </c>
    </row>
    <row r="290" spans="1:21">
      <c r="A290" s="8" t="s">
        <v>64</v>
      </c>
      <c r="B290" s="8">
        <f xml:space="preserve"> (Data!$D$44 - B$85 - B$40)</f>
        <v>12</v>
      </c>
      <c r="C290" s="8">
        <f xml:space="preserve"> (Data!$D$44 - C$85 - C$40)</f>
        <v>11</v>
      </c>
      <c r="D290" s="8">
        <f xml:space="preserve"> (Data!$D$44 - D$85 - D$40)</f>
        <v>11</v>
      </c>
      <c r="E290" s="8">
        <f xml:space="preserve"> (Data!$D$44 - E$85 - E$40)</f>
        <v>10</v>
      </c>
      <c r="F290" s="8">
        <f xml:space="preserve"> (Data!$D$44 - F$85 - F$40)</f>
        <v>8</v>
      </c>
      <c r="G290" s="8">
        <f xml:space="preserve"> (Data!$D$44 - G$85 - G$40)</f>
        <v>7</v>
      </c>
      <c r="H290" s="8">
        <f xml:space="preserve"> (Data!$D$44 - H$85 - H$40)</f>
        <v>5</v>
      </c>
      <c r="I290" s="8">
        <f xml:space="preserve"> (Data!$D$44 - I$85 - I$40)</f>
        <v>2</v>
      </c>
      <c r="J290" s="8">
        <f xml:space="preserve"> (Data!$D$44 - J$85 - J$40)</f>
        <v>0</v>
      </c>
      <c r="K290" s="8">
        <f xml:space="preserve"> (Data!$D$44 - K$85 - K$40)</f>
        <v>-2</v>
      </c>
      <c r="L290" s="8">
        <f xml:space="preserve"> (Data!$D$44 - L$85 - L$40)</f>
        <v>-3</v>
      </c>
      <c r="M290" s="8">
        <f xml:space="preserve"> (Data!$D$44 - M$85 - M$40)</f>
        <v>-4</v>
      </c>
      <c r="N290" s="8">
        <f xml:space="preserve"> (Data!$D$44 - N$85 - N$40)</f>
        <v>-5</v>
      </c>
      <c r="O290" s="8">
        <f xml:space="preserve"> (Data!$D$44 - O$85 - O$40)</f>
        <v>-6</v>
      </c>
      <c r="P290" s="8">
        <f xml:space="preserve"> (Data!$D$44 - P$85 - P$40)</f>
        <v>-7</v>
      </c>
      <c r="Q290" s="8">
        <f xml:space="preserve"> (Data!$D$44 - Q$85 - Q$40)</f>
        <v>-8</v>
      </c>
      <c r="R290" s="8">
        <f xml:space="preserve"> (Data!$D$44 - R$85 - R$40)</f>
        <v>-10</v>
      </c>
      <c r="S290" s="8">
        <f xml:space="preserve"> (Data!$D$44 - S$85 - S$40)</f>
        <v>-11</v>
      </c>
      <c r="T290" s="8">
        <f xml:space="preserve"> (Data!$D$44 - T$85 - T$40)</f>
        <v>-12</v>
      </c>
      <c r="U290" s="8">
        <f xml:space="preserve"> (Data!$D$44 - U$85 - U$40)</f>
        <v>-12</v>
      </c>
    </row>
    <row r="291" spans="1:21">
      <c r="A291" s="8" t="s">
        <v>65</v>
      </c>
      <c r="B291" s="8">
        <f xml:space="preserve"> (Data!$D$44 - B$85 - B$40)</f>
        <v>12</v>
      </c>
      <c r="C291" s="8">
        <f xml:space="preserve"> (Data!$D$44 - C$85 - C$40)</f>
        <v>11</v>
      </c>
      <c r="D291" s="8">
        <f xml:space="preserve"> (Data!$D$44 - D$85 - D$40)</f>
        <v>11</v>
      </c>
      <c r="E291" s="8">
        <f xml:space="preserve"> (Data!$D$44 - E$85 - E$40)</f>
        <v>10</v>
      </c>
      <c r="F291" s="8">
        <f xml:space="preserve"> (Data!$D$44 - F$85 - F$40)</f>
        <v>8</v>
      </c>
      <c r="G291" s="8">
        <f xml:space="preserve"> (Data!$D$44 - G$85 - G$40)</f>
        <v>7</v>
      </c>
      <c r="H291" s="8">
        <f xml:space="preserve"> (Data!$D$44 - H$85 - H$40)</f>
        <v>5</v>
      </c>
      <c r="I291" s="8">
        <f xml:space="preserve"> (Data!$D$44 - I$85 - I$40)</f>
        <v>2</v>
      </c>
      <c r="J291" s="8">
        <f xml:space="preserve"> (Data!$D$44 - J$85 - J$40)</f>
        <v>0</v>
      </c>
      <c r="K291" s="8">
        <f xml:space="preserve"> (Data!$D$44 - K$85 - K$40)</f>
        <v>-2</v>
      </c>
      <c r="L291" s="8">
        <f xml:space="preserve"> (Data!$D$44 - L$85 - L$40)</f>
        <v>-3</v>
      </c>
      <c r="M291" s="8">
        <f xml:space="preserve"> (Data!$D$44 - M$85 - M$40)</f>
        <v>-4</v>
      </c>
      <c r="N291" s="8">
        <f xml:space="preserve"> (Data!$D$44 - N$85 - N$40)</f>
        <v>-5</v>
      </c>
      <c r="O291" s="8">
        <f xml:space="preserve"> (Data!$D$44 - O$85 - O$40)</f>
        <v>-6</v>
      </c>
      <c r="P291" s="8">
        <f xml:space="preserve"> (Data!$D$44 - P$85 - P$40)</f>
        <v>-7</v>
      </c>
      <c r="Q291" s="8">
        <f xml:space="preserve"> (Data!$D$44 - Q$85 - Q$40)</f>
        <v>-8</v>
      </c>
      <c r="R291" s="8">
        <f xml:space="preserve"> (Data!$D$44 - R$85 - R$40)</f>
        <v>-10</v>
      </c>
      <c r="S291" s="8">
        <f xml:space="preserve"> (Data!$D$44 - S$85 - S$40)</f>
        <v>-11</v>
      </c>
      <c r="T291" s="8">
        <f xml:space="preserve"> (Data!$D$44 - T$85 - T$40)</f>
        <v>-12</v>
      </c>
      <c r="U291" s="8">
        <f xml:space="preserve"> (Data!$D$44 - U$85 - U$40)</f>
        <v>-12</v>
      </c>
    </row>
    <row r="292" spans="1:21">
      <c r="A292" s="8" t="s">
        <v>66</v>
      </c>
      <c r="B292" s="8">
        <f xml:space="preserve"> (Data!$D$44 - B$84 - B$40)</f>
        <v>10</v>
      </c>
      <c r="C292" s="8">
        <f xml:space="preserve"> (Data!$D$44 - C$84 - C$40)</f>
        <v>9</v>
      </c>
      <c r="D292" s="8">
        <f xml:space="preserve"> (Data!$D$44 - D$84 - D$40)</f>
        <v>9</v>
      </c>
      <c r="E292" s="8">
        <f xml:space="preserve"> (Data!$D$44 - E$84 - E$40)</f>
        <v>8</v>
      </c>
      <c r="F292" s="8">
        <f xml:space="preserve"> (Data!$D$44 - F$84 - F$40)</f>
        <v>6</v>
      </c>
      <c r="G292" s="8">
        <f xml:space="preserve"> (Data!$D$44 - G$84 - G$40)</f>
        <v>5</v>
      </c>
      <c r="H292" s="8">
        <f xml:space="preserve"> (Data!$D$44 - H$84 - H$40)</f>
        <v>3</v>
      </c>
      <c r="I292" s="8">
        <f xml:space="preserve"> (Data!$D$44 - I$84 - I$40)</f>
        <v>0</v>
      </c>
      <c r="J292" s="8">
        <f xml:space="preserve"> (Data!$D$44 - J$84 - J$40)</f>
        <v>-2</v>
      </c>
      <c r="K292" s="8">
        <f xml:space="preserve"> (Data!$D$44 - K$84 - K$40)</f>
        <v>-4</v>
      </c>
      <c r="L292" s="8">
        <f xml:space="preserve"> (Data!$D$44 - L$84 - L$40)</f>
        <v>-5</v>
      </c>
      <c r="M292" s="8">
        <f xml:space="preserve"> (Data!$D$44 - M$84 - M$40)</f>
        <v>-6</v>
      </c>
      <c r="N292" s="8">
        <f xml:space="preserve"> (Data!$D$44 - N$84 - N$40)</f>
        <v>-8</v>
      </c>
      <c r="O292" s="8">
        <f xml:space="preserve"> (Data!$D$44 - O$84 - O$40)</f>
        <v>-9</v>
      </c>
      <c r="P292" s="8">
        <f xml:space="preserve"> (Data!$D$44 - P$84 - P$40)</f>
        <v>-10</v>
      </c>
      <c r="Q292" s="8">
        <f xml:space="preserve"> (Data!$D$44 - Q$84 - Q$40)</f>
        <v>-11</v>
      </c>
      <c r="R292" s="8">
        <f xml:space="preserve"> (Data!$D$44 - R$84 - R$40)</f>
        <v>-13</v>
      </c>
      <c r="S292" s="8">
        <f xml:space="preserve"> (Data!$D$44 - S$84 - S$40)</f>
        <v>-14</v>
      </c>
      <c r="T292" s="8">
        <f xml:space="preserve"> (Data!$D$44 - T$84 - T$40)</f>
        <v>-15</v>
      </c>
      <c r="U292" s="8">
        <f xml:space="preserve"> (Data!$D$44 - U$84 - U$40)</f>
        <v>-15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16</v>
      </c>
      <c r="C294" s="8">
        <f xml:space="preserve"> (Data!$D$45 - C$86 - C$40)</f>
        <v>15</v>
      </c>
      <c r="D294" s="8">
        <f xml:space="preserve"> (Data!$D$45 - D$86 - D$40)</f>
        <v>15</v>
      </c>
      <c r="E294" s="8">
        <f xml:space="preserve"> (Data!$D$45 - E$86 - E$40)</f>
        <v>14</v>
      </c>
      <c r="F294" s="8">
        <f xml:space="preserve"> (Data!$D$45 - F$86 - F$40)</f>
        <v>12</v>
      </c>
      <c r="G294" s="8">
        <f xml:space="preserve"> (Data!$D$45 - G$86 - G$40)</f>
        <v>11</v>
      </c>
      <c r="H294" s="8">
        <f xml:space="preserve"> (Data!$D$45 - H$86 - H$40)</f>
        <v>9</v>
      </c>
      <c r="I294" s="8">
        <f xml:space="preserve"> (Data!$D$45 - I$86 - I$40)</f>
        <v>6</v>
      </c>
      <c r="J294" s="8">
        <f xml:space="preserve"> (Data!$D$45 - J$86 - J$40)</f>
        <v>4</v>
      </c>
      <c r="K294" s="8">
        <f xml:space="preserve"> (Data!$D$45 - K$86 - K$40)</f>
        <v>3</v>
      </c>
      <c r="L294" s="8">
        <f xml:space="preserve"> (Data!$D$45 - L$86 - L$40)</f>
        <v>2</v>
      </c>
      <c r="M294" s="8">
        <f xml:space="preserve"> (Data!$D$45 - M$86 - M$40)</f>
        <v>1</v>
      </c>
      <c r="N294" s="8">
        <f xml:space="preserve"> (Data!$D$45 - N$86 - N$40)</f>
        <v>1</v>
      </c>
      <c r="O294" s="8">
        <f xml:space="preserve"> (Data!$D$45 - O$86 - O$40)</f>
        <v>-1</v>
      </c>
      <c r="P294" s="8">
        <f xml:space="preserve"> (Data!$D$45 - P$86 - P$40)</f>
        <v>-1</v>
      </c>
      <c r="Q294" s="8">
        <f xml:space="preserve"> (Data!$D$45 - Q$86 - Q$40)</f>
        <v>-3</v>
      </c>
      <c r="R294" s="8">
        <f xml:space="preserve"> (Data!$D$45 - R$86 - R$40)</f>
        <v>-5</v>
      </c>
      <c r="S294" s="8">
        <f xml:space="preserve"> (Data!$D$45 - S$86 - S$40)</f>
        <v>-6</v>
      </c>
      <c r="T294" s="8">
        <f xml:space="preserve"> (Data!$D$45 - T$86 - T$40)</f>
        <v>-7</v>
      </c>
      <c r="U294" s="8">
        <f xml:space="preserve"> (Data!$D$45 - U$86 - U$40)</f>
        <v>-7</v>
      </c>
    </row>
    <row r="295" spans="1:21">
      <c r="A295" s="8" t="s">
        <v>64</v>
      </c>
      <c r="B295" s="8">
        <f xml:space="preserve"> (Data!$D$45 - B$85 - B$40)</f>
        <v>17</v>
      </c>
      <c r="C295" s="8">
        <f xml:space="preserve"> (Data!$D$45 - C$85 - C$40)</f>
        <v>16</v>
      </c>
      <c r="D295" s="8">
        <f xml:space="preserve"> (Data!$D$45 - D$85 - D$40)</f>
        <v>16</v>
      </c>
      <c r="E295" s="8">
        <f xml:space="preserve"> (Data!$D$45 - E$85 - E$40)</f>
        <v>15</v>
      </c>
      <c r="F295" s="8">
        <f xml:space="preserve"> (Data!$D$45 - F$85 - F$40)</f>
        <v>13</v>
      </c>
      <c r="G295" s="8">
        <f xml:space="preserve"> (Data!$D$45 - G$85 - G$40)</f>
        <v>12</v>
      </c>
      <c r="H295" s="8">
        <f xml:space="preserve"> (Data!$D$45 - H$85 - H$40)</f>
        <v>10</v>
      </c>
      <c r="I295" s="8">
        <f xml:space="preserve"> (Data!$D$45 - I$85 - I$40)</f>
        <v>7</v>
      </c>
      <c r="J295" s="8">
        <f xml:space="preserve"> (Data!$D$45 - J$85 - J$40)</f>
        <v>5</v>
      </c>
      <c r="K295" s="8">
        <f xml:space="preserve"> (Data!$D$45 - K$85 - K$40)</f>
        <v>3</v>
      </c>
      <c r="L295" s="8">
        <f xml:space="preserve"> (Data!$D$45 - L$85 - L$40)</f>
        <v>2</v>
      </c>
      <c r="M295" s="8">
        <f xml:space="preserve"> (Data!$D$45 - M$85 - M$40)</f>
        <v>1</v>
      </c>
      <c r="N295" s="8">
        <f xml:space="preserve"> (Data!$D$45 - N$85 - N$40)</f>
        <v>0</v>
      </c>
      <c r="O295" s="8">
        <f xml:space="preserve"> (Data!$D$45 - O$85 - O$40)</f>
        <v>-1</v>
      </c>
      <c r="P295" s="8">
        <f xml:space="preserve"> (Data!$D$45 - P$85 - P$40)</f>
        <v>-2</v>
      </c>
      <c r="Q295" s="8">
        <f xml:space="preserve"> (Data!$D$45 - Q$85 - Q$40)</f>
        <v>-3</v>
      </c>
      <c r="R295" s="8">
        <f xml:space="preserve"> (Data!$D$45 - R$85 - R$40)</f>
        <v>-5</v>
      </c>
      <c r="S295" s="8">
        <f xml:space="preserve"> (Data!$D$45 - S$85 - S$40)</f>
        <v>-6</v>
      </c>
      <c r="T295" s="8">
        <f xml:space="preserve"> (Data!$D$45 - T$85 - T$40)</f>
        <v>-7</v>
      </c>
      <c r="U295" s="8">
        <f xml:space="preserve"> (Data!$D$45 - U$85 - U$40)</f>
        <v>-7</v>
      </c>
    </row>
    <row r="296" spans="1:21">
      <c r="A296" s="8" t="s">
        <v>65</v>
      </c>
      <c r="B296" s="8">
        <f xml:space="preserve"> (Data!$D$45 - B$85 - B$40)</f>
        <v>17</v>
      </c>
      <c r="C296" s="8">
        <f xml:space="preserve"> (Data!$D$45 - C$85 - C$40)</f>
        <v>16</v>
      </c>
      <c r="D296" s="8">
        <f xml:space="preserve"> (Data!$D$45 - D$85 - D$40)</f>
        <v>16</v>
      </c>
      <c r="E296" s="8">
        <f xml:space="preserve"> (Data!$D$45 - E$85 - E$40)</f>
        <v>15</v>
      </c>
      <c r="F296" s="8">
        <f xml:space="preserve"> (Data!$D$45 - F$85 - F$40)</f>
        <v>13</v>
      </c>
      <c r="G296" s="8">
        <f xml:space="preserve"> (Data!$D$45 - G$85 - G$40)</f>
        <v>12</v>
      </c>
      <c r="H296" s="8">
        <f xml:space="preserve"> (Data!$D$45 - H$85 - H$40)</f>
        <v>10</v>
      </c>
      <c r="I296" s="8">
        <f xml:space="preserve"> (Data!$D$45 - I$85 - I$40)</f>
        <v>7</v>
      </c>
      <c r="J296" s="8">
        <f xml:space="preserve"> (Data!$D$45 - J$85 - J$40)</f>
        <v>5</v>
      </c>
      <c r="K296" s="8">
        <f xml:space="preserve"> (Data!$D$45 - K$85 - K$40)</f>
        <v>3</v>
      </c>
      <c r="L296" s="8">
        <f xml:space="preserve"> (Data!$D$45 - L$85 - L$40)</f>
        <v>2</v>
      </c>
      <c r="M296" s="8">
        <f xml:space="preserve"> (Data!$D$45 - M$85 - M$40)</f>
        <v>1</v>
      </c>
      <c r="N296" s="8">
        <f xml:space="preserve"> (Data!$D$45 - N$85 - N$40)</f>
        <v>0</v>
      </c>
      <c r="O296" s="8">
        <f xml:space="preserve"> (Data!$D$45 - O$85 - O$40)</f>
        <v>-1</v>
      </c>
      <c r="P296" s="8">
        <f xml:space="preserve"> (Data!$D$45 - P$85 - P$40)</f>
        <v>-2</v>
      </c>
      <c r="Q296" s="8">
        <f xml:space="preserve"> (Data!$D$45 - Q$85 - Q$40)</f>
        <v>-3</v>
      </c>
      <c r="R296" s="8">
        <f xml:space="preserve"> (Data!$D$45 - R$85 - R$40)</f>
        <v>-5</v>
      </c>
      <c r="S296" s="8">
        <f xml:space="preserve"> (Data!$D$45 - S$85 - S$40)</f>
        <v>-6</v>
      </c>
      <c r="T296" s="8">
        <f xml:space="preserve"> (Data!$D$45 - T$85 - T$40)</f>
        <v>-7</v>
      </c>
      <c r="U296" s="8">
        <f xml:space="preserve"> (Data!$D$45 - U$85 - U$40)</f>
        <v>-7</v>
      </c>
    </row>
    <row r="297" spans="1:21">
      <c r="A297" s="8" t="s">
        <v>66</v>
      </c>
      <c r="B297" s="8">
        <f xml:space="preserve"> (Data!$D$45 - B$84 - B$40)</f>
        <v>15</v>
      </c>
      <c r="C297" s="8">
        <f xml:space="preserve"> (Data!$D$45 - C$84 - C$40)</f>
        <v>14</v>
      </c>
      <c r="D297" s="8">
        <f xml:space="preserve"> (Data!$D$45 - D$84 - D$40)</f>
        <v>14</v>
      </c>
      <c r="E297" s="8">
        <f xml:space="preserve"> (Data!$D$45 - E$84 - E$40)</f>
        <v>13</v>
      </c>
      <c r="F297" s="8">
        <f xml:space="preserve"> (Data!$D$45 - F$84 - F$40)</f>
        <v>11</v>
      </c>
      <c r="G297" s="8">
        <f xml:space="preserve"> (Data!$D$45 - G$84 - G$40)</f>
        <v>10</v>
      </c>
      <c r="H297" s="8">
        <f xml:space="preserve"> (Data!$D$45 - H$84 - H$40)</f>
        <v>8</v>
      </c>
      <c r="I297" s="8">
        <f xml:space="preserve"> (Data!$D$45 - I$84 - I$40)</f>
        <v>5</v>
      </c>
      <c r="J297" s="8">
        <f xml:space="preserve"> (Data!$D$45 - J$84 - J$40)</f>
        <v>3</v>
      </c>
      <c r="K297" s="8">
        <f xml:space="preserve"> (Data!$D$45 - K$84 - K$40)</f>
        <v>1</v>
      </c>
      <c r="L297" s="8">
        <f xml:space="preserve"> (Data!$D$45 - L$84 - L$40)</f>
        <v>0</v>
      </c>
      <c r="M297" s="8">
        <f xml:space="preserve"> (Data!$D$45 - M$84 - M$40)</f>
        <v>-1</v>
      </c>
      <c r="N297" s="8">
        <f xml:space="preserve"> (Data!$D$45 - N$84 - N$40)</f>
        <v>-3</v>
      </c>
      <c r="O297" s="8">
        <f xml:space="preserve"> (Data!$D$45 - O$84 - O$40)</f>
        <v>-4</v>
      </c>
      <c r="P297" s="8">
        <f xml:space="preserve"> (Data!$D$45 - P$84 - P$40)</f>
        <v>-5</v>
      </c>
      <c r="Q297" s="8">
        <f xml:space="preserve"> (Data!$D$45 - Q$84 - Q$40)</f>
        <v>-6</v>
      </c>
      <c r="R297" s="8">
        <f xml:space="preserve"> (Data!$D$45 - R$84 - R$40)</f>
        <v>-8</v>
      </c>
      <c r="S297" s="8">
        <f xml:space="preserve"> (Data!$D$45 - S$84 - S$40)</f>
        <v>-9</v>
      </c>
      <c r="T297" s="8">
        <f xml:space="preserve"> (Data!$D$45 - T$84 - T$40)</f>
        <v>-10</v>
      </c>
      <c r="U297" s="8">
        <f xml:space="preserve"> (Data!$D$45 - U$84 - U$40)</f>
        <v>-10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21</v>
      </c>
      <c r="C299" s="8">
        <f xml:space="preserve"> (Data!$D$46 - C$86 - C$40)</f>
        <v>20</v>
      </c>
      <c r="D299" s="8">
        <f xml:space="preserve"> (Data!$D$46 - D$86 - D$40)</f>
        <v>20</v>
      </c>
      <c r="E299" s="8">
        <f xml:space="preserve"> (Data!$D$46 - E$86 - E$40)</f>
        <v>19</v>
      </c>
      <c r="F299" s="8">
        <f xml:space="preserve"> (Data!$D$46 - F$86 - F$40)</f>
        <v>17</v>
      </c>
      <c r="G299" s="8">
        <f xml:space="preserve"> (Data!$D$46 - G$86 - G$40)</f>
        <v>16</v>
      </c>
      <c r="H299" s="8">
        <f xml:space="preserve"> (Data!$D$46 - H$86 - H$40)</f>
        <v>14</v>
      </c>
      <c r="I299" s="8">
        <f xml:space="preserve"> (Data!$D$46 - I$86 - I$40)</f>
        <v>11</v>
      </c>
      <c r="J299" s="8">
        <f xml:space="preserve"> (Data!$D$46 - J$86 - J$40)</f>
        <v>9</v>
      </c>
      <c r="K299" s="8">
        <f xml:space="preserve"> (Data!$D$46 - K$86 - K$40)</f>
        <v>8</v>
      </c>
      <c r="L299" s="8">
        <f xml:space="preserve"> (Data!$D$46 - L$86 - L$40)</f>
        <v>7</v>
      </c>
      <c r="M299" s="8">
        <f xml:space="preserve"> (Data!$D$46 - M$86 - M$40)</f>
        <v>6</v>
      </c>
      <c r="N299" s="8">
        <f xml:space="preserve"> (Data!$D$46 - N$86 - N$40)</f>
        <v>6</v>
      </c>
      <c r="O299" s="8">
        <f xml:space="preserve"> (Data!$D$46 - O$86 - O$40)</f>
        <v>4</v>
      </c>
      <c r="P299" s="8">
        <f xml:space="preserve"> (Data!$D$46 - P$86 - P$40)</f>
        <v>4</v>
      </c>
      <c r="Q299" s="8">
        <f xml:space="preserve"> (Data!$D$46 - Q$86 - Q$40)</f>
        <v>2</v>
      </c>
      <c r="R299" s="8">
        <f xml:space="preserve"> (Data!$D$46 - R$86 - R$40)</f>
        <v>0</v>
      </c>
      <c r="S299" s="8">
        <f xml:space="preserve"> (Data!$D$46 - S$86 - S$40)</f>
        <v>-1</v>
      </c>
      <c r="T299" s="8">
        <f xml:space="preserve"> (Data!$D$46 - T$86 - T$40)</f>
        <v>-2</v>
      </c>
      <c r="U299" s="8">
        <f xml:space="preserve"> (Data!$D$46 - U$86 - U$40)</f>
        <v>-2</v>
      </c>
    </row>
    <row r="300" spans="1:21">
      <c r="A300" s="8" t="s">
        <v>64</v>
      </c>
      <c r="B300" s="8">
        <f xml:space="preserve"> (Data!$D$46 - B$85 - B$40)</f>
        <v>22</v>
      </c>
      <c r="C300" s="8">
        <f xml:space="preserve"> (Data!$D$46 - C$85 - C$40)</f>
        <v>21</v>
      </c>
      <c r="D300" s="8">
        <f xml:space="preserve"> (Data!$D$46 - D$85 - D$40)</f>
        <v>21</v>
      </c>
      <c r="E300" s="8">
        <f xml:space="preserve"> (Data!$D$46 - E$85 - E$40)</f>
        <v>20</v>
      </c>
      <c r="F300" s="8">
        <f xml:space="preserve"> (Data!$D$46 - F$85 - F$40)</f>
        <v>18</v>
      </c>
      <c r="G300" s="8">
        <f xml:space="preserve"> (Data!$D$46 - G$85 - G$40)</f>
        <v>17</v>
      </c>
      <c r="H300" s="8">
        <f xml:space="preserve"> (Data!$D$46 - H$85 - H$40)</f>
        <v>15</v>
      </c>
      <c r="I300" s="8">
        <f xml:space="preserve"> (Data!$D$46 - I$85 - I$40)</f>
        <v>12</v>
      </c>
      <c r="J300" s="8">
        <f xml:space="preserve"> (Data!$D$46 - J$85 - J$40)</f>
        <v>10</v>
      </c>
      <c r="K300" s="8">
        <f xml:space="preserve"> (Data!$D$46 - K$85 - K$40)</f>
        <v>8</v>
      </c>
      <c r="L300" s="8">
        <f xml:space="preserve"> (Data!$D$46 - L$85 - L$40)</f>
        <v>7</v>
      </c>
      <c r="M300" s="8">
        <f xml:space="preserve"> (Data!$D$46 - M$85 - M$40)</f>
        <v>6</v>
      </c>
      <c r="N300" s="8">
        <f xml:space="preserve"> (Data!$D$46 - N$85 - N$40)</f>
        <v>5</v>
      </c>
      <c r="O300" s="8">
        <f xml:space="preserve"> (Data!$D$46 - O$85 - O$40)</f>
        <v>4</v>
      </c>
      <c r="P300" s="8">
        <f xml:space="preserve"> (Data!$D$46 - P$85 - P$40)</f>
        <v>3</v>
      </c>
      <c r="Q300" s="8">
        <f xml:space="preserve"> (Data!$D$46 - Q$85 - Q$40)</f>
        <v>2</v>
      </c>
      <c r="R300" s="8">
        <f xml:space="preserve"> (Data!$D$46 - R$85 - R$40)</f>
        <v>0</v>
      </c>
      <c r="S300" s="8">
        <f xml:space="preserve"> (Data!$D$46 - S$85 - S$40)</f>
        <v>-1</v>
      </c>
      <c r="T300" s="8">
        <f xml:space="preserve"> (Data!$D$46 - T$85 - T$40)</f>
        <v>-2</v>
      </c>
      <c r="U300" s="8">
        <f xml:space="preserve"> (Data!$D$46 - U$85 - U$40)</f>
        <v>-2</v>
      </c>
    </row>
    <row r="301" spans="1:21">
      <c r="A301" s="8" t="s">
        <v>65</v>
      </c>
      <c r="B301" s="8">
        <f xml:space="preserve"> (Data!$D$46 - B$85 - B$40)</f>
        <v>22</v>
      </c>
      <c r="C301" s="8">
        <f xml:space="preserve"> (Data!$D$46 - C$85 - C$40)</f>
        <v>21</v>
      </c>
      <c r="D301" s="8">
        <f xml:space="preserve"> (Data!$D$46 - D$85 - D$40)</f>
        <v>21</v>
      </c>
      <c r="E301" s="8">
        <f xml:space="preserve"> (Data!$D$46 - E$85 - E$40)</f>
        <v>20</v>
      </c>
      <c r="F301" s="8">
        <f xml:space="preserve"> (Data!$D$46 - F$85 - F$40)</f>
        <v>18</v>
      </c>
      <c r="G301" s="8">
        <f xml:space="preserve"> (Data!$D$46 - G$85 - G$40)</f>
        <v>17</v>
      </c>
      <c r="H301" s="8">
        <f xml:space="preserve"> (Data!$D$46 - H$85 - H$40)</f>
        <v>15</v>
      </c>
      <c r="I301" s="8">
        <f xml:space="preserve"> (Data!$D$46 - I$85 - I$40)</f>
        <v>12</v>
      </c>
      <c r="J301" s="8">
        <f xml:space="preserve"> (Data!$D$46 - J$85 - J$40)</f>
        <v>10</v>
      </c>
      <c r="K301" s="8">
        <f xml:space="preserve"> (Data!$D$46 - K$85 - K$40)</f>
        <v>8</v>
      </c>
      <c r="L301" s="8">
        <f xml:space="preserve"> (Data!$D$46 - L$85 - L$40)</f>
        <v>7</v>
      </c>
      <c r="M301" s="8">
        <f xml:space="preserve"> (Data!$D$46 - M$85 - M$40)</f>
        <v>6</v>
      </c>
      <c r="N301" s="8">
        <f xml:space="preserve"> (Data!$D$46 - N$85 - N$40)</f>
        <v>5</v>
      </c>
      <c r="O301" s="8">
        <f xml:space="preserve"> (Data!$D$46 - O$85 - O$40)</f>
        <v>4</v>
      </c>
      <c r="P301" s="8">
        <f xml:space="preserve"> (Data!$D$46 - P$85 - P$40)</f>
        <v>3</v>
      </c>
      <c r="Q301" s="8">
        <f xml:space="preserve"> (Data!$D$46 - Q$85 - Q$40)</f>
        <v>2</v>
      </c>
      <c r="R301" s="8">
        <f xml:space="preserve"> (Data!$D$46 - R$85 - R$40)</f>
        <v>0</v>
      </c>
      <c r="S301" s="8">
        <f xml:space="preserve"> (Data!$D$46 - S$85 - S$40)</f>
        <v>-1</v>
      </c>
      <c r="T301" s="8">
        <f xml:space="preserve"> (Data!$D$46 - T$85 - T$40)</f>
        <v>-2</v>
      </c>
      <c r="U301" s="8">
        <f xml:space="preserve"> (Data!$D$46 - U$85 - U$40)</f>
        <v>-2</v>
      </c>
    </row>
    <row r="302" spans="1:21">
      <c r="A302" s="8" t="s">
        <v>66</v>
      </c>
      <c r="B302" s="8">
        <f xml:space="preserve"> (Data!$D$46 - B$84 - B$40)</f>
        <v>20</v>
      </c>
      <c r="C302" s="8">
        <f xml:space="preserve"> (Data!$D$46 - C$84 - C$40)</f>
        <v>19</v>
      </c>
      <c r="D302" s="8">
        <f xml:space="preserve"> (Data!$D$46 - D$84 - D$40)</f>
        <v>19</v>
      </c>
      <c r="E302" s="8">
        <f xml:space="preserve"> (Data!$D$46 - E$84 - E$40)</f>
        <v>18</v>
      </c>
      <c r="F302" s="8">
        <f xml:space="preserve"> (Data!$D$46 - F$84 - F$40)</f>
        <v>16</v>
      </c>
      <c r="G302" s="8">
        <f xml:space="preserve"> (Data!$D$46 - G$84 - G$40)</f>
        <v>15</v>
      </c>
      <c r="H302" s="8">
        <f xml:space="preserve"> (Data!$D$46 - H$84 - H$40)</f>
        <v>13</v>
      </c>
      <c r="I302" s="8">
        <f xml:space="preserve"> (Data!$D$46 - I$84 - I$40)</f>
        <v>10</v>
      </c>
      <c r="J302" s="8">
        <f xml:space="preserve"> (Data!$D$46 - J$84 - J$40)</f>
        <v>8</v>
      </c>
      <c r="K302" s="8">
        <f xml:space="preserve"> (Data!$D$46 - K$84 - K$40)</f>
        <v>6</v>
      </c>
      <c r="L302" s="8">
        <f xml:space="preserve"> (Data!$D$46 - L$84 - L$40)</f>
        <v>5</v>
      </c>
      <c r="M302" s="8">
        <f xml:space="preserve"> (Data!$D$46 - M$84 - M$40)</f>
        <v>4</v>
      </c>
      <c r="N302" s="8">
        <f xml:space="preserve"> (Data!$D$46 - N$84 - N$40)</f>
        <v>2</v>
      </c>
      <c r="O302" s="8">
        <f xml:space="preserve"> (Data!$D$46 - O$84 - O$40)</f>
        <v>1</v>
      </c>
      <c r="P302" s="8">
        <f xml:space="preserve"> (Data!$D$46 - P$84 - P$40)</f>
        <v>0</v>
      </c>
      <c r="Q302" s="8">
        <f xml:space="preserve"> (Data!$D$46 - Q$84 - Q$40)</f>
        <v>-1</v>
      </c>
      <c r="R302" s="8">
        <f xml:space="preserve"> (Data!$D$46 - R$84 - R$40)</f>
        <v>-3</v>
      </c>
      <c r="S302" s="8">
        <f xml:space="preserve"> (Data!$D$46 - S$84 - S$40)</f>
        <v>-4</v>
      </c>
      <c r="T302" s="8">
        <f xml:space="preserve"> (Data!$D$46 - T$84 - T$40)</f>
        <v>-5</v>
      </c>
      <c r="U302" s="8">
        <f xml:space="preserve"> (Data!$D$46 - U$84 - U$40)</f>
        <v>-5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21</v>
      </c>
      <c r="C306" s="8">
        <f xml:space="preserve"> (Data!$E$44 - C$86 - C$40)</f>
        <v>20</v>
      </c>
      <c r="D306" s="8">
        <f xml:space="preserve"> (Data!$E$44 - D$86 - D$40)</f>
        <v>20</v>
      </c>
      <c r="E306" s="8">
        <f xml:space="preserve"> (Data!$E$44 - E$86 - E$40)</f>
        <v>19</v>
      </c>
      <c r="F306" s="8">
        <f xml:space="preserve"> (Data!$E$44 - F$86 - F$40)</f>
        <v>17</v>
      </c>
      <c r="G306" s="8">
        <f xml:space="preserve"> (Data!$E$44 - G$86 - G$40)</f>
        <v>16</v>
      </c>
      <c r="H306" s="8">
        <f xml:space="preserve"> (Data!$E$44 - H$86 - H$40)</f>
        <v>14</v>
      </c>
      <c r="I306" s="8">
        <f xml:space="preserve"> (Data!$E$44 - I$86 - I$40)</f>
        <v>11</v>
      </c>
      <c r="J306" s="8">
        <f xml:space="preserve"> (Data!$E$44 - J$86 - J$40)</f>
        <v>9</v>
      </c>
      <c r="K306" s="8">
        <f xml:space="preserve"> (Data!$E$44 - K$86 - K$40)</f>
        <v>8</v>
      </c>
      <c r="L306" s="8">
        <f xml:space="preserve"> (Data!$E$44 - L$86 - L$40)</f>
        <v>7</v>
      </c>
      <c r="M306" s="8">
        <f xml:space="preserve"> (Data!$E$44 - M$86 - M$40)</f>
        <v>6</v>
      </c>
      <c r="N306" s="8">
        <f xml:space="preserve"> (Data!$E$44 - N$86 - N$40)</f>
        <v>6</v>
      </c>
      <c r="O306" s="8">
        <f xml:space="preserve"> (Data!$E$44 - O$86 - O$40)</f>
        <v>4</v>
      </c>
      <c r="P306" s="8">
        <f xml:space="preserve"> (Data!$E$44 - P$86 - P$40)</f>
        <v>4</v>
      </c>
      <c r="Q306" s="8">
        <f xml:space="preserve"> (Data!$E$44 - Q$86 - Q$40)</f>
        <v>2</v>
      </c>
      <c r="R306" s="8">
        <f xml:space="preserve"> (Data!$E$44 - R$86 - R$40)</f>
        <v>0</v>
      </c>
      <c r="S306" s="8">
        <f xml:space="preserve"> (Data!$E$44 - S$86 - S$40)</f>
        <v>-1</v>
      </c>
      <c r="T306" s="8">
        <f xml:space="preserve"> (Data!$E$44 - T$86 - T$40)</f>
        <v>-2</v>
      </c>
      <c r="U306" s="8">
        <f xml:space="preserve"> (Data!$E$44 - U$86 - U$40)</f>
        <v>-2</v>
      </c>
    </row>
    <row r="307" spans="1:21">
      <c r="A307" s="8" t="s">
        <v>64</v>
      </c>
      <c r="B307" s="8">
        <f xml:space="preserve"> (Data!$E$44 - B$85 - B$40)</f>
        <v>22</v>
      </c>
      <c r="C307" s="8">
        <f xml:space="preserve"> (Data!$E$44 - C$85 - C$40)</f>
        <v>21</v>
      </c>
      <c r="D307" s="8">
        <f xml:space="preserve"> (Data!$E$44 - D$85 - D$40)</f>
        <v>21</v>
      </c>
      <c r="E307" s="8">
        <f xml:space="preserve"> (Data!$E$44 - E$85 - E$40)</f>
        <v>20</v>
      </c>
      <c r="F307" s="8">
        <f xml:space="preserve"> (Data!$E$44 - F$85 - F$40)</f>
        <v>18</v>
      </c>
      <c r="G307" s="8">
        <f xml:space="preserve"> (Data!$E$44 - G$85 - G$40)</f>
        <v>17</v>
      </c>
      <c r="H307" s="8">
        <f xml:space="preserve"> (Data!$E$44 - H$85 - H$40)</f>
        <v>15</v>
      </c>
      <c r="I307" s="8">
        <f xml:space="preserve"> (Data!$E$44 - I$85 - I$40)</f>
        <v>12</v>
      </c>
      <c r="J307" s="8">
        <f xml:space="preserve"> (Data!$E$44 - J$85 - J$40)</f>
        <v>10</v>
      </c>
      <c r="K307" s="8">
        <f xml:space="preserve"> (Data!$E$44 - K$85 - K$40)</f>
        <v>8</v>
      </c>
      <c r="L307" s="8">
        <f xml:space="preserve"> (Data!$E$44 - L$85 - L$40)</f>
        <v>7</v>
      </c>
      <c r="M307" s="8">
        <f xml:space="preserve"> (Data!$E$44 - M$85 - M$40)</f>
        <v>6</v>
      </c>
      <c r="N307" s="8">
        <f xml:space="preserve"> (Data!$E$44 - N$85 - N$40)</f>
        <v>5</v>
      </c>
      <c r="O307" s="8">
        <f xml:space="preserve"> (Data!$E$44 - O$85 - O$40)</f>
        <v>4</v>
      </c>
      <c r="P307" s="8">
        <f xml:space="preserve"> (Data!$E$44 - P$85 - P$40)</f>
        <v>3</v>
      </c>
      <c r="Q307" s="8">
        <f xml:space="preserve"> (Data!$E$44 - Q$85 - Q$40)</f>
        <v>2</v>
      </c>
      <c r="R307" s="8">
        <f xml:space="preserve"> (Data!$E$44 - R$85 - R$40)</f>
        <v>0</v>
      </c>
      <c r="S307" s="8">
        <f xml:space="preserve"> (Data!$E$44 - S$85 - S$40)</f>
        <v>-1</v>
      </c>
      <c r="T307" s="8">
        <f xml:space="preserve"> (Data!$E$44 - T$85 - T$40)</f>
        <v>-2</v>
      </c>
      <c r="U307" s="8">
        <f xml:space="preserve"> (Data!$E$44 - U$85 - U$40)</f>
        <v>-2</v>
      </c>
    </row>
    <row r="308" spans="1:21">
      <c r="A308" s="8" t="s">
        <v>65</v>
      </c>
      <c r="B308" s="8">
        <f xml:space="preserve"> (Data!$E$44 - B$85 - B$40)</f>
        <v>22</v>
      </c>
      <c r="C308" s="8">
        <f xml:space="preserve"> (Data!$E$44 - C$85 - C$40)</f>
        <v>21</v>
      </c>
      <c r="D308" s="8">
        <f xml:space="preserve"> (Data!$E$44 - D$85 - D$40)</f>
        <v>21</v>
      </c>
      <c r="E308" s="8">
        <f xml:space="preserve"> (Data!$E$44 - E$85 - E$40)</f>
        <v>20</v>
      </c>
      <c r="F308" s="8">
        <f xml:space="preserve"> (Data!$E$44 - F$85 - F$40)</f>
        <v>18</v>
      </c>
      <c r="G308" s="8">
        <f xml:space="preserve"> (Data!$E$44 - G$85 - G$40)</f>
        <v>17</v>
      </c>
      <c r="H308" s="8">
        <f xml:space="preserve"> (Data!$E$44 - H$85 - H$40)</f>
        <v>15</v>
      </c>
      <c r="I308" s="8">
        <f xml:space="preserve"> (Data!$E$44 - I$85 - I$40)</f>
        <v>12</v>
      </c>
      <c r="J308" s="8">
        <f xml:space="preserve"> (Data!$E$44 - J$85 - J$40)</f>
        <v>10</v>
      </c>
      <c r="K308" s="8">
        <f xml:space="preserve"> (Data!$E$44 - K$85 - K$40)</f>
        <v>8</v>
      </c>
      <c r="L308" s="8">
        <f xml:space="preserve"> (Data!$E$44 - L$85 - L$40)</f>
        <v>7</v>
      </c>
      <c r="M308" s="8">
        <f xml:space="preserve"> (Data!$E$44 - M$85 - M$40)</f>
        <v>6</v>
      </c>
      <c r="N308" s="8">
        <f xml:space="preserve"> (Data!$E$44 - N$85 - N$40)</f>
        <v>5</v>
      </c>
      <c r="O308" s="8">
        <f xml:space="preserve"> (Data!$E$44 - O$85 - O$40)</f>
        <v>4</v>
      </c>
      <c r="P308" s="8">
        <f xml:space="preserve"> (Data!$E$44 - P$85 - P$40)</f>
        <v>3</v>
      </c>
      <c r="Q308" s="8">
        <f xml:space="preserve"> (Data!$E$44 - Q$85 - Q$40)</f>
        <v>2</v>
      </c>
      <c r="R308" s="8">
        <f xml:space="preserve"> (Data!$E$44 - R$85 - R$40)</f>
        <v>0</v>
      </c>
      <c r="S308" s="8">
        <f xml:space="preserve"> (Data!$E$44 - S$85 - S$40)</f>
        <v>-1</v>
      </c>
      <c r="T308" s="8">
        <f xml:space="preserve"> (Data!$E$44 - T$85 - T$40)</f>
        <v>-2</v>
      </c>
      <c r="U308" s="8">
        <f xml:space="preserve"> (Data!$E$44 - U$85 - U$40)</f>
        <v>-2</v>
      </c>
    </row>
    <row r="309" spans="1:21">
      <c r="A309" s="8" t="s">
        <v>66</v>
      </c>
      <c r="B309" s="8">
        <f xml:space="preserve"> (Data!$E$44 - B$84 - B$40)</f>
        <v>20</v>
      </c>
      <c r="C309" s="8">
        <f xml:space="preserve"> (Data!$E$44 - C$84 - C$40)</f>
        <v>19</v>
      </c>
      <c r="D309" s="8">
        <f xml:space="preserve"> (Data!$E$44 - D$84 - D$40)</f>
        <v>19</v>
      </c>
      <c r="E309" s="8">
        <f xml:space="preserve"> (Data!$E$44 - E$84 - E$40)</f>
        <v>18</v>
      </c>
      <c r="F309" s="8">
        <f xml:space="preserve"> (Data!$E$44 - F$84 - F$40)</f>
        <v>16</v>
      </c>
      <c r="G309" s="8">
        <f xml:space="preserve"> (Data!$E$44 - G$84 - G$40)</f>
        <v>15</v>
      </c>
      <c r="H309" s="8">
        <f xml:space="preserve"> (Data!$E$44 - H$84 - H$40)</f>
        <v>13</v>
      </c>
      <c r="I309" s="8">
        <f xml:space="preserve"> (Data!$E$44 - I$84 - I$40)</f>
        <v>10</v>
      </c>
      <c r="J309" s="8">
        <f xml:space="preserve"> (Data!$E$44 - J$84 - J$40)</f>
        <v>8</v>
      </c>
      <c r="K309" s="8">
        <f xml:space="preserve"> (Data!$E$44 - K$84 - K$40)</f>
        <v>6</v>
      </c>
      <c r="L309" s="8">
        <f xml:space="preserve"> (Data!$E$44 - L$84 - L$40)</f>
        <v>5</v>
      </c>
      <c r="M309" s="8">
        <f xml:space="preserve"> (Data!$E$44 - M$84 - M$40)</f>
        <v>4</v>
      </c>
      <c r="N309" s="8">
        <f xml:space="preserve"> (Data!$E$44 - N$84 - N$40)</f>
        <v>2</v>
      </c>
      <c r="O309" s="8">
        <f xml:space="preserve"> (Data!$E$44 - O$84 - O$40)</f>
        <v>1</v>
      </c>
      <c r="P309" s="8">
        <f xml:space="preserve"> (Data!$E$44 - P$84 - P$40)</f>
        <v>0</v>
      </c>
      <c r="Q309" s="8">
        <f xml:space="preserve"> (Data!$E$44 - Q$84 - Q$40)</f>
        <v>-1</v>
      </c>
      <c r="R309" s="8">
        <f xml:space="preserve"> (Data!$E$44 - R$84 - R$40)</f>
        <v>-3</v>
      </c>
      <c r="S309" s="8">
        <f xml:space="preserve"> (Data!$E$44 - S$84 - S$40)</f>
        <v>-4</v>
      </c>
      <c r="T309" s="8">
        <f xml:space="preserve"> (Data!$E$44 - T$84 - T$40)</f>
        <v>-5</v>
      </c>
      <c r="U309" s="8">
        <f xml:space="preserve"> (Data!$E$44 - U$84 - U$40)</f>
        <v>-5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26</v>
      </c>
      <c r="C311" s="8">
        <f xml:space="preserve"> (Data!$E$45 - C$86 - C$40)</f>
        <v>25</v>
      </c>
      <c r="D311" s="8">
        <f xml:space="preserve"> (Data!$E$45 - D$86 - D$40)</f>
        <v>25</v>
      </c>
      <c r="E311" s="8">
        <f xml:space="preserve"> (Data!$E$45 - E$86 - E$40)</f>
        <v>24</v>
      </c>
      <c r="F311" s="8">
        <f xml:space="preserve"> (Data!$E$45 - F$86 - F$40)</f>
        <v>22</v>
      </c>
      <c r="G311" s="8">
        <f xml:space="preserve"> (Data!$E$45 - G$86 - G$40)</f>
        <v>21</v>
      </c>
      <c r="H311" s="8">
        <f xml:space="preserve"> (Data!$E$45 - H$86 - H$40)</f>
        <v>19</v>
      </c>
      <c r="I311" s="8">
        <f xml:space="preserve"> (Data!$E$45 - I$86 - I$40)</f>
        <v>16</v>
      </c>
      <c r="J311" s="8">
        <f xml:space="preserve"> (Data!$E$45 - J$86 - J$40)</f>
        <v>14</v>
      </c>
      <c r="K311" s="8">
        <f xml:space="preserve"> (Data!$E$45 - K$86 - K$40)</f>
        <v>13</v>
      </c>
      <c r="L311" s="8">
        <f xml:space="preserve"> (Data!$E$45 - L$86 - L$40)</f>
        <v>12</v>
      </c>
      <c r="M311" s="8">
        <f xml:space="preserve"> (Data!$E$45 - M$86 - M$40)</f>
        <v>11</v>
      </c>
      <c r="N311" s="8">
        <f xml:space="preserve"> (Data!$E$45 - N$86 - N$40)</f>
        <v>11</v>
      </c>
      <c r="O311" s="8">
        <f xml:space="preserve"> (Data!$E$45 - O$86 - O$40)</f>
        <v>9</v>
      </c>
      <c r="P311" s="8">
        <f xml:space="preserve"> (Data!$E$45 - P$86 - P$40)</f>
        <v>9</v>
      </c>
      <c r="Q311" s="8">
        <f xml:space="preserve"> (Data!$E$45 - Q$86 - Q$40)</f>
        <v>7</v>
      </c>
      <c r="R311" s="8">
        <f xml:space="preserve"> (Data!$E$45 - R$86 - R$40)</f>
        <v>5</v>
      </c>
      <c r="S311" s="8">
        <f xml:space="preserve"> (Data!$E$45 - S$86 - S$40)</f>
        <v>4</v>
      </c>
      <c r="T311" s="8">
        <f xml:space="preserve"> (Data!$E$45 - T$86 - T$40)</f>
        <v>3</v>
      </c>
      <c r="U311" s="8">
        <f xml:space="preserve"> (Data!$E$45 - U$86 - U$40)</f>
        <v>3</v>
      </c>
    </row>
    <row r="312" spans="1:21">
      <c r="A312" s="8" t="s">
        <v>64</v>
      </c>
      <c r="B312" s="8">
        <f xml:space="preserve"> (Data!$E$45 - B$85 - B$40)</f>
        <v>27</v>
      </c>
      <c r="C312" s="8">
        <f xml:space="preserve"> (Data!$E$45 - C$85 - C$40)</f>
        <v>26</v>
      </c>
      <c r="D312" s="8">
        <f xml:space="preserve"> (Data!$E$45 - D$85 - D$40)</f>
        <v>26</v>
      </c>
      <c r="E312" s="8">
        <f xml:space="preserve"> (Data!$E$45 - E$85 - E$40)</f>
        <v>25</v>
      </c>
      <c r="F312" s="8">
        <f xml:space="preserve"> (Data!$E$45 - F$85 - F$40)</f>
        <v>23</v>
      </c>
      <c r="G312" s="8">
        <f xml:space="preserve"> (Data!$E$45 - G$85 - G$40)</f>
        <v>22</v>
      </c>
      <c r="H312" s="8">
        <f xml:space="preserve"> (Data!$E$45 - H$85 - H$40)</f>
        <v>20</v>
      </c>
      <c r="I312" s="8">
        <f xml:space="preserve"> (Data!$E$45 - I$85 - I$40)</f>
        <v>17</v>
      </c>
      <c r="J312" s="8">
        <f xml:space="preserve"> (Data!$E$45 - J$85 - J$40)</f>
        <v>15</v>
      </c>
      <c r="K312" s="8">
        <f xml:space="preserve"> (Data!$E$45 - K$85 - K$40)</f>
        <v>13</v>
      </c>
      <c r="L312" s="8">
        <f xml:space="preserve"> (Data!$E$45 - L$85 - L$40)</f>
        <v>12</v>
      </c>
      <c r="M312" s="8">
        <f xml:space="preserve"> (Data!$E$45 - M$85 - M$40)</f>
        <v>11</v>
      </c>
      <c r="N312" s="8">
        <f xml:space="preserve"> (Data!$E$45 - N$85 - N$40)</f>
        <v>10</v>
      </c>
      <c r="O312" s="8">
        <f xml:space="preserve"> (Data!$E$45 - O$85 - O$40)</f>
        <v>9</v>
      </c>
      <c r="P312" s="8">
        <f xml:space="preserve"> (Data!$E$45 - P$85 - P$40)</f>
        <v>8</v>
      </c>
      <c r="Q312" s="8">
        <f xml:space="preserve"> (Data!$E$45 - Q$85 - Q$40)</f>
        <v>7</v>
      </c>
      <c r="R312" s="8">
        <f xml:space="preserve"> (Data!$E$45 - R$85 - R$40)</f>
        <v>5</v>
      </c>
      <c r="S312" s="8">
        <f xml:space="preserve"> (Data!$E$45 - S$85 - S$40)</f>
        <v>4</v>
      </c>
      <c r="T312" s="8">
        <f xml:space="preserve"> (Data!$E$45 - T$85 - T$40)</f>
        <v>3</v>
      </c>
      <c r="U312" s="8">
        <f xml:space="preserve"> (Data!$E$45 - U$85 - U$40)</f>
        <v>3</v>
      </c>
    </row>
    <row r="313" spans="1:21">
      <c r="A313" s="8" t="s">
        <v>65</v>
      </c>
      <c r="B313" s="8">
        <f xml:space="preserve"> (Data!$E$45 - B$85 - B$40)</f>
        <v>27</v>
      </c>
      <c r="C313" s="8">
        <f xml:space="preserve"> (Data!$E$45 - C$85 - C$40)</f>
        <v>26</v>
      </c>
      <c r="D313" s="8">
        <f xml:space="preserve"> (Data!$E$45 - D$85 - D$40)</f>
        <v>26</v>
      </c>
      <c r="E313" s="8">
        <f xml:space="preserve"> (Data!$E$45 - E$85 - E$40)</f>
        <v>25</v>
      </c>
      <c r="F313" s="8">
        <f xml:space="preserve"> (Data!$E$45 - F$85 - F$40)</f>
        <v>23</v>
      </c>
      <c r="G313" s="8">
        <f xml:space="preserve"> (Data!$E$45 - G$85 - G$40)</f>
        <v>22</v>
      </c>
      <c r="H313" s="8">
        <f xml:space="preserve"> (Data!$E$45 - H$85 - H$40)</f>
        <v>20</v>
      </c>
      <c r="I313" s="8">
        <f xml:space="preserve"> (Data!$E$45 - I$85 - I$40)</f>
        <v>17</v>
      </c>
      <c r="J313" s="8">
        <f xml:space="preserve"> (Data!$E$45 - J$85 - J$40)</f>
        <v>15</v>
      </c>
      <c r="K313" s="8">
        <f xml:space="preserve"> (Data!$E$45 - K$85 - K$40)</f>
        <v>13</v>
      </c>
      <c r="L313" s="8">
        <f xml:space="preserve"> (Data!$E$45 - L$85 - L$40)</f>
        <v>12</v>
      </c>
      <c r="M313" s="8">
        <f xml:space="preserve"> (Data!$E$45 - M$85 - M$40)</f>
        <v>11</v>
      </c>
      <c r="N313" s="8">
        <f xml:space="preserve"> (Data!$E$45 - N$85 - N$40)</f>
        <v>10</v>
      </c>
      <c r="O313" s="8">
        <f xml:space="preserve"> (Data!$E$45 - O$85 - O$40)</f>
        <v>9</v>
      </c>
      <c r="P313" s="8">
        <f xml:space="preserve"> (Data!$E$45 - P$85 - P$40)</f>
        <v>8</v>
      </c>
      <c r="Q313" s="8">
        <f xml:space="preserve"> (Data!$E$45 - Q$85 - Q$40)</f>
        <v>7</v>
      </c>
      <c r="R313" s="8">
        <f xml:space="preserve"> (Data!$E$45 - R$85 - R$40)</f>
        <v>5</v>
      </c>
      <c r="S313" s="8">
        <f xml:space="preserve"> (Data!$E$45 - S$85 - S$40)</f>
        <v>4</v>
      </c>
      <c r="T313" s="8">
        <f xml:space="preserve"> (Data!$E$45 - T$85 - T$40)</f>
        <v>3</v>
      </c>
      <c r="U313" s="8">
        <f xml:space="preserve"> (Data!$E$45 - U$85 - U$40)</f>
        <v>3</v>
      </c>
    </row>
    <row r="314" spans="1:21">
      <c r="A314" s="8" t="s">
        <v>66</v>
      </c>
      <c r="B314" s="8">
        <f xml:space="preserve"> (Data!$E$45 - B$84 - B$40)</f>
        <v>25</v>
      </c>
      <c r="C314" s="8">
        <f xml:space="preserve"> (Data!$E$45 - C$84 - C$40)</f>
        <v>24</v>
      </c>
      <c r="D314" s="8">
        <f xml:space="preserve"> (Data!$E$45 - D$84 - D$40)</f>
        <v>24</v>
      </c>
      <c r="E314" s="8">
        <f xml:space="preserve"> (Data!$E$45 - E$84 - E$40)</f>
        <v>23</v>
      </c>
      <c r="F314" s="8">
        <f xml:space="preserve"> (Data!$E$45 - F$84 - F$40)</f>
        <v>21</v>
      </c>
      <c r="G314" s="8">
        <f xml:space="preserve"> (Data!$E$45 - G$84 - G$40)</f>
        <v>20</v>
      </c>
      <c r="H314" s="8">
        <f xml:space="preserve"> (Data!$E$45 - H$84 - H$40)</f>
        <v>18</v>
      </c>
      <c r="I314" s="8">
        <f xml:space="preserve"> (Data!$E$45 - I$84 - I$40)</f>
        <v>15</v>
      </c>
      <c r="J314" s="8">
        <f xml:space="preserve"> (Data!$E$45 - J$84 - J$40)</f>
        <v>13</v>
      </c>
      <c r="K314" s="8">
        <f xml:space="preserve"> (Data!$E$45 - K$84 - K$40)</f>
        <v>11</v>
      </c>
      <c r="L314" s="8">
        <f xml:space="preserve"> (Data!$E$45 - L$84 - L$40)</f>
        <v>10</v>
      </c>
      <c r="M314" s="8">
        <f xml:space="preserve"> (Data!$E$45 - M$84 - M$40)</f>
        <v>9</v>
      </c>
      <c r="N314" s="8">
        <f xml:space="preserve"> (Data!$E$45 - N$84 - N$40)</f>
        <v>7</v>
      </c>
      <c r="O314" s="8">
        <f xml:space="preserve"> (Data!$E$45 - O$84 - O$40)</f>
        <v>6</v>
      </c>
      <c r="P314" s="8">
        <f xml:space="preserve"> (Data!$E$45 - P$84 - P$40)</f>
        <v>5</v>
      </c>
      <c r="Q314" s="8">
        <f xml:space="preserve"> (Data!$E$45 - Q$84 - Q$40)</f>
        <v>4</v>
      </c>
      <c r="R314" s="8">
        <f xml:space="preserve"> (Data!$E$45 - R$84 - R$40)</f>
        <v>2</v>
      </c>
      <c r="S314" s="8">
        <f xml:space="preserve"> (Data!$E$45 - S$84 - S$40)</f>
        <v>1</v>
      </c>
      <c r="T314" s="8">
        <f xml:space="preserve"> (Data!$E$45 - T$84 - T$40)</f>
        <v>0</v>
      </c>
      <c r="U314" s="8">
        <f xml:space="preserve"> (Data!$E$45 - U$84 - U$40)</f>
        <v>0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31</v>
      </c>
      <c r="C316" s="8">
        <f xml:space="preserve"> (Data!$E$46 - C$86 - C$40)</f>
        <v>30</v>
      </c>
      <c r="D316" s="8">
        <f xml:space="preserve"> (Data!$E$46 - D$86 - D$40)</f>
        <v>30</v>
      </c>
      <c r="E316" s="8">
        <f xml:space="preserve"> (Data!$E$46 - E$86 - E$40)</f>
        <v>29</v>
      </c>
      <c r="F316" s="8">
        <f xml:space="preserve"> (Data!$E$46 - F$86 - F$40)</f>
        <v>27</v>
      </c>
      <c r="G316" s="8">
        <f xml:space="preserve"> (Data!$E$46 - G$86 - G$40)</f>
        <v>26</v>
      </c>
      <c r="H316" s="8">
        <f xml:space="preserve"> (Data!$E$46 - H$86 - H$40)</f>
        <v>24</v>
      </c>
      <c r="I316" s="8">
        <f xml:space="preserve"> (Data!$E$46 - I$86 - I$40)</f>
        <v>21</v>
      </c>
      <c r="J316" s="8">
        <f xml:space="preserve"> (Data!$E$46 - J$86 - J$40)</f>
        <v>19</v>
      </c>
      <c r="K316" s="8">
        <f xml:space="preserve"> (Data!$E$46 - K$86 - K$40)</f>
        <v>18</v>
      </c>
      <c r="L316" s="8">
        <f xml:space="preserve"> (Data!$E$46 - L$86 - L$40)</f>
        <v>17</v>
      </c>
      <c r="M316" s="8">
        <f xml:space="preserve"> (Data!$E$46 - M$86 - M$40)</f>
        <v>16</v>
      </c>
      <c r="N316" s="8">
        <f xml:space="preserve"> (Data!$E$46 - N$86 - N$40)</f>
        <v>16</v>
      </c>
      <c r="O316" s="8">
        <f xml:space="preserve"> (Data!$E$46 - O$86 - O$40)</f>
        <v>14</v>
      </c>
      <c r="P316" s="8">
        <f xml:space="preserve"> (Data!$E$46 - P$86 - P$40)</f>
        <v>14</v>
      </c>
      <c r="Q316" s="8">
        <f xml:space="preserve"> (Data!$E$46 - Q$86 - Q$40)</f>
        <v>12</v>
      </c>
      <c r="R316" s="8">
        <f xml:space="preserve"> (Data!$E$46 - R$86 - R$40)</f>
        <v>10</v>
      </c>
      <c r="S316" s="8">
        <f xml:space="preserve"> (Data!$E$46 - S$86 - S$40)</f>
        <v>9</v>
      </c>
      <c r="T316" s="8">
        <f xml:space="preserve"> (Data!$E$46 - T$86 - T$40)</f>
        <v>8</v>
      </c>
      <c r="U316" s="8">
        <f xml:space="preserve"> (Data!$E$46 - U$86 - U$40)</f>
        <v>8</v>
      </c>
    </row>
    <row r="317" spans="1:21">
      <c r="A317" s="8" t="s">
        <v>64</v>
      </c>
      <c r="B317" s="8">
        <f xml:space="preserve"> (Data!$E$46 - B$85 - B$40)</f>
        <v>32</v>
      </c>
      <c r="C317" s="8">
        <f xml:space="preserve"> (Data!$E$46 - C$85 - C$40)</f>
        <v>31</v>
      </c>
      <c r="D317" s="8">
        <f xml:space="preserve"> (Data!$E$46 - D$85 - D$40)</f>
        <v>31</v>
      </c>
      <c r="E317" s="8">
        <f xml:space="preserve"> (Data!$E$46 - E$85 - E$40)</f>
        <v>30</v>
      </c>
      <c r="F317" s="8">
        <f xml:space="preserve"> (Data!$E$46 - F$85 - F$40)</f>
        <v>28</v>
      </c>
      <c r="G317" s="8">
        <f xml:space="preserve"> (Data!$E$46 - G$85 - G$40)</f>
        <v>27</v>
      </c>
      <c r="H317" s="8">
        <f xml:space="preserve"> (Data!$E$46 - H$85 - H$40)</f>
        <v>25</v>
      </c>
      <c r="I317" s="8">
        <f xml:space="preserve"> (Data!$E$46 - I$85 - I$40)</f>
        <v>22</v>
      </c>
      <c r="J317" s="8">
        <f xml:space="preserve"> (Data!$E$46 - J$85 - J$40)</f>
        <v>20</v>
      </c>
      <c r="K317" s="8">
        <f xml:space="preserve"> (Data!$E$46 - K$85 - K$40)</f>
        <v>18</v>
      </c>
      <c r="L317" s="8">
        <f xml:space="preserve"> (Data!$E$46 - L$85 - L$40)</f>
        <v>17</v>
      </c>
      <c r="M317" s="8">
        <f xml:space="preserve"> (Data!$E$46 - M$85 - M$40)</f>
        <v>16</v>
      </c>
      <c r="N317" s="8">
        <f xml:space="preserve"> (Data!$E$46 - N$85 - N$40)</f>
        <v>15</v>
      </c>
      <c r="O317" s="8">
        <f xml:space="preserve"> (Data!$E$46 - O$85 - O$40)</f>
        <v>14</v>
      </c>
      <c r="P317" s="8">
        <f xml:space="preserve"> (Data!$E$46 - P$85 - P$40)</f>
        <v>13</v>
      </c>
      <c r="Q317" s="8">
        <f xml:space="preserve"> (Data!$E$46 - Q$85 - Q$40)</f>
        <v>12</v>
      </c>
      <c r="R317" s="8">
        <f xml:space="preserve"> (Data!$E$46 - R$85 - R$40)</f>
        <v>10</v>
      </c>
      <c r="S317" s="8">
        <f xml:space="preserve"> (Data!$E$46 - S$85 - S$40)</f>
        <v>9</v>
      </c>
      <c r="T317" s="8">
        <f xml:space="preserve"> (Data!$E$46 - T$85 - T$40)</f>
        <v>8</v>
      </c>
      <c r="U317" s="8">
        <f xml:space="preserve"> (Data!$E$46 - U$85 - U$40)</f>
        <v>8</v>
      </c>
    </row>
    <row r="318" spans="1:21">
      <c r="A318" s="8" t="s">
        <v>65</v>
      </c>
      <c r="B318" s="8">
        <f xml:space="preserve"> (Data!$E$46 - B$85 - B$40)</f>
        <v>32</v>
      </c>
      <c r="C318" s="8">
        <f xml:space="preserve"> (Data!$E$46 - C$85 - C$40)</f>
        <v>31</v>
      </c>
      <c r="D318" s="8">
        <f xml:space="preserve"> (Data!$E$46 - D$85 - D$40)</f>
        <v>31</v>
      </c>
      <c r="E318" s="8">
        <f xml:space="preserve"> (Data!$E$46 - E$85 - E$40)</f>
        <v>30</v>
      </c>
      <c r="F318" s="8">
        <f xml:space="preserve"> (Data!$E$46 - F$85 - F$40)</f>
        <v>28</v>
      </c>
      <c r="G318" s="8">
        <f xml:space="preserve"> (Data!$E$46 - G$85 - G$40)</f>
        <v>27</v>
      </c>
      <c r="H318" s="8">
        <f xml:space="preserve"> (Data!$E$46 - H$85 - H$40)</f>
        <v>25</v>
      </c>
      <c r="I318" s="8">
        <f xml:space="preserve"> (Data!$E$46 - I$85 - I$40)</f>
        <v>22</v>
      </c>
      <c r="J318" s="8">
        <f xml:space="preserve"> (Data!$E$46 - J$85 - J$40)</f>
        <v>20</v>
      </c>
      <c r="K318" s="8">
        <f xml:space="preserve"> (Data!$E$46 - K$85 - K$40)</f>
        <v>18</v>
      </c>
      <c r="L318" s="8">
        <f xml:space="preserve"> (Data!$E$46 - L$85 - L$40)</f>
        <v>17</v>
      </c>
      <c r="M318" s="8">
        <f xml:space="preserve"> (Data!$E$46 - M$85 - M$40)</f>
        <v>16</v>
      </c>
      <c r="N318" s="8">
        <f xml:space="preserve"> (Data!$E$46 - N$85 - N$40)</f>
        <v>15</v>
      </c>
      <c r="O318" s="8">
        <f xml:space="preserve"> (Data!$E$46 - O$85 - O$40)</f>
        <v>14</v>
      </c>
      <c r="P318" s="8">
        <f xml:space="preserve"> (Data!$E$46 - P$85 - P$40)</f>
        <v>13</v>
      </c>
      <c r="Q318" s="8">
        <f xml:space="preserve"> (Data!$E$46 - Q$85 - Q$40)</f>
        <v>12</v>
      </c>
      <c r="R318" s="8">
        <f xml:space="preserve"> (Data!$E$46 - R$85 - R$40)</f>
        <v>10</v>
      </c>
      <c r="S318" s="8">
        <f xml:space="preserve"> (Data!$E$46 - S$85 - S$40)</f>
        <v>9</v>
      </c>
      <c r="T318" s="8">
        <f xml:space="preserve"> (Data!$E$46 - T$85 - T$40)</f>
        <v>8</v>
      </c>
      <c r="U318" s="8">
        <f xml:space="preserve"> (Data!$E$46 - U$85 - U$40)</f>
        <v>8</v>
      </c>
    </row>
    <row r="319" spans="1:21">
      <c r="A319" s="8" t="s">
        <v>66</v>
      </c>
      <c r="B319" s="8">
        <f xml:space="preserve"> (Data!$E$46 - B$84 - B$40)</f>
        <v>30</v>
      </c>
      <c r="C319" s="8">
        <f xml:space="preserve"> (Data!$E$46 - C$84 - C$40)</f>
        <v>29</v>
      </c>
      <c r="D319" s="8">
        <f xml:space="preserve"> (Data!$E$46 - D$84 - D$40)</f>
        <v>29</v>
      </c>
      <c r="E319" s="8">
        <f xml:space="preserve"> (Data!$E$46 - E$84 - E$40)</f>
        <v>28</v>
      </c>
      <c r="F319" s="8">
        <f xml:space="preserve"> (Data!$E$46 - F$84 - F$40)</f>
        <v>26</v>
      </c>
      <c r="G319" s="8">
        <f xml:space="preserve"> (Data!$E$46 - G$84 - G$40)</f>
        <v>25</v>
      </c>
      <c r="H319" s="8">
        <f xml:space="preserve"> (Data!$E$46 - H$84 - H$40)</f>
        <v>23</v>
      </c>
      <c r="I319" s="8">
        <f xml:space="preserve"> (Data!$E$46 - I$84 - I$40)</f>
        <v>20</v>
      </c>
      <c r="J319" s="8">
        <f xml:space="preserve"> (Data!$E$46 - J$84 - J$40)</f>
        <v>18</v>
      </c>
      <c r="K319" s="8">
        <f xml:space="preserve"> (Data!$E$46 - K$84 - K$40)</f>
        <v>16</v>
      </c>
      <c r="L319" s="8">
        <f xml:space="preserve"> (Data!$E$46 - L$84 - L$40)</f>
        <v>15</v>
      </c>
      <c r="M319" s="8">
        <f xml:space="preserve"> (Data!$E$46 - M$84 - M$40)</f>
        <v>14</v>
      </c>
      <c r="N319" s="8">
        <f xml:space="preserve"> (Data!$E$46 - N$84 - N$40)</f>
        <v>12</v>
      </c>
      <c r="O319" s="8">
        <f xml:space="preserve"> (Data!$E$46 - O$84 - O$40)</f>
        <v>11</v>
      </c>
      <c r="P319" s="8">
        <f xml:space="preserve"> (Data!$E$46 - P$84 - P$40)</f>
        <v>10</v>
      </c>
      <c r="Q319" s="8">
        <f xml:space="preserve"> (Data!$E$46 - Q$84 - Q$40)</f>
        <v>9</v>
      </c>
      <c r="R319" s="8">
        <f xml:space="preserve"> (Data!$E$46 - R$84 - R$40)</f>
        <v>7</v>
      </c>
      <c r="S319" s="8">
        <f xml:space="preserve"> (Data!$E$46 - S$84 - S$40)</f>
        <v>6</v>
      </c>
      <c r="T319" s="8">
        <f xml:space="preserve"> (Data!$E$46 - T$84 - T$40)</f>
        <v>5</v>
      </c>
      <c r="U319" s="8">
        <f xml:space="preserve"> (Data!$E$46 - U$84 - U$40)</f>
        <v>5</v>
      </c>
    </row>
  </sheetData>
  <conditionalFormatting sqref="B112:U116 B251:U254 B118:U179">
    <cfRule type="colorScale" priority="2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24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23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{C6E19E06-4994-0740-AFCA-01F96BD59E17}</x14:id>
        </ext>
      </extLst>
    </cfRule>
  </conditionalFormatting>
  <conditionalFormatting sqref="B89:U96">
    <cfRule type="cellIs" dxfId="25" priority="20" operator="equal">
      <formula>-1</formula>
    </cfRule>
    <cfRule type="cellIs" dxfId="24" priority="21" operator="equal">
      <formula>1</formula>
    </cfRule>
  </conditionalFormatting>
  <conditionalFormatting sqref="B197:U204">
    <cfRule type="cellIs" dxfId="23" priority="19" operator="greaterThan">
      <formula>0</formula>
    </cfRule>
  </conditionalFormatting>
  <conditionalFormatting sqref="B9:U14">
    <cfRule type="expression" dxfId="22" priority="4">
      <formula>B$7&lt;=$B$5</formula>
    </cfRule>
    <cfRule type="expression" dxfId="21" priority="18">
      <formula>A9&lt;B9</formula>
    </cfRule>
  </conditionalFormatting>
  <conditionalFormatting sqref="B190:U195">
    <cfRule type="expression" dxfId="20" priority="17">
      <formula>A190&lt;B190</formula>
    </cfRule>
  </conditionalFormatting>
  <conditionalFormatting sqref="B8:U8">
    <cfRule type="cellIs" dxfId="19" priority="15" operator="lessThan">
      <formula>0</formula>
    </cfRule>
    <cfRule type="cellIs" dxfId="18" priority="16" operator="greaterThan">
      <formula>0</formula>
    </cfRule>
  </conditionalFormatting>
  <conditionalFormatting sqref="B25:U25">
    <cfRule type="expression" dxfId="17" priority="2">
      <formula>B$7&lt;=$B$5</formula>
    </cfRule>
    <cfRule type="expression" dxfId="16" priority="32">
      <formula>B24&gt;0</formula>
    </cfRule>
  </conditionalFormatting>
  <conditionalFormatting sqref="B27:U27">
    <cfRule type="expression" dxfId="15" priority="1">
      <formula>B$7&lt;=$B$5</formula>
    </cfRule>
    <cfRule type="expression" dxfId="14" priority="12">
      <formula>B26&gt;0</formula>
    </cfRule>
  </conditionalFormatting>
  <conditionalFormatting sqref="B15:U15">
    <cfRule type="cellIs" dxfId="13" priority="49" operator="lessThan">
      <formula>0</formula>
    </cfRule>
    <cfRule type="cellIs" dxfId="12" priority="50" operator="greaterThan">
      <formula>0</formula>
    </cfRule>
    <cfRule type="cellIs" dxfId="11" priority="51" operator="greaterThan">
      <formula>$C$221</formula>
    </cfRule>
  </conditionalFormatting>
  <conditionalFormatting sqref="C16:U23">
    <cfRule type="expression" dxfId="10" priority="52" stopIfTrue="1">
      <formula>C16&gt;B16</formula>
    </cfRule>
    <cfRule type="expression" dxfId="9" priority="53">
      <formula>C89=1</formula>
    </cfRule>
  </conditionalFormatting>
  <conditionalFormatting sqref="A16:A23">
    <cfRule type="expression" dxfId="8" priority="54" stopIfTrue="1">
      <formula>B89=0</formula>
    </cfRule>
    <cfRule type="expression" dxfId="7" priority="55">
      <formula>$B89=1</formula>
    </cfRule>
  </conditionalFormatting>
  <conditionalFormatting sqref="B16:U23">
    <cfRule type="expression" dxfId="6" priority="3">
      <formula>B$7&lt;=$B$5</formula>
    </cfRule>
    <cfRule type="expression" dxfId="5" priority="56" stopIfTrue="1">
      <formula>B89=0</formula>
    </cfRule>
  </conditionalFormatting>
  <conditionalFormatting sqref="B224:U231">
    <cfRule type="dataBar" priority="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{B92E922F-A46A-5D41-9959-4FC51B2EABA2}</x14:id>
        </ext>
      </extLst>
    </cfRule>
  </conditionalFormatting>
  <conditionalFormatting sqref="B39:U46">
    <cfRule type="expression" dxfId="4" priority="5" stopIfTrue="1">
      <formula>B224&gt;0.75</formula>
    </cfRule>
    <cfRule type="expression" dxfId="3" priority="6" stopIfTrue="1">
      <formula>B224&gt;0.5</formula>
    </cfRule>
    <cfRule type="expression" dxfId="2" priority="8">
      <formula>B224&lt;=0.5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E19E06-4994-0740-AFCA-01F96BD59E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B92E922F-A46A-5D41-9959-4FC51B2EABA2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EEF5B-3BEE-D049-93C4-729AAE4C4F5A}">
  <dimension ref="A8:V81"/>
  <sheetViews>
    <sheetView topLeftCell="A58" zoomScale="92" zoomScaleNormal="88" workbookViewId="0">
      <selection activeCell="A81" sqref="A81"/>
    </sheetView>
  </sheetViews>
  <sheetFormatPr defaultColWidth="11" defaultRowHeight="15.75"/>
  <cols>
    <col min="1" max="1" width="24.8125" bestFit="1" customWidth="1"/>
    <col min="2" max="9" width="15.8125" customWidth="1"/>
  </cols>
  <sheetData>
    <row r="8" spans="1:21" s="29" customFormat="1"/>
    <row r="9" spans="1:21" s="29" customFormat="1"/>
    <row r="10" spans="1:21" s="46" customFormat="1"/>
    <row r="11" spans="1:21" s="46" customFormat="1"/>
    <row r="12" spans="1:21" s="46" customFormat="1">
      <c r="A12"/>
      <c r="B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s="29" customFormat="1" ht="17.649999999999999">
      <c r="A13"/>
      <c r="B13" s="72" t="s">
        <v>71</v>
      </c>
      <c r="C13" s="72" t="s">
        <v>20</v>
      </c>
      <c r="D13" s="72" t="s">
        <v>75</v>
      </c>
      <c r="E13" s="72" t="s">
        <v>78</v>
      </c>
      <c r="F13" s="72" t="s">
        <v>33</v>
      </c>
      <c r="G13" s="72" t="s">
        <v>79</v>
      </c>
      <c r="H13" s="72" t="s">
        <v>80</v>
      </c>
      <c r="I13" s="72" t="s">
        <v>81</v>
      </c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</row>
    <row r="14" spans="1:21" ht="17.649999999999999">
      <c r="A14" s="60" t="s">
        <v>46</v>
      </c>
      <c r="B14">
        <v>1</v>
      </c>
      <c r="C14" s="17">
        <v>3</v>
      </c>
      <c r="D14" s="17">
        <v>4</v>
      </c>
      <c r="E14" s="17">
        <v>1</v>
      </c>
      <c r="F14" s="17">
        <v>2</v>
      </c>
      <c r="G14" s="17">
        <v>1</v>
      </c>
      <c r="H14" s="17">
        <v>1</v>
      </c>
      <c r="I14" s="17">
        <v>2</v>
      </c>
    </row>
    <row r="16" spans="1:21">
      <c r="A16" s="46"/>
    </row>
    <row r="17" spans="1:22">
      <c r="A17" s="8" t="s">
        <v>128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ht="17.649999999999999">
      <c r="A18" s="78" t="s">
        <v>19</v>
      </c>
      <c r="B18" s="79" t="s">
        <v>127</v>
      </c>
      <c r="C18" s="79" t="s">
        <v>1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ht="17.649999999999999">
      <c r="A19" s="8"/>
      <c r="B19" s="8"/>
      <c r="C19" s="79">
        <v>1</v>
      </c>
      <c r="D19" s="79">
        <v>2</v>
      </c>
      <c r="E19" s="79">
        <v>3</v>
      </c>
      <c r="F19" s="79">
        <v>4</v>
      </c>
      <c r="G19" s="79">
        <v>5</v>
      </c>
      <c r="H19" s="79">
        <v>6</v>
      </c>
      <c r="I19" s="79">
        <v>7</v>
      </c>
      <c r="J19" s="79">
        <v>8</v>
      </c>
      <c r="K19" s="79">
        <v>9</v>
      </c>
      <c r="L19" s="79">
        <v>10</v>
      </c>
      <c r="M19" s="79">
        <v>11</v>
      </c>
      <c r="N19" s="79">
        <v>12</v>
      </c>
      <c r="O19" s="79">
        <v>13</v>
      </c>
      <c r="P19" s="79">
        <v>14</v>
      </c>
      <c r="Q19" s="79">
        <v>15</v>
      </c>
      <c r="R19" s="79">
        <v>16</v>
      </c>
      <c r="S19" s="79">
        <v>17</v>
      </c>
      <c r="T19" s="79">
        <v>18</v>
      </c>
      <c r="U19" s="79">
        <v>19</v>
      </c>
      <c r="V19" s="79">
        <v>20</v>
      </c>
    </row>
    <row r="20" spans="1:22" ht="17.649999999999999">
      <c r="A20" s="78" t="s">
        <v>71</v>
      </c>
      <c r="B20" s="79">
        <v>10</v>
      </c>
      <c r="C20" s="80">
        <v>10</v>
      </c>
      <c r="D20" s="80">
        <v>20</v>
      </c>
      <c r="E20" s="80">
        <v>30</v>
      </c>
      <c r="F20" s="80">
        <v>40</v>
      </c>
      <c r="G20" s="80">
        <v>50</v>
      </c>
      <c r="H20" s="80">
        <v>60</v>
      </c>
      <c r="I20" s="80">
        <v>70</v>
      </c>
      <c r="J20" s="80">
        <v>80</v>
      </c>
      <c r="K20" s="80">
        <v>90</v>
      </c>
      <c r="L20" s="80">
        <v>100</v>
      </c>
      <c r="M20" s="80">
        <v>110</v>
      </c>
      <c r="N20" s="80">
        <v>120</v>
      </c>
      <c r="O20" s="80">
        <v>130</v>
      </c>
      <c r="P20" s="80">
        <v>140</v>
      </c>
      <c r="Q20" s="80">
        <v>150</v>
      </c>
      <c r="R20" s="80">
        <v>160</v>
      </c>
      <c r="S20" s="80">
        <v>170</v>
      </c>
      <c r="T20" s="80">
        <v>180</v>
      </c>
      <c r="U20" s="80">
        <v>190</v>
      </c>
      <c r="V20" s="80">
        <v>200</v>
      </c>
    </row>
    <row r="21" spans="1:22" ht="17.649999999999999">
      <c r="A21" s="78" t="s">
        <v>20</v>
      </c>
      <c r="B21" s="79">
        <v>8</v>
      </c>
      <c r="C21" s="80">
        <v>8</v>
      </c>
      <c r="D21" s="80">
        <v>16</v>
      </c>
      <c r="E21" s="80">
        <v>24</v>
      </c>
      <c r="F21" s="80">
        <v>32</v>
      </c>
      <c r="G21" s="80">
        <v>40</v>
      </c>
      <c r="H21" s="80">
        <v>48</v>
      </c>
      <c r="I21" s="80">
        <v>56</v>
      </c>
      <c r="J21" s="80">
        <v>64</v>
      </c>
      <c r="K21" s="80">
        <v>72</v>
      </c>
      <c r="L21" s="80">
        <v>80</v>
      </c>
      <c r="M21" s="80">
        <v>88</v>
      </c>
      <c r="N21" s="80">
        <v>96</v>
      </c>
      <c r="O21" s="80">
        <v>104</v>
      </c>
      <c r="P21" s="80">
        <v>112</v>
      </c>
      <c r="Q21" s="80">
        <v>120</v>
      </c>
      <c r="R21" s="80">
        <v>128</v>
      </c>
      <c r="S21" s="80">
        <v>136</v>
      </c>
      <c r="T21" s="80">
        <v>144</v>
      </c>
      <c r="U21" s="80">
        <v>152</v>
      </c>
      <c r="V21" s="80">
        <v>160</v>
      </c>
    </row>
    <row r="22" spans="1:22" ht="17.649999999999999">
      <c r="A22" s="78" t="s">
        <v>75</v>
      </c>
      <c r="B22" s="79">
        <v>6</v>
      </c>
      <c r="C22" s="80">
        <v>6</v>
      </c>
      <c r="D22" s="80">
        <v>12</v>
      </c>
      <c r="E22" s="80">
        <v>18</v>
      </c>
      <c r="F22" s="80">
        <v>24</v>
      </c>
      <c r="G22" s="80">
        <v>30</v>
      </c>
      <c r="H22" s="80">
        <v>36</v>
      </c>
      <c r="I22" s="80">
        <v>42</v>
      </c>
      <c r="J22" s="80">
        <v>48</v>
      </c>
      <c r="K22" s="80">
        <v>54</v>
      </c>
      <c r="L22" s="80">
        <v>60</v>
      </c>
      <c r="M22" s="80">
        <v>66</v>
      </c>
      <c r="N22" s="80">
        <v>72</v>
      </c>
      <c r="O22" s="80">
        <v>78</v>
      </c>
      <c r="P22" s="80">
        <v>84</v>
      </c>
      <c r="Q22" s="80">
        <v>90</v>
      </c>
      <c r="R22" s="80">
        <v>96</v>
      </c>
      <c r="S22" s="80">
        <v>102</v>
      </c>
      <c r="T22" s="80">
        <v>108</v>
      </c>
      <c r="U22" s="80">
        <v>114</v>
      </c>
      <c r="V22" s="80">
        <v>120</v>
      </c>
    </row>
    <row r="23" spans="1:22" ht="17.649999999999999">
      <c r="A23" s="78" t="s">
        <v>78</v>
      </c>
      <c r="B23" s="79">
        <v>10</v>
      </c>
      <c r="C23" s="80">
        <v>10</v>
      </c>
      <c r="D23" s="80">
        <v>20</v>
      </c>
      <c r="E23" s="80">
        <v>30</v>
      </c>
      <c r="F23" s="80">
        <v>40</v>
      </c>
      <c r="G23" s="80">
        <v>50</v>
      </c>
      <c r="H23" s="80">
        <v>60</v>
      </c>
      <c r="I23" s="80">
        <v>70</v>
      </c>
      <c r="J23" s="80">
        <v>80</v>
      </c>
      <c r="K23" s="80">
        <v>90</v>
      </c>
      <c r="L23" s="80">
        <v>100</v>
      </c>
      <c r="M23" s="80">
        <v>110</v>
      </c>
      <c r="N23" s="80">
        <v>120</v>
      </c>
      <c r="O23" s="80">
        <v>130</v>
      </c>
      <c r="P23" s="80">
        <v>140</v>
      </c>
      <c r="Q23" s="80">
        <v>150</v>
      </c>
      <c r="R23" s="80">
        <v>160</v>
      </c>
      <c r="S23" s="80">
        <v>170</v>
      </c>
      <c r="T23" s="80">
        <v>180</v>
      </c>
      <c r="U23" s="80">
        <v>190</v>
      </c>
      <c r="V23" s="80">
        <v>200</v>
      </c>
    </row>
    <row r="24" spans="1:22" ht="17.649999999999999">
      <c r="A24" s="78" t="s">
        <v>33</v>
      </c>
      <c r="B24" s="79">
        <v>8</v>
      </c>
      <c r="C24" s="80">
        <v>8</v>
      </c>
      <c r="D24" s="80">
        <v>16</v>
      </c>
      <c r="E24" s="80">
        <v>24</v>
      </c>
      <c r="F24" s="80">
        <v>32</v>
      </c>
      <c r="G24" s="80">
        <v>40</v>
      </c>
      <c r="H24" s="80">
        <v>48</v>
      </c>
      <c r="I24" s="80">
        <v>56</v>
      </c>
      <c r="J24" s="80">
        <v>64</v>
      </c>
      <c r="K24" s="80">
        <v>72</v>
      </c>
      <c r="L24" s="80">
        <v>80</v>
      </c>
      <c r="M24" s="80">
        <v>88</v>
      </c>
      <c r="N24" s="80">
        <v>96</v>
      </c>
      <c r="O24" s="80">
        <v>104</v>
      </c>
      <c r="P24" s="80">
        <v>112</v>
      </c>
      <c r="Q24" s="80">
        <v>120</v>
      </c>
      <c r="R24" s="80">
        <v>128</v>
      </c>
      <c r="S24" s="80">
        <v>136</v>
      </c>
      <c r="T24" s="80">
        <v>144</v>
      </c>
      <c r="U24" s="80">
        <v>152</v>
      </c>
      <c r="V24" s="80">
        <v>160</v>
      </c>
    </row>
    <row r="25" spans="1:22" ht="17.649999999999999">
      <c r="A25" s="78" t="s">
        <v>79</v>
      </c>
      <c r="B25" s="79">
        <v>6</v>
      </c>
      <c r="C25" s="80">
        <v>6</v>
      </c>
      <c r="D25" s="80">
        <v>12</v>
      </c>
      <c r="E25" s="80">
        <v>18</v>
      </c>
      <c r="F25" s="80">
        <v>24</v>
      </c>
      <c r="G25" s="80">
        <v>30</v>
      </c>
      <c r="H25" s="80">
        <v>36</v>
      </c>
      <c r="I25" s="80">
        <v>42</v>
      </c>
      <c r="J25" s="80">
        <v>48</v>
      </c>
      <c r="K25" s="80">
        <v>54</v>
      </c>
      <c r="L25" s="80">
        <v>60</v>
      </c>
      <c r="M25" s="80">
        <v>66</v>
      </c>
      <c r="N25" s="80">
        <v>72</v>
      </c>
      <c r="O25" s="80">
        <v>78</v>
      </c>
      <c r="P25" s="80">
        <v>84</v>
      </c>
      <c r="Q25" s="80">
        <v>90</v>
      </c>
      <c r="R25" s="80">
        <v>96</v>
      </c>
      <c r="S25" s="80">
        <v>102</v>
      </c>
      <c r="T25" s="80">
        <v>108</v>
      </c>
      <c r="U25" s="80">
        <v>114</v>
      </c>
      <c r="V25" s="80">
        <v>120</v>
      </c>
    </row>
    <row r="26" spans="1:22" ht="17.649999999999999">
      <c r="A26" s="78" t="s">
        <v>80</v>
      </c>
      <c r="B26" s="79">
        <v>12</v>
      </c>
      <c r="C26" s="80">
        <v>12</v>
      </c>
      <c r="D26" s="80">
        <v>24</v>
      </c>
      <c r="E26" s="80">
        <v>36</v>
      </c>
      <c r="F26" s="80">
        <v>48</v>
      </c>
      <c r="G26" s="80">
        <v>60</v>
      </c>
      <c r="H26" s="80">
        <v>72</v>
      </c>
      <c r="I26" s="80">
        <v>84</v>
      </c>
      <c r="J26" s="80">
        <v>96</v>
      </c>
      <c r="K26" s="80">
        <v>108</v>
      </c>
      <c r="L26" s="80">
        <v>120</v>
      </c>
      <c r="M26" s="80">
        <v>132</v>
      </c>
      <c r="N26" s="80">
        <v>144</v>
      </c>
      <c r="O26" s="80">
        <v>156</v>
      </c>
      <c r="P26" s="80">
        <v>168</v>
      </c>
      <c r="Q26" s="80">
        <v>180</v>
      </c>
      <c r="R26" s="80">
        <v>192</v>
      </c>
      <c r="S26" s="80">
        <v>204</v>
      </c>
      <c r="T26" s="80">
        <v>216</v>
      </c>
      <c r="U26" s="80">
        <v>228</v>
      </c>
      <c r="V26" s="80">
        <v>240</v>
      </c>
    </row>
    <row r="27" spans="1:22" ht="17.649999999999999">
      <c r="A27" s="78" t="s">
        <v>81</v>
      </c>
      <c r="B27" s="79">
        <v>8</v>
      </c>
      <c r="C27" s="80">
        <v>8</v>
      </c>
      <c r="D27" s="80">
        <v>16</v>
      </c>
      <c r="E27" s="80">
        <v>24</v>
      </c>
      <c r="F27" s="80">
        <v>32</v>
      </c>
      <c r="G27" s="80">
        <v>40</v>
      </c>
      <c r="H27" s="80">
        <v>48</v>
      </c>
      <c r="I27" s="80">
        <v>56</v>
      </c>
      <c r="J27" s="80">
        <v>64</v>
      </c>
      <c r="K27" s="80">
        <v>72</v>
      </c>
      <c r="L27" s="80">
        <v>80</v>
      </c>
      <c r="M27" s="80">
        <v>88</v>
      </c>
      <c r="N27" s="80">
        <v>96</v>
      </c>
      <c r="O27" s="80">
        <v>104</v>
      </c>
      <c r="P27" s="80">
        <v>112</v>
      </c>
      <c r="Q27" s="80">
        <v>120</v>
      </c>
      <c r="R27" s="80">
        <v>128</v>
      </c>
      <c r="S27" s="80">
        <v>136</v>
      </c>
      <c r="T27" s="80">
        <v>144</v>
      </c>
      <c r="U27" s="80">
        <v>152</v>
      </c>
      <c r="V27" s="80">
        <v>160</v>
      </c>
    </row>
    <row r="33" spans="1:21" ht="18">
      <c r="A33" s="43" t="s">
        <v>47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18">
      <c r="A34" s="160" t="s">
        <v>1</v>
      </c>
      <c r="B34" s="162">
        <v>1</v>
      </c>
      <c r="C34" s="162">
        <v>2</v>
      </c>
      <c r="D34" s="162">
        <v>3</v>
      </c>
      <c r="E34" s="162">
        <v>4</v>
      </c>
      <c r="F34" s="162">
        <v>5</v>
      </c>
      <c r="G34" s="162">
        <v>6</v>
      </c>
      <c r="H34" s="162">
        <v>7</v>
      </c>
      <c r="I34" s="162">
        <v>8</v>
      </c>
      <c r="J34" s="162">
        <v>9</v>
      </c>
      <c r="K34" s="162">
        <v>10</v>
      </c>
      <c r="L34" s="162">
        <v>11</v>
      </c>
      <c r="M34" s="162">
        <v>12</v>
      </c>
      <c r="N34" s="162">
        <v>13</v>
      </c>
      <c r="O34" s="162">
        <v>14</v>
      </c>
      <c r="P34" s="162">
        <v>15</v>
      </c>
      <c r="Q34" s="162">
        <v>16</v>
      </c>
      <c r="R34" s="162">
        <v>17</v>
      </c>
      <c r="S34" s="162">
        <v>18</v>
      </c>
      <c r="T34" s="162">
        <v>19</v>
      </c>
      <c r="U34" s="162">
        <v>20</v>
      </c>
    </row>
    <row r="35" spans="1:21">
      <c r="A35" s="161" t="s">
        <v>48</v>
      </c>
      <c r="B35" s="56">
        <f xml:space="preserve"> INT(B34/3)</f>
        <v>0</v>
      </c>
      <c r="C35" s="56">
        <f t="shared" ref="C35:U35" si="0" xml:space="preserve"> INT(C34/3)</f>
        <v>0</v>
      </c>
      <c r="D35" s="56">
        <f t="shared" si="0"/>
        <v>1</v>
      </c>
      <c r="E35" s="56">
        <f t="shared" si="0"/>
        <v>1</v>
      </c>
      <c r="F35" s="56">
        <f t="shared" si="0"/>
        <v>1</v>
      </c>
      <c r="G35" s="56">
        <f t="shared" si="0"/>
        <v>2</v>
      </c>
      <c r="H35" s="56">
        <f t="shared" si="0"/>
        <v>2</v>
      </c>
      <c r="I35" s="56">
        <f t="shared" si="0"/>
        <v>2</v>
      </c>
      <c r="J35" s="56">
        <f t="shared" si="0"/>
        <v>3</v>
      </c>
      <c r="K35" s="56">
        <f t="shared" si="0"/>
        <v>3</v>
      </c>
      <c r="L35" s="56">
        <f t="shared" si="0"/>
        <v>3</v>
      </c>
      <c r="M35" s="56">
        <f t="shared" si="0"/>
        <v>4</v>
      </c>
      <c r="N35" s="56">
        <f t="shared" si="0"/>
        <v>4</v>
      </c>
      <c r="O35" s="56">
        <f t="shared" si="0"/>
        <v>4</v>
      </c>
      <c r="P35" s="56">
        <f t="shared" si="0"/>
        <v>5</v>
      </c>
      <c r="Q35" s="56">
        <f t="shared" si="0"/>
        <v>5</v>
      </c>
      <c r="R35" s="56">
        <f t="shared" si="0"/>
        <v>5</v>
      </c>
      <c r="S35" s="56">
        <f t="shared" si="0"/>
        <v>6</v>
      </c>
      <c r="T35" s="56">
        <f t="shared" si="0"/>
        <v>6</v>
      </c>
      <c r="U35" s="56">
        <f t="shared" si="0"/>
        <v>6</v>
      </c>
    </row>
    <row r="36" spans="1:21">
      <c r="A36" s="161" t="s">
        <v>49</v>
      </c>
      <c r="B36" s="55">
        <f xml:space="preserve"> INT(B34 *2/5 + 4/3)</f>
        <v>1</v>
      </c>
      <c r="C36" s="55">
        <f t="shared" ref="C36:U36" si="1" xml:space="preserve"> INT(C34 *2/5 + 4/3)</f>
        <v>2</v>
      </c>
      <c r="D36" s="55">
        <f t="shared" si="1"/>
        <v>2</v>
      </c>
      <c r="E36" s="55">
        <f t="shared" si="1"/>
        <v>2</v>
      </c>
      <c r="F36" s="55">
        <f t="shared" si="1"/>
        <v>3</v>
      </c>
      <c r="G36" s="55">
        <f t="shared" si="1"/>
        <v>3</v>
      </c>
      <c r="H36" s="55">
        <f t="shared" si="1"/>
        <v>4</v>
      </c>
      <c r="I36" s="55">
        <f t="shared" si="1"/>
        <v>4</v>
      </c>
      <c r="J36" s="55">
        <f t="shared" si="1"/>
        <v>4</v>
      </c>
      <c r="K36" s="55">
        <f t="shared" si="1"/>
        <v>5</v>
      </c>
      <c r="L36" s="55">
        <f t="shared" si="1"/>
        <v>5</v>
      </c>
      <c r="M36" s="55">
        <f t="shared" si="1"/>
        <v>6</v>
      </c>
      <c r="N36" s="55">
        <f t="shared" si="1"/>
        <v>6</v>
      </c>
      <c r="O36" s="55">
        <f t="shared" si="1"/>
        <v>6</v>
      </c>
      <c r="P36" s="55">
        <f t="shared" si="1"/>
        <v>7</v>
      </c>
      <c r="Q36" s="55">
        <f t="shared" si="1"/>
        <v>7</v>
      </c>
      <c r="R36" s="55">
        <f t="shared" si="1"/>
        <v>8</v>
      </c>
      <c r="S36" s="55">
        <f t="shared" si="1"/>
        <v>8</v>
      </c>
      <c r="T36" s="55">
        <f t="shared" si="1"/>
        <v>8</v>
      </c>
      <c r="U36" s="55">
        <f t="shared" si="1"/>
        <v>9</v>
      </c>
    </row>
    <row r="37" spans="1:21">
      <c r="A37" s="161" t="s">
        <v>50</v>
      </c>
      <c r="B37" s="55">
        <f xml:space="preserve"> INT(2+ B34/2)</f>
        <v>2</v>
      </c>
      <c r="C37" s="55">
        <f t="shared" ref="C37:U37" si="2" xml:space="preserve"> INT(2+ C34/2)</f>
        <v>3</v>
      </c>
      <c r="D37" s="55">
        <f t="shared" si="2"/>
        <v>3</v>
      </c>
      <c r="E37" s="55">
        <f t="shared" si="2"/>
        <v>4</v>
      </c>
      <c r="F37" s="55">
        <f t="shared" si="2"/>
        <v>4</v>
      </c>
      <c r="G37" s="55">
        <f t="shared" si="2"/>
        <v>5</v>
      </c>
      <c r="H37" s="55">
        <f t="shared" si="2"/>
        <v>5</v>
      </c>
      <c r="I37" s="55">
        <f t="shared" si="2"/>
        <v>6</v>
      </c>
      <c r="J37" s="55">
        <f t="shared" si="2"/>
        <v>6</v>
      </c>
      <c r="K37" s="55">
        <f t="shared" si="2"/>
        <v>7</v>
      </c>
      <c r="L37" s="55">
        <f t="shared" si="2"/>
        <v>7</v>
      </c>
      <c r="M37" s="55">
        <f t="shared" si="2"/>
        <v>8</v>
      </c>
      <c r="N37" s="55">
        <f t="shared" si="2"/>
        <v>8</v>
      </c>
      <c r="O37" s="55">
        <f t="shared" si="2"/>
        <v>9</v>
      </c>
      <c r="P37" s="55">
        <f t="shared" si="2"/>
        <v>9</v>
      </c>
      <c r="Q37" s="55">
        <f t="shared" si="2"/>
        <v>10</v>
      </c>
      <c r="R37" s="55">
        <f t="shared" si="2"/>
        <v>10</v>
      </c>
      <c r="S37" s="55">
        <f t="shared" si="2"/>
        <v>11</v>
      </c>
      <c r="T37" s="55">
        <f t="shared" si="2"/>
        <v>11</v>
      </c>
      <c r="U37" s="55">
        <f t="shared" si="2"/>
        <v>12</v>
      </c>
    </row>
    <row r="42" spans="1:21" ht="18">
      <c r="A42" s="51" t="s">
        <v>54</v>
      </c>
      <c r="B42" s="9"/>
      <c r="C42" s="9"/>
      <c r="D42" s="9"/>
      <c r="E42" s="9"/>
    </row>
    <row r="43" spans="1:21">
      <c r="A43" s="52" t="s">
        <v>58</v>
      </c>
      <c r="B43" s="53" t="s">
        <v>55</v>
      </c>
      <c r="C43" s="53" t="s">
        <v>61</v>
      </c>
      <c r="D43" s="53" t="s">
        <v>62</v>
      </c>
      <c r="E43" s="53" t="s">
        <v>63</v>
      </c>
    </row>
    <row r="44" spans="1:21">
      <c r="A44" s="54" t="s">
        <v>56</v>
      </c>
      <c r="B44" s="53">
        <v>20</v>
      </c>
      <c r="C44" s="53">
        <v>15</v>
      </c>
      <c r="D44" s="53">
        <v>20</v>
      </c>
      <c r="E44" s="53">
        <v>30</v>
      </c>
    </row>
    <row r="45" spans="1:21">
      <c r="A45" s="54" t="s">
        <v>49</v>
      </c>
      <c r="B45" s="53">
        <v>30</v>
      </c>
      <c r="C45" s="53">
        <v>20</v>
      </c>
      <c r="D45" s="53">
        <v>25</v>
      </c>
      <c r="E45" s="53">
        <v>35</v>
      </c>
    </row>
    <row r="46" spans="1:21">
      <c r="A46" s="54" t="s">
        <v>59</v>
      </c>
      <c r="B46" s="53">
        <v>40</v>
      </c>
      <c r="C46" s="53">
        <v>25</v>
      </c>
      <c r="D46" s="53">
        <v>30</v>
      </c>
      <c r="E46" s="53">
        <v>40</v>
      </c>
    </row>
    <row r="48" spans="1:21">
      <c r="A48" t="s">
        <v>77</v>
      </c>
    </row>
    <row r="49" spans="1:22">
      <c r="A49" t="s">
        <v>71</v>
      </c>
      <c r="B49">
        <v>2</v>
      </c>
    </row>
    <row r="50" spans="1:22">
      <c r="A50" t="s">
        <v>20</v>
      </c>
      <c r="B50">
        <v>1</v>
      </c>
    </row>
    <row r="51" spans="1:22">
      <c r="A51" t="s">
        <v>75</v>
      </c>
      <c r="B51">
        <v>0</v>
      </c>
    </row>
    <row r="52" spans="1:22">
      <c r="A52" t="s">
        <v>78</v>
      </c>
      <c r="B52">
        <v>2</v>
      </c>
    </row>
    <row r="53" spans="1:22">
      <c r="A53" t="s">
        <v>33</v>
      </c>
      <c r="B53">
        <v>1</v>
      </c>
    </row>
    <row r="54" spans="1:22">
      <c r="A54" t="s">
        <v>79</v>
      </c>
      <c r="B54">
        <v>0</v>
      </c>
    </row>
    <row r="55" spans="1:22">
      <c r="A55" t="s">
        <v>80</v>
      </c>
      <c r="B55">
        <v>3</v>
      </c>
    </row>
    <row r="56" spans="1:22">
      <c r="A56" t="s">
        <v>81</v>
      </c>
      <c r="B56">
        <v>1</v>
      </c>
    </row>
    <row r="59" spans="1:22" ht="23.25">
      <c r="A59" s="140" t="s">
        <v>150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7.649999999999999">
      <c r="A60" s="159" t="s">
        <v>19</v>
      </c>
      <c r="B60" s="159" t="s">
        <v>1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59" t="s">
        <v>148</v>
      </c>
    </row>
    <row r="61" spans="1:22" ht="17.649999999999999">
      <c r="A61" s="9"/>
      <c r="B61" s="159">
        <v>1</v>
      </c>
      <c r="C61" s="159">
        <v>2</v>
      </c>
      <c r="D61" s="159">
        <v>3</v>
      </c>
      <c r="E61" s="159">
        <v>4</v>
      </c>
      <c r="F61" s="159">
        <v>5</v>
      </c>
      <c r="G61" s="159">
        <v>6</v>
      </c>
      <c r="H61" s="159">
        <v>7</v>
      </c>
      <c r="I61" s="159">
        <v>8</v>
      </c>
      <c r="J61" s="159">
        <v>9</v>
      </c>
      <c r="K61" s="159">
        <v>10</v>
      </c>
      <c r="L61" s="159">
        <v>11</v>
      </c>
      <c r="M61" s="159">
        <v>12</v>
      </c>
      <c r="N61" s="159">
        <v>13</v>
      </c>
      <c r="O61" s="159">
        <v>14</v>
      </c>
      <c r="P61" s="159">
        <v>15</v>
      </c>
      <c r="Q61" s="159">
        <v>16</v>
      </c>
      <c r="R61" s="159">
        <v>17</v>
      </c>
      <c r="S61" s="159">
        <v>18</v>
      </c>
      <c r="T61" s="159">
        <v>19</v>
      </c>
      <c r="U61" s="159">
        <v>20</v>
      </c>
      <c r="V61" s="9"/>
    </row>
    <row r="62" spans="1:22" ht="17.649999999999999">
      <c r="A62" s="159" t="s">
        <v>71</v>
      </c>
      <c r="B62" s="80">
        <v>1</v>
      </c>
      <c r="C62" s="80">
        <v>1</v>
      </c>
      <c r="D62" s="80">
        <v>1</v>
      </c>
      <c r="E62" s="80">
        <v>1</v>
      </c>
      <c r="F62" s="80">
        <v>1</v>
      </c>
      <c r="G62" s="80">
        <v>1</v>
      </c>
      <c r="H62" s="80">
        <v>1</v>
      </c>
      <c r="I62" s="80">
        <v>1</v>
      </c>
      <c r="J62" s="80">
        <v>1</v>
      </c>
      <c r="K62" s="80">
        <v>1</v>
      </c>
      <c r="L62" s="80">
        <v>1</v>
      </c>
      <c r="M62" s="80">
        <v>1</v>
      </c>
      <c r="N62" s="80">
        <v>1</v>
      </c>
      <c r="O62" s="80">
        <v>1</v>
      </c>
      <c r="P62" s="80">
        <v>1</v>
      </c>
      <c r="Q62" s="80">
        <v>1</v>
      </c>
      <c r="R62" s="80"/>
      <c r="S62" s="80">
        <v>1</v>
      </c>
      <c r="T62" s="80"/>
      <c r="U62" s="80">
        <v>1</v>
      </c>
      <c r="V62" s="159">
        <f xml:space="preserve"> SUM(B62:U62)</f>
        <v>18</v>
      </c>
    </row>
    <row r="63" spans="1:22" ht="17.649999999999999">
      <c r="A63" s="159" t="s">
        <v>20</v>
      </c>
      <c r="B63" s="80">
        <v>1</v>
      </c>
      <c r="C63" s="80">
        <v>1</v>
      </c>
      <c r="D63" s="80">
        <v>1</v>
      </c>
      <c r="E63" s="80"/>
      <c r="F63" s="80">
        <v>1</v>
      </c>
      <c r="G63" s="80"/>
      <c r="H63" s="80">
        <v>1</v>
      </c>
      <c r="I63" s="80"/>
      <c r="J63" s="80">
        <v>1</v>
      </c>
      <c r="K63" s="80"/>
      <c r="L63" s="80">
        <v>1</v>
      </c>
      <c r="M63" s="80"/>
      <c r="N63" s="80">
        <v>1</v>
      </c>
      <c r="O63" s="80"/>
      <c r="P63" s="80">
        <v>1</v>
      </c>
      <c r="Q63" s="80"/>
      <c r="R63" s="80">
        <v>1</v>
      </c>
      <c r="S63" s="80"/>
      <c r="T63" s="80">
        <v>1</v>
      </c>
      <c r="U63" s="80"/>
      <c r="V63" s="159">
        <f t="shared" ref="V63:V81" si="3" xml:space="preserve"> SUM(B63:U63)</f>
        <v>11</v>
      </c>
    </row>
    <row r="64" spans="1:22" ht="17.649999999999999">
      <c r="A64" s="159" t="s">
        <v>75</v>
      </c>
      <c r="B64" s="80">
        <v>1</v>
      </c>
      <c r="C64" s="80">
        <v>1</v>
      </c>
      <c r="D64" s="80"/>
      <c r="E64" s="80"/>
      <c r="F64" s="80">
        <v>1</v>
      </c>
      <c r="G64" s="80"/>
      <c r="H64" s="80"/>
      <c r="I64" s="80">
        <v>1</v>
      </c>
      <c r="J64" s="80"/>
      <c r="K64" s="80"/>
      <c r="L64" s="80">
        <v>1</v>
      </c>
      <c r="M64" s="80"/>
      <c r="N64" s="80"/>
      <c r="O64" s="80">
        <v>1</v>
      </c>
      <c r="P64" s="80"/>
      <c r="Q64" s="80"/>
      <c r="R64" s="80">
        <v>1</v>
      </c>
      <c r="S64" s="80"/>
      <c r="T64" s="80"/>
      <c r="U64" s="80">
        <v>1</v>
      </c>
      <c r="V64" s="159">
        <f t="shared" si="3"/>
        <v>8</v>
      </c>
    </row>
    <row r="65" spans="1:22" ht="17.649999999999999">
      <c r="A65" s="159" t="s">
        <v>78</v>
      </c>
      <c r="B65" s="80">
        <v>1</v>
      </c>
      <c r="C65" s="80"/>
      <c r="D65" s="80">
        <v>1</v>
      </c>
      <c r="E65" s="80"/>
      <c r="F65" s="80"/>
      <c r="G65" s="80">
        <v>1</v>
      </c>
      <c r="H65" s="80">
        <v>1</v>
      </c>
      <c r="I65" s="80"/>
      <c r="J65" s="80">
        <v>1</v>
      </c>
      <c r="K65" s="80"/>
      <c r="L65" s="80"/>
      <c r="M65" s="80">
        <v>1</v>
      </c>
      <c r="N65" s="80">
        <v>1</v>
      </c>
      <c r="O65" s="80"/>
      <c r="P65" s="80">
        <v>1</v>
      </c>
      <c r="Q65" s="80"/>
      <c r="R65" s="80"/>
      <c r="S65" s="80">
        <v>1</v>
      </c>
      <c r="T65" s="80"/>
      <c r="U65" s="80"/>
      <c r="V65" s="159">
        <f t="shared" si="3"/>
        <v>9</v>
      </c>
    </row>
    <row r="66" spans="1:22" ht="17.649999999999999">
      <c r="A66" s="159" t="s">
        <v>33</v>
      </c>
      <c r="B66" s="80">
        <v>1</v>
      </c>
      <c r="C66" s="80"/>
      <c r="D66" s="80">
        <v>1</v>
      </c>
      <c r="E66" s="80"/>
      <c r="F66" s="80"/>
      <c r="G66" s="80">
        <v>1</v>
      </c>
      <c r="H66" s="80"/>
      <c r="I66" s="80"/>
      <c r="J66" s="80">
        <v>1</v>
      </c>
      <c r="K66" s="80"/>
      <c r="L66" s="80"/>
      <c r="M66" s="80">
        <v>1</v>
      </c>
      <c r="N66" s="80"/>
      <c r="O66" s="80"/>
      <c r="P66" s="80">
        <v>1</v>
      </c>
      <c r="Q66" s="80"/>
      <c r="R66" s="80"/>
      <c r="S66" s="80">
        <v>1</v>
      </c>
      <c r="T66" s="80"/>
      <c r="U66" s="80"/>
      <c r="V66" s="159">
        <f t="shared" si="3"/>
        <v>7</v>
      </c>
    </row>
    <row r="67" spans="1:22" ht="17.649999999999999">
      <c r="A67" s="159" t="s">
        <v>79</v>
      </c>
      <c r="B67" s="80">
        <v>1</v>
      </c>
      <c r="C67" s="80"/>
      <c r="D67" s="80">
        <v>1</v>
      </c>
      <c r="E67" s="80"/>
      <c r="F67" s="80"/>
      <c r="G67" s="80">
        <v>1</v>
      </c>
      <c r="H67" s="80"/>
      <c r="I67" s="80"/>
      <c r="J67" s="80">
        <v>1</v>
      </c>
      <c r="K67" s="80"/>
      <c r="L67" s="80"/>
      <c r="M67" s="80">
        <v>1</v>
      </c>
      <c r="N67" s="80"/>
      <c r="O67" s="80"/>
      <c r="P67" s="80">
        <v>1</v>
      </c>
      <c r="Q67" s="80"/>
      <c r="R67" s="80"/>
      <c r="S67" s="80">
        <v>1</v>
      </c>
      <c r="T67" s="80"/>
      <c r="U67" s="80"/>
      <c r="V67" s="159">
        <f t="shared" si="3"/>
        <v>7</v>
      </c>
    </row>
    <row r="68" spans="1:22" ht="17.649999999999999">
      <c r="A68" s="159" t="s">
        <v>149</v>
      </c>
      <c r="B68" s="80">
        <v>1</v>
      </c>
      <c r="C68" s="80"/>
      <c r="D68" s="80">
        <v>1</v>
      </c>
      <c r="E68" s="80"/>
      <c r="F68" s="80"/>
      <c r="G68" s="80">
        <v>1</v>
      </c>
      <c r="H68" s="80"/>
      <c r="I68" s="80"/>
      <c r="J68" s="80">
        <v>1</v>
      </c>
      <c r="K68" s="80"/>
      <c r="L68" s="80"/>
      <c r="M68" s="80">
        <v>1</v>
      </c>
      <c r="N68" s="80"/>
      <c r="O68" s="80"/>
      <c r="P68" s="80">
        <v>1</v>
      </c>
      <c r="Q68" s="80"/>
      <c r="R68" s="80"/>
      <c r="S68" s="80">
        <v>1</v>
      </c>
      <c r="T68" s="80"/>
      <c r="U68" s="80"/>
      <c r="V68" s="159">
        <f t="shared" si="3"/>
        <v>7</v>
      </c>
    </row>
    <row r="69" spans="1:22" ht="17.649999999999999">
      <c r="A69" s="159" t="s">
        <v>91</v>
      </c>
      <c r="B69" s="80">
        <v>1</v>
      </c>
      <c r="C69" s="80"/>
      <c r="D69" s="80">
        <v>1</v>
      </c>
      <c r="E69" s="80"/>
      <c r="F69" s="80">
        <v>1</v>
      </c>
      <c r="G69" s="80">
        <v>1</v>
      </c>
      <c r="H69" s="80"/>
      <c r="I69" s="80"/>
      <c r="J69" s="80">
        <v>1</v>
      </c>
      <c r="K69" s="80"/>
      <c r="L69" s="80">
        <v>1</v>
      </c>
      <c r="M69" s="80">
        <v>1</v>
      </c>
      <c r="N69" s="80"/>
      <c r="O69" s="80"/>
      <c r="P69" s="80">
        <v>1</v>
      </c>
      <c r="Q69" s="80"/>
      <c r="R69" s="80">
        <v>1</v>
      </c>
      <c r="S69" s="80">
        <v>1</v>
      </c>
      <c r="T69" s="80"/>
      <c r="U69" s="80"/>
      <c r="V69" s="159">
        <f t="shared" si="3"/>
        <v>10</v>
      </c>
    </row>
    <row r="70" spans="1:22" ht="17.649999999999999">
      <c r="V70" s="163"/>
    </row>
    <row r="71" spans="1:22" ht="23.25">
      <c r="A71" s="140" t="s">
        <v>151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159"/>
    </row>
    <row r="72" spans="1:22" ht="17.649999999999999">
      <c r="A72" s="159" t="s">
        <v>19</v>
      </c>
      <c r="B72" s="159" t="s">
        <v>1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59" t="s">
        <v>148</v>
      </c>
    </row>
    <row r="73" spans="1:22" ht="17.649999999999999">
      <c r="A73" s="9"/>
      <c r="B73" s="159">
        <v>1</v>
      </c>
      <c r="C73" s="159">
        <v>2</v>
      </c>
      <c r="D73" s="159">
        <v>3</v>
      </c>
      <c r="E73" s="159">
        <v>4</v>
      </c>
      <c r="F73" s="159">
        <v>5</v>
      </c>
      <c r="G73" s="159">
        <v>6</v>
      </c>
      <c r="H73" s="159">
        <v>7</v>
      </c>
      <c r="I73" s="159">
        <v>8</v>
      </c>
      <c r="J73" s="159">
        <v>9</v>
      </c>
      <c r="K73" s="159">
        <v>10</v>
      </c>
      <c r="L73" s="159">
        <v>11</v>
      </c>
      <c r="M73" s="159">
        <v>12</v>
      </c>
      <c r="N73" s="159">
        <v>13</v>
      </c>
      <c r="O73" s="159">
        <v>14</v>
      </c>
      <c r="P73" s="159">
        <v>15</v>
      </c>
      <c r="Q73" s="159">
        <v>16</v>
      </c>
      <c r="R73" s="159">
        <v>17</v>
      </c>
      <c r="S73" s="159">
        <v>18</v>
      </c>
      <c r="T73" s="159">
        <v>19</v>
      </c>
      <c r="U73" s="159">
        <v>20</v>
      </c>
      <c r="V73" s="159"/>
    </row>
    <row r="74" spans="1:22" ht="17.649999999999999">
      <c r="A74" s="159" t="s">
        <v>71</v>
      </c>
      <c r="B74" s="80">
        <v>0</v>
      </c>
      <c r="C74" s="80">
        <v>0</v>
      </c>
      <c r="D74" s="80">
        <v>0</v>
      </c>
      <c r="E74" s="80">
        <v>0</v>
      </c>
      <c r="F74" s="80">
        <v>0</v>
      </c>
      <c r="G74" s="80">
        <v>0</v>
      </c>
      <c r="H74" s="80">
        <v>0</v>
      </c>
      <c r="I74" s="80">
        <v>0</v>
      </c>
      <c r="J74" s="80">
        <v>0</v>
      </c>
      <c r="K74" s="80">
        <v>0</v>
      </c>
      <c r="L74" s="80">
        <v>0</v>
      </c>
      <c r="M74" s="80">
        <v>0</v>
      </c>
      <c r="N74" s="80">
        <v>0</v>
      </c>
      <c r="O74" s="80">
        <v>0</v>
      </c>
      <c r="P74" s="80">
        <v>0</v>
      </c>
      <c r="Q74" s="80">
        <v>0</v>
      </c>
      <c r="R74" s="80">
        <v>0</v>
      </c>
      <c r="S74" s="80">
        <v>0</v>
      </c>
      <c r="T74" s="80">
        <v>0</v>
      </c>
      <c r="U74" s="80">
        <v>0</v>
      </c>
      <c r="V74" s="159">
        <f t="shared" si="3"/>
        <v>0</v>
      </c>
    </row>
    <row r="75" spans="1:22" ht="17.649999999999999">
      <c r="A75" s="159" t="s">
        <v>20</v>
      </c>
      <c r="B75" s="80">
        <v>0</v>
      </c>
      <c r="C75" s="80">
        <v>0</v>
      </c>
      <c r="D75" s="80">
        <v>0</v>
      </c>
      <c r="E75" s="80">
        <v>0</v>
      </c>
      <c r="F75" s="80">
        <v>0</v>
      </c>
      <c r="G75" s="80">
        <v>0</v>
      </c>
      <c r="H75" s="80">
        <v>0</v>
      </c>
      <c r="I75" s="80">
        <v>0</v>
      </c>
      <c r="J75" s="80">
        <v>0</v>
      </c>
      <c r="K75" s="80">
        <v>0</v>
      </c>
      <c r="L75" s="80">
        <v>0</v>
      </c>
      <c r="M75" s="80">
        <v>0</v>
      </c>
      <c r="N75" s="80">
        <v>0</v>
      </c>
      <c r="O75" s="80">
        <v>0</v>
      </c>
      <c r="P75" s="80">
        <v>0</v>
      </c>
      <c r="Q75" s="80">
        <v>0</v>
      </c>
      <c r="R75" s="80">
        <v>0</v>
      </c>
      <c r="S75" s="80">
        <v>0</v>
      </c>
      <c r="T75" s="80">
        <v>0</v>
      </c>
      <c r="U75" s="80">
        <v>0</v>
      </c>
      <c r="V75" s="159">
        <f t="shared" si="3"/>
        <v>0</v>
      </c>
    </row>
    <row r="76" spans="1:22" ht="17.649999999999999">
      <c r="A76" s="159" t="s">
        <v>75</v>
      </c>
      <c r="B76" s="80">
        <v>0</v>
      </c>
      <c r="C76" s="80">
        <v>0</v>
      </c>
      <c r="D76" s="80">
        <v>0</v>
      </c>
      <c r="E76" s="80">
        <v>0</v>
      </c>
      <c r="F76" s="80">
        <v>0</v>
      </c>
      <c r="G76" s="80">
        <v>0</v>
      </c>
      <c r="H76" s="80">
        <v>0</v>
      </c>
      <c r="I76" s="80">
        <v>0</v>
      </c>
      <c r="J76" s="80">
        <v>0</v>
      </c>
      <c r="K76" s="80">
        <v>0</v>
      </c>
      <c r="L76" s="80">
        <v>0</v>
      </c>
      <c r="M76" s="80">
        <v>0</v>
      </c>
      <c r="N76" s="80">
        <v>0</v>
      </c>
      <c r="O76" s="80">
        <v>0</v>
      </c>
      <c r="P76" s="80">
        <v>0</v>
      </c>
      <c r="Q76" s="80">
        <v>0</v>
      </c>
      <c r="R76" s="80">
        <v>0</v>
      </c>
      <c r="S76" s="80">
        <v>0</v>
      </c>
      <c r="T76" s="80">
        <v>0</v>
      </c>
      <c r="U76" s="80">
        <v>0</v>
      </c>
      <c r="V76" s="159">
        <f t="shared" si="3"/>
        <v>0</v>
      </c>
    </row>
    <row r="77" spans="1:22" ht="17.649999999999999">
      <c r="A77" s="159" t="s">
        <v>78</v>
      </c>
      <c r="B77" s="80">
        <v>2</v>
      </c>
      <c r="C77" s="80">
        <v>1</v>
      </c>
      <c r="D77" s="80">
        <v>1</v>
      </c>
      <c r="E77" s="80">
        <v>1</v>
      </c>
      <c r="F77" s="80">
        <v>1</v>
      </c>
      <c r="G77" s="80">
        <v>1</v>
      </c>
      <c r="H77" s="80">
        <v>1</v>
      </c>
      <c r="I77" s="80">
        <v>1</v>
      </c>
      <c r="J77" s="80">
        <v>1</v>
      </c>
      <c r="K77" s="80">
        <v>1</v>
      </c>
      <c r="L77" s="80">
        <v>1</v>
      </c>
      <c r="M77" s="80">
        <v>1</v>
      </c>
      <c r="N77" s="80">
        <v>1</v>
      </c>
      <c r="O77" s="80">
        <v>1</v>
      </c>
      <c r="P77" s="80">
        <v>1</v>
      </c>
      <c r="Q77" s="80">
        <v>1</v>
      </c>
      <c r="R77" s="80">
        <v>1</v>
      </c>
      <c r="S77" s="80">
        <v>1</v>
      </c>
      <c r="T77" s="80">
        <v>1</v>
      </c>
      <c r="U77" s="80">
        <v>1</v>
      </c>
      <c r="V77" s="159">
        <f t="shared" si="3"/>
        <v>21</v>
      </c>
    </row>
    <row r="78" spans="1:22" ht="17.649999999999999">
      <c r="A78" s="159" t="s">
        <v>33</v>
      </c>
      <c r="B78" s="80">
        <v>2</v>
      </c>
      <c r="C78" s="80">
        <v>1</v>
      </c>
      <c r="D78" s="80">
        <v>1</v>
      </c>
      <c r="E78" s="80">
        <v>1</v>
      </c>
      <c r="F78" s="80">
        <v>1</v>
      </c>
      <c r="G78" s="80">
        <v>1</v>
      </c>
      <c r="H78" s="80">
        <v>1</v>
      </c>
      <c r="I78" s="80">
        <v>1</v>
      </c>
      <c r="J78" s="80">
        <v>1</v>
      </c>
      <c r="K78" s="80">
        <v>1</v>
      </c>
      <c r="L78" s="80">
        <v>1</v>
      </c>
      <c r="M78" s="80">
        <v>1</v>
      </c>
      <c r="N78" s="80">
        <v>1</v>
      </c>
      <c r="O78" s="80">
        <v>1</v>
      </c>
      <c r="P78" s="80">
        <v>1</v>
      </c>
      <c r="Q78" s="80">
        <v>1</v>
      </c>
      <c r="R78" s="80">
        <v>1</v>
      </c>
      <c r="S78" s="80">
        <v>1</v>
      </c>
      <c r="T78" s="80">
        <v>1</v>
      </c>
      <c r="U78" s="80">
        <v>1</v>
      </c>
      <c r="V78" s="159">
        <f t="shared" si="3"/>
        <v>21</v>
      </c>
    </row>
    <row r="79" spans="1:22" ht="17.649999999999999">
      <c r="A79" s="159" t="s">
        <v>79</v>
      </c>
      <c r="B79" s="80">
        <v>2</v>
      </c>
      <c r="C79" s="80">
        <v>1</v>
      </c>
      <c r="D79" s="80">
        <v>1</v>
      </c>
      <c r="E79" s="80">
        <v>1</v>
      </c>
      <c r="F79" s="80">
        <v>2</v>
      </c>
      <c r="G79" s="80">
        <v>1</v>
      </c>
      <c r="H79" s="80">
        <v>1</v>
      </c>
      <c r="I79" s="80">
        <v>1</v>
      </c>
      <c r="J79" s="80">
        <v>2</v>
      </c>
      <c r="K79" s="80">
        <v>1</v>
      </c>
      <c r="L79" s="80">
        <v>1</v>
      </c>
      <c r="M79" s="80">
        <v>1</v>
      </c>
      <c r="N79" s="80">
        <v>2</v>
      </c>
      <c r="O79" s="80">
        <v>1</v>
      </c>
      <c r="P79" s="80">
        <v>1</v>
      </c>
      <c r="Q79" s="80">
        <v>1</v>
      </c>
      <c r="R79" s="80">
        <v>2</v>
      </c>
      <c r="S79" s="80">
        <v>1</v>
      </c>
      <c r="T79" s="80">
        <v>1</v>
      </c>
      <c r="U79" s="80">
        <v>1</v>
      </c>
      <c r="V79" s="159">
        <f t="shared" si="3"/>
        <v>25</v>
      </c>
    </row>
    <row r="80" spans="1:22" ht="17.649999999999999">
      <c r="A80" s="159" t="s">
        <v>149</v>
      </c>
      <c r="B80" s="80">
        <v>0</v>
      </c>
      <c r="C80" s="80">
        <v>0</v>
      </c>
      <c r="D80" s="80">
        <v>0</v>
      </c>
      <c r="E80" s="80">
        <v>0</v>
      </c>
      <c r="F80" s="80">
        <v>0</v>
      </c>
      <c r="G80" s="80">
        <v>0</v>
      </c>
      <c r="H80" s="80">
        <v>0</v>
      </c>
      <c r="I80" s="80">
        <v>0</v>
      </c>
      <c r="J80" s="80">
        <v>0</v>
      </c>
      <c r="K80" s="80">
        <v>0</v>
      </c>
      <c r="L80" s="80">
        <v>0</v>
      </c>
      <c r="M80" s="80">
        <v>0</v>
      </c>
      <c r="N80" s="80">
        <v>0</v>
      </c>
      <c r="O80" s="80">
        <v>0</v>
      </c>
      <c r="P80" s="80">
        <v>0</v>
      </c>
      <c r="Q80" s="80">
        <v>0</v>
      </c>
      <c r="R80" s="80">
        <v>0</v>
      </c>
      <c r="S80" s="80">
        <v>0</v>
      </c>
      <c r="T80" s="80">
        <v>0</v>
      </c>
      <c r="U80" s="80">
        <v>0</v>
      </c>
      <c r="V80" s="159">
        <f t="shared" si="3"/>
        <v>0</v>
      </c>
    </row>
    <row r="81" spans="1:22" ht="17.649999999999999">
      <c r="A81" s="159" t="s">
        <v>91</v>
      </c>
      <c r="B81" s="80">
        <v>0</v>
      </c>
      <c r="C81" s="80">
        <v>0</v>
      </c>
      <c r="D81" s="80">
        <v>0</v>
      </c>
      <c r="E81" s="80">
        <v>0</v>
      </c>
      <c r="F81" s="80">
        <v>0</v>
      </c>
      <c r="G81" s="80">
        <v>0</v>
      </c>
      <c r="H81" s="80">
        <v>0</v>
      </c>
      <c r="I81" s="80">
        <v>0</v>
      </c>
      <c r="J81" s="80">
        <v>0</v>
      </c>
      <c r="K81" s="80">
        <v>0</v>
      </c>
      <c r="L81" s="80">
        <v>0</v>
      </c>
      <c r="M81" s="80">
        <v>0</v>
      </c>
      <c r="N81" s="80">
        <v>0</v>
      </c>
      <c r="O81" s="80">
        <v>0</v>
      </c>
      <c r="P81" s="80">
        <v>0</v>
      </c>
      <c r="Q81" s="80">
        <v>0</v>
      </c>
      <c r="R81" s="80">
        <v>0</v>
      </c>
      <c r="S81" s="80">
        <v>0</v>
      </c>
      <c r="T81" s="80">
        <v>0</v>
      </c>
      <c r="U81" s="80">
        <v>0</v>
      </c>
      <c r="V81" s="159">
        <f t="shared" si="3"/>
        <v>0</v>
      </c>
    </row>
  </sheetData>
  <conditionalFormatting sqref="B62:U69">
    <cfRule type="cellIs" dxfId="1" priority="2" operator="greaterThan">
      <formula>0</formula>
    </cfRule>
  </conditionalFormatting>
  <conditionalFormatting sqref="B74:U81">
    <cfRule type="cellIs" dxfId="0" priority="1" operator="greaterThan">
      <formula>0</formula>
    </cfRule>
  </conditionalFormatting>
  <hyperlinks>
    <hyperlink ref="A18" r:id="rId1" tooltip="Star Wars: Knights of the Old Republic/Classes" display="https://strategywiki.org/wiki/Star_Wars:_Knights_of_the_Old_Republic/Classes" xr:uid="{84617F2D-82BC-444A-8BFA-21D1E89F99B0}"/>
    <hyperlink ref="A20" r:id="rId2" location="Soldier" tooltip="Star Wars: Knights of the Old Republic/Classes" display="https://strategywiki.org/wiki/Star_Wars:_Knights_of_the_Old_Republic/Classes - Soldier" xr:uid="{561B7351-5CC6-6741-BE20-033D9DCEF82B}"/>
    <hyperlink ref="A21" r:id="rId3" location="Scout" tooltip="Star Wars: Knights of the Old Republic/Classes" display="https://strategywiki.org/wiki/Star_Wars:_Knights_of_the_Old_Republic/Classes - Scout" xr:uid="{FE2F8FDB-A3D1-8A4C-AF8B-5896166EF24D}"/>
    <hyperlink ref="A22" r:id="rId4" location="Scoundrel" tooltip="Star Wars: Knights of the Old Republic/Classes" display="https://strategywiki.org/wiki/Star_Wars:_Knights_of_the_Old_Republic/Classes - Scoundrel" xr:uid="{FE5D6492-84C2-324F-AB40-15A1FE338A35}"/>
    <hyperlink ref="A23" r:id="rId5" location="Jedi_Guardian" tooltip="Star Wars: Knights of the Old Republic/Classes" display="https://strategywiki.org/wiki/Star_Wars:_Knights_of_the_Old_Republic/Classes - Jedi_Guardian" xr:uid="{4182F41A-5573-6644-BD3F-6D2914761C2C}"/>
    <hyperlink ref="A24" r:id="rId6" location="Jedi_Sentinel" tooltip="Star Wars: Knights of the Old Republic/Classes" display="https://strategywiki.org/wiki/Star_Wars:_Knights_of_the_Old_Republic/Classes - Jedi_Sentinel" xr:uid="{616EA4B5-4895-F949-BC75-16FCE2B357DC}"/>
    <hyperlink ref="A25" r:id="rId7" location="Jedi_Consular" tooltip="Star Wars: Knights of the Old Republic/Classes" display="https://strategywiki.org/wiki/Star_Wars:_Knights_of_the_Old_Republic/Classes - Jedi_Consular" xr:uid="{A06930A5-03CF-9D4F-83BB-62357B4B867B}"/>
    <hyperlink ref="A26" r:id="rId8" location="Combat_Droid" tooltip="Star Wars: Knights of the Old Republic/Classes" display="https://strategywiki.org/wiki/Star_Wars:_Knights_of_the_Old_Republic/Classes - Combat_Droid" xr:uid="{6FE374CD-A5DD-544C-A499-8E641B284DC5}"/>
    <hyperlink ref="A27" r:id="rId9" location="Expert_Droid" tooltip="Star Wars: Knights of the Old Republic/Classes" display="https://strategywiki.org/wiki/Star_Wars:_Knights_of_the_Old_Republic/Classes - Expert_Droid" xr:uid="{496FF4D4-1D3B-3843-8199-0E47B27812C9}"/>
  </hyperlinks>
  <pageMargins left="0.7" right="0.7" top="0.75" bottom="0.75" header="0.3" footer="0.3"/>
  <drawing r:id="rId1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E74CA-45E8-6647-B680-A2BA3A20B602}">
  <dimension ref="A1:B5"/>
  <sheetViews>
    <sheetView workbookViewId="0">
      <selection activeCell="B9" sqref="B9"/>
    </sheetView>
  </sheetViews>
  <sheetFormatPr defaultColWidth="11" defaultRowHeight="15.75"/>
  <cols>
    <col min="1" max="1" width="23.1875" customWidth="1"/>
    <col min="2" max="2" width="75.1875" customWidth="1"/>
  </cols>
  <sheetData>
    <row r="1" spans="1:2" ht="30.75">
      <c r="A1" s="5" t="s">
        <v>21</v>
      </c>
    </row>
    <row r="4" spans="1:2" ht="18">
      <c r="A4" s="4" t="s">
        <v>22</v>
      </c>
      <c r="B4" s="6" t="s">
        <v>23</v>
      </c>
    </row>
    <row r="5" spans="1:2" ht="18">
      <c r="A5" s="4" t="s">
        <v>3</v>
      </c>
      <c r="B5" s="6" t="s">
        <v>26</v>
      </c>
    </row>
  </sheetData>
  <hyperlinks>
    <hyperlink ref="B4" r:id="rId1" xr:uid="{7378852A-B9D3-B846-B151-E5F549AE41FA}"/>
    <hyperlink ref="B5" r:id="rId2" xr:uid="{2A465E49-7D2A-D448-AFAA-2FD73FC05F0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5F4B-AD67-AF46-A4B7-723673A6E1F5}">
  <sheetPr>
    <pageSetUpPr autoPageBreaks="0"/>
  </sheetPr>
  <dimension ref="A1:CS319"/>
  <sheetViews>
    <sheetView topLeftCell="A2" workbookViewId="0">
      <selection activeCell="H19" sqref="H19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70</v>
      </c>
    </row>
    <row r="2" spans="1:97" ht="139.05000000000001" customHeight="1">
      <c r="A2" s="12"/>
    </row>
    <row r="3" spans="1:97" ht="23.25">
      <c r="A3" s="62" t="s">
        <v>19</v>
      </c>
      <c r="B3" s="91" t="s">
        <v>71</v>
      </c>
      <c r="C3" s="91" t="s">
        <v>71</v>
      </c>
      <c r="D3" s="91" t="s">
        <v>71</v>
      </c>
      <c r="E3" s="91" t="s">
        <v>71</v>
      </c>
      <c r="F3" s="91" t="s">
        <v>71</v>
      </c>
      <c r="G3" s="91" t="s">
        <v>71</v>
      </c>
      <c r="H3" s="91" t="s">
        <v>71</v>
      </c>
      <c r="I3" s="91" t="s">
        <v>71</v>
      </c>
      <c r="J3" s="91" t="s">
        <v>71</v>
      </c>
      <c r="K3" s="91" t="s">
        <v>71</v>
      </c>
      <c r="L3" s="91" t="s">
        <v>71</v>
      </c>
      <c r="M3" s="91" t="s">
        <v>71</v>
      </c>
      <c r="N3" s="91" t="s">
        <v>71</v>
      </c>
      <c r="O3" s="91" t="s">
        <v>71</v>
      </c>
      <c r="P3" s="91" t="s">
        <v>71</v>
      </c>
      <c r="Q3" s="91" t="s">
        <v>71</v>
      </c>
      <c r="R3" s="91" t="s">
        <v>71</v>
      </c>
      <c r="S3" s="91" t="s">
        <v>71</v>
      </c>
      <c r="T3" s="91" t="s">
        <v>71</v>
      </c>
      <c r="U3" s="91" t="s">
        <v>71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158</v>
      </c>
      <c r="B5">
        <v>4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F6" t="s">
        <v>213</v>
      </c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>
        <f t="shared" ref="F8:U8" si="1" xml:space="preserve"> IF(F7=1,78,IF(MOD(F7,4)=0,1,0)) - SUM(F190:F195)</f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13</v>
      </c>
      <c r="C9" s="95">
        <v>13</v>
      </c>
      <c r="D9" s="95">
        <v>13</v>
      </c>
      <c r="E9" s="95">
        <v>13</v>
      </c>
      <c r="F9" s="95">
        <v>13</v>
      </c>
      <c r="G9" s="95">
        <v>13</v>
      </c>
      <c r="H9" s="95">
        <v>13</v>
      </c>
      <c r="I9" s="95">
        <v>13</v>
      </c>
      <c r="J9" s="126">
        <v>13</v>
      </c>
      <c r="K9" s="95">
        <v>13</v>
      </c>
      <c r="L9" s="171">
        <v>13</v>
      </c>
      <c r="M9" s="95">
        <v>13</v>
      </c>
      <c r="N9" s="95">
        <v>13</v>
      </c>
      <c r="O9" s="95">
        <v>13</v>
      </c>
      <c r="P9" s="95">
        <v>13</v>
      </c>
      <c r="Q9" s="95">
        <v>13</v>
      </c>
      <c r="R9" s="95">
        <v>13</v>
      </c>
      <c r="S9" s="95">
        <v>13</v>
      </c>
      <c r="T9" s="95">
        <v>13</v>
      </c>
      <c r="U9" s="95">
        <v>14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16</v>
      </c>
      <c r="C10" s="23">
        <v>16</v>
      </c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7">
        <v>16</v>
      </c>
      <c r="K10" s="23">
        <v>16</v>
      </c>
      <c r="L10" s="76">
        <v>16</v>
      </c>
      <c r="M10" s="23">
        <v>17</v>
      </c>
      <c r="N10" s="23">
        <v>17</v>
      </c>
      <c r="O10" s="23">
        <v>17</v>
      </c>
      <c r="P10" s="23">
        <v>17</v>
      </c>
      <c r="Q10" s="23">
        <v>18</v>
      </c>
      <c r="R10" s="23">
        <v>18</v>
      </c>
      <c r="S10" s="23">
        <v>18</v>
      </c>
      <c r="T10" s="23">
        <v>18</v>
      </c>
      <c r="U10" s="23">
        <v>18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12</v>
      </c>
      <c r="C11" s="23">
        <v>12</v>
      </c>
      <c r="D11" s="23">
        <v>12</v>
      </c>
      <c r="E11" s="23">
        <v>12</v>
      </c>
      <c r="F11" s="23">
        <v>12</v>
      </c>
      <c r="G11" s="23">
        <v>12</v>
      </c>
      <c r="H11" s="23">
        <v>12</v>
      </c>
      <c r="I11" s="23">
        <v>12</v>
      </c>
      <c r="J11" s="27">
        <v>12</v>
      </c>
      <c r="K11" s="23">
        <v>12</v>
      </c>
      <c r="L11" s="76">
        <v>12</v>
      </c>
      <c r="M11" s="23">
        <v>12</v>
      </c>
      <c r="N11" s="23">
        <v>12</v>
      </c>
      <c r="O11" s="23">
        <v>12</v>
      </c>
      <c r="P11" s="23">
        <v>12</v>
      </c>
      <c r="Q11" s="23">
        <v>12</v>
      </c>
      <c r="R11" s="23">
        <v>12</v>
      </c>
      <c r="S11" s="23">
        <v>12</v>
      </c>
      <c r="T11" s="23">
        <v>12</v>
      </c>
      <c r="U11" s="23">
        <v>12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13</v>
      </c>
      <c r="C12" s="23">
        <v>13</v>
      </c>
      <c r="D12" s="23">
        <v>13</v>
      </c>
      <c r="E12" s="23">
        <v>13</v>
      </c>
      <c r="F12" s="23">
        <v>13</v>
      </c>
      <c r="G12" s="23">
        <v>13</v>
      </c>
      <c r="H12" s="23">
        <v>13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10</v>
      </c>
      <c r="C13" s="23">
        <v>10</v>
      </c>
      <c r="D13" s="23">
        <v>10</v>
      </c>
      <c r="E13" s="23">
        <v>10</v>
      </c>
      <c r="F13" s="23">
        <v>10</v>
      </c>
      <c r="G13" s="23">
        <v>10</v>
      </c>
      <c r="H13" s="23">
        <v>10</v>
      </c>
      <c r="I13" s="23">
        <v>10</v>
      </c>
      <c r="J13" s="27">
        <v>10</v>
      </c>
      <c r="K13" s="23">
        <v>10</v>
      </c>
      <c r="L13" s="76">
        <v>10</v>
      </c>
      <c r="M13" s="23">
        <v>10</v>
      </c>
      <c r="N13" s="23">
        <v>10</v>
      </c>
      <c r="O13" s="23">
        <v>10</v>
      </c>
      <c r="P13" s="23">
        <v>10</v>
      </c>
      <c r="Q13" s="23">
        <v>10</v>
      </c>
      <c r="R13" s="23">
        <v>10</v>
      </c>
      <c r="S13" s="23">
        <v>10</v>
      </c>
      <c r="T13" s="23">
        <v>10</v>
      </c>
      <c r="U13" s="23">
        <v>10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12</v>
      </c>
      <c r="C14" s="23">
        <v>12</v>
      </c>
      <c r="D14" s="23">
        <v>12</v>
      </c>
      <c r="E14" s="23">
        <v>12</v>
      </c>
      <c r="F14" s="23">
        <v>12</v>
      </c>
      <c r="G14" s="23">
        <v>12</v>
      </c>
      <c r="H14" s="23">
        <v>12</v>
      </c>
      <c r="I14" s="23">
        <v>12</v>
      </c>
      <c r="J14" s="27">
        <v>12</v>
      </c>
      <c r="K14" s="23">
        <v>12</v>
      </c>
      <c r="L14" s="76">
        <v>12</v>
      </c>
      <c r="M14" s="23">
        <v>12</v>
      </c>
      <c r="N14" s="23">
        <v>12</v>
      </c>
      <c r="O14" s="23">
        <v>12</v>
      </c>
      <c r="P14" s="23">
        <v>12</v>
      </c>
      <c r="Q14" s="23">
        <v>12</v>
      </c>
      <c r="R14" s="23">
        <v>12</v>
      </c>
      <c r="S14" s="23">
        <v>12</v>
      </c>
      <c r="T14" s="23">
        <v>12</v>
      </c>
      <c r="U14" s="23">
        <v>12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>
        <f t="shared" ref="F15:U15" si="2" xml:space="preserve"> F221 - SUM(F197:F204) + E15</f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99">
        <v>0</v>
      </c>
      <c r="K16" s="20">
        <v>0</v>
      </c>
      <c r="L16" s="172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99">
        <v>0</v>
      </c>
      <c r="K17" s="20">
        <v>0</v>
      </c>
      <c r="L17" s="172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3</v>
      </c>
      <c r="C19" s="20">
        <v>3</v>
      </c>
      <c r="D19" s="20">
        <v>3</v>
      </c>
      <c r="E19" s="20">
        <v>3</v>
      </c>
      <c r="F19" s="20">
        <v>4</v>
      </c>
      <c r="G19" s="20">
        <v>4</v>
      </c>
      <c r="H19" s="20">
        <v>5</v>
      </c>
      <c r="I19" s="20">
        <v>6</v>
      </c>
      <c r="J19" s="99">
        <v>7</v>
      </c>
      <c r="K19" s="20">
        <v>8</v>
      </c>
      <c r="L19" s="172">
        <v>9</v>
      </c>
      <c r="M19" s="20">
        <v>10</v>
      </c>
      <c r="N19" s="20">
        <v>11</v>
      </c>
      <c r="O19" s="20">
        <v>12</v>
      </c>
      <c r="P19" s="20">
        <v>13</v>
      </c>
      <c r="Q19" s="20">
        <v>14</v>
      </c>
      <c r="R19" s="20">
        <v>15</v>
      </c>
      <c r="S19" s="20">
        <v>16</v>
      </c>
      <c r="T19" s="20">
        <v>17</v>
      </c>
      <c r="U19" s="20">
        <v>18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99">
        <v>0</v>
      </c>
      <c r="K20" s="20">
        <v>0</v>
      </c>
      <c r="L20" s="172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99">
        <v>1</v>
      </c>
      <c r="K21" s="20">
        <v>1</v>
      </c>
      <c r="L21" s="172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99">
        <v>1</v>
      </c>
      <c r="K22" s="20">
        <v>1</v>
      </c>
      <c r="L22" s="172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4</v>
      </c>
      <c r="C23" s="70">
        <v>4</v>
      </c>
      <c r="D23" s="70">
        <v>4</v>
      </c>
      <c r="E23" s="70">
        <v>4</v>
      </c>
      <c r="F23" s="70">
        <v>4</v>
      </c>
      <c r="G23" s="70">
        <v>5</v>
      </c>
      <c r="H23" s="70">
        <v>5</v>
      </c>
      <c r="I23" s="70">
        <v>6</v>
      </c>
      <c r="J23" s="167">
        <v>7</v>
      </c>
      <c r="K23" s="20">
        <v>8</v>
      </c>
      <c r="L23" s="173">
        <v>9</v>
      </c>
      <c r="M23" s="70">
        <v>10</v>
      </c>
      <c r="N23" s="70">
        <v>11</v>
      </c>
      <c r="O23" s="70">
        <v>12</v>
      </c>
      <c r="P23" s="70">
        <v>13</v>
      </c>
      <c r="Q23" s="70">
        <v>14</v>
      </c>
      <c r="R23" s="70">
        <v>15</v>
      </c>
      <c r="S23" s="70">
        <v>16</v>
      </c>
      <c r="T23" s="70">
        <v>17</v>
      </c>
      <c r="U23" s="70">
        <v>18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1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1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1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1</v>
      </c>
      <c r="O24" s="168">
        <f xml:space="preserve"> INDEX( Data!$B$62:$U$69, MATCH( O3, Data!$A$62:$A$69, 0 ), MATCH( O36, Data!$B$61:$U$61, 0 ) )</f>
        <v>1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1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1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 t="s">
        <v>72</v>
      </c>
      <c r="G25" s="96" t="s">
        <v>120</v>
      </c>
      <c r="H25" s="96" t="s">
        <v>159</v>
      </c>
      <c r="I25" s="96" t="s">
        <v>73</v>
      </c>
      <c r="J25" s="186" t="s">
        <v>99</v>
      </c>
      <c r="K25" s="186" t="s">
        <v>100</v>
      </c>
      <c r="L25" s="96" t="s">
        <v>83</v>
      </c>
      <c r="M25" s="96" t="s">
        <v>116</v>
      </c>
      <c r="N25" s="96" t="s">
        <v>115</v>
      </c>
      <c r="O25" s="96" t="s">
        <v>172</v>
      </c>
      <c r="P25" s="96" t="s">
        <v>189</v>
      </c>
      <c r="Q25" s="96" t="s">
        <v>174</v>
      </c>
      <c r="R25" s="96"/>
      <c r="S25" s="96" t="s">
        <v>186</v>
      </c>
      <c r="T25" s="96"/>
      <c r="U25" s="96" t="s">
        <v>96</v>
      </c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152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138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154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1</v>
      </c>
      <c r="C39" s="8">
        <f t="shared" ref="C39:U39" si="4" xml:space="preserve"> C16 + C218</f>
        <v>1</v>
      </c>
      <c r="D39" s="8">
        <f t="shared" si="4"/>
        <v>1</v>
      </c>
      <c r="E39" s="8">
        <f t="shared" si="4"/>
        <v>1</v>
      </c>
      <c r="F39" s="8">
        <f t="shared" si="4"/>
        <v>1</v>
      </c>
      <c r="G39" s="8">
        <f t="shared" si="4"/>
        <v>1</v>
      </c>
      <c r="H39" s="8">
        <f t="shared" si="4"/>
        <v>1</v>
      </c>
      <c r="I39" s="8">
        <f t="shared" si="4"/>
        <v>2</v>
      </c>
      <c r="J39" s="8">
        <f t="shared" si="4"/>
        <v>2</v>
      </c>
      <c r="K39" s="8">
        <f t="shared" si="4"/>
        <v>2</v>
      </c>
      <c r="L39" s="8">
        <f t="shared" si="4"/>
        <v>2</v>
      </c>
      <c r="M39" s="8">
        <f t="shared" si="4"/>
        <v>2</v>
      </c>
      <c r="N39" s="8">
        <f t="shared" si="4"/>
        <v>2</v>
      </c>
      <c r="O39" s="8">
        <f t="shared" si="4"/>
        <v>2</v>
      </c>
      <c r="P39" s="8">
        <f t="shared" si="4"/>
        <v>2</v>
      </c>
      <c r="Q39" s="8">
        <f t="shared" si="4"/>
        <v>2</v>
      </c>
      <c r="R39" s="8">
        <f t="shared" si="4"/>
        <v>2</v>
      </c>
      <c r="S39" s="8">
        <f t="shared" si="4"/>
        <v>2</v>
      </c>
      <c r="T39" s="8">
        <f t="shared" si="4"/>
        <v>2</v>
      </c>
      <c r="U39" s="8">
        <f t="shared" si="4"/>
        <v>2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1</v>
      </c>
      <c r="C40" s="8">
        <f t="shared" ref="C40:U40" si="5" xml:space="preserve"> C17 + C218</f>
        <v>1</v>
      </c>
      <c r="D40" s="8">
        <f t="shared" si="5"/>
        <v>1</v>
      </c>
      <c r="E40" s="8">
        <f t="shared" si="5"/>
        <v>1</v>
      </c>
      <c r="F40" s="8">
        <f t="shared" si="5"/>
        <v>1</v>
      </c>
      <c r="G40" s="8">
        <f t="shared" si="5"/>
        <v>1</v>
      </c>
      <c r="H40" s="8">
        <f t="shared" si="5"/>
        <v>1</v>
      </c>
      <c r="I40" s="8">
        <f t="shared" si="5"/>
        <v>2</v>
      </c>
      <c r="J40" s="8">
        <f t="shared" si="5"/>
        <v>2</v>
      </c>
      <c r="K40" s="8">
        <f t="shared" si="5"/>
        <v>2</v>
      </c>
      <c r="L40" s="8">
        <f t="shared" si="5"/>
        <v>2</v>
      </c>
      <c r="M40" s="8">
        <f t="shared" si="5"/>
        <v>2</v>
      </c>
      <c r="N40" s="8">
        <f t="shared" si="5"/>
        <v>2</v>
      </c>
      <c r="O40" s="8">
        <f t="shared" si="5"/>
        <v>2</v>
      </c>
      <c r="P40" s="8">
        <f t="shared" si="5"/>
        <v>2</v>
      </c>
      <c r="Q40" s="8">
        <f t="shared" si="5"/>
        <v>2</v>
      </c>
      <c r="R40" s="8">
        <f t="shared" si="5"/>
        <v>2</v>
      </c>
      <c r="S40" s="8">
        <f t="shared" si="5"/>
        <v>2</v>
      </c>
      <c r="T40" s="8">
        <f t="shared" si="5"/>
        <v>2</v>
      </c>
      <c r="U40" s="8">
        <f t="shared" si="5"/>
        <v>2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3</v>
      </c>
      <c r="C41" s="8">
        <f t="shared" ref="C41:U41" si="6" xml:space="preserve"> C18 + C216</f>
        <v>3</v>
      </c>
      <c r="D41" s="8">
        <f t="shared" si="6"/>
        <v>3</v>
      </c>
      <c r="E41" s="8">
        <f t="shared" si="6"/>
        <v>3</v>
      </c>
      <c r="F41" s="8">
        <f t="shared" si="6"/>
        <v>3</v>
      </c>
      <c r="G41" s="8">
        <f t="shared" si="6"/>
        <v>3</v>
      </c>
      <c r="H41" s="8">
        <f t="shared" si="6"/>
        <v>3</v>
      </c>
      <c r="I41" s="8">
        <f t="shared" si="6"/>
        <v>3</v>
      </c>
      <c r="J41" s="8">
        <f t="shared" si="6"/>
        <v>3</v>
      </c>
      <c r="K41" s="8">
        <f t="shared" si="6"/>
        <v>3</v>
      </c>
      <c r="L41" s="8">
        <f t="shared" si="6"/>
        <v>3</v>
      </c>
      <c r="M41" s="8">
        <f t="shared" si="6"/>
        <v>3</v>
      </c>
      <c r="N41" s="8">
        <f t="shared" si="6"/>
        <v>3</v>
      </c>
      <c r="O41" s="8">
        <f t="shared" si="6"/>
        <v>3</v>
      </c>
      <c r="P41" s="8">
        <f t="shared" si="6"/>
        <v>3</v>
      </c>
      <c r="Q41" s="8">
        <f t="shared" si="6"/>
        <v>4</v>
      </c>
      <c r="R41" s="8">
        <f t="shared" si="6"/>
        <v>4</v>
      </c>
      <c r="S41" s="8">
        <f t="shared" si="6"/>
        <v>4</v>
      </c>
      <c r="T41" s="8">
        <f t="shared" si="6"/>
        <v>4</v>
      </c>
      <c r="U41" s="8">
        <f t="shared" si="6"/>
        <v>4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3</v>
      </c>
      <c r="C42" s="8">
        <f t="shared" ref="C42:U42" si="7" xml:space="preserve"> C19 + C219 + C81</f>
        <v>3</v>
      </c>
      <c r="D42" s="8">
        <f t="shared" si="7"/>
        <v>3</v>
      </c>
      <c r="E42" s="8">
        <f t="shared" si="7"/>
        <v>3</v>
      </c>
      <c r="F42" s="8">
        <f t="shared" si="7"/>
        <v>4</v>
      </c>
      <c r="G42" s="8">
        <f t="shared" si="7"/>
        <v>4</v>
      </c>
      <c r="H42" s="8">
        <f t="shared" si="7"/>
        <v>5</v>
      </c>
      <c r="I42" s="8">
        <f t="shared" si="7"/>
        <v>6</v>
      </c>
      <c r="J42" s="8">
        <f t="shared" si="7"/>
        <v>7</v>
      </c>
      <c r="K42" s="8">
        <f t="shared" si="7"/>
        <v>8</v>
      </c>
      <c r="L42" s="8">
        <f t="shared" si="7"/>
        <v>9</v>
      </c>
      <c r="M42" s="8">
        <f t="shared" si="7"/>
        <v>10</v>
      </c>
      <c r="N42" s="8">
        <f t="shared" si="7"/>
        <v>11</v>
      </c>
      <c r="O42" s="8">
        <f t="shared" si="7"/>
        <v>12</v>
      </c>
      <c r="P42" s="8">
        <f t="shared" si="7"/>
        <v>13</v>
      </c>
      <c r="Q42" s="8">
        <f t="shared" si="7"/>
        <v>14</v>
      </c>
      <c r="R42" s="8">
        <f t="shared" si="7"/>
        <v>15</v>
      </c>
      <c r="S42" s="8">
        <f t="shared" si="7"/>
        <v>16</v>
      </c>
      <c r="T42" s="8">
        <f t="shared" si="7"/>
        <v>17</v>
      </c>
      <c r="U42" s="8">
        <f t="shared" si="7"/>
        <v>18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1</v>
      </c>
      <c r="C43" s="8">
        <f t="shared" ref="C43:U43" si="8" xml:space="preserve"> C20 + C220 + C81</f>
        <v>1</v>
      </c>
      <c r="D43" s="8">
        <f t="shared" si="8"/>
        <v>1</v>
      </c>
      <c r="E43" s="8">
        <f t="shared" si="8"/>
        <v>1</v>
      </c>
      <c r="F43" s="8">
        <f t="shared" si="8"/>
        <v>1</v>
      </c>
      <c r="G43" s="8">
        <f t="shared" si="8"/>
        <v>1</v>
      </c>
      <c r="H43" s="8">
        <f t="shared" si="8"/>
        <v>1</v>
      </c>
      <c r="I43" s="8">
        <f t="shared" si="8"/>
        <v>1</v>
      </c>
      <c r="J43" s="8">
        <f t="shared" si="8"/>
        <v>1</v>
      </c>
      <c r="K43" s="8">
        <f t="shared" si="8"/>
        <v>1</v>
      </c>
      <c r="L43" s="8">
        <f t="shared" si="8"/>
        <v>1</v>
      </c>
      <c r="M43" s="8">
        <f t="shared" si="8"/>
        <v>1</v>
      </c>
      <c r="N43" s="8">
        <f t="shared" si="8"/>
        <v>1</v>
      </c>
      <c r="O43" s="8">
        <f t="shared" si="8"/>
        <v>1</v>
      </c>
      <c r="P43" s="8">
        <f t="shared" si="8"/>
        <v>1</v>
      </c>
      <c r="Q43" s="8">
        <f t="shared" si="8"/>
        <v>1</v>
      </c>
      <c r="R43" s="8">
        <f t="shared" si="8"/>
        <v>1</v>
      </c>
      <c r="S43" s="8">
        <f t="shared" si="8"/>
        <v>1</v>
      </c>
      <c r="T43" s="8">
        <f t="shared" si="8"/>
        <v>1</v>
      </c>
      <c r="U43" s="8">
        <f t="shared" si="8"/>
        <v>1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2</v>
      </c>
      <c r="C44" s="8">
        <f t="shared" ref="C44:U45" si="9" xml:space="preserve"> C21 + C218</f>
        <v>2</v>
      </c>
      <c r="D44" s="8">
        <f t="shared" si="9"/>
        <v>2</v>
      </c>
      <c r="E44" s="8">
        <f t="shared" si="9"/>
        <v>2</v>
      </c>
      <c r="F44" s="8">
        <f t="shared" si="9"/>
        <v>2</v>
      </c>
      <c r="G44" s="8">
        <f t="shared" si="9"/>
        <v>2</v>
      </c>
      <c r="H44" s="8">
        <f t="shared" si="9"/>
        <v>2</v>
      </c>
      <c r="I44" s="8">
        <f t="shared" si="9"/>
        <v>3</v>
      </c>
      <c r="J44" s="8">
        <f t="shared" si="9"/>
        <v>3</v>
      </c>
      <c r="K44" s="8">
        <f t="shared" si="9"/>
        <v>3</v>
      </c>
      <c r="L44" s="8">
        <f t="shared" si="9"/>
        <v>3</v>
      </c>
      <c r="M44" s="8">
        <f t="shared" si="9"/>
        <v>3</v>
      </c>
      <c r="N44" s="8">
        <f t="shared" si="9"/>
        <v>3</v>
      </c>
      <c r="O44" s="8">
        <f t="shared" si="9"/>
        <v>3</v>
      </c>
      <c r="P44" s="8">
        <f t="shared" si="9"/>
        <v>3</v>
      </c>
      <c r="Q44" s="8">
        <f t="shared" si="9"/>
        <v>3</v>
      </c>
      <c r="R44" s="8">
        <f t="shared" si="9"/>
        <v>3</v>
      </c>
      <c r="S44" s="8">
        <f t="shared" si="9"/>
        <v>3</v>
      </c>
      <c r="T44" s="8">
        <f t="shared" si="9"/>
        <v>3</v>
      </c>
      <c r="U44" s="8">
        <f t="shared" si="9"/>
        <v>3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8">
        <f t="shared" si="9"/>
        <v>1</v>
      </c>
      <c r="K45" s="8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1</v>
      </c>
      <c r="R45" s="8">
        <f t="shared" si="9"/>
        <v>1</v>
      </c>
      <c r="S45" s="8">
        <f t="shared" si="9"/>
        <v>1</v>
      </c>
      <c r="T45" s="8">
        <f t="shared" si="9"/>
        <v>1</v>
      </c>
      <c r="U45" s="8">
        <f t="shared" si="9"/>
        <v>1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4</v>
      </c>
      <c r="C46" s="8">
        <f t="shared" ref="C46:U46" si="10" xml:space="preserve"> C23 + C219 + C81</f>
        <v>4</v>
      </c>
      <c r="D46" s="8">
        <f t="shared" si="10"/>
        <v>4</v>
      </c>
      <c r="E46" s="8">
        <f t="shared" si="10"/>
        <v>4</v>
      </c>
      <c r="F46" s="8">
        <f t="shared" si="10"/>
        <v>4</v>
      </c>
      <c r="G46" s="8">
        <f t="shared" si="10"/>
        <v>5</v>
      </c>
      <c r="H46" s="8">
        <f t="shared" si="10"/>
        <v>5</v>
      </c>
      <c r="I46" s="8">
        <f t="shared" si="10"/>
        <v>6</v>
      </c>
      <c r="J46" s="8">
        <f t="shared" si="10"/>
        <v>7</v>
      </c>
      <c r="K46" s="8">
        <f t="shared" si="10"/>
        <v>8</v>
      </c>
      <c r="L46" s="8">
        <f t="shared" si="10"/>
        <v>9</v>
      </c>
      <c r="M46" s="8">
        <f t="shared" si="10"/>
        <v>10</v>
      </c>
      <c r="N46" s="8">
        <f t="shared" si="10"/>
        <v>11</v>
      </c>
      <c r="O46" s="8">
        <f t="shared" si="10"/>
        <v>12</v>
      </c>
      <c r="P46" s="8">
        <f t="shared" si="10"/>
        <v>13</v>
      </c>
      <c r="Q46" s="8">
        <f t="shared" si="10"/>
        <v>14</v>
      </c>
      <c r="R46" s="8">
        <f t="shared" si="10"/>
        <v>15</v>
      </c>
      <c r="S46" s="8">
        <f t="shared" si="10"/>
        <v>16</v>
      </c>
      <c r="T46" s="8">
        <f t="shared" si="10"/>
        <v>17</v>
      </c>
      <c r="U46" s="8">
        <f t="shared" si="10"/>
        <v>18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129</v>
      </c>
      <c r="B49" s="53">
        <f t="shared" ref="B49:U49" si="11">IF(OR(B3="Scout",B3="Sentinel",B3="Expert Droid"),8,0) + IF(OR(B3="Soldier",B3="Guardian"),10,0) + IF(OR(B3="Scoundrel",B3="Consular"),6,0) + IF(OR(B3="Combat Droid"),12,0)</f>
        <v>10</v>
      </c>
      <c r="C49" s="53">
        <f t="shared" si="11"/>
        <v>10</v>
      </c>
      <c r="D49" s="53">
        <f t="shared" si="11"/>
        <v>10</v>
      </c>
      <c r="E49" s="53">
        <f t="shared" si="11"/>
        <v>10</v>
      </c>
      <c r="F49" s="53">
        <f t="shared" si="11"/>
        <v>10</v>
      </c>
      <c r="G49" s="53">
        <f t="shared" si="11"/>
        <v>10</v>
      </c>
      <c r="H49" s="53">
        <f t="shared" si="11"/>
        <v>10</v>
      </c>
      <c r="I49" s="53">
        <f t="shared" si="11"/>
        <v>10</v>
      </c>
      <c r="J49" s="101">
        <f t="shared" si="11"/>
        <v>10</v>
      </c>
      <c r="K49" s="53">
        <f t="shared" si="11"/>
        <v>10</v>
      </c>
      <c r="L49" s="174">
        <f t="shared" si="11"/>
        <v>10</v>
      </c>
      <c r="M49" s="53">
        <f t="shared" si="11"/>
        <v>10</v>
      </c>
      <c r="N49" s="53">
        <f t="shared" si="11"/>
        <v>10</v>
      </c>
      <c r="O49" s="53">
        <f t="shared" si="11"/>
        <v>10</v>
      </c>
      <c r="P49" s="53">
        <f t="shared" si="11"/>
        <v>10</v>
      </c>
      <c r="Q49" s="53">
        <f t="shared" si="11"/>
        <v>10</v>
      </c>
      <c r="R49" s="53">
        <f t="shared" si="11"/>
        <v>10</v>
      </c>
      <c r="S49" s="53">
        <f t="shared" si="11"/>
        <v>10</v>
      </c>
      <c r="T49" s="53">
        <f t="shared" si="11"/>
        <v>10</v>
      </c>
      <c r="U49" s="53">
        <f t="shared" si="11"/>
        <v>10</v>
      </c>
      <c r="V49" s="18"/>
    </row>
    <row r="50" spans="1:97" s="29" customFormat="1">
      <c r="A50" s="60" t="s">
        <v>130</v>
      </c>
      <c r="B50" s="53">
        <f xml:space="preserve"> 0 + B49</f>
        <v>10</v>
      </c>
      <c r="C50" s="53">
        <f t="shared" ref="C50:U50" si="12" xml:space="preserve"> B50 + C49</f>
        <v>20</v>
      </c>
      <c r="D50" s="53">
        <f t="shared" si="12"/>
        <v>30</v>
      </c>
      <c r="E50" s="53">
        <f t="shared" si="12"/>
        <v>40</v>
      </c>
      <c r="F50" s="53">
        <f t="shared" si="12"/>
        <v>50</v>
      </c>
      <c r="G50" s="53">
        <f t="shared" si="12"/>
        <v>60</v>
      </c>
      <c r="H50" s="53">
        <f t="shared" si="12"/>
        <v>70</v>
      </c>
      <c r="I50" s="53">
        <f t="shared" si="12"/>
        <v>80</v>
      </c>
      <c r="J50" s="101">
        <f t="shared" si="12"/>
        <v>90</v>
      </c>
      <c r="K50" s="53">
        <f t="shared" si="12"/>
        <v>100</v>
      </c>
      <c r="L50" s="174">
        <f t="shared" si="12"/>
        <v>110</v>
      </c>
      <c r="M50" s="53">
        <f t="shared" si="12"/>
        <v>120</v>
      </c>
      <c r="N50" s="53">
        <f t="shared" si="12"/>
        <v>130</v>
      </c>
      <c r="O50" s="53">
        <f t="shared" si="12"/>
        <v>140</v>
      </c>
      <c r="P50" s="53">
        <f t="shared" si="12"/>
        <v>150</v>
      </c>
      <c r="Q50" s="53">
        <f t="shared" si="12"/>
        <v>160</v>
      </c>
      <c r="R50" s="53">
        <f t="shared" si="12"/>
        <v>170</v>
      </c>
      <c r="S50" s="53">
        <f t="shared" si="12"/>
        <v>180</v>
      </c>
      <c r="T50" s="53">
        <f t="shared" si="12"/>
        <v>190</v>
      </c>
      <c r="U50" s="53">
        <f t="shared" si="12"/>
        <v>200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11</v>
      </c>
      <c r="C51" s="87">
        <f t="shared" si="13"/>
        <v>22</v>
      </c>
      <c r="D51" s="87">
        <f t="shared" si="13"/>
        <v>33</v>
      </c>
      <c r="E51" s="87">
        <f t="shared" si="13"/>
        <v>44</v>
      </c>
      <c r="F51" s="87">
        <f t="shared" si="13"/>
        <v>55</v>
      </c>
      <c r="G51" s="87">
        <f t="shared" si="13"/>
        <v>72</v>
      </c>
      <c r="H51" s="87">
        <f t="shared" si="13"/>
        <v>84</v>
      </c>
      <c r="I51" s="87">
        <f t="shared" si="13"/>
        <v>96</v>
      </c>
      <c r="J51" s="102">
        <f t="shared" si="13"/>
        <v>108</v>
      </c>
      <c r="K51" s="82">
        <f t="shared" si="13"/>
        <v>120</v>
      </c>
      <c r="L51" s="175">
        <f t="shared" si="13"/>
        <v>132</v>
      </c>
      <c r="M51" s="87">
        <f t="shared" si="13"/>
        <v>144</v>
      </c>
      <c r="N51" s="87">
        <f t="shared" si="13"/>
        <v>156</v>
      </c>
      <c r="O51" s="87">
        <f t="shared" si="13"/>
        <v>168</v>
      </c>
      <c r="P51" s="87">
        <f t="shared" si="13"/>
        <v>180</v>
      </c>
      <c r="Q51" s="87">
        <f t="shared" si="13"/>
        <v>192</v>
      </c>
      <c r="R51" s="87">
        <f t="shared" si="13"/>
        <v>204</v>
      </c>
      <c r="S51" s="87">
        <f t="shared" si="13"/>
        <v>216</v>
      </c>
      <c r="T51" s="87">
        <f t="shared" si="13"/>
        <v>228</v>
      </c>
      <c r="U51" s="87">
        <f t="shared" si="13"/>
        <v>240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133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122</v>
      </c>
      <c r="B53" s="89">
        <f t="shared" ref="B53:U53" si="14" xml:space="preserve"> MIN((B207/B51),1)</f>
        <v>0.63636363636363635</v>
      </c>
      <c r="C53" s="89">
        <f t="shared" si="14"/>
        <v>0.36363636363636365</v>
      </c>
      <c r="D53" s="89">
        <f t="shared" si="14"/>
        <v>0.27272727272727271</v>
      </c>
      <c r="E53" s="89">
        <f t="shared" si="14"/>
        <v>0.22727272727272727</v>
      </c>
      <c r="F53" s="89">
        <f t="shared" si="14"/>
        <v>0.2</v>
      </c>
      <c r="G53" s="89">
        <f t="shared" si="14"/>
        <v>0.16666666666666666</v>
      </c>
      <c r="H53" s="89">
        <f t="shared" si="14"/>
        <v>0.15476190476190477</v>
      </c>
      <c r="I53" s="89">
        <f t="shared" si="14"/>
        <v>0.14583333333333334</v>
      </c>
      <c r="J53" s="103">
        <f t="shared" si="14"/>
        <v>0.1388888888888889</v>
      </c>
      <c r="K53" s="89">
        <f t="shared" si="14"/>
        <v>0.13333333333333333</v>
      </c>
      <c r="L53" s="176">
        <f t="shared" si="14"/>
        <v>0.12878787878787878</v>
      </c>
      <c r="M53" s="89">
        <f t="shared" si="14"/>
        <v>0.125</v>
      </c>
      <c r="N53" s="89">
        <f t="shared" si="14"/>
        <v>0.12179487179487179</v>
      </c>
      <c r="O53" s="89">
        <f t="shared" si="14"/>
        <v>0.11904761904761904</v>
      </c>
      <c r="P53" s="89">
        <f t="shared" si="14"/>
        <v>0.11666666666666667</v>
      </c>
      <c r="Q53" s="89">
        <f t="shared" si="14"/>
        <v>0.11458333333333333</v>
      </c>
      <c r="R53" s="89">
        <f t="shared" si="14"/>
        <v>0.11274509803921569</v>
      </c>
      <c r="S53" s="89">
        <f t="shared" si="14"/>
        <v>0.1111111111111111</v>
      </c>
      <c r="T53" s="89">
        <f t="shared" si="14"/>
        <v>0.10964912280701754</v>
      </c>
      <c r="U53" s="89">
        <f t="shared" si="14"/>
        <v>0.10833333333333334</v>
      </c>
    </row>
    <row r="54" spans="1:97" s="18" customFormat="1">
      <c r="A54" s="74" t="s">
        <v>123</v>
      </c>
      <c r="B54" s="89">
        <f t="shared" ref="B54:U54" si="15" xml:space="preserve"> MIN(B208/B51,1)</f>
        <v>1</v>
      </c>
      <c r="C54" s="89">
        <f t="shared" si="15"/>
        <v>0.59090909090909094</v>
      </c>
      <c r="D54" s="89">
        <f t="shared" si="15"/>
        <v>0.42424242424242425</v>
      </c>
      <c r="E54" s="89">
        <f t="shared" si="15"/>
        <v>0.34090909090909088</v>
      </c>
      <c r="F54" s="89">
        <f t="shared" si="15"/>
        <v>0.29090909090909089</v>
      </c>
      <c r="G54" s="89">
        <f t="shared" si="15"/>
        <v>0.2361111111111111</v>
      </c>
      <c r="H54" s="89">
        <f t="shared" si="15"/>
        <v>0.21428571428571427</v>
      </c>
      <c r="I54" s="89">
        <f t="shared" si="15"/>
        <v>0.19791666666666666</v>
      </c>
      <c r="J54" s="103">
        <f t="shared" si="15"/>
        <v>0.18518518518518517</v>
      </c>
      <c r="K54" s="89">
        <f t="shared" si="15"/>
        <v>0.17499999999999999</v>
      </c>
      <c r="L54" s="176">
        <f t="shared" si="15"/>
        <v>0.16666666666666666</v>
      </c>
      <c r="M54" s="89">
        <f t="shared" si="15"/>
        <v>0.15972222222222221</v>
      </c>
      <c r="N54" s="89">
        <f t="shared" si="15"/>
        <v>0.15384615384615385</v>
      </c>
      <c r="O54" s="89">
        <f t="shared" si="15"/>
        <v>0.14880952380952381</v>
      </c>
      <c r="P54" s="89">
        <f t="shared" si="15"/>
        <v>0.14444444444444443</v>
      </c>
      <c r="Q54" s="89">
        <f t="shared" si="15"/>
        <v>0.140625</v>
      </c>
      <c r="R54" s="89">
        <f t="shared" si="15"/>
        <v>0.13725490196078433</v>
      </c>
      <c r="S54" s="89">
        <f t="shared" si="15"/>
        <v>0.13425925925925927</v>
      </c>
      <c r="T54" s="89">
        <f t="shared" si="15"/>
        <v>0.13157894736842105</v>
      </c>
      <c r="U54" s="89">
        <f t="shared" si="15"/>
        <v>0.12916666666666668</v>
      </c>
    </row>
    <row r="55" spans="1:97">
      <c r="A55" s="74" t="s">
        <v>124</v>
      </c>
      <c r="B55" s="90">
        <f t="shared" ref="B55:U55" si="16" xml:space="preserve"> MIN(B209/B51,1)</f>
        <v>1</v>
      </c>
      <c r="C55" s="90">
        <f t="shared" si="16"/>
        <v>0.63636363636363635</v>
      </c>
      <c r="D55" s="90">
        <f t="shared" si="16"/>
        <v>0.42424242424242425</v>
      </c>
      <c r="E55" s="90">
        <f t="shared" si="16"/>
        <v>0.31818181818181818</v>
      </c>
      <c r="F55" s="90">
        <f t="shared" si="16"/>
        <v>0.25454545454545452</v>
      </c>
      <c r="G55" s="90">
        <f t="shared" si="16"/>
        <v>0.20833333333333334</v>
      </c>
      <c r="H55" s="90">
        <f t="shared" si="16"/>
        <v>0.17857142857142858</v>
      </c>
      <c r="I55" s="90">
        <f t="shared" si="16"/>
        <v>0.16666666666666666</v>
      </c>
      <c r="J55" s="104">
        <f t="shared" si="16"/>
        <v>0.15740740740740741</v>
      </c>
      <c r="K55" s="90">
        <f t="shared" si="16"/>
        <v>0.15</v>
      </c>
      <c r="L55" s="177">
        <f t="shared" si="16"/>
        <v>0.14393939393939395</v>
      </c>
      <c r="M55" s="90">
        <f t="shared" si="16"/>
        <v>0.1388888888888889</v>
      </c>
      <c r="N55" s="90">
        <f t="shared" si="16"/>
        <v>0.13461538461538461</v>
      </c>
      <c r="O55" s="90">
        <f t="shared" si="16"/>
        <v>0.13095238095238096</v>
      </c>
      <c r="P55" s="90">
        <f t="shared" si="16"/>
        <v>0.12777777777777777</v>
      </c>
      <c r="Q55" s="90">
        <f t="shared" si="16"/>
        <v>0.125</v>
      </c>
      <c r="R55" s="90">
        <f t="shared" si="16"/>
        <v>0.12254901960784313</v>
      </c>
      <c r="S55" s="90">
        <f t="shared" si="16"/>
        <v>0.12037037037037036</v>
      </c>
      <c r="T55" s="90">
        <f t="shared" si="16"/>
        <v>0.11842105263157894</v>
      </c>
      <c r="U55" s="90">
        <f t="shared" si="16"/>
        <v>0.11666666666666667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125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0.84848484848484851</v>
      </c>
      <c r="E56" s="90">
        <f t="shared" si="17"/>
        <v>0.63636363636363635</v>
      </c>
      <c r="F56" s="90">
        <f t="shared" si="17"/>
        <v>0.50909090909090904</v>
      </c>
      <c r="G56" s="90">
        <f t="shared" si="17"/>
        <v>0.41666666666666669</v>
      </c>
      <c r="H56" s="90">
        <f t="shared" si="17"/>
        <v>0.35714285714285715</v>
      </c>
      <c r="I56" s="90">
        <f t="shared" si="17"/>
        <v>0.33333333333333331</v>
      </c>
      <c r="J56" s="104">
        <f t="shared" si="17"/>
        <v>0.31481481481481483</v>
      </c>
      <c r="K56" s="90">
        <f t="shared" si="17"/>
        <v>0.3</v>
      </c>
      <c r="L56" s="177">
        <f t="shared" si="17"/>
        <v>0.2878787878787879</v>
      </c>
      <c r="M56" s="90">
        <f t="shared" si="17"/>
        <v>0.27777777777777779</v>
      </c>
      <c r="N56" s="90">
        <f t="shared" si="17"/>
        <v>0.26923076923076922</v>
      </c>
      <c r="O56" s="90">
        <f t="shared" si="17"/>
        <v>0.26190476190476192</v>
      </c>
      <c r="P56" s="90">
        <f t="shared" si="17"/>
        <v>0.25555555555555554</v>
      </c>
      <c r="Q56" s="90">
        <f t="shared" si="17"/>
        <v>0.25</v>
      </c>
      <c r="R56" s="90">
        <f t="shared" si="17"/>
        <v>0.24509803921568626</v>
      </c>
      <c r="S56" s="90">
        <f t="shared" si="17"/>
        <v>0.24074074074074073</v>
      </c>
      <c r="T56" s="90">
        <f t="shared" si="17"/>
        <v>0.23684210526315788</v>
      </c>
      <c r="U56" s="90">
        <f t="shared" si="17"/>
        <v>0.23333333333333334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126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0.95454545454545459</v>
      </c>
      <c r="F57" s="90">
        <f t="shared" si="18"/>
        <v>0.76363636363636367</v>
      </c>
      <c r="G57" s="90">
        <f t="shared" si="18"/>
        <v>0.625</v>
      </c>
      <c r="H57" s="90">
        <f t="shared" si="18"/>
        <v>0.5357142857142857</v>
      </c>
      <c r="I57" s="90">
        <f t="shared" si="18"/>
        <v>0.5</v>
      </c>
      <c r="J57" s="104">
        <f t="shared" si="18"/>
        <v>0.47222222222222221</v>
      </c>
      <c r="K57" s="90">
        <f t="shared" si="18"/>
        <v>0.45</v>
      </c>
      <c r="L57" s="177">
        <f t="shared" si="18"/>
        <v>0.43181818181818182</v>
      </c>
      <c r="M57" s="90">
        <f t="shared" si="18"/>
        <v>0.41666666666666669</v>
      </c>
      <c r="N57" s="90">
        <f t="shared" si="18"/>
        <v>0.40384615384615385</v>
      </c>
      <c r="O57" s="90">
        <f t="shared" si="18"/>
        <v>0.39285714285714285</v>
      </c>
      <c r="P57" s="90">
        <f t="shared" si="18"/>
        <v>0.38333333333333336</v>
      </c>
      <c r="Q57" s="90">
        <f t="shared" si="18"/>
        <v>0.375</v>
      </c>
      <c r="R57" s="90">
        <f t="shared" si="18"/>
        <v>0.36764705882352944</v>
      </c>
      <c r="S57" s="90">
        <f t="shared" si="18"/>
        <v>0.3611111111111111</v>
      </c>
      <c r="T57" s="90">
        <f t="shared" si="18"/>
        <v>0.35526315789473684</v>
      </c>
      <c r="U57" s="90">
        <f t="shared" si="18"/>
        <v>0.35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134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136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137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135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139</v>
      </c>
      <c r="B64" s="53" t="str">
        <f t="shared" ref="B64:U64" si="24" xml:space="preserve"> IF(OR(B3="Soldier",B3="Guardian",B3="Combat"),"Fast","Slow")</f>
        <v>Fast</v>
      </c>
      <c r="C64" s="53" t="str">
        <f t="shared" si="24"/>
        <v>Fast</v>
      </c>
      <c r="D64" s="53" t="str">
        <f t="shared" si="24"/>
        <v>Fast</v>
      </c>
      <c r="E64" s="53" t="str">
        <f t="shared" si="24"/>
        <v>Fast</v>
      </c>
      <c r="F64" s="53" t="str">
        <f t="shared" si="24"/>
        <v>Fast</v>
      </c>
      <c r="G64" s="53" t="str">
        <f t="shared" si="24"/>
        <v>Fast</v>
      </c>
      <c r="H64" s="53" t="str">
        <f t="shared" si="24"/>
        <v>Fast</v>
      </c>
      <c r="I64" s="53" t="str">
        <f t="shared" si="24"/>
        <v>Fast</v>
      </c>
      <c r="J64" s="101" t="str">
        <f t="shared" si="24"/>
        <v>Fast</v>
      </c>
      <c r="K64" s="53" t="str">
        <f t="shared" si="24"/>
        <v>Fast</v>
      </c>
      <c r="L64" s="174" t="str">
        <f t="shared" si="24"/>
        <v>Fast</v>
      </c>
      <c r="M64" s="53" t="str">
        <f t="shared" si="24"/>
        <v>Fast</v>
      </c>
      <c r="N64" s="53" t="str">
        <f t="shared" si="24"/>
        <v>Fast</v>
      </c>
      <c r="O64" s="53" t="str">
        <f t="shared" si="24"/>
        <v>Fast</v>
      </c>
      <c r="P64" s="53" t="str">
        <f t="shared" si="24"/>
        <v>Fast</v>
      </c>
      <c r="Q64" s="53" t="str">
        <f t="shared" si="24"/>
        <v>Fast</v>
      </c>
      <c r="R64" s="53" t="str">
        <f t="shared" si="24"/>
        <v>Fast</v>
      </c>
      <c r="S64" s="53" t="str">
        <f t="shared" si="24"/>
        <v>Fast</v>
      </c>
      <c r="T64" s="53" t="str">
        <f t="shared" si="24"/>
        <v>Fast</v>
      </c>
      <c r="U64" s="53" t="str">
        <f t="shared" si="24"/>
        <v>Fast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140</v>
      </c>
      <c r="B65" s="23">
        <f xml:space="preserve"> IF(B64="Slow",0.75,1)</f>
        <v>1</v>
      </c>
      <c r="C65" s="23">
        <f t="shared" ref="C65:U65" si="25" xml:space="preserve"> IF(C64="Slow",0.75,1)</f>
        <v>1</v>
      </c>
      <c r="D65" s="23">
        <f t="shared" si="25"/>
        <v>1</v>
      </c>
      <c r="E65" s="23">
        <f t="shared" si="25"/>
        <v>1</v>
      </c>
      <c r="F65" s="23">
        <f t="shared" si="25"/>
        <v>1</v>
      </c>
      <c r="G65" s="23">
        <f t="shared" si="25"/>
        <v>1</v>
      </c>
      <c r="H65" s="23">
        <f t="shared" si="25"/>
        <v>1</v>
      </c>
      <c r="I65" s="23">
        <f t="shared" si="25"/>
        <v>1</v>
      </c>
      <c r="J65" s="27">
        <f t="shared" si="25"/>
        <v>1</v>
      </c>
      <c r="K65" s="23">
        <f t="shared" si="25"/>
        <v>1</v>
      </c>
      <c r="L65" s="76">
        <f t="shared" si="25"/>
        <v>1</v>
      </c>
      <c r="M65" s="23">
        <f t="shared" si="25"/>
        <v>1</v>
      </c>
      <c r="N65" s="23">
        <f t="shared" si="25"/>
        <v>1</v>
      </c>
      <c r="O65" s="23">
        <f t="shared" si="25"/>
        <v>1</v>
      </c>
      <c r="P65" s="23">
        <f t="shared" si="25"/>
        <v>1</v>
      </c>
      <c r="Q65" s="23">
        <f t="shared" si="25"/>
        <v>1</v>
      </c>
      <c r="R65" s="23">
        <f t="shared" si="25"/>
        <v>1</v>
      </c>
      <c r="S65" s="23">
        <f t="shared" si="25"/>
        <v>1</v>
      </c>
      <c r="T65" s="23">
        <f t="shared" si="25"/>
        <v>1</v>
      </c>
      <c r="U65" s="23">
        <f t="shared" si="25"/>
        <v>1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141</v>
      </c>
      <c r="B66" s="8">
        <f xml:space="preserve"> B65</f>
        <v>1</v>
      </c>
      <c r="C66" s="8">
        <f xml:space="preserve"> B66+C65</f>
        <v>2</v>
      </c>
      <c r="D66" s="8">
        <f t="shared" ref="D66:U66" si="26" xml:space="preserve"> C66+D65</f>
        <v>3</v>
      </c>
      <c r="E66" s="8">
        <f t="shared" si="26"/>
        <v>4</v>
      </c>
      <c r="F66" s="8">
        <f t="shared" si="26"/>
        <v>5</v>
      </c>
      <c r="G66" s="8">
        <f t="shared" si="26"/>
        <v>6</v>
      </c>
      <c r="H66" s="8">
        <f t="shared" si="26"/>
        <v>7</v>
      </c>
      <c r="I66" s="8">
        <f t="shared" si="26"/>
        <v>8</v>
      </c>
      <c r="J66" s="26">
        <f t="shared" si="26"/>
        <v>9</v>
      </c>
      <c r="K66" s="8">
        <f t="shared" si="26"/>
        <v>10</v>
      </c>
      <c r="L66" s="28">
        <f t="shared" si="26"/>
        <v>11</v>
      </c>
      <c r="M66" s="8">
        <f t="shared" si="26"/>
        <v>12</v>
      </c>
      <c r="N66" s="8">
        <f t="shared" si="26"/>
        <v>13</v>
      </c>
      <c r="O66" s="8">
        <f t="shared" si="26"/>
        <v>14</v>
      </c>
      <c r="P66" s="8">
        <f t="shared" si="26"/>
        <v>15</v>
      </c>
      <c r="Q66" s="8">
        <f t="shared" si="26"/>
        <v>16</v>
      </c>
      <c r="R66" s="8">
        <f t="shared" si="26"/>
        <v>17</v>
      </c>
      <c r="S66" s="8">
        <f t="shared" si="26"/>
        <v>18</v>
      </c>
      <c r="T66" s="8">
        <f t="shared" si="26"/>
        <v>19</v>
      </c>
      <c r="U66" s="8">
        <f t="shared" si="26"/>
        <v>20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142</v>
      </c>
      <c r="B67" s="98">
        <f xml:space="preserve"> INT(B66)</f>
        <v>1</v>
      </c>
      <c r="C67" s="98">
        <f t="shared" ref="C67:U67" si="27" xml:space="preserve"> INT(C66)</f>
        <v>2</v>
      </c>
      <c r="D67" s="98">
        <f t="shared" si="27"/>
        <v>3</v>
      </c>
      <c r="E67" s="98">
        <f t="shared" si="27"/>
        <v>4</v>
      </c>
      <c r="F67" s="98">
        <f t="shared" si="27"/>
        <v>5</v>
      </c>
      <c r="G67" s="98">
        <f t="shared" si="27"/>
        <v>6</v>
      </c>
      <c r="H67" s="98">
        <f t="shared" si="27"/>
        <v>7</v>
      </c>
      <c r="I67" s="98">
        <f t="shared" si="27"/>
        <v>8</v>
      </c>
      <c r="J67" s="106">
        <f t="shared" si="27"/>
        <v>9</v>
      </c>
      <c r="K67" s="98">
        <f t="shared" si="27"/>
        <v>10</v>
      </c>
      <c r="L67" s="179">
        <f t="shared" si="27"/>
        <v>11</v>
      </c>
      <c r="M67" s="98">
        <f t="shared" si="27"/>
        <v>12</v>
      </c>
      <c r="N67" s="98">
        <f t="shared" si="27"/>
        <v>13</v>
      </c>
      <c r="O67" s="98">
        <f t="shared" si="27"/>
        <v>14</v>
      </c>
      <c r="P67" s="98">
        <f t="shared" si="27"/>
        <v>15</v>
      </c>
      <c r="Q67" s="98">
        <f t="shared" si="27"/>
        <v>16</v>
      </c>
      <c r="R67" s="98">
        <f t="shared" si="27"/>
        <v>17</v>
      </c>
      <c r="S67" s="98">
        <f t="shared" si="27"/>
        <v>18</v>
      </c>
      <c r="T67" s="98">
        <f t="shared" si="27"/>
        <v>19</v>
      </c>
      <c r="U67" s="98">
        <f t="shared" si="27"/>
        <v>20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131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1</v>
      </c>
      <c r="H80" s="8">
        <f t="shared" si="33"/>
        <v>1</v>
      </c>
      <c r="I80" s="8">
        <f t="shared" si="33"/>
        <v>1</v>
      </c>
      <c r="J80" s="26">
        <f t="shared" si="33"/>
        <v>1</v>
      </c>
      <c r="K80" s="8">
        <f t="shared" si="33"/>
        <v>1</v>
      </c>
      <c r="L80" s="28">
        <f t="shared" si="33"/>
        <v>1</v>
      </c>
      <c r="M80" s="8">
        <f t="shared" si="33"/>
        <v>1</v>
      </c>
      <c r="N80" s="8">
        <f t="shared" si="33"/>
        <v>1</v>
      </c>
      <c r="O80" s="8">
        <f t="shared" si="33"/>
        <v>1</v>
      </c>
      <c r="P80" s="8">
        <f t="shared" si="33"/>
        <v>1</v>
      </c>
      <c r="Q80" s="8">
        <f t="shared" si="33"/>
        <v>1</v>
      </c>
      <c r="R80" s="8">
        <f t="shared" si="33"/>
        <v>1</v>
      </c>
      <c r="S80" s="8">
        <f t="shared" si="33"/>
        <v>1</v>
      </c>
      <c r="T80" s="8">
        <f t="shared" si="33"/>
        <v>1</v>
      </c>
      <c r="U80" s="8">
        <f t="shared" si="33"/>
        <v>1</v>
      </c>
    </row>
    <row r="81" spans="1:22">
      <c r="A81" s="23" t="s">
        <v>157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145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3</v>
      </c>
      <c r="C84" s="8">
        <f t="shared" si="35"/>
        <v>4</v>
      </c>
      <c r="D84" s="8">
        <f t="shared" si="35"/>
        <v>4</v>
      </c>
      <c r="E84" s="8">
        <f t="shared" si="35"/>
        <v>5</v>
      </c>
      <c r="F84" s="8">
        <f t="shared" si="35"/>
        <v>5</v>
      </c>
      <c r="G84" s="8">
        <f t="shared" si="35"/>
        <v>6</v>
      </c>
      <c r="H84" s="8">
        <f t="shared" si="35"/>
        <v>6</v>
      </c>
      <c r="I84" s="8">
        <f t="shared" si="35"/>
        <v>7</v>
      </c>
      <c r="J84" s="26">
        <f t="shared" si="35"/>
        <v>7</v>
      </c>
      <c r="K84" s="8">
        <f t="shared" ref="K84:U84" si="36" xml:space="preserve"> J217 + INT(2+ $J$7/2) + INT(2+ (K$7 - $J$7)/2)</f>
        <v>9</v>
      </c>
      <c r="L84" s="28">
        <f t="shared" si="36"/>
        <v>10</v>
      </c>
      <c r="M84" s="8">
        <f t="shared" si="36"/>
        <v>10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5</v>
      </c>
      <c r="C85" s="8">
        <f t="shared" si="37"/>
        <v>6</v>
      </c>
      <c r="D85" s="8">
        <f t="shared" si="37"/>
        <v>6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13</v>
      </c>
      <c r="O85" s="8">
        <f t="shared" si="38"/>
        <v>13</v>
      </c>
      <c r="P85" s="8">
        <f t="shared" si="38"/>
        <v>14</v>
      </c>
      <c r="Q85" s="8">
        <f t="shared" si="38"/>
        <v>14</v>
      </c>
      <c r="R85" s="8">
        <f t="shared" si="38"/>
        <v>16</v>
      </c>
      <c r="S85" s="8">
        <f t="shared" si="38"/>
        <v>16</v>
      </c>
      <c r="T85" s="8">
        <f t="shared" si="38"/>
        <v>17</v>
      </c>
      <c r="U85" s="8">
        <f t="shared" si="38"/>
        <v>17</v>
      </c>
      <c r="V85" s="29"/>
    </row>
    <row r="86" spans="1:22">
      <c r="A86" s="45" t="s">
        <v>53</v>
      </c>
      <c r="B86" s="8">
        <f t="shared" ref="B86:J86" si="39" xml:space="preserve"> B219 + INT(2+ B$7/2)</f>
        <v>2</v>
      </c>
      <c r="C86" s="8">
        <f t="shared" si="39"/>
        <v>3</v>
      </c>
      <c r="D86" s="8">
        <f t="shared" si="39"/>
        <v>3</v>
      </c>
      <c r="E86" s="8">
        <f t="shared" si="39"/>
        <v>4</v>
      </c>
      <c r="F86" s="8">
        <f t="shared" si="39"/>
        <v>4</v>
      </c>
      <c r="G86" s="8">
        <f t="shared" si="39"/>
        <v>5</v>
      </c>
      <c r="H86" s="8">
        <f t="shared" si="39"/>
        <v>5</v>
      </c>
      <c r="I86" s="8">
        <f t="shared" si="39"/>
        <v>6</v>
      </c>
      <c r="J86" s="26">
        <f t="shared" si="39"/>
        <v>6</v>
      </c>
      <c r="K86" s="8">
        <f t="shared" ref="K86:U86" si="40">J219+INT(2+$J$7/2) +  INT( (K$7 - $J$7)*2/5 + 4/3)</f>
        <v>7</v>
      </c>
      <c r="L86" s="28">
        <f t="shared" si="40"/>
        <v>8</v>
      </c>
      <c r="M86" s="8">
        <f t="shared" si="40"/>
        <v>8</v>
      </c>
      <c r="N86" s="8">
        <f t="shared" si="40"/>
        <v>8</v>
      </c>
      <c r="O86" s="8">
        <f t="shared" si="40"/>
        <v>9</v>
      </c>
      <c r="P86" s="8">
        <f t="shared" si="40"/>
        <v>9</v>
      </c>
      <c r="Q86" s="8">
        <f t="shared" si="40"/>
        <v>10</v>
      </c>
      <c r="R86" s="8">
        <f t="shared" si="40"/>
        <v>10</v>
      </c>
      <c r="S86" s="8">
        <f t="shared" si="40"/>
        <v>10</v>
      </c>
      <c r="T86" s="8">
        <f t="shared" si="40"/>
        <v>11</v>
      </c>
      <c r="U86" s="8">
        <f t="shared" si="40"/>
        <v>11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143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30.000000000000004</v>
      </c>
      <c r="C115" s="8">
        <f t="shared" si="49"/>
        <v>35</v>
      </c>
      <c r="D115" s="8">
        <f t="shared" si="49"/>
        <v>35</v>
      </c>
      <c r="E115" s="8">
        <f t="shared" si="49"/>
        <v>40</v>
      </c>
      <c r="F115" s="8">
        <f t="shared" si="49"/>
        <v>44.999999999999993</v>
      </c>
      <c r="G115" s="8">
        <f t="shared" si="49"/>
        <v>50</v>
      </c>
      <c r="H115" s="8">
        <f t="shared" si="49"/>
        <v>55.000000000000007</v>
      </c>
      <c r="I115" s="8">
        <f t="shared" si="49"/>
        <v>65</v>
      </c>
      <c r="J115" s="26">
        <f t="shared" si="49"/>
        <v>70</v>
      </c>
      <c r="K115" s="8">
        <f t="shared" si="49"/>
        <v>80</v>
      </c>
      <c r="L115" s="28">
        <f t="shared" si="49"/>
        <v>90</v>
      </c>
      <c r="M115" s="8">
        <f t="shared" si="49"/>
        <v>95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44.999999999999993</v>
      </c>
      <c r="C116" s="8">
        <f t="shared" si="50"/>
        <v>50</v>
      </c>
      <c r="D116" s="8">
        <f t="shared" si="50"/>
        <v>50</v>
      </c>
      <c r="E116" s="8">
        <f t="shared" si="50"/>
        <v>55.000000000000007</v>
      </c>
      <c r="F116" s="8">
        <f t="shared" si="50"/>
        <v>60</v>
      </c>
      <c r="G116" s="8">
        <f t="shared" si="50"/>
        <v>65</v>
      </c>
      <c r="H116" s="8">
        <f t="shared" si="50"/>
        <v>70</v>
      </c>
      <c r="I116" s="8">
        <f t="shared" si="50"/>
        <v>80</v>
      </c>
      <c r="J116" s="26">
        <f t="shared" si="50"/>
        <v>85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44.999999999999993</v>
      </c>
      <c r="C117" s="8">
        <f t="shared" si="51"/>
        <v>50</v>
      </c>
      <c r="D117" s="8">
        <f t="shared" si="51"/>
        <v>50</v>
      </c>
      <c r="E117" s="8">
        <f t="shared" si="51"/>
        <v>55.000000000000007</v>
      </c>
      <c r="F117" s="8">
        <f t="shared" si="51"/>
        <v>60</v>
      </c>
      <c r="G117" s="8">
        <f t="shared" si="51"/>
        <v>65</v>
      </c>
      <c r="H117" s="8">
        <f t="shared" si="51"/>
        <v>70</v>
      </c>
      <c r="I117" s="8">
        <f t="shared" si="51"/>
        <v>80</v>
      </c>
      <c r="J117" s="26">
        <f t="shared" si="51"/>
        <v>85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35</v>
      </c>
      <c r="C118" s="8">
        <f t="shared" si="52"/>
        <v>40</v>
      </c>
      <c r="D118" s="8">
        <f t="shared" si="52"/>
        <v>40</v>
      </c>
      <c r="E118" s="8">
        <f t="shared" si="52"/>
        <v>44.999999999999993</v>
      </c>
      <c r="F118" s="8">
        <f t="shared" si="52"/>
        <v>50</v>
      </c>
      <c r="G118" s="8">
        <f t="shared" si="52"/>
        <v>55.000000000000007</v>
      </c>
      <c r="H118" s="8">
        <f t="shared" si="52"/>
        <v>60</v>
      </c>
      <c r="I118" s="8">
        <f t="shared" si="52"/>
        <v>70</v>
      </c>
      <c r="J118" s="26">
        <f t="shared" si="52"/>
        <v>75</v>
      </c>
      <c r="K118" s="8">
        <f t="shared" si="52"/>
        <v>90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0</v>
      </c>
      <c r="F120" s="8">
        <f t="shared" si="53"/>
        <v>0</v>
      </c>
      <c r="G120" s="8">
        <f t="shared" si="53"/>
        <v>0</v>
      </c>
      <c r="H120" s="8">
        <f t="shared" si="53"/>
        <v>5.0000000000000044</v>
      </c>
      <c r="I120" s="8">
        <f t="shared" si="53"/>
        <v>15.000000000000002</v>
      </c>
      <c r="J120" s="26">
        <f t="shared" si="53"/>
        <v>19.999999999999996</v>
      </c>
      <c r="K120" s="8">
        <f t="shared" si="53"/>
        <v>30.000000000000004</v>
      </c>
      <c r="L120" s="28">
        <f t="shared" si="53"/>
        <v>40</v>
      </c>
      <c r="M120" s="8">
        <f t="shared" si="53"/>
        <v>44.999999999999993</v>
      </c>
      <c r="N120" s="8">
        <f t="shared" si="53"/>
        <v>50</v>
      </c>
      <c r="O120" s="8">
        <f t="shared" si="53"/>
        <v>60</v>
      </c>
      <c r="P120" s="8">
        <f t="shared" si="53"/>
        <v>65</v>
      </c>
      <c r="Q120" s="8">
        <f t="shared" si="53"/>
        <v>75</v>
      </c>
      <c r="R120" s="8">
        <f t="shared" si="53"/>
        <v>80</v>
      </c>
      <c r="S120" s="8">
        <f t="shared" si="53"/>
        <v>85</v>
      </c>
      <c r="T120" s="8">
        <f t="shared" si="53"/>
        <v>95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0</v>
      </c>
      <c r="C121" s="8">
        <f t="shared" si="54"/>
        <v>0</v>
      </c>
      <c r="D121" s="8">
        <f t="shared" si="54"/>
        <v>0</v>
      </c>
      <c r="E121" s="8">
        <f t="shared" si="54"/>
        <v>5.0000000000000044</v>
      </c>
      <c r="F121" s="8">
        <f t="shared" si="54"/>
        <v>9.9999999999999982</v>
      </c>
      <c r="G121" s="8">
        <f t="shared" si="54"/>
        <v>15.000000000000002</v>
      </c>
      <c r="H121" s="8">
        <f t="shared" si="54"/>
        <v>19.999999999999996</v>
      </c>
      <c r="I121" s="8">
        <f t="shared" si="54"/>
        <v>30.000000000000004</v>
      </c>
      <c r="J121" s="26">
        <f t="shared" si="54"/>
        <v>35</v>
      </c>
      <c r="K121" s="8">
        <f t="shared" si="54"/>
        <v>50</v>
      </c>
      <c r="L121" s="28">
        <f t="shared" si="54"/>
        <v>60</v>
      </c>
      <c r="M121" s="8">
        <f t="shared" si="54"/>
        <v>65</v>
      </c>
      <c r="N121" s="8">
        <f t="shared" si="54"/>
        <v>75</v>
      </c>
      <c r="O121" s="8">
        <f t="shared" si="54"/>
        <v>80</v>
      </c>
      <c r="P121" s="8">
        <f t="shared" si="54"/>
        <v>90</v>
      </c>
      <c r="Q121" s="8">
        <f t="shared" si="54"/>
        <v>95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0</v>
      </c>
      <c r="C122" s="8">
        <f t="shared" si="55"/>
        <v>0</v>
      </c>
      <c r="D122" s="8">
        <f t="shared" si="55"/>
        <v>0</v>
      </c>
      <c r="E122" s="8">
        <f t="shared" si="55"/>
        <v>5.0000000000000044</v>
      </c>
      <c r="F122" s="8">
        <f t="shared" si="55"/>
        <v>9.9999999999999982</v>
      </c>
      <c r="G122" s="8">
        <f t="shared" si="55"/>
        <v>15.000000000000002</v>
      </c>
      <c r="H122" s="8">
        <f t="shared" si="55"/>
        <v>19.999999999999996</v>
      </c>
      <c r="I122" s="8">
        <f t="shared" si="55"/>
        <v>30.000000000000004</v>
      </c>
      <c r="J122" s="26">
        <f t="shared" si="55"/>
        <v>35</v>
      </c>
      <c r="K122" s="8">
        <f t="shared" si="55"/>
        <v>50</v>
      </c>
      <c r="L122" s="28">
        <f t="shared" si="55"/>
        <v>60</v>
      </c>
      <c r="M122" s="8">
        <f t="shared" si="55"/>
        <v>65</v>
      </c>
      <c r="N122" s="8">
        <f t="shared" si="55"/>
        <v>75</v>
      </c>
      <c r="O122" s="8">
        <f t="shared" si="55"/>
        <v>80</v>
      </c>
      <c r="P122" s="8">
        <f t="shared" si="55"/>
        <v>90</v>
      </c>
      <c r="Q122" s="8">
        <f t="shared" si="55"/>
        <v>95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0</v>
      </c>
      <c r="D123" s="8">
        <f t="shared" si="56"/>
        <v>0</v>
      </c>
      <c r="E123" s="8">
        <f t="shared" si="56"/>
        <v>0</v>
      </c>
      <c r="F123" s="8">
        <f t="shared" si="56"/>
        <v>0</v>
      </c>
      <c r="G123" s="8">
        <f t="shared" si="56"/>
        <v>5.0000000000000044</v>
      </c>
      <c r="H123" s="8">
        <f t="shared" si="56"/>
        <v>9.9999999999999982</v>
      </c>
      <c r="I123" s="8">
        <f t="shared" si="56"/>
        <v>19.999999999999996</v>
      </c>
      <c r="J123" s="26">
        <f t="shared" si="56"/>
        <v>25</v>
      </c>
      <c r="K123" s="8">
        <f t="shared" si="56"/>
        <v>40</v>
      </c>
      <c r="L123" s="28">
        <f t="shared" si="56"/>
        <v>50</v>
      </c>
      <c r="M123" s="8">
        <f t="shared" si="56"/>
        <v>55.000000000000007</v>
      </c>
      <c r="N123" s="8">
        <f t="shared" si="56"/>
        <v>65</v>
      </c>
      <c r="O123" s="8">
        <f t="shared" si="56"/>
        <v>70</v>
      </c>
      <c r="P123" s="8">
        <f t="shared" si="56"/>
        <v>80</v>
      </c>
      <c r="Q123" s="8">
        <f t="shared" si="56"/>
        <v>85</v>
      </c>
      <c r="R123" s="8">
        <f t="shared" si="56"/>
        <v>95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0</v>
      </c>
      <c r="M125" s="8">
        <f t="shared" si="57"/>
        <v>0</v>
      </c>
      <c r="N125" s="8">
        <f t="shared" si="57"/>
        <v>0</v>
      </c>
      <c r="O125" s="8">
        <f t="shared" si="57"/>
        <v>9.9999999999999982</v>
      </c>
      <c r="P125" s="8">
        <f t="shared" si="57"/>
        <v>15.000000000000002</v>
      </c>
      <c r="Q125" s="8">
        <f t="shared" si="57"/>
        <v>25</v>
      </c>
      <c r="R125" s="8">
        <f t="shared" si="57"/>
        <v>30.000000000000004</v>
      </c>
      <c r="S125" s="8">
        <f t="shared" si="57"/>
        <v>35</v>
      </c>
      <c r="T125" s="8">
        <f t="shared" si="57"/>
        <v>44.999999999999993</v>
      </c>
      <c r="U125" s="8">
        <f t="shared" si="57"/>
        <v>50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0</v>
      </c>
      <c r="L126" s="28">
        <f t="shared" si="58"/>
        <v>9.9999999999999982</v>
      </c>
      <c r="M126" s="8">
        <f t="shared" si="58"/>
        <v>15.000000000000002</v>
      </c>
      <c r="N126" s="8">
        <f t="shared" si="58"/>
        <v>25</v>
      </c>
      <c r="O126" s="8">
        <f t="shared" si="58"/>
        <v>30.000000000000004</v>
      </c>
      <c r="P126" s="8">
        <f t="shared" si="58"/>
        <v>40</v>
      </c>
      <c r="Q126" s="8">
        <f t="shared" si="58"/>
        <v>44.999999999999993</v>
      </c>
      <c r="R126" s="8">
        <f t="shared" si="58"/>
        <v>60</v>
      </c>
      <c r="S126" s="8">
        <f t="shared" si="58"/>
        <v>65</v>
      </c>
      <c r="T126" s="8">
        <f t="shared" si="58"/>
        <v>75</v>
      </c>
      <c r="U126" s="8">
        <f t="shared" si="58"/>
        <v>80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0</v>
      </c>
      <c r="L127" s="28">
        <f t="shared" si="59"/>
        <v>9.9999999999999982</v>
      </c>
      <c r="M127" s="8">
        <f t="shared" si="59"/>
        <v>15.000000000000002</v>
      </c>
      <c r="N127" s="8">
        <f t="shared" si="59"/>
        <v>25</v>
      </c>
      <c r="O127" s="8">
        <f t="shared" si="59"/>
        <v>30.000000000000004</v>
      </c>
      <c r="P127" s="8">
        <f t="shared" si="59"/>
        <v>40</v>
      </c>
      <c r="Q127" s="8">
        <f t="shared" si="59"/>
        <v>44.999999999999993</v>
      </c>
      <c r="R127" s="8">
        <f t="shared" si="59"/>
        <v>60</v>
      </c>
      <c r="S127" s="8">
        <f t="shared" si="59"/>
        <v>65</v>
      </c>
      <c r="T127" s="8">
        <f t="shared" si="59"/>
        <v>75</v>
      </c>
      <c r="U127" s="8">
        <f t="shared" si="59"/>
        <v>80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0</v>
      </c>
      <c r="L128" s="28">
        <f t="shared" si="60"/>
        <v>0</v>
      </c>
      <c r="M128" s="8">
        <f t="shared" si="60"/>
        <v>5.0000000000000044</v>
      </c>
      <c r="N128" s="8">
        <f t="shared" si="60"/>
        <v>15.000000000000002</v>
      </c>
      <c r="O128" s="8">
        <f t="shared" si="60"/>
        <v>19.999999999999996</v>
      </c>
      <c r="P128" s="8">
        <f t="shared" si="60"/>
        <v>30.000000000000004</v>
      </c>
      <c r="Q128" s="8">
        <f t="shared" si="60"/>
        <v>35</v>
      </c>
      <c r="R128" s="8">
        <f t="shared" si="60"/>
        <v>44.999999999999993</v>
      </c>
      <c r="S128" s="8">
        <f t="shared" si="60"/>
        <v>50</v>
      </c>
      <c r="T128" s="8">
        <f t="shared" si="60"/>
        <v>60</v>
      </c>
      <c r="U128" s="8">
        <f t="shared" si="60"/>
        <v>65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44.999999999999993</v>
      </c>
      <c r="C132" s="8">
        <f t="shared" si="61"/>
        <v>50</v>
      </c>
      <c r="D132" s="8">
        <f t="shared" si="61"/>
        <v>50</v>
      </c>
      <c r="E132" s="8">
        <f t="shared" si="61"/>
        <v>55.000000000000007</v>
      </c>
      <c r="F132" s="8">
        <f t="shared" si="61"/>
        <v>55.000000000000007</v>
      </c>
      <c r="G132" s="8">
        <f t="shared" si="61"/>
        <v>60</v>
      </c>
      <c r="H132" s="8">
        <f t="shared" si="61"/>
        <v>60</v>
      </c>
      <c r="I132" s="8">
        <f t="shared" si="61"/>
        <v>70</v>
      </c>
      <c r="J132" s="26">
        <f t="shared" si="61"/>
        <v>70</v>
      </c>
      <c r="K132" s="8">
        <f t="shared" si="61"/>
        <v>75</v>
      </c>
      <c r="L132" s="28">
        <f t="shared" si="61"/>
        <v>80</v>
      </c>
      <c r="M132" s="8">
        <f t="shared" si="61"/>
        <v>80</v>
      </c>
      <c r="N132" s="8">
        <f t="shared" si="61"/>
        <v>80</v>
      </c>
      <c r="O132" s="8">
        <f t="shared" si="61"/>
        <v>85</v>
      </c>
      <c r="P132" s="8">
        <f t="shared" si="61"/>
        <v>85</v>
      </c>
      <c r="Q132" s="8">
        <f t="shared" si="61"/>
        <v>90</v>
      </c>
      <c r="R132" s="8">
        <f t="shared" si="61"/>
        <v>90</v>
      </c>
      <c r="S132" s="8">
        <f t="shared" si="61"/>
        <v>90</v>
      </c>
      <c r="T132" s="8">
        <f t="shared" si="61"/>
        <v>95</v>
      </c>
      <c r="U132" s="8">
        <f t="shared" si="61"/>
        <v>95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60</v>
      </c>
      <c r="C133" s="8">
        <f t="shared" si="62"/>
        <v>65</v>
      </c>
      <c r="D133" s="8">
        <f t="shared" si="62"/>
        <v>65</v>
      </c>
      <c r="E133" s="8">
        <f t="shared" si="62"/>
        <v>70</v>
      </c>
      <c r="F133" s="8">
        <f t="shared" si="62"/>
        <v>70</v>
      </c>
      <c r="G133" s="8">
        <f t="shared" si="62"/>
        <v>75</v>
      </c>
      <c r="H133" s="8">
        <f t="shared" si="62"/>
        <v>75</v>
      </c>
      <c r="I133" s="8">
        <f t="shared" si="62"/>
        <v>85</v>
      </c>
      <c r="J133" s="26">
        <f t="shared" si="62"/>
        <v>85</v>
      </c>
      <c r="K133" s="8">
        <f t="shared" si="62"/>
        <v>95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60</v>
      </c>
      <c r="C134" s="8">
        <f t="shared" si="63"/>
        <v>65</v>
      </c>
      <c r="D134" s="8">
        <f t="shared" si="63"/>
        <v>65</v>
      </c>
      <c r="E134" s="8">
        <f t="shared" si="63"/>
        <v>70</v>
      </c>
      <c r="F134" s="8">
        <f t="shared" si="63"/>
        <v>70</v>
      </c>
      <c r="G134" s="8">
        <f t="shared" si="63"/>
        <v>75</v>
      </c>
      <c r="H134" s="8">
        <f t="shared" si="63"/>
        <v>75</v>
      </c>
      <c r="I134" s="8">
        <f t="shared" si="63"/>
        <v>85</v>
      </c>
      <c r="J134" s="26">
        <f t="shared" si="63"/>
        <v>85</v>
      </c>
      <c r="K134" s="8">
        <f t="shared" si="63"/>
        <v>95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50</v>
      </c>
      <c r="C135" s="8">
        <f t="shared" si="64"/>
        <v>55.000000000000007</v>
      </c>
      <c r="D135" s="8">
        <f t="shared" si="64"/>
        <v>55.000000000000007</v>
      </c>
      <c r="E135" s="8">
        <f t="shared" si="64"/>
        <v>60</v>
      </c>
      <c r="F135" s="8">
        <f t="shared" si="64"/>
        <v>60</v>
      </c>
      <c r="G135" s="8">
        <f t="shared" si="64"/>
        <v>65</v>
      </c>
      <c r="H135" s="8">
        <f t="shared" si="64"/>
        <v>65</v>
      </c>
      <c r="I135" s="8">
        <f t="shared" si="64"/>
        <v>75</v>
      </c>
      <c r="J135" s="26">
        <f t="shared" si="64"/>
        <v>75</v>
      </c>
      <c r="K135" s="8">
        <f t="shared" si="64"/>
        <v>85</v>
      </c>
      <c r="L135" s="28">
        <f t="shared" si="64"/>
        <v>90</v>
      </c>
      <c r="M135" s="8">
        <f t="shared" si="64"/>
        <v>90</v>
      </c>
      <c r="N135" s="8">
        <f t="shared" si="64"/>
        <v>95</v>
      </c>
      <c r="O135" s="8">
        <f t="shared" si="64"/>
        <v>95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19.999999999999996</v>
      </c>
      <c r="C137" s="8">
        <f t="shared" si="65"/>
        <v>25</v>
      </c>
      <c r="D137" s="8">
        <f t="shared" si="65"/>
        <v>25</v>
      </c>
      <c r="E137" s="8">
        <f t="shared" si="65"/>
        <v>30.000000000000004</v>
      </c>
      <c r="F137" s="8">
        <f t="shared" si="65"/>
        <v>30.000000000000004</v>
      </c>
      <c r="G137" s="8">
        <f t="shared" si="65"/>
        <v>35</v>
      </c>
      <c r="H137" s="8">
        <f t="shared" si="65"/>
        <v>35</v>
      </c>
      <c r="I137" s="8">
        <f t="shared" si="65"/>
        <v>44.999999999999993</v>
      </c>
      <c r="J137" s="26">
        <f t="shared" si="65"/>
        <v>44.999999999999993</v>
      </c>
      <c r="K137" s="8">
        <f t="shared" si="65"/>
        <v>50</v>
      </c>
      <c r="L137" s="28">
        <f t="shared" si="65"/>
        <v>55.000000000000007</v>
      </c>
      <c r="M137" s="8">
        <f t="shared" si="65"/>
        <v>55.000000000000007</v>
      </c>
      <c r="N137" s="8">
        <f t="shared" si="65"/>
        <v>55.000000000000007</v>
      </c>
      <c r="O137" s="8">
        <f t="shared" si="65"/>
        <v>60</v>
      </c>
      <c r="P137" s="8">
        <f t="shared" si="65"/>
        <v>60</v>
      </c>
      <c r="Q137" s="8">
        <f t="shared" si="65"/>
        <v>65</v>
      </c>
      <c r="R137" s="8">
        <f t="shared" si="65"/>
        <v>65</v>
      </c>
      <c r="S137" s="8">
        <f t="shared" si="65"/>
        <v>65</v>
      </c>
      <c r="T137" s="8">
        <f t="shared" si="65"/>
        <v>70</v>
      </c>
      <c r="U137" s="8">
        <f t="shared" si="65"/>
        <v>70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35</v>
      </c>
      <c r="C138" s="8">
        <f t="shared" si="66"/>
        <v>40</v>
      </c>
      <c r="D138" s="8">
        <f t="shared" si="66"/>
        <v>40</v>
      </c>
      <c r="E138" s="8">
        <f t="shared" si="66"/>
        <v>44.999999999999993</v>
      </c>
      <c r="F138" s="8">
        <f t="shared" si="66"/>
        <v>44.999999999999993</v>
      </c>
      <c r="G138" s="8">
        <f t="shared" si="66"/>
        <v>50</v>
      </c>
      <c r="H138" s="8">
        <f t="shared" si="66"/>
        <v>50</v>
      </c>
      <c r="I138" s="8">
        <f t="shared" si="66"/>
        <v>60</v>
      </c>
      <c r="J138" s="26">
        <f t="shared" si="66"/>
        <v>60</v>
      </c>
      <c r="K138" s="8">
        <f t="shared" si="66"/>
        <v>70</v>
      </c>
      <c r="L138" s="28">
        <f t="shared" si="66"/>
        <v>75</v>
      </c>
      <c r="M138" s="8">
        <f t="shared" si="66"/>
        <v>75</v>
      </c>
      <c r="N138" s="8">
        <f t="shared" si="66"/>
        <v>80</v>
      </c>
      <c r="O138" s="8">
        <f t="shared" si="66"/>
        <v>80</v>
      </c>
      <c r="P138" s="8">
        <f t="shared" si="66"/>
        <v>85</v>
      </c>
      <c r="Q138" s="8">
        <f t="shared" si="66"/>
        <v>85</v>
      </c>
      <c r="R138" s="8">
        <f t="shared" si="66"/>
        <v>95</v>
      </c>
      <c r="S138" s="8">
        <f t="shared" si="66"/>
        <v>95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35</v>
      </c>
      <c r="C139" s="8">
        <f t="shared" si="67"/>
        <v>40</v>
      </c>
      <c r="D139" s="8">
        <f t="shared" si="67"/>
        <v>40</v>
      </c>
      <c r="E139" s="8">
        <f t="shared" si="67"/>
        <v>44.999999999999993</v>
      </c>
      <c r="F139" s="8">
        <f t="shared" si="67"/>
        <v>44.999999999999993</v>
      </c>
      <c r="G139" s="8">
        <f t="shared" si="67"/>
        <v>50</v>
      </c>
      <c r="H139" s="8">
        <f t="shared" si="67"/>
        <v>50</v>
      </c>
      <c r="I139" s="8">
        <f t="shared" si="67"/>
        <v>60</v>
      </c>
      <c r="J139" s="26">
        <f t="shared" si="67"/>
        <v>60</v>
      </c>
      <c r="K139" s="8">
        <f t="shared" si="67"/>
        <v>70</v>
      </c>
      <c r="L139" s="28">
        <f t="shared" si="67"/>
        <v>75</v>
      </c>
      <c r="M139" s="8">
        <f t="shared" si="67"/>
        <v>75</v>
      </c>
      <c r="N139" s="8">
        <f t="shared" si="67"/>
        <v>80</v>
      </c>
      <c r="O139" s="8">
        <f t="shared" si="67"/>
        <v>80</v>
      </c>
      <c r="P139" s="8">
        <f t="shared" si="67"/>
        <v>85</v>
      </c>
      <c r="Q139" s="8">
        <f t="shared" si="67"/>
        <v>85</v>
      </c>
      <c r="R139" s="8">
        <f t="shared" si="67"/>
        <v>95</v>
      </c>
      <c r="S139" s="8">
        <f t="shared" si="67"/>
        <v>95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25</v>
      </c>
      <c r="C140" s="8">
        <f t="shared" si="68"/>
        <v>30.000000000000004</v>
      </c>
      <c r="D140" s="8">
        <f t="shared" si="68"/>
        <v>30.000000000000004</v>
      </c>
      <c r="E140" s="8">
        <f t="shared" si="68"/>
        <v>35</v>
      </c>
      <c r="F140" s="8">
        <f t="shared" si="68"/>
        <v>35</v>
      </c>
      <c r="G140" s="8">
        <f t="shared" si="68"/>
        <v>40</v>
      </c>
      <c r="H140" s="8">
        <f t="shared" si="68"/>
        <v>40</v>
      </c>
      <c r="I140" s="8">
        <f t="shared" si="68"/>
        <v>50</v>
      </c>
      <c r="J140" s="26">
        <f t="shared" si="68"/>
        <v>50</v>
      </c>
      <c r="K140" s="8">
        <f t="shared" si="68"/>
        <v>60</v>
      </c>
      <c r="L140" s="28">
        <f t="shared" si="68"/>
        <v>65</v>
      </c>
      <c r="M140" s="8">
        <f t="shared" si="68"/>
        <v>65</v>
      </c>
      <c r="N140" s="8">
        <f t="shared" si="68"/>
        <v>70</v>
      </c>
      <c r="O140" s="8">
        <f t="shared" si="68"/>
        <v>70</v>
      </c>
      <c r="P140" s="8">
        <f t="shared" si="68"/>
        <v>75</v>
      </c>
      <c r="Q140" s="8">
        <f t="shared" si="68"/>
        <v>75</v>
      </c>
      <c r="R140" s="8">
        <f t="shared" si="68"/>
        <v>80</v>
      </c>
      <c r="S140" s="8">
        <f t="shared" si="68"/>
        <v>80</v>
      </c>
      <c r="T140" s="8">
        <f t="shared" si="68"/>
        <v>85</v>
      </c>
      <c r="U140" s="8">
        <f t="shared" si="68"/>
        <v>85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0</v>
      </c>
      <c r="C142" s="8">
        <f t="shared" si="69"/>
        <v>0</v>
      </c>
      <c r="D142" s="8">
        <f t="shared" si="69"/>
        <v>0</v>
      </c>
      <c r="E142" s="8">
        <f t="shared" si="69"/>
        <v>5.0000000000000044</v>
      </c>
      <c r="F142" s="8">
        <f t="shared" si="69"/>
        <v>5.0000000000000044</v>
      </c>
      <c r="G142" s="8">
        <f t="shared" si="69"/>
        <v>9.9999999999999982</v>
      </c>
      <c r="H142" s="8">
        <f t="shared" si="69"/>
        <v>9.9999999999999982</v>
      </c>
      <c r="I142" s="8">
        <f t="shared" si="69"/>
        <v>19.999999999999996</v>
      </c>
      <c r="J142" s="26">
        <f t="shared" si="69"/>
        <v>19.999999999999996</v>
      </c>
      <c r="K142" s="8">
        <f t="shared" si="69"/>
        <v>25</v>
      </c>
      <c r="L142" s="28">
        <f t="shared" si="69"/>
        <v>30.000000000000004</v>
      </c>
      <c r="M142" s="8">
        <f t="shared" si="69"/>
        <v>30.000000000000004</v>
      </c>
      <c r="N142" s="8">
        <f t="shared" si="69"/>
        <v>30.000000000000004</v>
      </c>
      <c r="O142" s="8">
        <f t="shared" si="69"/>
        <v>35</v>
      </c>
      <c r="P142" s="8">
        <f t="shared" si="69"/>
        <v>35</v>
      </c>
      <c r="Q142" s="8">
        <f t="shared" si="69"/>
        <v>40</v>
      </c>
      <c r="R142" s="8">
        <f t="shared" si="69"/>
        <v>40</v>
      </c>
      <c r="S142" s="8">
        <f t="shared" si="69"/>
        <v>40</v>
      </c>
      <c r="T142" s="8">
        <f t="shared" si="69"/>
        <v>44.999999999999993</v>
      </c>
      <c r="U142" s="8">
        <f t="shared" si="69"/>
        <v>44.999999999999993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9.9999999999999982</v>
      </c>
      <c r="C143" s="8">
        <f t="shared" si="70"/>
        <v>15.000000000000002</v>
      </c>
      <c r="D143" s="8">
        <f t="shared" si="70"/>
        <v>15.000000000000002</v>
      </c>
      <c r="E143" s="8">
        <f t="shared" si="70"/>
        <v>19.999999999999996</v>
      </c>
      <c r="F143" s="8">
        <f t="shared" si="70"/>
        <v>19.999999999999996</v>
      </c>
      <c r="G143" s="8">
        <f t="shared" si="70"/>
        <v>25</v>
      </c>
      <c r="H143" s="8">
        <f t="shared" si="70"/>
        <v>25</v>
      </c>
      <c r="I143" s="8">
        <f t="shared" si="70"/>
        <v>35</v>
      </c>
      <c r="J143" s="26">
        <f t="shared" si="70"/>
        <v>35</v>
      </c>
      <c r="K143" s="8">
        <f t="shared" si="70"/>
        <v>44.999999999999993</v>
      </c>
      <c r="L143" s="28">
        <f t="shared" si="70"/>
        <v>50</v>
      </c>
      <c r="M143" s="8">
        <f t="shared" si="70"/>
        <v>50</v>
      </c>
      <c r="N143" s="8">
        <f t="shared" si="70"/>
        <v>55.000000000000007</v>
      </c>
      <c r="O143" s="8">
        <f t="shared" si="70"/>
        <v>55.000000000000007</v>
      </c>
      <c r="P143" s="8">
        <f t="shared" si="70"/>
        <v>60</v>
      </c>
      <c r="Q143" s="8">
        <f t="shared" si="70"/>
        <v>60</v>
      </c>
      <c r="R143" s="8">
        <f t="shared" si="70"/>
        <v>70</v>
      </c>
      <c r="S143" s="8">
        <f t="shared" si="70"/>
        <v>70</v>
      </c>
      <c r="T143" s="8">
        <f t="shared" si="70"/>
        <v>75</v>
      </c>
      <c r="U143" s="8">
        <f t="shared" si="70"/>
        <v>75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9.9999999999999982</v>
      </c>
      <c r="C144" s="8">
        <f t="shared" si="71"/>
        <v>15.000000000000002</v>
      </c>
      <c r="D144" s="8">
        <f t="shared" si="71"/>
        <v>15.000000000000002</v>
      </c>
      <c r="E144" s="8">
        <f t="shared" si="71"/>
        <v>19.999999999999996</v>
      </c>
      <c r="F144" s="8">
        <f t="shared" si="71"/>
        <v>19.999999999999996</v>
      </c>
      <c r="G144" s="8">
        <f t="shared" si="71"/>
        <v>25</v>
      </c>
      <c r="H144" s="8">
        <f t="shared" si="71"/>
        <v>25</v>
      </c>
      <c r="I144" s="8">
        <f t="shared" si="71"/>
        <v>35</v>
      </c>
      <c r="J144" s="26">
        <f t="shared" si="71"/>
        <v>35</v>
      </c>
      <c r="K144" s="8">
        <f t="shared" si="71"/>
        <v>44.999999999999993</v>
      </c>
      <c r="L144" s="28">
        <f t="shared" si="71"/>
        <v>50</v>
      </c>
      <c r="M144" s="8">
        <f t="shared" si="71"/>
        <v>50</v>
      </c>
      <c r="N144" s="8">
        <f t="shared" si="71"/>
        <v>55.000000000000007</v>
      </c>
      <c r="O144" s="8">
        <f t="shared" si="71"/>
        <v>55.000000000000007</v>
      </c>
      <c r="P144" s="8">
        <f t="shared" si="71"/>
        <v>60</v>
      </c>
      <c r="Q144" s="8">
        <f t="shared" si="71"/>
        <v>60</v>
      </c>
      <c r="R144" s="8">
        <f t="shared" si="71"/>
        <v>70</v>
      </c>
      <c r="S144" s="8">
        <f t="shared" si="71"/>
        <v>70</v>
      </c>
      <c r="T144" s="8">
        <f t="shared" si="71"/>
        <v>75</v>
      </c>
      <c r="U144" s="8">
        <f t="shared" si="71"/>
        <v>75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0</v>
      </c>
      <c r="C145" s="8">
        <f t="shared" si="72"/>
        <v>5.0000000000000044</v>
      </c>
      <c r="D145" s="8">
        <f t="shared" si="72"/>
        <v>5.0000000000000044</v>
      </c>
      <c r="E145" s="8">
        <f t="shared" si="72"/>
        <v>9.9999999999999982</v>
      </c>
      <c r="F145" s="8">
        <f t="shared" si="72"/>
        <v>9.9999999999999982</v>
      </c>
      <c r="G145" s="8">
        <f t="shared" si="72"/>
        <v>15.000000000000002</v>
      </c>
      <c r="H145" s="8">
        <f t="shared" si="72"/>
        <v>15.000000000000002</v>
      </c>
      <c r="I145" s="8">
        <f t="shared" si="72"/>
        <v>25</v>
      </c>
      <c r="J145" s="26">
        <f t="shared" si="72"/>
        <v>25</v>
      </c>
      <c r="K145" s="8">
        <f t="shared" si="72"/>
        <v>35</v>
      </c>
      <c r="L145" s="28">
        <f t="shared" si="72"/>
        <v>40</v>
      </c>
      <c r="M145" s="8">
        <f t="shared" si="72"/>
        <v>40</v>
      </c>
      <c r="N145" s="8">
        <f t="shared" si="72"/>
        <v>44.999999999999993</v>
      </c>
      <c r="O145" s="8">
        <f t="shared" si="72"/>
        <v>44.999999999999993</v>
      </c>
      <c r="P145" s="8">
        <f t="shared" si="72"/>
        <v>50</v>
      </c>
      <c r="Q145" s="8">
        <f t="shared" si="72"/>
        <v>50</v>
      </c>
      <c r="R145" s="8">
        <f t="shared" si="72"/>
        <v>55.000000000000007</v>
      </c>
      <c r="S145" s="8">
        <f t="shared" si="72"/>
        <v>55.000000000000007</v>
      </c>
      <c r="T145" s="8">
        <f t="shared" si="72"/>
        <v>60</v>
      </c>
      <c r="U145" s="8">
        <f t="shared" si="72"/>
        <v>60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19.999999999999996</v>
      </c>
      <c r="C149" s="8">
        <f t="shared" si="73"/>
        <v>25</v>
      </c>
      <c r="D149" s="8">
        <f t="shared" si="73"/>
        <v>25</v>
      </c>
      <c r="E149" s="8">
        <f t="shared" si="73"/>
        <v>30.000000000000004</v>
      </c>
      <c r="F149" s="8">
        <f t="shared" si="73"/>
        <v>30.000000000000004</v>
      </c>
      <c r="G149" s="8">
        <f t="shared" si="73"/>
        <v>35</v>
      </c>
      <c r="H149" s="8">
        <f t="shared" si="73"/>
        <v>35</v>
      </c>
      <c r="I149" s="8">
        <f t="shared" si="73"/>
        <v>44.999999999999993</v>
      </c>
      <c r="J149" s="26">
        <f t="shared" si="73"/>
        <v>44.999999999999993</v>
      </c>
      <c r="K149" s="8">
        <f t="shared" si="73"/>
        <v>50</v>
      </c>
      <c r="L149" s="28">
        <f t="shared" si="73"/>
        <v>55.000000000000007</v>
      </c>
      <c r="M149" s="8">
        <f t="shared" si="73"/>
        <v>55.000000000000007</v>
      </c>
      <c r="N149" s="8">
        <f t="shared" si="73"/>
        <v>55.000000000000007</v>
      </c>
      <c r="O149" s="8">
        <f t="shared" si="73"/>
        <v>60</v>
      </c>
      <c r="P149" s="8">
        <f t="shared" si="73"/>
        <v>60</v>
      </c>
      <c r="Q149" s="8">
        <f t="shared" si="73"/>
        <v>65</v>
      </c>
      <c r="R149" s="8">
        <f t="shared" si="73"/>
        <v>65</v>
      </c>
      <c r="S149" s="8">
        <f t="shared" si="73"/>
        <v>65</v>
      </c>
      <c r="T149" s="8">
        <f t="shared" si="73"/>
        <v>70</v>
      </c>
      <c r="U149" s="8">
        <f t="shared" si="73"/>
        <v>70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35</v>
      </c>
      <c r="C150" s="8">
        <f t="shared" si="74"/>
        <v>40</v>
      </c>
      <c r="D150" s="8">
        <f t="shared" si="74"/>
        <v>40</v>
      </c>
      <c r="E150" s="8">
        <f t="shared" si="74"/>
        <v>44.999999999999993</v>
      </c>
      <c r="F150" s="8">
        <f t="shared" si="74"/>
        <v>44.999999999999993</v>
      </c>
      <c r="G150" s="8">
        <f t="shared" si="74"/>
        <v>50</v>
      </c>
      <c r="H150" s="8">
        <f t="shared" si="74"/>
        <v>50</v>
      </c>
      <c r="I150" s="8">
        <f t="shared" si="74"/>
        <v>60</v>
      </c>
      <c r="J150" s="26">
        <f t="shared" si="74"/>
        <v>60</v>
      </c>
      <c r="K150" s="8">
        <f t="shared" si="74"/>
        <v>70</v>
      </c>
      <c r="L150" s="28">
        <f t="shared" si="74"/>
        <v>75</v>
      </c>
      <c r="M150" s="8">
        <f t="shared" si="74"/>
        <v>75</v>
      </c>
      <c r="N150" s="8">
        <f t="shared" si="74"/>
        <v>80</v>
      </c>
      <c r="O150" s="8">
        <f t="shared" si="74"/>
        <v>80</v>
      </c>
      <c r="P150" s="8">
        <f t="shared" si="74"/>
        <v>85</v>
      </c>
      <c r="Q150" s="8">
        <f t="shared" si="74"/>
        <v>85</v>
      </c>
      <c r="R150" s="8">
        <f t="shared" si="74"/>
        <v>95</v>
      </c>
      <c r="S150" s="8">
        <f t="shared" si="74"/>
        <v>95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35</v>
      </c>
      <c r="C151" s="8">
        <f t="shared" si="75"/>
        <v>40</v>
      </c>
      <c r="D151" s="8">
        <f t="shared" si="75"/>
        <v>40</v>
      </c>
      <c r="E151" s="8">
        <f t="shared" si="75"/>
        <v>44.999999999999993</v>
      </c>
      <c r="F151" s="8">
        <f t="shared" si="75"/>
        <v>44.999999999999993</v>
      </c>
      <c r="G151" s="8">
        <f t="shared" si="75"/>
        <v>50</v>
      </c>
      <c r="H151" s="8">
        <f t="shared" si="75"/>
        <v>50</v>
      </c>
      <c r="I151" s="8">
        <f t="shared" si="75"/>
        <v>60</v>
      </c>
      <c r="J151" s="26">
        <f t="shared" si="75"/>
        <v>60</v>
      </c>
      <c r="K151" s="8">
        <f t="shared" si="75"/>
        <v>70</v>
      </c>
      <c r="L151" s="28">
        <f t="shared" si="75"/>
        <v>75</v>
      </c>
      <c r="M151" s="8">
        <f t="shared" si="75"/>
        <v>75</v>
      </c>
      <c r="N151" s="8">
        <f t="shared" si="75"/>
        <v>80</v>
      </c>
      <c r="O151" s="8">
        <f t="shared" si="75"/>
        <v>80</v>
      </c>
      <c r="P151" s="8">
        <f t="shared" si="75"/>
        <v>85</v>
      </c>
      <c r="Q151" s="8">
        <f t="shared" si="75"/>
        <v>85</v>
      </c>
      <c r="R151" s="8">
        <f t="shared" si="75"/>
        <v>95</v>
      </c>
      <c r="S151" s="8">
        <f t="shared" si="75"/>
        <v>95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25</v>
      </c>
      <c r="C152" s="8">
        <f t="shared" si="76"/>
        <v>30.000000000000004</v>
      </c>
      <c r="D152" s="8">
        <f t="shared" si="76"/>
        <v>30.000000000000004</v>
      </c>
      <c r="E152" s="8">
        <f t="shared" si="76"/>
        <v>35</v>
      </c>
      <c r="F152" s="8">
        <f t="shared" si="76"/>
        <v>35</v>
      </c>
      <c r="G152" s="8">
        <f t="shared" si="76"/>
        <v>40</v>
      </c>
      <c r="H152" s="8">
        <f t="shared" si="76"/>
        <v>40</v>
      </c>
      <c r="I152" s="8">
        <f t="shared" si="76"/>
        <v>50</v>
      </c>
      <c r="J152" s="26">
        <f t="shared" si="76"/>
        <v>50</v>
      </c>
      <c r="K152" s="8">
        <f t="shared" si="76"/>
        <v>60</v>
      </c>
      <c r="L152" s="28">
        <f t="shared" si="76"/>
        <v>65</v>
      </c>
      <c r="M152" s="8">
        <f t="shared" si="76"/>
        <v>65</v>
      </c>
      <c r="N152" s="8">
        <f t="shared" si="76"/>
        <v>70</v>
      </c>
      <c r="O152" s="8">
        <f t="shared" si="76"/>
        <v>70</v>
      </c>
      <c r="P152" s="8">
        <f t="shared" si="76"/>
        <v>75</v>
      </c>
      <c r="Q152" s="8">
        <f t="shared" si="76"/>
        <v>75</v>
      </c>
      <c r="R152" s="8">
        <f t="shared" si="76"/>
        <v>80</v>
      </c>
      <c r="S152" s="8">
        <f t="shared" si="76"/>
        <v>80</v>
      </c>
      <c r="T152" s="8">
        <f t="shared" si="76"/>
        <v>85</v>
      </c>
      <c r="U152" s="8">
        <f t="shared" si="76"/>
        <v>85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0</v>
      </c>
      <c r="C154" s="8">
        <f t="shared" si="77"/>
        <v>0</v>
      </c>
      <c r="D154" s="8">
        <f t="shared" si="77"/>
        <v>0</v>
      </c>
      <c r="E154" s="8">
        <f t="shared" si="77"/>
        <v>5.0000000000000044</v>
      </c>
      <c r="F154" s="8">
        <f t="shared" si="77"/>
        <v>5.0000000000000044</v>
      </c>
      <c r="G154" s="8">
        <f t="shared" si="77"/>
        <v>9.9999999999999982</v>
      </c>
      <c r="H154" s="8">
        <f t="shared" si="77"/>
        <v>9.9999999999999982</v>
      </c>
      <c r="I154" s="8">
        <f t="shared" si="77"/>
        <v>19.999999999999996</v>
      </c>
      <c r="J154" s="26">
        <f t="shared" si="77"/>
        <v>19.999999999999996</v>
      </c>
      <c r="K154" s="8">
        <f t="shared" si="77"/>
        <v>25</v>
      </c>
      <c r="L154" s="28">
        <f t="shared" si="77"/>
        <v>30.000000000000004</v>
      </c>
      <c r="M154" s="8">
        <f t="shared" si="77"/>
        <v>30.000000000000004</v>
      </c>
      <c r="N154" s="8">
        <f t="shared" si="77"/>
        <v>30.000000000000004</v>
      </c>
      <c r="O154" s="8">
        <f t="shared" si="77"/>
        <v>35</v>
      </c>
      <c r="P154" s="8">
        <f t="shared" si="77"/>
        <v>35</v>
      </c>
      <c r="Q154" s="8">
        <f t="shared" si="77"/>
        <v>40</v>
      </c>
      <c r="R154" s="8">
        <f t="shared" si="77"/>
        <v>40</v>
      </c>
      <c r="S154" s="8">
        <f t="shared" si="77"/>
        <v>40</v>
      </c>
      <c r="T154" s="8">
        <f t="shared" si="77"/>
        <v>44.999999999999993</v>
      </c>
      <c r="U154" s="8">
        <f t="shared" si="77"/>
        <v>44.999999999999993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9.9999999999999982</v>
      </c>
      <c r="C155" s="8">
        <f t="shared" si="78"/>
        <v>15.000000000000002</v>
      </c>
      <c r="D155" s="8">
        <f t="shared" si="78"/>
        <v>15.000000000000002</v>
      </c>
      <c r="E155" s="8">
        <f t="shared" si="78"/>
        <v>19.999999999999996</v>
      </c>
      <c r="F155" s="8">
        <f t="shared" si="78"/>
        <v>19.999999999999996</v>
      </c>
      <c r="G155" s="8">
        <f t="shared" si="78"/>
        <v>25</v>
      </c>
      <c r="H155" s="8">
        <f t="shared" si="78"/>
        <v>25</v>
      </c>
      <c r="I155" s="8">
        <f t="shared" si="78"/>
        <v>35</v>
      </c>
      <c r="J155" s="26">
        <f t="shared" si="78"/>
        <v>35</v>
      </c>
      <c r="K155" s="8">
        <f t="shared" si="78"/>
        <v>44.999999999999993</v>
      </c>
      <c r="L155" s="28">
        <f t="shared" si="78"/>
        <v>50</v>
      </c>
      <c r="M155" s="8">
        <f t="shared" si="78"/>
        <v>50</v>
      </c>
      <c r="N155" s="8">
        <f t="shared" si="78"/>
        <v>55.000000000000007</v>
      </c>
      <c r="O155" s="8">
        <f t="shared" si="78"/>
        <v>55.000000000000007</v>
      </c>
      <c r="P155" s="8">
        <f t="shared" si="78"/>
        <v>60</v>
      </c>
      <c r="Q155" s="8">
        <f t="shared" si="78"/>
        <v>60</v>
      </c>
      <c r="R155" s="8">
        <f t="shared" si="78"/>
        <v>70</v>
      </c>
      <c r="S155" s="8">
        <f t="shared" si="78"/>
        <v>70</v>
      </c>
      <c r="T155" s="8">
        <f t="shared" si="78"/>
        <v>75</v>
      </c>
      <c r="U155" s="8">
        <f t="shared" si="78"/>
        <v>75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9.9999999999999982</v>
      </c>
      <c r="C156" s="8">
        <f t="shared" si="79"/>
        <v>15.000000000000002</v>
      </c>
      <c r="D156" s="8">
        <f t="shared" si="79"/>
        <v>15.000000000000002</v>
      </c>
      <c r="E156" s="8">
        <f t="shared" si="79"/>
        <v>19.999999999999996</v>
      </c>
      <c r="F156" s="8">
        <f t="shared" si="79"/>
        <v>19.999999999999996</v>
      </c>
      <c r="G156" s="8">
        <f t="shared" si="79"/>
        <v>25</v>
      </c>
      <c r="H156" s="8">
        <f t="shared" si="79"/>
        <v>25</v>
      </c>
      <c r="I156" s="8">
        <f t="shared" si="79"/>
        <v>35</v>
      </c>
      <c r="J156" s="26">
        <f t="shared" si="79"/>
        <v>35</v>
      </c>
      <c r="K156" s="8">
        <f t="shared" si="79"/>
        <v>44.999999999999993</v>
      </c>
      <c r="L156" s="28">
        <f t="shared" si="79"/>
        <v>50</v>
      </c>
      <c r="M156" s="8">
        <f t="shared" si="79"/>
        <v>50</v>
      </c>
      <c r="N156" s="8">
        <f t="shared" si="79"/>
        <v>55.000000000000007</v>
      </c>
      <c r="O156" s="8">
        <f t="shared" si="79"/>
        <v>55.000000000000007</v>
      </c>
      <c r="P156" s="8">
        <f t="shared" si="79"/>
        <v>60</v>
      </c>
      <c r="Q156" s="8">
        <f t="shared" si="79"/>
        <v>60</v>
      </c>
      <c r="R156" s="8">
        <f t="shared" si="79"/>
        <v>70</v>
      </c>
      <c r="S156" s="8">
        <f t="shared" si="79"/>
        <v>70</v>
      </c>
      <c r="T156" s="8">
        <f t="shared" si="79"/>
        <v>75</v>
      </c>
      <c r="U156" s="8">
        <f t="shared" si="79"/>
        <v>75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0</v>
      </c>
      <c r="C157" s="8">
        <f t="shared" si="80"/>
        <v>5.0000000000000044</v>
      </c>
      <c r="D157" s="8">
        <f t="shared" si="80"/>
        <v>5.0000000000000044</v>
      </c>
      <c r="E157" s="8">
        <f t="shared" si="80"/>
        <v>9.9999999999999982</v>
      </c>
      <c r="F157" s="8">
        <f t="shared" si="80"/>
        <v>9.9999999999999982</v>
      </c>
      <c r="G157" s="8">
        <f t="shared" si="80"/>
        <v>15.000000000000002</v>
      </c>
      <c r="H157" s="8">
        <f t="shared" si="80"/>
        <v>15.000000000000002</v>
      </c>
      <c r="I157" s="8">
        <f t="shared" si="80"/>
        <v>25</v>
      </c>
      <c r="J157" s="26">
        <f t="shared" si="80"/>
        <v>25</v>
      </c>
      <c r="K157" s="8">
        <f t="shared" si="80"/>
        <v>35</v>
      </c>
      <c r="L157" s="28">
        <f t="shared" si="80"/>
        <v>40</v>
      </c>
      <c r="M157" s="8">
        <f t="shared" si="80"/>
        <v>40</v>
      </c>
      <c r="N157" s="8">
        <f t="shared" si="80"/>
        <v>44.999999999999993</v>
      </c>
      <c r="O157" s="8">
        <f t="shared" si="80"/>
        <v>44.999999999999993</v>
      </c>
      <c r="P157" s="8">
        <f t="shared" si="80"/>
        <v>50</v>
      </c>
      <c r="Q157" s="8">
        <f t="shared" si="80"/>
        <v>50</v>
      </c>
      <c r="R157" s="8">
        <f t="shared" si="80"/>
        <v>55.000000000000007</v>
      </c>
      <c r="S157" s="8">
        <f t="shared" si="80"/>
        <v>55.000000000000007</v>
      </c>
      <c r="T157" s="8">
        <f t="shared" si="80"/>
        <v>60</v>
      </c>
      <c r="U157" s="8">
        <f t="shared" si="80"/>
        <v>60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0</v>
      </c>
      <c r="D159" s="8">
        <f t="shared" si="81"/>
        <v>0</v>
      </c>
      <c r="E159" s="8">
        <f t="shared" si="81"/>
        <v>0</v>
      </c>
      <c r="F159" s="8">
        <f t="shared" si="81"/>
        <v>0</v>
      </c>
      <c r="G159" s="8">
        <f t="shared" si="81"/>
        <v>0</v>
      </c>
      <c r="H159" s="8">
        <f t="shared" si="81"/>
        <v>0</v>
      </c>
      <c r="I159" s="8">
        <f t="shared" si="81"/>
        <v>0</v>
      </c>
      <c r="J159" s="26">
        <f t="shared" si="81"/>
        <v>0</v>
      </c>
      <c r="K159" s="8">
        <f t="shared" si="81"/>
        <v>0</v>
      </c>
      <c r="L159" s="28">
        <f t="shared" si="81"/>
        <v>5.0000000000000044</v>
      </c>
      <c r="M159" s="8">
        <f t="shared" si="81"/>
        <v>5.0000000000000044</v>
      </c>
      <c r="N159" s="8">
        <f t="shared" si="81"/>
        <v>5.0000000000000044</v>
      </c>
      <c r="O159" s="8">
        <f t="shared" si="81"/>
        <v>9.9999999999999982</v>
      </c>
      <c r="P159" s="8">
        <f t="shared" si="81"/>
        <v>9.9999999999999982</v>
      </c>
      <c r="Q159" s="8">
        <f t="shared" si="81"/>
        <v>15.000000000000002</v>
      </c>
      <c r="R159" s="8">
        <f t="shared" si="81"/>
        <v>15.000000000000002</v>
      </c>
      <c r="S159" s="8">
        <f t="shared" si="81"/>
        <v>15.000000000000002</v>
      </c>
      <c r="T159" s="8">
        <f t="shared" si="81"/>
        <v>19.999999999999996</v>
      </c>
      <c r="U159" s="8">
        <f t="shared" si="81"/>
        <v>19.999999999999996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0</v>
      </c>
      <c r="D160" s="8">
        <f t="shared" si="82"/>
        <v>0</v>
      </c>
      <c r="E160" s="8">
        <f t="shared" si="82"/>
        <v>0</v>
      </c>
      <c r="F160" s="8">
        <f t="shared" si="82"/>
        <v>0</v>
      </c>
      <c r="G160" s="8">
        <f t="shared" si="82"/>
        <v>0</v>
      </c>
      <c r="H160" s="8">
        <f t="shared" si="82"/>
        <v>0</v>
      </c>
      <c r="I160" s="8">
        <f t="shared" si="82"/>
        <v>9.9999999999999982</v>
      </c>
      <c r="J160" s="26">
        <f t="shared" si="82"/>
        <v>9.9999999999999982</v>
      </c>
      <c r="K160" s="8">
        <f t="shared" si="82"/>
        <v>19.999999999999996</v>
      </c>
      <c r="L160" s="28">
        <f t="shared" si="82"/>
        <v>25</v>
      </c>
      <c r="M160" s="8">
        <f t="shared" si="82"/>
        <v>25</v>
      </c>
      <c r="N160" s="8">
        <f t="shared" si="82"/>
        <v>30.000000000000004</v>
      </c>
      <c r="O160" s="8">
        <f t="shared" si="82"/>
        <v>30.000000000000004</v>
      </c>
      <c r="P160" s="8">
        <f t="shared" si="82"/>
        <v>35</v>
      </c>
      <c r="Q160" s="8">
        <f t="shared" si="82"/>
        <v>35</v>
      </c>
      <c r="R160" s="8">
        <f t="shared" si="82"/>
        <v>44.999999999999993</v>
      </c>
      <c r="S160" s="8">
        <f t="shared" si="82"/>
        <v>44.999999999999993</v>
      </c>
      <c r="T160" s="8">
        <f t="shared" si="82"/>
        <v>50</v>
      </c>
      <c r="U160" s="8">
        <f t="shared" si="82"/>
        <v>50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0</v>
      </c>
      <c r="D161" s="8">
        <f t="shared" si="83"/>
        <v>0</v>
      </c>
      <c r="E161" s="8">
        <f t="shared" si="83"/>
        <v>0</v>
      </c>
      <c r="F161" s="8">
        <f t="shared" si="83"/>
        <v>0</v>
      </c>
      <c r="G161" s="8">
        <f t="shared" si="83"/>
        <v>0</v>
      </c>
      <c r="H161" s="8">
        <f t="shared" si="83"/>
        <v>0</v>
      </c>
      <c r="I161" s="8">
        <f t="shared" si="83"/>
        <v>9.9999999999999982</v>
      </c>
      <c r="J161" s="26">
        <f t="shared" si="83"/>
        <v>9.9999999999999982</v>
      </c>
      <c r="K161" s="8">
        <f t="shared" si="83"/>
        <v>19.999999999999996</v>
      </c>
      <c r="L161" s="28">
        <f t="shared" si="83"/>
        <v>25</v>
      </c>
      <c r="M161" s="8">
        <f t="shared" si="83"/>
        <v>25</v>
      </c>
      <c r="N161" s="8">
        <f t="shared" si="83"/>
        <v>30.000000000000004</v>
      </c>
      <c r="O161" s="8">
        <f t="shared" si="83"/>
        <v>30.000000000000004</v>
      </c>
      <c r="P161" s="8">
        <f t="shared" si="83"/>
        <v>35</v>
      </c>
      <c r="Q161" s="8">
        <f t="shared" si="83"/>
        <v>35</v>
      </c>
      <c r="R161" s="8">
        <f t="shared" si="83"/>
        <v>44.999999999999993</v>
      </c>
      <c r="S161" s="8">
        <f t="shared" si="83"/>
        <v>44.999999999999993</v>
      </c>
      <c r="T161" s="8">
        <f t="shared" si="83"/>
        <v>50</v>
      </c>
      <c r="U161" s="8">
        <f t="shared" si="83"/>
        <v>50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0</v>
      </c>
      <c r="C162" s="8">
        <f t="shared" si="84"/>
        <v>0</v>
      </c>
      <c r="D162" s="8">
        <f t="shared" si="84"/>
        <v>0</v>
      </c>
      <c r="E162" s="8">
        <f t="shared" si="84"/>
        <v>0</v>
      </c>
      <c r="F162" s="8">
        <f t="shared" si="84"/>
        <v>0</v>
      </c>
      <c r="G162" s="8">
        <f t="shared" si="84"/>
        <v>0</v>
      </c>
      <c r="H162" s="8">
        <f t="shared" si="84"/>
        <v>0</v>
      </c>
      <c r="I162" s="8">
        <f t="shared" si="84"/>
        <v>0</v>
      </c>
      <c r="J162" s="26">
        <f t="shared" si="84"/>
        <v>0</v>
      </c>
      <c r="K162" s="8">
        <f t="shared" si="84"/>
        <v>9.9999999999999982</v>
      </c>
      <c r="L162" s="28">
        <f t="shared" si="84"/>
        <v>15.000000000000002</v>
      </c>
      <c r="M162" s="8">
        <f t="shared" si="84"/>
        <v>15.000000000000002</v>
      </c>
      <c r="N162" s="8">
        <f t="shared" si="84"/>
        <v>19.999999999999996</v>
      </c>
      <c r="O162" s="8">
        <f t="shared" si="84"/>
        <v>19.999999999999996</v>
      </c>
      <c r="P162" s="8">
        <f t="shared" si="84"/>
        <v>25</v>
      </c>
      <c r="Q162" s="8">
        <f t="shared" si="84"/>
        <v>25</v>
      </c>
      <c r="R162" s="8">
        <f t="shared" si="84"/>
        <v>30.000000000000004</v>
      </c>
      <c r="S162" s="8">
        <f t="shared" si="84"/>
        <v>30.000000000000004</v>
      </c>
      <c r="T162" s="8">
        <f t="shared" si="84"/>
        <v>35</v>
      </c>
      <c r="U162" s="8">
        <f t="shared" si="84"/>
        <v>35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0</v>
      </c>
      <c r="D166" s="8">
        <f t="shared" si="85"/>
        <v>0</v>
      </c>
      <c r="E166" s="8">
        <f t="shared" si="85"/>
        <v>0</v>
      </c>
      <c r="F166" s="8">
        <f t="shared" si="85"/>
        <v>0</v>
      </c>
      <c r="G166" s="8">
        <f t="shared" si="85"/>
        <v>0</v>
      </c>
      <c r="H166" s="8">
        <f t="shared" si="85"/>
        <v>0</v>
      </c>
      <c r="I166" s="8">
        <f t="shared" si="85"/>
        <v>0</v>
      </c>
      <c r="J166" s="26">
        <f t="shared" si="85"/>
        <v>0</v>
      </c>
      <c r="K166" s="8">
        <f t="shared" si="85"/>
        <v>0</v>
      </c>
      <c r="L166" s="28">
        <f t="shared" si="85"/>
        <v>5.0000000000000044</v>
      </c>
      <c r="M166" s="8">
        <f t="shared" si="85"/>
        <v>5.0000000000000044</v>
      </c>
      <c r="N166" s="8">
        <f t="shared" si="85"/>
        <v>5.0000000000000044</v>
      </c>
      <c r="O166" s="8">
        <f t="shared" si="85"/>
        <v>9.9999999999999982</v>
      </c>
      <c r="P166" s="8">
        <f t="shared" si="85"/>
        <v>9.9999999999999982</v>
      </c>
      <c r="Q166" s="8">
        <f t="shared" si="85"/>
        <v>15.000000000000002</v>
      </c>
      <c r="R166" s="8">
        <f t="shared" si="85"/>
        <v>15.000000000000002</v>
      </c>
      <c r="S166" s="8">
        <f t="shared" si="85"/>
        <v>15.000000000000002</v>
      </c>
      <c r="T166" s="8">
        <f t="shared" si="85"/>
        <v>19.999999999999996</v>
      </c>
      <c r="U166" s="8">
        <f t="shared" si="85"/>
        <v>19.999999999999996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0</v>
      </c>
      <c r="D167" s="8">
        <f t="shared" si="86"/>
        <v>0</v>
      </c>
      <c r="E167" s="8">
        <f t="shared" si="86"/>
        <v>0</v>
      </c>
      <c r="F167" s="8">
        <f t="shared" si="86"/>
        <v>0</v>
      </c>
      <c r="G167" s="8">
        <f t="shared" si="86"/>
        <v>0</v>
      </c>
      <c r="H167" s="8">
        <f t="shared" si="86"/>
        <v>0</v>
      </c>
      <c r="I167" s="8">
        <f t="shared" si="86"/>
        <v>9.9999999999999982</v>
      </c>
      <c r="J167" s="26">
        <f t="shared" si="86"/>
        <v>9.9999999999999982</v>
      </c>
      <c r="K167" s="8">
        <f t="shared" si="86"/>
        <v>19.999999999999996</v>
      </c>
      <c r="L167" s="28">
        <f t="shared" si="86"/>
        <v>25</v>
      </c>
      <c r="M167" s="8">
        <f t="shared" si="86"/>
        <v>25</v>
      </c>
      <c r="N167" s="8">
        <f t="shared" si="86"/>
        <v>30.000000000000004</v>
      </c>
      <c r="O167" s="8">
        <f t="shared" si="86"/>
        <v>30.000000000000004</v>
      </c>
      <c r="P167" s="8">
        <f t="shared" si="86"/>
        <v>35</v>
      </c>
      <c r="Q167" s="8">
        <f t="shared" si="86"/>
        <v>35</v>
      </c>
      <c r="R167" s="8">
        <f t="shared" si="86"/>
        <v>44.999999999999993</v>
      </c>
      <c r="S167" s="8">
        <f t="shared" si="86"/>
        <v>44.999999999999993</v>
      </c>
      <c r="T167" s="8">
        <f t="shared" si="86"/>
        <v>50</v>
      </c>
      <c r="U167" s="8">
        <f t="shared" si="86"/>
        <v>50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0</v>
      </c>
      <c r="D168" s="8">
        <f t="shared" si="87"/>
        <v>0</v>
      </c>
      <c r="E168" s="8">
        <f t="shared" si="87"/>
        <v>0</v>
      </c>
      <c r="F168" s="8">
        <f t="shared" si="87"/>
        <v>0</v>
      </c>
      <c r="G168" s="8">
        <f t="shared" si="87"/>
        <v>0</v>
      </c>
      <c r="H168" s="8">
        <f t="shared" si="87"/>
        <v>0</v>
      </c>
      <c r="I168" s="8">
        <f t="shared" si="87"/>
        <v>9.9999999999999982</v>
      </c>
      <c r="J168" s="26">
        <f t="shared" si="87"/>
        <v>9.9999999999999982</v>
      </c>
      <c r="K168" s="8">
        <f t="shared" si="87"/>
        <v>19.999999999999996</v>
      </c>
      <c r="L168" s="28">
        <f t="shared" si="87"/>
        <v>25</v>
      </c>
      <c r="M168" s="8">
        <f t="shared" si="87"/>
        <v>25</v>
      </c>
      <c r="N168" s="8">
        <f t="shared" si="87"/>
        <v>30.000000000000004</v>
      </c>
      <c r="O168" s="8">
        <f t="shared" si="87"/>
        <v>30.000000000000004</v>
      </c>
      <c r="P168" s="8">
        <f t="shared" si="87"/>
        <v>35</v>
      </c>
      <c r="Q168" s="8">
        <f t="shared" si="87"/>
        <v>35</v>
      </c>
      <c r="R168" s="8">
        <f t="shared" si="87"/>
        <v>44.999999999999993</v>
      </c>
      <c r="S168" s="8">
        <f t="shared" si="87"/>
        <v>44.999999999999993</v>
      </c>
      <c r="T168" s="8">
        <f t="shared" si="87"/>
        <v>50</v>
      </c>
      <c r="U168" s="8">
        <f t="shared" si="87"/>
        <v>50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0</v>
      </c>
      <c r="C169" s="8">
        <f t="shared" si="88"/>
        <v>0</v>
      </c>
      <c r="D169" s="8">
        <f t="shared" si="88"/>
        <v>0</v>
      </c>
      <c r="E169" s="8">
        <f t="shared" si="88"/>
        <v>0</v>
      </c>
      <c r="F169" s="8">
        <f t="shared" si="88"/>
        <v>0</v>
      </c>
      <c r="G169" s="8">
        <f t="shared" si="88"/>
        <v>0</v>
      </c>
      <c r="H169" s="8">
        <f t="shared" si="88"/>
        <v>0</v>
      </c>
      <c r="I169" s="8">
        <f t="shared" si="88"/>
        <v>0</v>
      </c>
      <c r="J169" s="26">
        <f t="shared" si="88"/>
        <v>0</v>
      </c>
      <c r="K169" s="8">
        <f t="shared" si="88"/>
        <v>9.9999999999999982</v>
      </c>
      <c r="L169" s="28">
        <f t="shared" si="88"/>
        <v>15.000000000000002</v>
      </c>
      <c r="M169" s="8">
        <f t="shared" si="88"/>
        <v>15.000000000000002</v>
      </c>
      <c r="N169" s="8">
        <f t="shared" si="88"/>
        <v>19.999999999999996</v>
      </c>
      <c r="O169" s="8">
        <f t="shared" si="88"/>
        <v>19.999999999999996</v>
      </c>
      <c r="P169" s="8">
        <f t="shared" si="88"/>
        <v>25</v>
      </c>
      <c r="Q169" s="8">
        <f t="shared" si="88"/>
        <v>25</v>
      </c>
      <c r="R169" s="8">
        <f t="shared" si="88"/>
        <v>30.000000000000004</v>
      </c>
      <c r="S169" s="8">
        <f t="shared" si="88"/>
        <v>30.000000000000004</v>
      </c>
      <c r="T169" s="8">
        <f t="shared" si="88"/>
        <v>35</v>
      </c>
      <c r="U169" s="8">
        <f t="shared" si="88"/>
        <v>35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0</v>
      </c>
      <c r="M171" s="8">
        <f t="shared" si="89"/>
        <v>0</v>
      </c>
      <c r="N171" s="8">
        <f t="shared" si="89"/>
        <v>0</v>
      </c>
      <c r="O171" s="8">
        <f t="shared" si="89"/>
        <v>0</v>
      </c>
      <c r="P171" s="8">
        <f t="shared" si="89"/>
        <v>0</v>
      </c>
      <c r="Q171" s="8">
        <f t="shared" si="89"/>
        <v>0</v>
      </c>
      <c r="R171" s="8">
        <f t="shared" si="89"/>
        <v>0</v>
      </c>
      <c r="S171" s="8">
        <f t="shared" si="89"/>
        <v>0</v>
      </c>
      <c r="T171" s="8">
        <f t="shared" si="89"/>
        <v>0</v>
      </c>
      <c r="U171" s="8">
        <f t="shared" si="89"/>
        <v>0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0</v>
      </c>
      <c r="J172" s="26">
        <f t="shared" si="90"/>
        <v>0</v>
      </c>
      <c r="K172" s="8">
        <f t="shared" si="90"/>
        <v>0</v>
      </c>
      <c r="L172" s="28">
        <f t="shared" si="90"/>
        <v>0</v>
      </c>
      <c r="M172" s="8">
        <f t="shared" si="90"/>
        <v>0</v>
      </c>
      <c r="N172" s="8">
        <f t="shared" si="90"/>
        <v>5.0000000000000044</v>
      </c>
      <c r="O172" s="8">
        <f t="shared" si="90"/>
        <v>5.0000000000000044</v>
      </c>
      <c r="P172" s="8">
        <f t="shared" si="90"/>
        <v>9.9999999999999982</v>
      </c>
      <c r="Q172" s="8">
        <f t="shared" si="90"/>
        <v>9.9999999999999982</v>
      </c>
      <c r="R172" s="8">
        <f t="shared" si="90"/>
        <v>19.999999999999996</v>
      </c>
      <c r="S172" s="8">
        <f t="shared" si="90"/>
        <v>19.999999999999996</v>
      </c>
      <c r="T172" s="8">
        <f t="shared" si="90"/>
        <v>25</v>
      </c>
      <c r="U172" s="8">
        <f t="shared" si="90"/>
        <v>25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0</v>
      </c>
      <c r="J173" s="26">
        <f t="shared" si="91"/>
        <v>0</v>
      </c>
      <c r="K173" s="8">
        <f t="shared" si="91"/>
        <v>0</v>
      </c>
      <c r="L173" s="28">
        <f t="shared" si="91"/>
        <v>0</v>
      </c>
      <c r="M173" s="8">
        <f t="shared" si="91"/>
        <v>0</v>
      </c>
      <c r="N173" s="8">
        <f t="shared" si="91"/>
        <v>5.0000000000000044</v>
      </c>
      <c r="O173" s="8">
        <f t="shared" si="91"/>
        <v>5.0000000000000044</v>
      </c>
      <c r="P173" s="8">
        <f t="shared" si="91"/>
        <v>9.9999999999999982</v>
      </c>
      <c r="Q173" s="8">
        <f t="shared" si="91"/>
        <v>9.9999999999999982</v>
      </c>
      <c r="R173" s="8">
        <f t="shared" si="91"/>
        <v>19.999999999999996</v>
      </c>
      <c r="S173" s="8">
        <f t="shared" si="91"/>
        <v>19.999999999999996</v>
      </c>
      <c r="T173" s="8">
        <f t="shared" si="91"/>
        <v>25</v>
      </c>
      <c r="U173" s="8">
        <f t="shared" si="91"/>
        <v>25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0</v>
      </c>
      <c r="L174" s="28">
        <f t="shared" si="92"/>
        <v>0</v>
      </c>
      <c r="M174" s="8">
        <f t="shared" si="92"/>
        <v>0</v>
      </c>
      <c r="N174" s="8">
        <f t="shared" si="92"/>
        <v>0</v>
      </c>
      <c r="O174" s="8">
        <f t="shared" si="92"/>
        <v>0</v>
      </c>
      <c r="P174" s="8">
        <f t="shared" si="92"/>
        <v>0</v>
      </c>
      <c r="Q174" s="8">
        <f t="shared" si="92"/>
        <v>0</v>
      </c>
      <c r="R174" s="8">
        <f t="shared" si="92"/>
        <v>5.0000000000000044</v>
      </c>
      <c r="S174" s="8">
        <f t="shared" si="92"/>
        <v>5.0000000000000044</v>
      </c>
      <c r="T174" s="8">
        <f t="shared" si="92"/>
        <v>9.9999999999999982</v>
      </c>
      <c r="U174" s="8">
        <f t="shared" si="92"/>
        <v>9.9999999999999982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0</v>
      </c>
      <c r="Q177" s="8">
        <f t="shared" si="94"/>
        <v>0</v>
      </c>
      <c r="R177" s="8">
        <f t="shared" si="94"/>
        <v>0</v>
      </c>
      <c r="S177" s="8">
        <f t="shared" si="94"/>
        <v>0</v>
      </c>
      <c r="T177" s="8">
        <f t="shared" si="94"/>
        <v>0</v>
      </c>
      <c r="U177" s="8">
        <f t="shared" si="94"/>
        <v>0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0</v>
      </c>
      <c r="Q178" s="8">
        <f t="shared" si="95"/>
        <v>0</v>
      </c>
      <c r="R178" s="8">
        <f t="shared" si="95"/>
        <v>0</v>
      </c>
      <c r="S178" s="8">
        <f t="shared" si="95"/>
        <v>0</v>
      </c>
      <c r="T178" s="8">
        <f t="shared" si="95"/>
        <v>0</v>
      </c>
      <c r="U178" s="8">
        <f t="shared" si="95"/>
        <v>0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0</v>
      </c>
      <c r="Q179" s="8">
        <f t="shared" si="96"/>
        <v>0</v>
      </c>
      <c r="R179" s="8">
        <f t="shared" si="96"/>
        <v>0</v>
      </c>
      <c r="S179" s="8">
        <f t="shared" si="96"/>
        <v>0</v>
      </c>
      <c r="T179" s="8">
        <f t="shared" si="96"/>
        <v>0</v>
      </c>
      <c r="U179" s="8">
        <f t="shared" si="96"/>
        <v>0</v>
      </c>
    </row>
    <row r="185" spans="1:21" ht="16.149999999999999" thickBot="1"/>
    <row r="186" spans="1:21" ht="24" thickTop="1" thickBot="1">
      <c r="A186" s="191" t="s">
        <v>146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147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13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1</v>
      </c>
    </row>
    <row r="191" spans="1:21">
      <c r="A191" s="7" t="s">
        <v>4</v>
      </c>
      <c r="B191" s="94">
        <f t="shared" si="97"/>
        <v>16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1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0</v>
      </c>
    </row>
    <row r="192" spans="1:21">
      <c r="A192" s="7" t="s">
        <v>5</v>
      </c>
      <c r="B192" s="94">
        <f t="shared" si="97"/>
        <v>12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13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1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10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12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144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0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3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1</v>
      </c>
      <c r="G200" s="73">
        <f t="shared" si="108"/>
        <v>0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1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0</v>
      </c>
      <c r="I202" s="73">
        <f t="shared" si="110"/>
        <v>0</v>
      </c>
      <c r="J202" s="151">
        <f t="shared" si="110"/>
        <v>0</v>
      </c>
      <c r="K202" s="23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1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4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1</v>
      </c>
      <c r="H204" s="73">
        <f t="shared" si="112"/>
        <v>0</v>
      </c>
      <c r="I204" s="73">
        <f t="shared" si="112"/>
        <v>1</v>
      </c>
      <c r="J204" s="151">
        <f t="shared" si="112"/>
        <v>1</v>
      </c>
      <c r="K204" s="23">
        <f t="shared" si="112"/>
        <v>1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1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132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122</v>
      </c>
      <c r="B207" s="23">
        <f t="shared" ref="B207:U207" si="113">5 + B220 + B219 + B7</f>
        <v>7</v>
      </c>
      <c r="C207" s="23">
        <f t="shared" si="113"/>
        <v>8</v>
      </c>
      <c r="D207" s="23">
        <f t="shared" si="113"/>
        <v>9</v>
      </c>
      <c r="E207" s="23">
        <f t="shared" si="113"/>
        <v>10</v>
      </c>
      <c r="F207" s="23">
        <f t="shared" si="113"/>
        <v>11</v>
      </c>
      <c r="G207" s="23">
        <f t="shared" si="113"/>
        <v>12</v>
      </c>
      <c r="H207" s="23">
        <f t="shared" si="113"/>
        <v>13</v>
      </c>
      <c r="I207" s="23">
        <f t="shared" si="113"/>
        <v>14</v>
      </c>
      <c r="J207" s="27">
        <f t="shared" si="113"/>
        <v>15</v>
      </c>
      <c r="K207" s="23">
        <f t="shared" si="113"/>
        <v>16</v>
      </c>
      <c r="L207" s="76">
        <f t="shared" si="113"/>
        <v>17</v>
      </c>
      <c r="M207" s="23">
        <f t="shared" si="113"/>
        <v>18</v>
      </c>
      <c r="N207" s="23">
        <f t="shared" si="113"/>
        <v>19</v>
      </c>
      <c r="O207" s="23">
        <f t="shared" si="113"/>
        <v>20</v>
      </c>
      <c r="P207" s="23">
        <f t="shared" si="113"/>
        <v>21</v>
      </c>
      <c r="Q207" s="23">
        <f t="shared" si="113"/>
        <v>22</v>
      </c>
      <c r="R207" s="23">
        <f t="shared" si="113"/>
        <v>23</v>
      </c>
      <c r="S207" s="23">
        <f t="shared" si="113"/>
        <v>24</v>
      </c>
      <c r="T207" s="23">
        <f t="shared" si="113"/>
        <v>25</v>
      </c>
      <c r="U207" s="23">
        <f t="shared" si="113"/>
        <v>26</v>
      </c>
    </row>
    <row r="208" spans="1:21">
      <c r="A208" s="74" t="s">
        <v>123</v>
      </c>
      <c r="B208" s="23">
        <f t="shared" ref="B208:U208" si="114" xml:space="preserve"> 10 + B220 + B219 + B7</f>
        <v>12</v>
      </c>
      <c r="C208" s="23">
        <f t="shared" si="114"/>
        <v>13</v>
      </c>
      <c r="D208" s="23">
        <f t="shared" si="114"/>
        <v>14</v>
      </c>
      <c r="E208" s="23">
        <f t="shared" si="114"/>
        <v>15</v>
      </c>
      <c r="F208" s="23">
        <f t="shared" si="114"/>
        <v>16</v>
      </c>
      <c r="G208" s="23">
        <f t="shared" si="114"/>
        <v>17</v>
      </c>
      <c r="H208" s="23">
        <f t="shared" si="114"/>
        <v>18</v>
      </c>
      <c r="I208" s="23">
        <f t="shared" si="114"/>
        <v>19</v>
      </c>
      <c r="J208" s="27">
        <f t="shared" si="114"/>
        <v>20</v>
      </c>
      <c r="K208" s="23">
        <f t="shared" si="114"/>
        <v>21</v>
      </c>
      <c r="L208" s="76">
        <f t="shared" si="114"/>
        <v>22</v>
      </c>
      <c r="M208" s="23">
        <f t="shared" si="114"/>
        <v>23</v>
      </c>
      <c r="N208" s="23">
        <f t="shared" si="114"/>
        <v>24</v>
      </c>
      <c r="O208" s="23">
        <f t="shared" si="114"/>
        <v>25</v>
      </c>
      <c r="P208" s="23">
        <f t="shared" si="114"/>
        <v>26</v>
      </c>
      <c r="Q208" s="23">
        <f t="shared" si="114"/>
        <v>27</v>
      </c>
      <c r="R208" s="23">
        <f t="shared" si="114"/>
        <v>28</v>
      </c>
      <c r="S208" s="23">
        <f t="shared" si="114"/>
        <v>29</v>
      </c>
      <c r="T208" s="23">
        <f t="shared" si="114"/>
        <v>30</v>
      </c>
      <c r="U208" s="23">
        <f t="shared" si="114"/>
        <v>31</v>
      </c>
    </row>
    <row r="209" spans="1:21">
      <c r="A209" s="74" t="s">
        <v>124</v>
      </c>
      <c r="B209" s="8">
        <f t="shared" ref="B209:T209" si="115" xml:space="preserve"> 10 + B219 + B46</f>
        <v>14</v>
      </c>
      <c r="C209" s="8">
        <f t="shared" si="115"/>
        <v>14</v>
      </c>
      <c r="D209" s="8">
        <f t="shared" si="115"/>
        <v>14</v>
      </c>
      <c r="E209" s="8">
        <f t="shared" si="115"/>
        <v>14</v>
      </c>
      <c r="F209" s="8">
        <f t="shared" si="115"/>
        <v>14</v>
      </c>
      <c r="G209" s="8">
        <f t="shared" si="115"/>
        <v>15</v>
      </c>
      <c r="H209" s="8">
        <f t="shared" si="115"/>
        <v>15</v>
      </c>
      <c r="I209" s="8">
        <f t="shared" si="115"/>
        <v>16</v>
      </c>
      <c r="J209" s="8">
        <f t="shared" si="115"/>
        <v>17</v>
      </c>
      <c r="K209" s="8">
        <f t="shared" si="115"/>
        <v>18</v>
      </c>
      <c r="L209" s="8">
        <f t="shared" si="115"/>
        <v>19</v>
      </c>
      <c r="M209" s="8">
        <f t="shared" si="115"/>
        <v>20</v>
      </c>
      <c r="N209" s="8">
        <f t="shared" si="115"/>
        <v>21</v>
      </c>
      <c r="O209" s="8">
        <f t="shared" si="115"/>
        <v>22</v>
      </c>
      <c r="P209" s="8">
        <f t="shared" si="115"/>
        <v>23</v>
      </c>
      <c r="Q209" s="8">
        <f t="shared" si="115"/>
        <v>24</v>
      </c>
      <c r="R209" s="8">
        <f t="shared" si="115"/>
        <v>25</v>
      </c>
      <c r="S209" s="8">
        <f t="shared" si="115"/>
        <v>26</v>
      </c>
      <c r="T209" s="8">
        <f t="shared" si="115"/>
        <v>27</v>
      </c>
      <c r="U209" s="8">
        <f xml:space="preserve"> 10 + U219 + U46</f>
        <v>28</v>
      </c>
    </row>
    <row r="210" spans="1:21">
      <c r="A210" s="74" t="s">
        <v>125</v>
      </c>
      <c r="B210" s="8">
        <f t="shared" ref="B210:T210" si="116" xml:space="preserve"> 20 + B219 + 2*B46</f>
        <v>28</v>
      </c>
      <c r="C210" s="8">
        <f t="shared" si="116"/>
        <v>28</v>
      </c>
      <c r="D210" s="8">
        <f t="shared" si="116"/>
        <v>28</v>
      </c>
      <c r="E210" s="8">
        <f t="shared" si="116"/>
        <v>28</v>
      </c>
      <c r="F210" s="8">
        <f t="shared" si="116"/>
        <v>28</v>
      </c>
      <c r="G210" s="8">
        <f t="shared" si="116"/>
        <v>30</v>
      </c>
      <c r="H210" s="8">
        <f t="shared" si="116"/>
        <v>30</v>
      </c>
      <c r="I210" s="8">
        <f t="shared" si="116"/>
        <v>32</v>
      </c>
      <c r="J210" s="8">
        <f t="shared" si="116"/>
        <v>34</v>
      </c>
      <c r="K210" s="8">
        <f t="shared" si="116"/>
        <v>36</v>
      </c>
      <c r="L210" s="8">
        <f t="shared" si="116"/>
        <v>38</v>
      </c>
      <c r="M210" s="8">
        <f t="shared" si="116"/>
        <v>40</v>
      </c>
      <c r="N210" s="8">
        <f t="shared" si="116"/>
        <v>42</v>
      </c>
      <c r="O210" s="8">
        <f t="shared" si="116"/>
        <v>44</v>
      </c>
      <c r="P210" s="8">
        <f t="shared" si="116"/>
        <v>46</v>
      </c>
      <c r="Q210" s="8">
        <f t="shared" si="116"/>
        <v>48</v>
      </c>
      <c r="R210" s="8">
        <f t="shared" si="116"/>
        <v>50</v>
      </c>
      <c r="S210" s="8">
        <f t="shared" si="116"/>
        <v>52</v>
      </c>
      <c r="T210" s="8">
        <f t="shared" si="116"/>
        <v>54</v>
      </c>
      <c r="U210" s="8">
        <f xml:space="preserve"> 20 + U219 + 2*U46</f>
        <v>56</v>
      </c>
    </row>
    <row r="211" spans="1:21">
      <c r="A211" s="74" t="s">
        <v>126</v>
      </c>
      <c r="B211" s="8">
        <f t="shared" ref="B211:T211" si="117" xml:space="preserve"> 30 + B219 + 3*B46</f>
        <v>42</v>
      </c>
      <c r="C211" s="8">
        <f t="shared" si="117"/>
        <v>42</v>
      </c>
      <c r="D211" s="8">
        <f t="shared" si="117"/>
        <v>42</v>
      </c>
      <c r="E211" s="8">
        <f t="shared" si="117"/>
        <v>42</v>
      </c>
      <c r="F211" s="8">
        <f t="shared" si="117"/>
        <v>42</v>
      </c>
      <c r="G211" s="8">
        <f t="shared" si="117"/>
        <v>45</v>
      </c>
      <c r="H211" s="8">
        <f t="shared" si="117"/>
        <v>45</v>
      </c>
      <c r="I211" s="8">
        <f t="shared" si="117"/>
        <v>48</v>
      </c>
      <c r="J211" s="8">
        <f t="shared" si="117"/>
        <v>51</v>
      </c>
      <c r="K211" s="8">
        <f t="shared" si="117"/>
        <v>54</v>
      </c>
      <c r="L211" s="8">
        <f t="shared" si="117"/>
        <v>57</v>
      </c>
      <c r="M211" s="8">
        <f t="shared" si="117"/>
        <v>60</v>
      </c>
      <c r="N211" s="8">
        <f t="shared" si="117"/>
        <v>63</v>
      </c>
      <c r="O211" s="8">
        <f t="shared" si="117"/>
        <v>66</v>
      </c>
      <c r="P211" s="8">
        <f t="shared" si="117"/>
        <v>69</v>
      </c>
      <c r="Q211" s="8">
        <f t="shared" si="117"/>
        <v>72</v>
      </c>
      <c r="R211" s="8">
        <f t="shared" si="117"/>
        <v>75</v>
      </c>
      <c r="S211" s="8">
        <f t="shared" si="117"/>
        <v>78</v>
      </c>
      <c r="T211" s="8">
        <f t="shared" si="117"/>
        <v>81</v>
      </c>
      <c r="U211" s="8">
        <f xml:space="preserve"> 30 + U219 + 3*U46</f>
        <v>84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1</v>
      </c>
      <c r="C213" s="61">
        <f t="shared" si="118"/>
        <v>1</v>
      </c>
      <c r="D213" s="61">
        <f t="shared" si="118"/>
        <v>1</v>
      </c>
      <c r="E213" s="61">
        <f t="shared" si="118"/>
        <v>1</v>
      </c>
      <c r="F213" s="61">
        <f t="shared" si="118"/>
        <v>1</v>
      </c>
      <c r="G213" s="61">
        <f t="shared" si="118"/>
        <v>1</v>
      </c>
      <c r="H213" s="61">
        <f t="shared" si="118"/>
        <v>1</v>
      </c>
      <c r="I213" s="61">
        <f t="shared" si="118"/>
        <v>1</v>
      </c>
      <c r="J213" s="100">
        <f t="shared" si="118"/>
        <v>1</v>
      </c>
      <c r="K213" s="61">
        <f t="shared" si="118"/>
        <v>1</v>
      </c>
      <c r="L213" s="184">
        <f t="shared" si="118"/>
        <v>1</v>
      </c>
      <c r="M213" s="61">
        <f t="shared" si="118"/>
        <v>1</v>
      </c>
      <c r="N213" s="61">
        <f t="shared" si="118"/>
        <v>1</v>
      </c>
      <c r="O213" s="61">
        <f t="shared" si="118"/>
        <v>1</v>
      </c>
      <c r="P213" s="61">
        <f t="shared" si="118"/>
        <v>1</v>
      </c>
      <c r="Q213" s="61">
        <f t="shared" si="118"/>
        <v>1</v>
      </c>
      <c r="R213" s="61">
        <f t="shared" si="118"/>
        <v>1</v>
      </c>
      <c r="S213" s="61">
        <f t="shared" si="118"/>
        <v>1</v>
      </c>
      <c r="T213" s="61">
        <f t="shared" si="118"/>
        <v>1</v>
      </c>
      <c r="U213" s="61">
        <f t="shared" si="118"/>
        <v>1</v>
      </c>
    </row>
    <row r="214" spans="1:21" ht="17.649999999999999">
      <c r="A214" s="33" t="s">
        <v>155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1</v>
      </c>
      <c r="C215" s="21">
        <f t="shared" si="119"/>
        <v>1</v>
      </c>
      <c r="D215" s="21">
        <f t="shared" si="119"/>
        <v>1</v>
      </c>
      <c r="E215" s="21">
        <f t="shared" si="119"/>
        <v>1</v>
      </c>
      <c r="F215" s="21">
        <f t="shared" si="119"/>
        <v>1</v>
      </c>
      <c r="G215" s="21">
        <f t="shared" si="119"/>
        <v>1</v>
      </c>
      <c r="H215" s="21">
        <f t="shared" si="119"/>
        <v>1</v>
      </c>
      <c r="I215" s="21">
        <f t="shared" si="119"/>
        <v>1</v>
      </c>
      <c r="J215" s="21">
        <f t="shared" si="119"/>
        <v>1</v>
      </c>
      <c r="K215" s="21">
        <f t="shared" si="119"/>
        <v>1</v>
      </c>
      <c r="L215" s="21">
        <f t="shared" si="119"/>
        <v>1</v>
      </c>
      <c r="M215" s="21">
        <f t="shared" si="119"/>
        <v>1</v>
      </c>
      <c r="N215" s="21">
        <f t="shared" si="119"/>
        <v>1</v>
      </c>
      <c r="O215" s="21">
        <f t="shared" si="119"/>
        <v>1</v>
      </c>
      <c r="P215" s="21">
        <f t="shared" si="119"/>
        <v>1</v>
      </c>
      <c r="Q215" s="21">
        <f t="shared" si="119"/>
        <v>1</v>
      </c>
      <c r="R215" s="21">
        <f t="shared" si="119"/>
        <v>1</v>
      </c>
      <c r="S215" s="21">
        <f t="shared" si="119"/>
        <v>1</v>
      </c>
      <c r="T215" s="21">
        <f t="shared" si="119"/>
        <v>1</v>
      </c>
      <c r="U215" s="36">
        <f t="shared" si="119"/>
        <v>2</v>
      </c>
    </row>
    <row r="216" spans="1:21">
      <c r="A216" s="37" t="s">
        <v>4</v>
      </c>
      <c r="B216" s="21">
        <f t="shared" ref="B216:U216" si="120" xml:space="preserve"> INT((B10-10)/2)</f>
        <v>3</v>
      </c>
      <c r="C216" s="21">
        <f t="shared" si="120"/>
        <v>3</v>
      </c>
      <c r="D216" s="21">
        <f t="shared" si="120"/>
        <v>3</v>
      </c>
      <c r="E216" s="21">
        <f t="shared" si="120"/>
        <v>3</v>
      </c>
      <c r="F216" s="21">
        <f t="shared" si="120"/>
        <v>3</v>
      </c>
      <c r="G216" s="21">
        <f t="shared" si="120"/>
        <v>3</v>
      </c>
      <c r="H216" s="21">
        <f t="shared" si="120"/>
        <v>3</v>
      </c>
      <c r="I216" s="21">
        <f t="shared" si="120"/>
        <v>3</v>
      </c>
      <c r="J216" s="21">
        <f t="shared" si="120"/>
        <v>3</v>
      </c>
      <c r="K216" s="21">
        <f t="shared" si="120"/>
        <v>3</v>
      </c>
      <c r="L216" s="21">
        <f t="shared" si="120"/>
        <v>3</v>
      </c>
      <c r="M216" s="21">
        <f t="shared" si="120"/>
        <v>3</v>
      </c>
      <c r="N216" s="21">
        <f t="shared" si="120"/>
        <v>3</v>
      </c>
      <c r="O216" s="21">
        <f t="shared" si="120"/>
        <v>3</v>
      </c>
      <c r="P216" s="21">
        <f t="shared" si="120"/>
        <v>3</v>
      </c>
      <c r="Q216" s="21">
        <f t="shared" si="120"/>
        <v>4</v>
      </c>
      <c r="R216" s="21">
        <f t="shared" si="120"/>
        <v>4</v>
      </c>
      <c r="S216" s="21">
        <f t="shared" si="120"/>
        <v>4</v>
      </c>
      <c r="T216" s="21">
        <f t="shared" si="120"/>
        <v>4</v>
      </c>
      <c r="U216" s="36">
        <f t="shared" si="120"/>
        <v>4</v>
      </c>
    </row>
    <row r="217" spans="1:21">
      <c r="A217" s="37" t="s">
        <v>5</v>
      </c>
      <c r="B217" s="21">
        <f t="shared" ref="B217:U217" si="121" xml:space="preserve"> INT((B11-10)/2)</f>
        <v>1</v>
      </c>
      <c r="C217" s="21">
        <f t="shared" si="121"/>
        <v>1</v>
      </c>
      <c r="D217" s="21">
        <f t="shared" si="121"/>
        <v>1</v>
      </c>
      <c r="E217" s="21">
        <f t="shared" si="121"/>
        <v>1</v>
      </c>
      <c r="F217" s="21">
        <f t="shared" si="121"/>
        <v>1</v>
      </c>
      <c r="G217" s="21">
        <f t="shared" si="121"/>
        <v>1</v>
      </c>
      <c r="H217" s="21">
        <f t="shared" si="121"/>
        <v>1</v>
      </c>
      <c r="I217" s="21">
        <f t="shared" si="121"/>
        <v>1</v>
      </c>
      <c r="J217" s="21">
        <f t="shared" si="121"/>
        <v>1</v>
      </c>
      <c r="K217" s="21">
        <f t="shared" si="121"/>
        <v>1</v>
      </c>
      <c r="L217" s="21">
        <f t="shared" si="121"/>
        <v>1</v>
      </c>
      <c r="M217" s="21">
        <f t="shared" si="121"/>
        <v>1</v>
      </c>
      <c r="N217" s="21">
        <f t="shared" si="121"/>
        <v>1</v>
      </c>
      <c r="O217" s="21">
        <f t="shared" si="121"/>
        <v>1</v>
      </c>
      <c r="P217" s="21">
        <f t="shared" si="121"/>
        <v>1</v>
      </c>
      <c r="Q217" s="21">
        <f t="shared" si="121"/>
        <v>1</v>
      </c>
      <c r="R217" s="21">
        <f t="shared" si="121"/>
        <v>1</v>
      </c>
      <c r="S217" s="21">
        <f t="shared" si="121"/>
        <v>1</v>
      </c>
      <c r="T217" s="21">
        <f t="shared" si="121"/>
        <v>1</v>
      </c>
      <c r="U217" s="36">
        <f t="shared" si="121"/>
        <v>1</v>
      </c>
    </row>
    <row r="218" spans="1:21">
      <c r="A218" s="37" t="s">
        <v>6</v>
      </c>
      <c r="B218" s="21">
        <f t="shared" ref="B218:U218" si="122" xml:space="preserve"> INT((B12-10)/2)</f>
        <v>1</v>
      </c>
      <c r="C218" s="21">
        <f t="shared" si="122"/>
        <v>1</v>
      </c>
      <c r="D218" s="21">
        <f t="shared" si="122"/>
        <v>1</v>
      </c>
      <c r="E218" s="21">
        <f t="shared" si="122"/>
        <v>1</v>
      </c>
      <c r="F218" s="21">
        <f t="shared" si="122"/>
        <v>1</v>
      </c>
      <c r="G218" s="21">
        <f t="shared" si="122"/>
        <v>1</v>
      </c>
      <c r="H218" s="21">
        <f t="shared" si="122"/>
        <v>1</v>
      </c>
      <c r="I218" s="21">
        <f t="shared" si="122"/>
        <v>2</v>
      </c>
      <c r="J218" s="21">
        <f t="shared" si="122"/>
        <v>2</v>
      </c>
      <c r="K218" s="21">
        <f t="shared" si="122"/>
        <v>2</v>
      </c>
      <c r="L218" s="21">
        <f t="shared" si="122"/>
        <v>2</v>
      </c>
      <c r="M218" s="21">
        <f t="shared" si="122"/>
        <v>2</v>
      </c>
      <c r="N218" s="21">
        <f t="shared" si="122"/>
        <v>2</v>
      </c>
      <c r="O218" s="21">
        <f t="shared" si="122"/>
        <v>2</v>
      </c>
      <c r="P218" s="21">
        <f t="shared" si="122"/>
        <v>2</v>
      </c>
      <c r="Q218" s="21">
        <f t="shared" si="122"/>
        <v>2</v>
      </c>
      <c r="R218" s="21">
        <f t="shared" si="122"/>
        <v>2</v>
      </c>
      <c r="S218" s="21">
        <f t="shared" si="122"/>
        <v>2</v>
      </c>
      <c r="T218" s="21">
        <f t="shared" si="122"/>
        <v>2</v>
      </c>
      <c r="U218" s="36">
        <f t="shared" si="122"/>
        <v>2</v>
      </c>
    </row>
    <row r="219" spans="1:21">
      <c r="A219" s="37" t="s">
        <v>7</v>
      </c>
      <c r="B219" s="21">
        <f t="shared" ref="B219:U219" si="123" xml:space="preserve"> INT((B13-10)/2)</f>
        <v>0</v>
      </c>
      <c r="C219" s="21">
        <f t="shared" si="123"/>
        <v>0</v>
      </c>
      <c r="D219" s="21">
        <f t="shared" si="123"/>
        <v>0</v>
      </c>
      <c r="E219" s="21">
        <f t="shared" si="123"/>
        <v>0</v>
      </c>
      <c r="F219" s="21">
        <f t="shared" si="123"/>
        <v>0</v>
      </c>
      <c r="G219" s="21">
        <f t="shared" si="123"/>
        <v>0</v>
      </c>
      <c r="H219" s="21">
        <f t="shared" si="123"/>
        <v>0</v>
      </c>
      <c r="I219" s="21">
        <f t="shared" si="123"/>
        <v>0</v>
      </c>
      <c r="J219" s="21">
        <f t="shared" si="123"/>
        <v>0</v>
      </c>
      <c r="K219" s="21">
        <f t="shared" si="123"/>
        <v>0</v>
      </c>
      <c r="L219" s="21">
        <f t="shared" si="123"/>
        <v>0</v>
      </c>
      <c r="M219" s="21">
        <f t="shared" si="123"/>
        <v>0</v>
      </c>
      <c r="N219" s="21">
        <f t="shared" si="123"/>
        <v>0</v>
      </c>
      <c r="O219" s="21">
        <f t="shared" si="123"/>
        <v>0</v>
      </c>
      <c r="P219" s="21">
        <f t="shared" si="123"/>
        <v>0</v>
      </c>
      <c r="Q219" s="21">
        <f t="shared" si="123"/>
        <v>0</v>
      </c>
      <c r="R219" s="21">
        <f t="shared" si="123"/>
        <v>0</v>
      </c>
      <c r="S219" s="21">
        <f t="shared" si="123"/>
        <v>0</v>
      </c>
      <c r="T219" s="21">
        <f t="shared" si="123"/>
        <v>0</v>
      </c>
      <c r="U219" s="36">
        <f t="shared" si="123"/>
        <v>0</v>
      </c>
    </row>
    <row r="220" spans="1:21">
      <c r="A220" s="37" t="s">
        <v>8</v>
      </c>
      <c r="B220" s="21">
        <f t="shared" ref="B220:U220" si="124" xml:space="preserve"> INT((B14-10)/2)</f>
        <v>1</v>
      </c>
      <c r="C220" s="21">
        <f t="shared" si="124"/>
        <v>1</v>
      </c>
      <c r="D220" s="21">
        <f t="shared" si="124"/>
        <v>1</v>
      </c>
      <c r="E220" s="21">
        <f t="shared" si="124"/>
        <v>1</v>
      </c>
      <c r="F220" s="21">
        <f t="shared" si="124"/>
        <v>1</v>
      </c>
      <c r="G220" s="21">
        <f t="shared" si="124"/>
        <v>1</v>
      </c>
      <c r="H220" s="21">
        <f t="shared" si="124"/>
        <v>1</v>
      </c>
      <c r="I220" s="21">
        <f t="shared" si="124"/>
        <v>1</v>
      </c>
      <c r="J220" s="21">
        <f t="shared" si="124"/>
        <v>1</v>
      </c>
      <c r="K220" s="21">
        <f t="shared" si="124"/>
        <v>1</v>
      </c>
      <c r="L220" s="21">
        <f t="shared" si="124"/>
        <v>1</v>
      </c>
      <c r="M220" s="21">
        <f t="shared" si="124"/>
        <v>1</v>
      </c>
      <c r="N220" s="21">
        <f t="shared" si="124"/>
        <v>1</v>
      </c>
      <c r="O220" s="21">
        <f t="shared" si="124"/>
        <v>1</v>
      </c>
      <c r="P220" s="21">
        <f t="shared" si="124"/>
        <v>1</v>
      </c>
      <c r="Q220" s="21">
        <f t="shared" si="124"/>
        <v>1</v>
      </c>
      <c r="R220" s="21">
        <f t="shared" si="124"/>
        <v>1</v>
      </c>
      <c r="S220" s="21">
        <f t="shared" si="124"/>
        <v>1</v>
      </c>
      <c r="T220" s="21">
        <f t="shared" si="124"/>
        <v>1</v>
      </c>
      <c r="U220" s="36">
        <f t="shared" si="124"/>
        <v>1</v>
      </c>
    </row>
    <row r="221" spans="1:21" ht="17.649999999999999">
      <c r="A221" s="38" t="s">
        <v>27</v>
      </c>
      <c r="B221" s="39">
        <f xml:space="preserve">  (B213 +B218)*4</f>
        <v>8</v>
      </c>
      <c r="C221" s="39">
        <f t="shared" ref="C221:U221" si="125" xml:space="preserve"> C213 + INT(C218/2)</f>
        <v>1</v>
      </c>
      <c r="D221" s="39">
        <f t="shared" si="125"/>
        <v>1</v>
      </c>
      <c r="E221" s="39">
        <f t="shared" si="125"/>
        <v>1</v>
      </c>
      <c r="F221" s="39">
        <f t="shared" si="125"/>
        <v>1</v>
      </c>
      <c r="G221" s="39">
        <f t="shared" si="125"/>
        <v>1</v>
      </c>
      <c r="H221" s="39">
        <f t="shared" si="125"/>
        <v>1</v>
      </c>
      <c r="I221" s="39">
        <f t="shared" si="125"/>
        <v>2</v>
      </c>
      <c r="J221" s="39">
        <f t="shared" si="125"/>
        <v>2</v>
      </c>
      <c r="K221" s="39">
        <f t="shared" si="125"/>
        <v>2</v>
      </c>
      <c r="L221" s="39">
        <f t="shared" si="125"/>
        <v>2</v>
      </c>
      <c r="M221" s="39">
        <f t="shared" si="125"/>
        <v>2</v>
      </c>
      <c r="N221" s="39">
        <f t="shared" si="125"/>
        <v>2</v>
      </c>
      <c r="O221" s="39">
        <f t="shared" si="125"/>
        <v>2</v>
      </c>
      <c r="P221" s="39">
        <f t="shared" si="125"/>
        <v>2</v>
      </c>
      <c r="Q221" s="39">
        <f t="shared" si="125"/>
        <v>2</v>
      </c>
      <c r="R221" s="39">
        <f t="shared" si="125"/>
        <v>2</v>
      </c>
      <c r="S221" s="39">
        <f t="shared" si="125"/>
        <v>2</v>
      </c>
      <c r="T221" s="39">
        <f t="shared" si="125"/>
        <v>2</v>
      </c>
      <c r="U221" s="39">
        <f t="shared" si="125"/>
        <v>2</v>
      </c>
    </row>
    <row r="223" spans="1:21" ht="18">
      <c r="A223" s="128" t="s">
        <v>156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0.25</v>
      </c>
      <c r="C224" s="209">
        <f t="shared" ref="C224:U231" si="126" xml:space="preserve"> C39/(C$7+3)</f>
        <v>0.2</v>
      </c>
      <c r="D224" s="209">
        <f t="shared" si="126"/>
        <v>0.16666666666666666</v>
      </c>
      <c r="E224" s="209">
        <f t="shared" si="126"/>
        <v>0.14285714285714285</v>
      </c>
      <c r="F224" s="209">
        <f t="shared" si="126"/>
        <v>0.125</v>
      </c>
      <c r="G224" s="209">
        <f t="shared" si="126"/>
        <v>0.1111111111111111</v>
      </c>
      <c r="H224" s="209">
        <f t="shared" si="126"/>
        <v>0.1</v>
      </c>
      <c r="I224" s="209">
        <f t="shared" si="126"/>
        <v>0.18181818181818182</v>
      </c>
      <c r="J224" s="209">
        <f t="shared" si="126"/>
        <v>0.16666666666666666</v>
      </c>
      <c r="K224" s="209">
        <f t="shared" si="126"/>
        <v>0.15384615384615385</v>
      </c>
      <c r="L224" s="209">
        <f t="shared" si="126"/>
        <v>0.14285714285714285</v>
      </c>
      <c r="M224" s="209">
        <f t="shared" si="126"/>
        <v>0.13333333333333333</v>
      </c>
      <c r="N224" s="209">
        <f t="shared" si="126"/>
        <v>0.125</v>
      </c>
      <c r="O224" s="209">
        <f t="shared" si="126"/>
        <v>0.11764705882352941</v>
      </c>
      <c r="P224" s="209">
        <f t="shared" si="126"/>
        <v>0.1111111111111111</v>
      </c>
      <c r="Q224" s="209">
        <f t="shared" si="126"/>
        <v>0.10526315789473684</v>
      </c>
      <c r="R224" s="209">
        <f t="shared" si="126"/>
        <v>0.1</v>
      </c>
      <c r="S224" s="209">
        <f t="shared" si="126"/>
        <v>9.5238095238095233E-2</v>
      </c>
      <c r="T224" s="209">
        <f t="shared" si="126"/>
        <v>9.0909090909090912E-2</v>
      </c>
      <c r="U224" s="209">
        <f t="shared" si="126"/>
        <v>8.6956521739130432E-2</v>
      </c>
    </row>
    <row r="225" spans="1:21">
      <c r="A225" s="66" t="s">
        <v>11</v>
      </c>
      <c r="B225" s="209">
        <f t="shared" ref="B225:Q231" si="127" xml:space="preserve"> B40/(B$7+3)</f>
        <v>0.25</v>
      </c>
      <c r="C225" s="209">
        <f t="shared" si="127"/>
        <v>0.2</v>
      </c>
      <c r="D225" s="209">
        <f t="shared" si="127"/>
        <v>0.16666666666666666</v>
      </c>
      <c r="E225" s="209">
        <f t="shared" si="127"/>
        <v>0.14285714285714285</v>
      </c>
      <c r="F225" s="209">
        <f t="shared" si="127"/>
        <v>0.125</v>
      </c>
      <c r="G225" s="209">
        <f t="shared" si="127"/>
        <v>0.1111111111111111</v>
      </c>
      <c r="H225" s="209">
        <f t="shared" si="127"/>
        <v>0.1</v>
      </c>
      <c r="I225" s="209">
        <f t="shared" si="127"/>
        <v>0.18181818181818182</v>
      </c>
      <c r="J225" s="209">
        <f t="shared" si="127"/>
        <v>0.16666666666666666</v>
      </c>
      <c r="K225" s="209">
        <f t="shared" si="127"/>
        <v>0.15384615384615385</v>
      </c>
      <c r="L225" s="209">
        <f t="shared" si="127"/>
        <v>0.14285714285714285</v>
      </c>
      <c r="M225" s="209">
        <f t="shared" si="127"/>
        <v>0.13333333333333333</v>
      </c>
      <c r="N225" s="209">
        <f t="shared" si="127"/>
        <v>0.125</v>
      </c>
      <c r="O225" s="209">
        <f t="shared" si="127"/>
        <v>0.11764705882352941</v>
      </c>
      <c r="P225" s="209">
        <f t="shared" si="127"/>
        <v>0.1111111111111111</v>
      </c>
      <c r="Q225" s="209">
        <f t="shared" si="127"/>
        <v>0.10526315789473684</v>
      </c>
      <c r="R225" s="209">
        <f t="shared" si="126"/>
        <v>0.1</v>
      </c>
      <c r="S225" s="209">
        <f t="shared" si="126"/>
        <v>9.5238095238095233E-2</v>
      </c>
      <c r="T225" s="209">
        <f t="shared" si="126"/>
        <v>9.0909090909090912E-2</v>
      </c>
      <c r="U225" s="209">
        <f t="shared" si="126"/>
        <v>8.6956521739130432E-2</v>
      </c>
    </row>
    <row r="226" spans="1:21">
      <c r="A226" s="66" t="s">
        <v>12</v>
      </c>
      <c r="B226" s="209">
        <f t="shared" si="127"/>
        <v>0.75</v>
      </c>
      <c r="C226" s="209">
        <f t="shared" si="126"/>
        <v>0.6</v>
      </c>
      <c r="D226" s="209">
        <f t="shared" si="126"/>
        <v>0.5</v>
      </c>
      <c r="E226" s="209">
        <f t="shared" si="126"/>
        <v>0.42857142857142855</v>
      </c>
      <c r="F226" s="209">
        <f t="shared" si="126"/>
        <v>0.375</v>
      </c>
      <c r="G226" s="209">
        <f t="shared" si="126"/>
        <v>0.33333333333333331</v>
      </c>
      <c r="H226" s="209">
        <f t="shared" si="126"/>
        <v>0.3</v>
      </c>
      <c r="I226" s="209">
        <f t="shared" si="126"/>
        <v>0.27272727272727271</v>
      </c>
      <c r="J226" s="209">
        <f t="shared" si="126"/>
        <v>0.25</v>
      </c>
      <c r="K226" s="209">
        <f t="shared" si="126"/>
        <v>0.23076923076923078</v>
      </c>
      <c r="L226" s="209">
        <f t="shared" si="126"/>
        <v>0.21428571428571427</v>
      </c>
      <c r="M226" s="209">
        <f t="shared" si="126"/>
        <v>0.2</v>
      </c>
      <c r="N226" s="209">
        <f t="shared" si="126"/>
        <v>0.1875</v>
      </c>
      <c r="O226" s="209">
        <f t="shared" si="126"/>
        <v>0.17647058823529413</v>
      </c>
      <c r="P226" s="209">
        <f t="shared" si="126"/>
        <v>0.16666666666666666</v>
      </c>
      <c r="Q226" s="209">
        <f t="shared" si="126"/>
        <v>0.21052631578947367</v>
      </c>
      <c r="R226" s="209">
        <f t="shared" si="126"/>
        <v>0.2</v>
      </c>
      <c r="S226" s="209">
        <f t="shared" si="126"/>
        <v>0.19047619047619047</v>
      </c>
      <c r="T226" s="209">
        <f t="shared" si="126"/>
        <v>0.18181818181818182</v>
      </c>
      <c r="U226" s="209">
        <f t="shared" si="126"/>
        <v>0.17391304347826086</v>
      </c>
    </row>
    <row r="227" spans="1:21">
      <c r="A227" s="66" t="s">
        <v>13</v>
      </c>
      <c r="B227" s="209">
        <f t="shared" si="127"/>
        <v>0.75</v>
      </c>
      <c r="C227" s="209">
        <f t="shared" si="126"/>
        <v>0.6</v>
      </c>
      <c r="D227" s="209">
        <f t="shared" si="126"/>
        <v>0.5</v>
      </c>
      <c r="E227" s="209">
        <f t="shared" si="126"/>
        <v>0.42857142857142855</v>
      </c>
      <c r="F227" s="209">
        <f t="shared" si="126"/>
        <v>0.5</v>
      </c>
      <c r="G227" s="209">
        <f t="shared" si="126"/>
        <v>0.44444444444444442</v>
      </c>
      <c r="H227" s="209">
        <f t="shared" si="126"/>
        <v>0.5</v>
      </c>
      <c r="I227" s="209">
        <f t="shared" si="126"/>
        <v>0.54545454545454541</v>
      </c>
      <c r="J227" s="209">
        <f t="shared" si="126"/>
        <v>0.58333333333333337</v>
      </c>
      <c r="K227" s="209">
        <f t="shared" si="126"/>
        <v>0.61538461538461542</v>
      </c>
      <c r="L227" s="209">
        <f t="shared" si="126"/>
        <v>0.6428571428571429</v>
      </c>
      <c r="M227" s="209">
        <f t="shared" si="126"/>
        <v>0.66666666666666663</v>
      </c>
      <c r="N227" s="209">
        <f t="shared" si="126"/>
        <v>0.6875</v>
      </c>
      <c r="O227" s="209">
        <f t="shared" si="126"/>
        <v>0.70588235294117652</v>
      </c>
      <c r="P227" s="209">
        <f t="shared" si="126"/>
        <v>0.72222222222222221</v>
      </c>
      <c r="Q227" s="209">
        <f t="shared" si="126"/>
        <v>0.73684210526315785</v>
      </c>
      <c r="R227" s="209">
        <f t="shared" si="126"/>
        <v>0.75</v>
      </c>
      <c r="S227" s="209">
        <f t="shared" si="126"/>
        <v>0.76190476190476186</v>
      </c>
      <c r="T227" s="209">
        <f t="shared" si="126"/>
        <v>0.77272727272727271</v>
      </c>
      <c r="U227" s="209">
        <f t="shared" si="126"/>
        <v>0.78260869565217395</v>
      </c>
    </row>
    <row r="228" spans="1:21">
      <c r="A228" s="66" t="s">
        <v>24</v>
      </c>
      <c r="B228" s="209">
        <f t="shared" si="127"/>
        <v>0.25</v>
      </c>
      <c r="C228" s="209">
        <f t="shared" si="126"/>
        <v>0.2</v>
      </c>
      <c r="D228" s="209">
        <f t="shared" si="126"/>
        <v>0.16666666666666666</v>
      </c>
      <c r="E228" s="209">
        <f t="shared" si="126"/>
        <v>0.14285714285714285</v>
      </c>
      <c r="F228" s="209">
        <f t="shared" si="126"/>
        <v>0.125</v>
      </c>
      <c r="G228" s="209">
        <f t="shared" si="126"/>
        <v>0.1111111111111111</v>
      </c>
      <c r="H228" s="209">
        <f t="shared" si="126"/>
        <v>0.1</v>
      </c>
      <c r="I228" s="209">
        <f t="shared" si="126"/>
        <v>9.0909090909090912E-2</v>
      </c>
      <c r="J228" s="209">
        <f t="shared" si="126"/>
        <v>8.3333333333333329E-2</v>
      </c>
      <c r="K228" s="209">
        <f t="shared" si="126"/>
        <v>7.6923076923076927E-2</v>
      </c>
      <c r="L228" s="209">
        <f t="shared" si="126"/>
        <v>7.1428571428571425E-2</v>
      </c>
      <c r="M228" s="209">
        <f t="shared" si="126"/>
        <v>6.6666666666666666E-2</v>
      </c>
      <c r="N228" s="209">
        <f t="shared" si="126"/>
        <v>6.25E-2</v>
      </c>
      <c r="O228" s="209">
        <f t="shared" si="126"/>
        <v>5.8823529411764705E-2</v>
      </c>
      <c r="P228" s="209">
        <f t="shared" si="126"/>
        <v>5.5555555555555552E-2</v>
      </c>
      <c r="Q228" s="209">
        <f t="shared" si="126"/>
        <v>5.2631578947368418E-2</v>
      </c>
      <c r="R228" s="209">
        <f t="shared" si="126"/>
        <v>0.05</v>
      </c>
      <c r="S228" s="209">
        <f t="shared" si="126"/>
        <v>4.7619047619047616E-2</v>
      </c>
      <c r="T228" s="209">
        <f t="shared" si="126"/>
        <v>4.5454545454545456E-2</v>
      </c>
      <c r="U228" s="209">
        <f t="shared" si="126"/>
        <v>4.3478260869565216E-2</v>
      </c>
    </row>
    <row r="229" spans="1:21">
      <c r="A229" s="66" t="s">
        <v>14</v>
      </c>
      <c r="B229" s="209">
        <f t="shared" si="127"/>
        <v>0.5</v>
      </c>
      <c r="C229" s="209">
        <f t="shared" si="126"/>
        <v>0.4</v>
      </c>
      <c r="D229" s="209">
        <f t="shared" si="126"/>
        <v>0.33333333333333331</v>
      </c>
      <c r="E229" s="209">
        <f t="shared" si="126"/>
        <v>0.2857142857142857</v>
      </c>
      <c r="F229" s="209">
        <f t="shared" si="126"/>
        <v>0.25</v>
      </c>
      <c r="G229" s="209">
        <f t="shared" si="126"/>
        <v>0.22222222222222221</v>
      </c>
      <c r="H229" s="209">
        <f t="shared" si="126"/>
        <v>0.2</v>
      </c>
      <c r="I229" s="209">
        <f t="shared" si="126"/>
        <v>0.27272727272727271</v>
      </c>
      <c r="J229" s="209">
        <f t="shared" si="126"/>
        <v>0.25</v>
      </c>
      <c r="K229" s="209">
        <f t="shared" si="126"/>
        <v>0.23076923076923078</v>
      </c>
      <c r="L229" s="209">
        <f t="shared" si="126"/>
        <v>0.21428571428571427</v>
      </c>
      <c r="M229" s="209">
        <f t="shared" si="126"/>
        <v>0.2</v>
      </c>
      <c r="N229" s="209">
        <f t="shared" si="126"/>
        <v>0.1875</v>
      </c>
      <c r="O229" s="209">
        <f t="shared" si="126"/>
        <v>0.17647058823529413</v>
      </c>
      <c r="P229" s="209">
        <f t="shared" si="126"/>
        <v>0.16666666666666666</v>
      </c>
      <c r="Q229" s="209">
        <f t="shared" si="126"/>
        <v>0.15789473684210525</v>
      </c>
      <c r="R229" s="209">
        <f t="shared" si="126"/>
        <v>0.15</v>
      </c>
      <c r="S229" s="209">
        <f t="shared" si="126"/>
        <v>0.14285714285714285</v>
      </c>
      <c r="T229" s="209">
        <f t="shared" si="126"/>
        <v>0.13636363636363635</v>
      </c>
      <c r="U229" s="209">
        <f t="shared" si="126"/>
        <v>0.13043478260869565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9.0909090909090912E-2</v>
      </c>
      <c r="J230" s="209">
        <f t="shared" si="126"/>
        <v>8.3333333333333329E-2</v>
      </c>
      <c r="K230" s="209">
        <f t="shared" si="126"/>
        <v>7.6923076923076927E-2</v>
      </c>
      <c r="L230" s="209">
        <f t="shared" si="126"/>
        <v>7.1428571428571425E-2</v>
      </c>
      <c r="M230" s="209">
        <f t="shared" si="126"/>
        <v>6.6666666666666666E-2</v>
      </c>
      <c r="N230" s="209">
        <f t="shared" si="126"/>
        <v>6.25E-2</v>
      </c>
      <c r="O230" s="209">
        <f t="shared" si="126"/>
        <v>5.8823529411764705E-2</v>
      </c>
      <c r="P230" s="209">
        <f t="shared" si="126"/>
        <v>5.5555555555555552E-2</v>
      </c>
      <c r="Q230" s="209">
        <f t="shared" si="126"/>
        <v>5.2631578947368418E-2</v>
      </c>
      <c r="R230" s="209">
        <f t="shared" si="126"/>
        <v>0.05</v>
      </c>
      <c r="S230" s="209">
        <f t="shared" si="126"/>
        <v>4.7619047619047616E-2</v>
      </c>
      <c r="T230" s="209">
        <f t="shared" si="126"/>
        <v>4.5454545454545456E-2</v>
      </c>
      <c r="U230" s="209">
        <f t="shared" si="126"/>
        <v>4.3478260869565216E-2</v>
      </c>
    </row>
    <row r="231" spans="1:21">
      <c r="A231" s="66" t="s">
        <v>16</v>
      </c>
      <c r="B231" s="209">
        <f t="shared" si="127"/>
        <v>1</v>
      </c>
      <c r="C231" s="209">
        <f t="shared" si="126"/>
        <v>0.8</v>
      </c>
      <c r="D231" s="209">
        <f t="shared" si="126"/>
        <v>0.66666666666666663</v>
      </c>
      <c r="E231" s="209">
        <f t="shared" si="126"/>
        <v>0.5714285714285714</v>
      </c>
      <c r="F231" s="209">
        <f t="shared" si="126"/>
        <v>0.5</v>
      </c>
      <c r="G231" s="209">
        <f t="shared" si="126"/>
        <v>0.55555555555555558</v>
      </c>
      <c r="H231" s="209">
        <f t="shared" si="126"/>
        <v>0.5</v>
      </c>
      <c r="I231" s="209">
        <f t="shared" si="126"/>
        <v>0.54545454545454541</v>
      </c>
      <c r="J231" s="209">
        <f t="shared" si="126"/>
        <v>0.58333333333333337</v>
      </c>
      <c r="K231" s="209">
        <f t="shared" si="126"/>
        <v>0.61538461538461542</v>
      </c>
      <c r="L231" s="209">
        <f t="shared" si="126"/>
        <v>0.6428571428571429</v>
      </c>
      <c r="M231" s="209">
        <f t="shared" si="126"/>
        <v>0.66666666666666663</v>
      </c>
      <c r="N231" s="209">
        <f t="shared" si="126"/>
        <v>0.6875</v>
      </c>
      <c r="O231" s="209">
        <f t="shared" si="126"/>
        <v>0.70588235294117652</v>
      </c>
      <c r="P231" s="209">
        <f t="shared" si="126"/>
        <v>0.72222222222222221</v>
      </c>
      <c r="Q231" s="209">
        <f t="shared" si="126"/>
        <v>0.73684210526315785</v>
      </c>
      <c r="R231" s="209">
        <f t="shared" si="126"/>
        <v>0.75</v>
      </c>
      <c r="S231" s="209">
        <f t="shared" si="126"/>
        <v>0.76190476190476186</v>
      </c>
      <c r="T231" s="209">
        <f t="shared" si="126"/>
        <v>0.77272727272727271</v>
      </c>
      <c r="U231" s="209">
        <f t="shared" si="126"/>
        <v>0.78260869565217395</v>
      </c>
    </row>
    <row r="241" spans="1:21" ht="17.649999999999999">
      <c r="A241" s="71" t="s">
        <v>40</v>
      </c>
      <c r="B241" s="63">
        <f t="shared" ref="B241:U241" si="128" xml:space="preserve"> B16 + B218</f>
        <v>1</v>
      </c>
      <c r="C241" s="63">
        <f t="shared" si="128"/>
        <v>1</v>
      </c>
      <c r="D241" s="63">
        <f t="shared" si="128"/>
        <v>1</v>
      </c>
      <c r="E241" s="63">
        <f t="shared" si="128"/>
        <v>1</v>
      </c>
      <c r="F241" s="63">
        <f t="shared" si="128"/>
        <v>1</v>
      </c>
      <c r="G241" s="63">
        <f t="shared" si="128"/>
        <v>1</v>
      </c>
      <c r="H241" s="63">
        <f t="shared" si="128"/>
        <v>1</v>
      </c>
      <c r="I241" s="63">
        <f t="shared" si="128"/>
        <v>2</v>
      </c>
      <c r="J241" s="48">
        <f t="shared" si="128"/>
        <v>2</v>
      </c>
      <c r="K241" s="9">
        <f t="shared" si="128"/>
        <v>2</v>
      </c>
      <c r="L241" s="40">
        <f t="shared" si="128"/>
        <v>2</v>
      </c>
      <c r="M241" s="63">
        <f t="shared" si="128"/>
        <v>2</v>
      </c>
      <c r="N241" s="63">
        <f t="shared" si="128"/>
        <v>2</v>
      </c>
      <c r="O241" s="63">
        <f t="shared" si="128"/>
        <v>2</v>
      </c>
      <c r="P241" s="63">
        <f t="shared" si="128"/>
        <v>2</v>
      </c>
      <c r="Q241" s="63">
        <f t="shared" si="128"/>
        <v>2</v>
      </c>
      <c r="R241" s="63">
        <f t="shared" si="128"/>
        <v>2</v>
      </c>
      <c r="S241" s="63">
        <f t="shared" si="128"/>
        <v>2</v>
      </c>
      <c r="T241" s="63">
        <f t="shared" si="128"/>
        <v>2</v>
      </c>
      <c r="U241" s="63">
        <f t="shared" si="128"/>
        <v>2</v>
      </c>
    </row>
    <row r="242" spans="1:21" ht="17.649999999999999">
      <c r="A242" s="22" t="s">
        <v>42</v>
      </c>
      <c r="B242" s="9">
        <f t="shared" ref="B242:U242" si="129" xml:space="preserve"> B18 + B216</f>
        <v>3</v>
      </c>
      <c r="C242" s="9">
        <f t="shared" si="129"/>
        <v>3</v>
      </c>
      <c r="D242" s="9">
        <f t="shared" si="129"/>
        <v>3</v>
      </c>
      <c r="E242" s="9">
        <f t="shared" si="129"/>
        <v>3</v>
      </c>
      <c r="F242" s="9">
        <f t="shared" si="129"/>
        <v>3</v>
      </c>
      <c r="G242" s="9">
        <f t="shared" si="129"/>
        <v>3</v>
      </c>
      <c r="H242" s="9">
        <f t="shared" si="129"/>
        <v>3</v>
      </c>
      <c r="I242" s="9">
        <f t="shared" si="129"/>
        <v>3</v>
      </c>
      <c r="J242" s="47">
        <f t="shared" si="129"/>
        <v>3</v>
      </c>
      <c r="K242" s="9">
        <f t="shared" si="129"/>
        <v>3</v>
      </c>
      <c r="L242" s="49">
        <f t="shared" si="129"/>
        <v>3</v>
      </c>
      <c r="M242" s="9">
        <f t="shared" si="129"/>
        <v>3</v>
      </c>
      <c r="N242" s="9">
        <f t="shared" si="129"/>
        <v>3</v>
      </c>
      <c r="O242" s="9">
        <f t="shared" si="129"/>
        <v>3</v>
      </c>
      <c r="P242" s="9">
        <f t="shared" si="129"/>
        <v>3</v>
      </c>
      <c r="Q242" s="9">
        <f t="shared" si="129"/>
        <v>4</v>
      </c>
      <c r="R242" s="9">
        <f t="shared" si="129"/>
        <v>4</v>
      </c>
      <c r="S242" s="9">
        <f t="shared" si="129"/>
        <v>4</v>
      </c>
      <c r="T242" s="9">
        <f t="shared" si="129"/>
        <v>4</v>
      </c>
      <c r="U242" s="9">
        <f t="shared" si="129"/>
        <v>4</v>
      </c>
    </row>
    <row r="243" spans="1:21" ht="17.649999999999999">
      <c r="A243" s="22" t="s">
        <v>43</v>
      </c>
      <c r="B243" s="9">
        <f t="shared" ref="B243:U243" si="130" xml:space="preserve"> B19 + B219</f>
        <v>3</v>
      </c>
      <c r="C243" s="9">
        <f t="shared" si="130"/>
        <v>3</v>
      </c>
      <c r="D243" s="9">
        <f t="shared" si="130"/>
        <v>3</v>
      </c>
      <c r="E243" s="9">
        <f t="shared" si="130"/>
        <v>3</v>
      </c>
      <c r="F243" s="9">
        <f t="shared" si="130"/>
        <v>4</v>
      </c>
      <c r="G243" s="9">
        <f t="shared" si="130"/>
        <v>4</v>
      </c>
      <c r="H243" s="9">
        <f t="shared" si="130"/>
        <v>5</v>
      </c>
      <c r="I243" s="9">
        <f t="shared" si="130"/>
        <v>6</v>
      </c>
      <c r="J243" s="47">
        <f t="shared" si="130"/>
        <v>7</v>
      </c>
      <c r="K243" s="9">
        <f t="shared" si="130"/>
        <v>8</v>
      </c>
      <c r="L243" s="49">
        <f t="shared" si="130"/>
        <v>9</v>
      </c>
      <c r="M243" s="9">
        <f t="shared" si="130"/>
        <v>10</v>
      </c>
      <c r="N243" s="9">
        <f t="shared" si="130"/>
        <v>11</v>
      </c>
      <c r="O243" s="9">
        <f t="shared" si="130"/>
        <v>12</v>
      </c>
      <c r="P243" s="9">
        <f t="shared" si="130"/>
        <v>13</v>
      </c>
      <c r="Q243" s="9">
        <f t="shared" si="130"/>
        <v>14</v>
      </c>
      <c r="R243" s="9">
        <f t="shared" si="130"/>
        <v>15</v>
      </c>
      <c r="S243" s="9">
        <f t="shared" si="130"/>
        <v>16</v>
      </c>
      <c r="T243" s="9">
        <f t="shared" si="130"/>
        <v>17</v>
      </c>
      <c r="U243" s="9">
        <f t="shared" si="130"/>
        <v>18</v>
      </c>
    </row>
    <row r="244" spans="1:21" ht="17.649999999999999">
      <c r="A244" s="22" t="s">
        <v>29</v>
      </c>
      <c r="B244" s="9">
        <f t="shared" ref="B244:U244" si="131" xml:space="preserve"> B220 + B20 + B78</f>
        <v>1</v>
      </c>
      <c r="C244" s="9">
        <f t="shared" si="131"/>
        <v>1</v>
      </c>
      <c r="D244" s="9">
        <f t="shared" si="131"/>
        <v>2</v>
      </c>
      <c r="E244" s="9">
        <f t="shared" si="131"/>
        <v>2</v>
      </c>
      <c r="F244" s="9">
        <f t="shared" si="131"/>
        <v>2</v>
      </c>
      <c r="G244" s="9">
        <f t="shared" si="131"/>
        <v>2</v>
      </c>
      <c r="H244" s="9">
        <f t="shared" si="131"/>
        <v>2</v>
      </c>
      <c r="I244" s="9">
        <f t="shared" si="131"/>
        <v>2</v>
      </c>
      <c r="J244" s="47">
        <f t="shared" si="131"/>
        <v>2</v>
      </c>
      <c r="K244" s="9">
        <f t="shared" si="131"/>
        <v>2</v>
      </c>
      <c r="L244" s="49">
        <f t="shared" si="131"/>
        <v>2</v>
      </c>
      <c r="M244" s="9">
        <f t="shared" si="131"/>
        <v>2</v>
      </c>
      <c r="N244" s="9">
        <f t="shared" si="131"/>
        <v>2</v>
      </c>
      <c r="O244" s="9">
        <f t="shared" si="131"/>
        <v>2</v>
      </c>
      <c r="P244" s="9">
        <f t="shared" si="131"/>
        <v>2</v>
      </c>
      <c r="Q244" s="9">
        <f t="shared" si="131"/>
        <v>2</v>
      </c>
      <c r="R244" s="9">
        <f t="shared" si="131"/>
        <v>2</v>
      </c>
      <c r="S244" s="9">
        <f t="shared" si="131"/>
        <v>2</v>
      </c>
      <c r="T244" s="9">
        <f t="shared" si="131"/>
        <v>2</v>
      </c>
      <c r="U244" s="9">
        <f t="shared" si="131"/>
        <v>2</v>
      </c>
    </row>
    <row r="245" spans="1:21" ht="17.649999999999999">
      <c r="A245" s="22" t="s">
        <v>39</v>
      </c>
      <c r="B245" s="9">
        <f t="shared" ref="B245:U245" si="132" xml:space="preserve"> B21 + B218</f>
        <v>2</v>
      </c>
      <c r="C245" s="9">
        <f t="shared" si="132"/>
        <v>2</v>
      </c>
      <c r="D245" s="9">
        <f t="shared" si="132"/>
        <v>2</v>
      </c>
      <c r="E245" s="9">
        <f t="shared" si="132"/>
        <v>2</v>
      </c>
      <c r="F245" s="9">
        <f t="shared" si="132"/>
        <v>2</v>
      </c>
      <c r="G245" s="9">
        <f t="shared" si="132"/>
        <v>2</v>
      </c>
      <c r="H245" s="9">
        <f t="shared" si="132"/>
        <v>2</v>
      </c>
      <c r="I245" s="9">
        <f t="shared" si="132"/>
        <v>3</v>
      </c>
      <c r="J245" s="47">
        <f t="shared" si="132"/>
        <v>3</v>
      </c>
      <c r="K245" s="9">
        <f t="shared" si="132"/>
        <v>3</v>
      </c>
      <c r="L245" s="49">
        <f t="shared" si="132"/>
        <v>3</v>
      </c>
      <c r="M245" s="9">
        <f t="shared" si="132"/>
        <v>3</v>
      </c>
      <c r="N245" s="9">
        <f t="shared" si="132"/>
        <v>3</v>
      </c>
      <c r="O245" s="9">
        <f t="shared" si="132"/>
        <v>3</v>
      </c>
      <c r="P245" s="9">
        <f t="shared" si="132"/>
        <v>3</v>
      </c>
      <c r="Q245" s="9">
        <f t="shared" si="132"/>
        <v>3</v>
      </c>
      <c r="R245" s="9">
        <f t="shared" si="132"/>
        <v>3</v>
      </c>
      <c r="S245" s="9">
        <f t="shared" si="132"/>
        <v>3</v>
      </c>
      <c r="T245" s="9">
        <f t="shared" si="132"/>
        <v>3</v>
      </c>
      <c r="U245" s="9">
        <f t="shared" si="132"/>
        <v>3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1</v>
      </c>
      <c r="J246" s="47">
        <f t="shared" si="133"/>
        <v>1</v>
      </c>
      <c r="K246" s="9">
        <f t="shared" si="133"/>
        <v>1</v>
      </c>
      <c r="L246" s="49">
        <f t="shared" si="133"/>
        <v>1</v>
      </c>
      <c r="M246" s="9">
        <f t="shared" si="133"/>
        <v>1</v>
      </c>
      <c r="N246" s="9">
        <f t="shared" si="133"/>
        <v>1</v>
      </c>
      <c r="O246" s="9">
        <f t="shared" si="133"/>
        <v>1</v>
      </c>
      <c r="P246" s="9">
        <f t="shared" si="133"/>
        <v>1</v>
      </c>
      <c r="Q246" s="9">
        <f t="shared" si="133"/>
        <v>1</v>
      </c>
      <c r="R246" s="9">
        <f t="shared" si="133"/>
        <v>1</v>
      </c>
      <c r="S246" s="9">
        <f t="shared" si="133"/>
        <v>1</v>
      </c>
      <c r="T246" s="9">
        <f t="shared" si="133"/>
        <v>1</v>
      </c>
      <c r="U246" s="9">
        <f t="shared" si="133"/>
        <v>1</v>
      </c>
    </row>
    <row r="247" spans="1:21" ht="17.649999999999999">
      <c r="A247" s="22" t="s">
        <v>45</v>
      </c>
      <c r="B247" s="9">
        <f t="shared" ref="B247:U247" si="134" xml:space="preserve"> B23 + B219</f>
        <v>4</v>
      </c>
      <c r="C247" s="9">
        <f t="shared" si="134"/>
        <v>4</v>
      </c>
      <c r="D247" s="9">
        <f t="shared" si="134"/>
        <v>4</v>
      </c>
      <c r="E247" s="9">
        <f t="shared" si="134"/>
        <v>4</v>
      </c>
      <c r="F247" s="9">
        <f t="shared" si="134"/>
        <v>4</v>
      </c>
      <c r="G247" s="9">
        <f t="shared" si="134"/>
        <v>5</v>
      </c>
      <c r="H247" s="9">
        <f t="shared" si="134"/>
        <v>5</v>
      </c>
      <c r="I247" s="9">
        <f t="shared" si="134"/>
        <v>6</v>
      </c>
      <c r="J247" s="47">
        <f t="shared" si="134"/>
        <v>7</v>
      </c>
      <c r="K247" s="9">
        <f t="shared" si="134"/>
        <v>8</v>
      </c>
      <c r="L247" s="49">
        <f t="shared" si="134"/>
        <v>9</v>
      </c>
      <c r="M247" s="9">
        <f t="shared" si="134"/>
        <v>10</v>
      </c>
      <c r="N247" s="9">
        <f t="shared" si="134"/>
        <v>11</v>
      </c>
      <c r="O247" s="9">
        <f t="shared" si="134"/>
        <v>12</v>
      </c>
      <c r="P247" s="9">
        <f t="shared" si="134"/>
        <v>13</v>
      </c>
      <c r="Q247" s="9">
        <f t="shared" si="134"/>
        <v>14</v>
      </c>
      <c r="R247" s="9">
        <f t="shared" si="134"/>
        <v>15</v>
      </c>
      <c r="S247" s="9">
        <f t="shared" si="134"/>
        <v>16</v>
      </c>
      <c r="T247" s="9">
        <f t="shared" si="134"/>
        <v>17</v>
      </c>
      <c r="U247" s="9">
        <f t="shared" si="134"/>
        <v>18</v>
      </c>
    </row>
    <row r="249" spans="1:21" ht="17.649999999999999">
      <c r="A249" s="22" t="s">
        <v>28</v>
      </c>
      <c r="B249" s="9">
        <f t="shared" ref="B249:U249" si="135" xml:space="preserve"> B244/(B7+5)</f>
        <v>0.16666666666666666</v>
      </c>
      <c r="C249" s="9">
        <f t="shared" si="135"/>
        <v>0.14285714285714285</v>
      </c>
      <c r="D249" s="9">
        <f t="shared" si="135"/>
        <v>0.25</v>
      </c>
      <c r="E249" s="9">
        <f t="shared" si="135"/>
        <v>0.22222222222222221</v>
      </c>
      <c r="F249" s="9">
        <f t="shared" si="135"/>
        <v>0.2</v>
      </c>
      <c r="G249" s="9">
        <f t="shared" si="135"/>
        <v>0.18181818181818182</v>
      </c>
      <c r="H249" s="9">
        <f t="shared" si="135"/>
        <v>0.16666666666666666</v>
      </c>
      <c r="I249" s="9">
        <f t="shared" si="135"/>
        <v>0.15384615384615385</v>
      </c>
      <c r="J249" s="47">
        <f t="shared" si="135"/>
        <v>0.14285714285714285</v>
      </c>
      <c r="K249" s="32">
        <f t="shared" si="135"/>
        <v>0.13333333333333333</v>
      </c>
      <c r="L249" s="49">
        <f t="shared" si="135"/>
        <v>0.125</v>
      </c>
      <c r="M249" s="9">
        <f t="shared" si="135"/>
        <v>0.11764705882352941</v>
      </c>
      <c r="N249" s="9">
        <f t="shared" si="135"/>
        <v>0.1111111111111111</v>
      </c>
      <c r="O249" s="9">
        <f t="shared" si="135"/>
        <v>0.10526315789473684</v>
      </c>
      <c r="P249" s="9">
        <f t="shared" si="135"/>
        <v>0.1</v>
      </c>
      <c r="Q249" s="9">
        <f t="shared" si="135"/>
        <v>9.5238095238095233E-2</v>
      </c>
      <c r="R249" s="9">
        <f t="shared" si="135"/>
        <v>9.0909090909090912E-2</v>
      </c>
      <c r="S249" s="9">
        <f t="shared" si="135"/>
        <v>8.6956521739130432E-2</v>
      </c>
      <c r="T249" s="9">
        <f t="shared" si="135"/>
        <v>8.3333333333333329E-2</v>
      </c>
      <c r="U249" s="9">
        <f t="shared" si="135"/>
        <v>0.08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15</v>
      </c>
      <c r="C255" s="8">
        <f xml:space="preserve"> (Data!$B$44 - C$86 - C$42)</f>
        <v>14</v>
      </c>
      <c r="D255" s="8">
        <f xml:space="preserve"> (Data!$B$44 - D$86 - D$42)</f>
        <v>14</v>
      </c>
      <c r="E255" s="8">
        <f xml:space="preserve"> (Data!$B$44 - E$86 - E$42)</f>
        <v>13</v>
      </c>
      <c r="F255" s="8">
        <f xml:space="preserve"> (Data!$B$44 - F$86 - F$42)</f>
        <v>12</v>
      </c>
      <c r="G255" s="8">
        <f xml:space="preserve"> (Data!$B$44 - G$86 - G$42)</f>
        <v>11</v>
      </c>
      <c r="H255" s="8">
        <f xml:space="preserve"> (Data!$B$44 - H$86 - H$42)</f>
        <v>10</v>
      </c>
      <c r="I255" s="8">
        <f xml:space="preserve"> (Data!$B$44 - I$86 - I$42)</f>
        <v>8</v>
      </c>
      <c r="J255" s="8">
        <f xml:space="preserve"> (Data!$B$44 - J$86 - J$42)</f>
        <v>7</v>
      </c>
      <c r="K255" s="8">
        <f xml:space="preserve"> (Data!$B$44 - K$86 - K$42)</f>
        <v>5</v>
      </c>
      <c r="L255" s="8">
        <f xml:space="preserve"> (Data!$B$44 - L$86 - L$42)</f>
        <v>3</v>
      </c>
      <c r="M255" s="8">
        <f xml:space="preserve"> (Data!$B$44 - M$86 - M$42)</f>
        <v>2</v>
      </c>
      <c r="N255" s="8">
        <f xml:space="preserve"> (Data!$B$44 - N$86 - N$42)</f>
        <v>1</v>
      </c>
      <c r="O255" s="8">
        <f xml:space="preserve"> (Data!$B$44 - O$86 - O$42)</f>
        <v>-1</v>
      </c>
      <c r="P255" s="8">
        <f xml:space="preserve"> (Data!$B$44 - P$86 - P$42)</f>
        <v>-2</v>
      </c>
      <c r="Q255" s="8">
        <f xml:space="preserve"> (Data!$B$44 - Q$86 - Q$42)</f>
        <v>-4</v>
      </c>
      <c r="R255" s="8">
        <f xml:space="preserve"> (Data!$B$44 - R$86 - R$42)</f>
        <v>-5</v>
      </c>
      <c r="S255" s="8">
        <f xml:space="preserve"> (Data!$B$44 - S$86 - S$42)</f>
        <v>-6</v>
      </c>
      <c r="T255" s="8">
        <f xml:space="preserve"> (Data!$B$44 - T$86 - T$42)</f>
        <v>-8</v>
      </c>
      <c r="U255" s="8">
        <f xml:space="preserve"> (Data!$B$44 - U$86 - U$42)</f>
        <v>-9</v>
      </c>
    </row>
    <row r="256" spans="1:21">
      <c r="A256" s="8" t="s">
        <v>64</v>
      </c>
      <c r="B256" s="8">
        <f xml:space="preserve"> (Data!$B$44 - B$85 - B$42)</f>
        <v>12</v>
      </c>
      <c r="C256" s="8">
        <f xml:space="preserve"> (Data!$B$44 - C$85 - C$42)</f>
        <v>11</v>
      </c>
      <c r="D256" s="8">
        <f xml:space="preserve"> (Data!$B$44 - D$85 - D$42)</f>
        <v>11</v>
      </c>
      <c r="E256" s="8">
        <f xml:space="preserve"> (Data!$B$44 - E$85 - E$42)</f>
        <v>10</v>
      </c>
      <c r="F256" s="8">
        <f xml:space="preserve"> (Data!$B$44 - F$85 - F$42)</f>
        <v>9</v>
      </c>
      <c r="G256" s="8">
        <f xml:space="preserve"> (Data!$B$44 - G$85 - G$42)</f>
        <v>8</v>
      </c>
      <c r="H256" s="8">
        <f xml:space="preserve"> (Data!$B$44 - H$85 - H$42)</f>
        <v>7</v>
      </c>
      <c r="I256" s="8">
        <f xml:space="preserve"> (Data!$B$44 - I$85 - I$42)</f>
        <v>5</v>
      </c>
      <c r="J256" s="8">
        <f xml:space="preserve"> (Data!$B$44 - J$85 - J$42)</f>
        <v>4</v>
      </c>
      <c r="K256" s="8">
        <f xml:space="preserve"> (Data!$B$44 - K$85 - K$42)</f>
        <v>1</v>
      </c>
      <c r="L256" s="8">
        <f xml:space="preserve"> (Data!$B$44 - L$85 - L$42)</f>
        <v>-1</v>
      </c>
      <c r="M256" s="8">
        <f xml:space="preserve"> (Data!$B$44 - M$85 - M$42)</f>
        <v>-2</v>
      </c>
      <c r="N256" s="8">
        <f xml:space="preserve"> (Data!$B$44 - N$85 - N$42)</f>
        <v>-4</v>
      </c>
      <c r="O256" s="8">
        <f xml:space="preserve"> (Data!$B$44 - O$85 - O$42)</f>
        <v>-5</v>
      </c>
      <c r="P256" s="8">
        <f xml:space="preserve"> (Data!$B$44 - P$85 - P$42)</f>
        <v>-7</v>
      </c>
      <c r="Q256" s="8">
        <f xml:space="preserve"> (Data!$B$44 - Q$85 - Q$42)</f>
        <v>-8</v>
      </c>
      <c r="R256" s="8">
        <f xml:space="preserve"> (Data!$B$44 - R$85 - R$42)</f>
        <v>-11</v>
      </c>
      <c r="S256" s="8">
        <f xml:space="preserve"> (Data!$B$44 - S$85 - S$42)</f>
        <v>-12</v>
      </c>
      <c r="T256" s="8">
        <f xml:space="preserve"> (Data!$B$44 - T$85 - T$42)</f>
        <v>-14</v>
      </c>
      <c r="U256" s="8">
        <f xml:space="preserve"> (Data!$B$44 - U$85 - U$42)</f>
        <v>-15</v>
      </c>
    </row>
    <row r="257" spans="1:21">
      <c r="A257" s="8" t="s">
        <v>65</v>
      </c>
      <c r="B257" s="8">
        <f xml:space="preserve"> (Data!$B$44 - B$85 - B$42)</f>
        <v>12</v>
      </c>
      <c r="C257" s="8">
        <f xml:space="preserve"> (Data!$B$44 - C$85 - C$42)</f>
        <v>11</v>
      </c>
      <c r="D257" s="8">
        <f xml:space="preserve"> (Data!$B$44 - D$85 - D$42)</f>
        <v>11</v>
      </c>
      <c r="E257" s="8">
        <f xml:space="preserve"> (Data!$B$44 - E$85 - E$42)</f>
        <v>10</v>
      </c>
      <c r="F257" s="8">
        <f xml:space="preserve"> (Data!$B$44 - F$85 - F$42)</f>
        <v>9</v>
      </c>
      <c r="G257" s="8">
        <f xml:space="preserve"> (Data!$B$44 - G$85 - G$42)</f>
        <v>8</v>
      </c>
      <c r="H257" s="8">
        <f xml:space="preserve"> (Data!$B$44 - H$85 - H$42)</f>
        <v>7</v>
      </c>
      <c r="I257" s="8">
        <f xml:space="preserve"> (Data!$B$44 - I$85 - I$42)</f>
        <v>5</v>
      </c>
      <c r="J257" s="8">
        <f xml:space="preserve"> (Data!$B$44 - J$85 - J$42)</f>
        <v>4</v>
      </c>
      <c r="K257" s="8">
        <f xml:space="preserve"> (Data!$B$44 - K$85 - K$42)</f>
        <v>1</v>
      </c>
      <c r="L257" s="8">
        <f xml:space="preserve"> (Data!$B$44 - L$85 - L$42)</f>
        <v>-1</v>
      </c>
      <c r="M257" s="8">
        <f xml:space="preserve"> (Data!$B$44 - M$85 - M$42)</f>
        <v>-2</v>
      </c>
      <c r="N257" s="8">
        <f xml:space="preserve"> (Data!$B$44 - N$85 - N$42)</f>
        <v>-4</v>
      </c>
      <c r="O257" s="8">
        <f xml:space="preserve"> (Data!$B$44 - O$85 - O$42)</f>
        <v>-5</v>
      </c>
      <c r="P257" s="8">
        <f xml:space="preserve"> (Data!$B$44 - P$85 - P$42)</f>
        <v>-7</v>
      </c>
      <c r="Q257" s="8">
        <f xml:space="preserve"> (Data!$B$44 - Q$85 - Q$42)</f>
        <v>-8</v>
      </c>
      <c r="R257" s="8">
        <f xml:space="preserve"> (Data!$B$44 - R$85 - R$42)</f>
        <v>-11</v>
      </c>
      <c r="S257" s="8">
        <f xml:space="preserve"> (Data!$B$44 - S$85 - S$42)</f>
        <v>-12</v>
      </c>
      <c r="T257" s="8">
        <f xml:space="preserve"> (Data!$B$44 - T$85 - T$42)</f>
        <v>-14</v>
      </c>
      <c r="U257" s="8">
        <f xml:space="preserve"> (Data!$B$44 - U$85 - U$42)</f>
        <v>-15</v>
      </c>
    </row>
    <row r="258" spans="1:21">
      <c r="A258" s="8" t="s">
        <v>66</v>
      </c>
      <c r="B258" s="8">
        <f xml:space="preserve"> (Data!$B$44 - B$84 - B$42)</f>
        <v>14</v>
      </c>
      <c r="C258" s="8">
        <f xml:space="preserve"> (Data!$B$44 - C$84 - C$42)</f>
        <v>13</v>
      </c>
      <c r="D258" s="8">
        <f xml:space="preserve"> (Data!$B$44 - D$84 - D$42)</f>
        <v>13</v>
      </c>
      <c r="E258" s="8">
        <f xml:space="preserve"> (Data!$B$44 - E$84 - E$42)</f>
        <v>12</v>
      </c>
      <c r="F258" s="8">
        <f xml:space="preserve"> (Data!$B$44 - F$84 - F$42)</f>
        <v>11</v>
      </c>
      <c r="G258" s="8">
        <f xml:space="preserve"> (Data!$B$44 - G$84 - G$42)</f>
        <v>10</v>
      </c>
      <c r="H258" s="8">
        <f xml:space="preserve"> (Data!$B$44 - H$84 - H$42)</f>
        <v>9</v>
      </c>
      <c r="I258" s="8">
        <f xml:space="preserve"> (Data!$B$44 - I$84 - I$42)</f>
        <v>7</v>
      </c>
      <c r="J258" s="8">
        <f xml:space="preserve"> (Data!$B$44 - J$84 - J$42)</f>
        <v>6</v>
      </c>
      <c r="K258" s="8">
        <f xml:space="preserve"> (Data!$B$44 - K$84 - K$42)</f>
        <v>3</v>
      </c>
      <c r="L258" s="8">
        <f xml:space="preserve"> (Data!$B$44 - L$84 - L$42)</f>
        <v>1</v>
      </c>
      <c r="M258" s="8">
        <f xml:space="preserve"> (Data!$B$44 - M$84 - M$42)</f>
        <v>0</v>
      </c>
      <c r="N258" s="8">
        <f xml:space="preserve"> (Data!$B$44 - N$84 - N$42)</f>
        <v>-2</v>
      </c>
      <c r="O258" s="8">
        <f xml:space="preserve"> (Data!$B$44 - O$84 - O$42)</f>
        <v>-3</v>
      </c>
      <c r="P258" s="8">
        <f xml:space="preserve"> (Data!$B$44 - P$84 - P$42)</f>
        <v>-5</v>
      </c>
      <c r="Q258" s="8">
        <f xml:space="preserve"> (Data!$B$44 - Q$84 - Q$42)</f>
        <v>-6</v>
      </c>
      <c r="R258" s="8">
        <f xml:space="preserve"> (Data!$B$44 - R$84 - R$42)</f>
        <v>-8</v>
      </c>
      <c r="S258" s="8">
        <f xml:space="preserve"> (Data!$B$44 - S$84 - S$42)</f>
        <v>-9</v>
      </c>
      <c r="T258" s="8">
        <f xml:space="preserve"> (Data!$B$44 - T$84 - T$42)</f>
        <v>-11</v>
      </c>
      <c r="U258" s="8">
        <f xml:space="preserve"> (Data!$B$44 - U$84 - U$42)</f>
        <v>-12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25</v>
      </c>
      <c r="C260" s="8">
        <f xml:space="preserve"> (Data!$B$45 - C$86 - C$42)</f>
        <v>24</v>
      </c>
      <c r="D260" s="8">
        <f xml:space="preserve"> (Data!$B$45 - D$86 - D$42)</f>
        <v>24</v>
      </c>
      <c r="E260" s="8">
        <f xml:space="preserve"> (Data!$B$45 - E$86 - E$42)</f>
        <v>23</v>
      </c>
      <c r="F260" s="8">
        <f xml:space="preserve"> (Data!$B$45 - F$86 - F$42)</f>
        <v>22</v>
      </c>
      <c r="G260" s="8">
        <f xml:space="preserve"> (Data!$B$45 - G$86 - G$42)</f>
        <v>21</v>
      </c>
      <c r="H260" s="8">
        <f xml:space="preserve"> (Data!$B$45 - H$86 - H$42)</f>
        <v>20</v>
      </c>
      <c r="I260" s="8">
        <f xml:space="preserve"> (Data!$B$45 - I$86 - I$42)</f>
        <v>18</v>
      </c>
      <c r="J260" s="8">
        <f xml:space="preserve"> (Data!$B$45 - J$86 - J$42)</f>
        <v>17</v>
      </c>
      <c r="K260" s="8">
        <f xml:space="preserve"> (Data!$B$45 - K$86 - K$42)</f>
        <v>15</v>
      </c>
      <c r="L260" s="8">
        <f xml:space="preserve"> (Data!$B$45 - L$86 - L$42)</f>
        <v>13</v>
      </c>
      <c r="M260" s="8">
        <f xml:space="preserve"> (Data!$B$45 - M$86 - M$42)</f>
        <v>12</v>
      </c>
      <c r="N260" s="8">
        <f xml:space="preserve"> (Data!$B$45 - N$86 - N$42)</f>
        <v>11</v>
      </c>
      <c r="O260" s="8">
        <f xml:space="preserve"> (Data!$B$45 - O$86 - O$42)</f>
        <v>9</v>
      </c>
      <c r="P260" s="8">
        <f xml:space="preserve"> (Data!$B$45 - P$86 - P$42)</f>
        <v>8</v>
      </c>
      <c r="Q260" s="8">
        <f xml:space="preserve"> (Data!$B$45 - Q$86 - Q$42)</f>
        <v>6</v>
      </c>
      <c r="R260" s="8">
        <f xml:space="preserve"> (Data!$B$45 - R$86 - R$42)</f>
        <v>5</v>
      </c>
      <c r="S260" s="8">
        <f xml:space="preserve"> (Data!$B$45 - S$86 - S$42)</f>
        <v>4</v>
      </c>
      <c r="T260" s="8">
        <f xml:space="preserve"> (Data!$B$45 - T$86 - T$42)</f>
        <v>2</v>
      </c>
      <c r="U260" s="8">
        <f xml:space="preserve"> (Data!$B$45 - U$86 - U$42)</f>
        <v>1</v>
      </c>
    </row>
    <row r="261" spans="1:21">
      <c r="A261" s="8" t="s">
        <v>64</v>
      </c>
      <c r="B261" s="8">
        <f xml:space="preserve"> (Data!$B$45 - B$85 - B$42)</f>
        <v>22</v>
      </c>
      <c r="C261" s="8">
        <f xml:space="preserve"> (Data!$B$45 - C$85 - C$42)</f>
        <v>21</v>
      </c>
      <c r="D261" s="8">
        <f xml:space="preserve"> (Data!$B$45 - D$85 - D$42)</f>
        <v>21</v>
      </c>
      <c r="E261" s="8">
        <f xml:space="preserve"> (Data!$B$45 - E$85 - E$42)</f>
        <v>20</v>
      </c>
      <c r="F261" s="8">
        <f xml:space="preserve"> (Data!$B$45 - F$85 - F$42)</f>
        <v>19</v>
      </c>
      <c r="G261" s="8">
        <f xml:space="preserve"> (Data!$B$45 - G$85 - G$42)</f>
        <v>18</v>
      </c>
      <c r="H261" s="8">
        <f xml:space="preserve"> (Data!$B$45 - H$85 - H$42)</f>
        <v>17</v>
      </c>
      <c r="I261" s="8">
        <f xml:space="preserve"> (Data!$B$45 - I$85 - I$42)</f>
        <v>15</v>
      </c>
      <c r="J261" s="8">
        <f xml:space="preserve"> (Data!$B$45 - J$85 - J$42)</f>
        <v>14</v>
      </c>
      <c r="K261" s="8">
        <f xml:space="preserve"> (Data!$B$45 - K$85 - K$42)</f>
        <v>11</v>
      </c>
      <c r="L261" s="8">
        <f xml:space="preserve"> (Data!$B$45 - L$85 - L$42)</f>
        <v>9</v>
      </c>
      <c r="M261" s="8">
        <f xml:space="preserve"> (Data!$B$45 - M$85 - M$42)</f>
        <v>8</v>
      </c>
      <c r="N261" s="8">
        <f xml:space="preserve"> (Data!$B$45 - N$85 - N$42)</f>
        <v>6</v>
      </c>
      <c r="O261" s="8">
        <f xml:space="preserve"> (Data!$B$45 - O$85 - O$42)</f>
        <v>5</v>
      </c>
      <c r="P261" s="8">
        <f xml:space="preserve"> (Data!$B$45 - P$85 - P$42)</f>
        <v>3</v>
      </c>
      <c r="Q261" s="8">
        <f xml:space="preserve"> (Data!$B$45 - Q$85 - Q$42)</f>
        <v>2</v>
      </c>
      <c r="R261" s="8">
        <f xml:space="preserve"> (Data!$B$45 - R$85 - R$42)</f>
        <v>-1</v>
      </c>
      <c r="S261" s="8">
        <f xml:space="preserve"> (Data!$B$45 - S$85 - S$42)</f>
        <v>-2</v>
      </c>
      <c r="T261" s="8">
        <f xml:space="preserve"> (Data!$B$45 - T$85 - T$42)</f>
        <v>-4</v>
      </c>
      <c r="U261" s="8">
        <f xml:space="preserve"> (Data!$B$45 - U$85 - U$42)</f>
        <v>-5</v>
      </c>
    </row>
    <row r="262" spans="1:21">
      <c r="A262" s="8" t="s">
        <v>65</v>
      </c>
      <c r="B262" s="8">
        <f xml:space="preserve"> (Data!$B$45 - B$85 - B$42)</f>
        <v>22</v>
      </c>
      <c r="C262" s="8">
        <f xml:space="preserve"> (Data!$B$45 - C$85 - C$42)</f>
        <v>21</v>
      </c>
      <c r="D262" s="8">
        <f xml:space="preserve"> (Data!$B$45 - D$85 - D$42)</f>
        <v>21</v>
      </c>
      <c r="E262" s="8">
        <f xml:space="preserve"> (Data!$B$45 - E$85 - E$42)</f>
        <v>20</v>
      </c>
      <c r="F262" s="8">
        <f xml:space="preserve"> (Data!$B$45 - F$85 - F$42)</f>
        <v>19</v>
      </c>
      <c r="G262" s="8">
        <f xml:space="preserve"> (Data!$B$45 - G$85 - G$42)</f>
        <v>18</v>
      </c>
      <c r="H262" s="8">
        <f xml:space="preserve"> (Data!$B$45 - H$85 - H$42)</f>
        <v>17</v>
      </c>
      <c r="I262" s="8">
        <f xml:space="preserve"> (Data!$B$45 - I$85 - I$42)</f>
        <v>15</v>
      </c>
      <c r="J262" s="8">
        <f xml:space="preserve"> (Data!$B$45 - J$85 - J$42)</f>
        <v>14</v>
      </c>
      <c r="K262" s="8">
        <f xml:space="preserve"> (Data!$B$45 - K$85 - K$42)</f>
        <v>11</v>
      </c>
      <c r="L262" s="8">
        <f xml:space="preserve"> (Data!$B$45 - L$85 - L$42)</f>
        <v>9</v>
      </c>
      <c r="M262" s="8">
        <f xml:space="preserve"> (Data!$B$45 - M$85 - M$42)</f>
        <v>8</v>
      </c>
      <c r="N262" s="8">
        <f xml:space="preserve"> (Data!$B$45 - N$85 - N$42)</f>
        <v>6</v>
      </c>
      <c r="O262" s="8">
        <f xml:space="preserve"> (Data!$B$45 - O$85 - O$42)</f>
        <v>5</v>
      </c>
      <c r="P262" s="8">
        <f xml:space="preserve"> (Data!$B$45 - P$85 - P$42)</f>
        <v>3</v>
      </c>
      <c r="Q262" s="8">
        <f xml:space="preserve"> (Data!$B$45 - Q$85 - Q$42)</f>
        <v>2</v>
      </c>
      <c r="R262" s="8">
        <f xml:space="preserve"> (Data!$B$45 - R$85 - R$42)</f>
        <v>-1</v>
      </c>
      <c r="S262" s="8">
        <f xml:space="preserve"> (Data!$B$45 - S$85 - S$42)</f>
        <v>-2</v>
      </c>
      <c r="T262" s="8">
        <f xml:space="preserve"> (Data!$B$45 - T$85 - T$42)</f>
        <v>-4</v>
      </c>
      <c r="U262" s="8">
        <f xml:space="preserve"> (Data!$B$45 - U$85 - U$42)</f>
        <v>-5</v>
      </c>
    </row>
    <row r="263" spans="1:21">
      <c r="A263" s="8" t="s">
        <v>66</v>
      </c>
      <c r="B263" s="8">
        <f xml:space="preserve"> (Data!$B$45 - B$84 - B$42)</f>
        <v>24</v>
      </c>
      <c r="C263" s="8">
        <f xml:space="preserve"> (Data!$B$45 - C$84 - C$42)</f>
        <v>23</v>
      </c>
      <c r="D263" s="8">
        <f xml:space="preserve"> (Data!$B$45 - D$84 - D$42)</f>
        <v>23</v>
      </c>
      <c r="E263" s="8">
        <f xml:space="preserve"> (Data!$B$45 - E$84 - E$42)</f>
        <v>22</v>
      </c>
      <c r="F263" s="8">
        <f xml:space="preserve"> (Data!$B$45 - F$84 - F$42)</f>
        <v>21</v>
      </c>
      <c r="G263" s="8">
        <f xml:space="preserve"> (Data!$B$45 - G$84 - G$42)</f>
        <v>20</v>
      </c>
      <c r="H263" s="8">
        <f xml:space="preserve"> (Data!$B$45 - H$84 - H$42)</f>
        <v>19</v>
      </c>
      <c r="I263" s="8">
        <f xml:space="preserve"> (Data!$B$45 - I$84 - I$42)</f>
        <v>17</v>
      </c>
      <c r="J263" s="8">
        <f xml:space="preserve"> (Data!$B$45 - J$84 - J$42)</f>
        <v>16</v>
      </c>
      <c r="K263" s="8">
        <f xml:space="preserve"> (Data!$B$45 - K$84 - K$42)</f>
        <v>13</v>
      </c>
      <c r="L263" s="8">
        <f xml:space="preserve"> (Data!$B$45 - L$84 - L$42)</f>
        <v>11</v>
      </c>
      <c r="M263" s="8">
        <f xml:space="preserve"> (Data!$B$45 - M$84 - M$42)</f>
        <v>10</v>
      </c>
      <c r="N263" s="8">
        <f xml:space="preserve"> (Data!$B$45 - N$84 - N$42)</f>
        <v>8</v>
      </c>
      <c r="O263" s="8">
        <f xml:space="preserve"> (Data!$B$45 - O$84 - O$42)</f>
        <v>7</v>
      </c>
      <c r="P263" s="8">
        <f xml:space="preserve"> (Data!$B$45 - P$84 - P$42)</f>
        <v>5</v>
      </c>
      <c r="Q263" s="8">
        <f xml:space="preserve"> (Data!$B$45 - Q$84 - Q$42)</f>
        <v>4</v>
      </c>
      <c r="R263" s="8">
        <f xml:space="preserve"> (Data!$B$45 - R$84 - R$42)</f>
        <v>2</v>
      </c>
      <c r="S263" s="8">
        <f xml:space="preserve"> (Data!$B$45 - S$84 - S$42)</f>
        <v>1</v>
      </c>
      <c r="T263" s="8">
        <f xml:space="preserve"> (Data!$B$45 - T$84 - T$42)</f>
        <v>-1</v>
      </c>
      <c r="U263" s="8">
        <f xml:space="preserve"> (Data!$B$45 - U$84 - U$42)</f>
        <v>-2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35</v>
      </c>
      <c r="C265" s="8">
        <f xml:space="preserve"> (Data!$B$46 - C$86 - C$42)</f>
        <v>34</v>
      </c>
      <c r="D265" s="8">
        <f xml:space="preserve"> (Data!$B$46 - D$86 - D$42)</f>
        <v>34</v>
      </c>
      <c r="E265" s="8">
        <f xml:space="preserve"> (Data!$B$46 - E$86 - E$42)</f>
        <v>33</v>
      </c>
      <c r="F265" s="8">
        <f xml:space="preserve"> (Data!$B$46 - F$86 - F$42)</f>
        <v>32</v>
      </c>
      <c r="G265" s="8">
        <f xml:space="preserve"> (Data!$B$46 - G$86 - G$42)</f>
        <v>31</v>
      </c>
      <c r="H265" s="8">
        <f xml:space="preserve"> (Data!$B$46 - H$86 - H$42)</f>
        <v>30</v>
      </c>
      <c r="I265" s="8">
        <f xml:space="preserve"> (Data!$B$46 - I$86 - I$42)</f>
        <v>28</v>
      </c>
      <c r="J265" s="8">
        <f xml:space="preserve"> (Data!$B$46 - J$86 - J$42)</f>
        <v>27</v>
      </c>
      <c r="K265" s="8">
        <f xml:space="preserve"> (Data!$B$46 - K$86 - K$42)</f>
        <v>25</v>
      </c>
      <c r="L265" s="8">
        <f xml:space="preserve"> (Data!$B$46 - L$86 - L$42)</f>
        <v>23</v>
      </c>
      <c r="M265" s="8">
        <f xml:space="preserve"> (Data!$B$46 - M$86 - M$42)</f>
        <v>22</v>
      </c>
      <c r="N265" s="8">
        <f xml:space="preserve"> (Data!$B$46 - N$86 - N$42)</f>
        <v>21</v>
      </c>
      <c r="O265" s="8">
        <f xml:space="preserve"> (Data!$B$46 - O$86 - O$42)</f>
        <v>19</v>
      </c>
      <c r="P265" s="8">
        <f xml:space="preserve"> (Data!$B$46 - P$86 - P$42)</f>
        <v>18</v>
      </c>
      <c r="Q265" s="8">
        <f xml:space="preserve"> (Data!$B$46 - Q$86 - Q$42)</f>
        <v>16</v>
      </c>
      <c r="R265" s="8">
        <f xml:space="preserve"> (Data!$B$46 - R$86 - R$42)</f>
        <v>15</v>
      </c>
      <c r="S265" s="8">
        <f xml:space="preserve"> (Data!$B$46 - S$86 - S$42)</f>
        <v>14</v>
      </c>
      <c r="T265" s="8">
        <f xml:space="preserve"> (Data!$B$46 - T$86 - T$42)</f>
        <v>12</v>
      </c>
      <c r="U265" s="8">
        <f xml:space="preserve"> (Data!$B$46 - U$86 - U$42)</f>
        <v>11</v>
      </c>
    </row>
    <row r="266" spans="1:21">
      <c r="A266" s="8" t="s">
        <v>64</v>
      </c>
      <c r="B266" s="8">
        <f xml:space="preserve"> (Data!$B$46 - B$85 - B$42)</f>
        <v>32</v>
      </c>
      <c r="C266" s="8">
        <f xml:space="preserve"> (Data!$B$46 - C$85 - C$42)</f>
        <v>31</v>
      </c>
      <c r="D266" s="8">
        <f xml:space="preserve"> (Data!$B$46 - D$85 - D$42)</f>
        <v>31</v>
      </c>
      <c r="E266" s="8">
        <f xml:space="preserve"> (Data!$B$46 - E$85 - E$42)</f>
        <v>30</v>
      </c>
      <c r="F266" s="8">
        <f xml:space="preserve"> (Data!$B$46 - F$85 - F$42)</f>
        <v>29</v>
      </c>
      <c r="G266" s="8">
        <f xml:space="preserve"> (Data!$B$46 - G$85 - G$42)</f>
        <v>28</v>
      </c>
      <c r="H266" s="8">
        <f xml:space="preserve"> (Data!$B$46 - H$85 - H$42)</f>
        <v>27</v>
      </c>
      <c r="I266" s="8">
        <f xml:space="preserve"> (Data!$B$46 - I$85 - I$42)</f>
        <v>25</v>
      </c>
      <c r="J266" s="8">
        <f xml:space="preserve"> (Data!$B$46 - J$85 - J$42)</f>
        <v>24</v>
      </c>
      <c r="K266" s="8">
        <f xml:space="preserve"> (Data!$B$46 - K$85 - K$42)</f>
        <v>21</v>
      </c>
      <c r="L266" s="8">
        <f xml:space="preserve"> (Data!$B$46 - L$85 - L$42)</f>
        <v>19</v>
      </c>
      <c r="M266" s="8">
        <f xml:space="preserve"> (Data!$B$46 - M$85 - M$42)</f>
        <v>18</v>
      </c>
      <c r="N266" s="8">
        <f xml:space="preserve"> (Data!$B$46 - N$85 - N$42)</f>
        <v>16</v>
      </c>
      <c r="O266" s="8">
        <f xml:space="preserve"> (Data!$B$46 - O$85 - O$42)</f>
        <v>15</v>
      </c>
      <c r="P266" s="8">
        <f xml:space="preserve"> (Data!$B$46 - P$85 - P$42)</f>
        <v>13</v>
      </c>
      <c r="Q266" s="8">
        <f xml:space="preserve"> (Data!$B$46 - Q$85 - Q$42)</f>
        <v>12</v>
      </c>
      <c r="R266" s="8">
        <f xml:space="preserve"> (Data!$B$46 - R$85 - R$42)</f>
        <v>9</v>
      </c>
      <c r="S266" s="8">
        <f xml:space="preserve"> (Data!$B$46 - S$85 - S$42)</f>
        <v>8</v>
      </c>
      <c r="T266" s="8">
        <f xml:space="preserve"> (Data!$B$46 - T$85 - T$42)</f>
        <v>6</v>
      </c>
      <c r="U266" s="8">
        <f xml:space="preserve"> (Data!$B$46 - U$85 - U$42)</f>
        <v>5</v>
      </c>
    </row>
    <row r="267" spans="1:21">
      <c r="A267" s="8" t="s">
        <v>65</v>
      </c>
      <c r="B267" s="8">
        <f xml:space="preserve"> (Data!$B$46 - B$85 - B$42)</f>
        <v>32</v>
      </c>
      <c r="C267" s="8">
        <f xml:space="preserve"> (Data!$B$46 - C$85 - C$42)</f>
        <v>31</v>
      </c>
      <c r="D267" s="8">
        <f xml:space="preserve"> (Data!$B$46 - D$85 - D$42)</f>
        <v>31</v>
      </c>
      <c r="E267" s="8">
        <f xml:space="preserve"> (Data!$B$46 - E$85 - E$42)</f>
        <v>30</v>
      </c>
      <c r="F267" s="8">
        <f xml:space="preserve"> (Data!$B$46 - F$85 - F$42)</f>
        <v>29</v>
      </c>
      <c r="G267" s="8">
        <f xml:space="preserve"> (Data!$B$46 - G$85 - G$42)</f>
        <v>28</v>
      </c>
      <c r="H267" s="8">
        <f xml:space="preserve"> (Data!$B$46 - H$85 - H$42)</f>
        <v>27</v>
      </c>
      <c r="I267" s="8">
        <f xml:space="preserve"> (Data!$B$46 - I$85 - I$42)</f>
        <v>25</v>
      </c>
      <c r="J267" s="8">
        <f xml:space="preserve"> (Data!$B$46 - J$85 - J$42)</f>
        <v>24</v>
      </c>
      <c r="K267" s="8">
        <f xml:space="preserve"> (Data!$B$46 - K$85 - K$42)</f>
        <v>21</v>
      </c>
      <c r="L267" s="8">
        <f xml:space="preserve"> (Data!$B$46 - L$85 - L$42)</f>
        <v>19</v>
      </c>
      <c r="M267" s="8">
        <f xml:space="preserve"> (Data!$B$46 - M$85 - M$42)</f>
        <v>18</v>
      </c>
      <c r="N267" s="8">
        <f xml:space="preserve"> (Data!$B$46 - N$85 - N$42)</f>
        <v>16</v>
      </c>
      <c r="O267" s="8">
        <f xml:space="preserve"> (Data!$B$46 - O$85 - O$42)</f>
        <v>15</v>
      </c>
      <c r="P267" s="8">
        <f xml:space="preserve"> (Data!$B$46 - P$85 - P$42)</f>
        <v>13</v>
      </c>
      <c r="Q267" s="8">
        <f xml:space="preserve"> (Data!$B$46 - Q$85 - Q$42)</f>
        <v>12</v>
      </c>
      <c r="R267" s="8">
        <f xml:space="preserve"> (Data!$B$46 - R$85 - R$42)</f>
        <v>9</v>
      </c>
      <c r="S267" s="8">
        <f xml:space="preserve"> (Data!$B$46 - S$85 - S$42)</f>
        <v>8</v>
      </c>
      <c r="T267" s="8">
        <f xml:space="preserve"> (Data!$B$46 - T$85 - T$42)</f>
        <v>6</v>
      </c>
      <c r="U267" s="8">
        <f xml:space="preserve"> (Data!$B$46 - U$85 - U$42)</f>
        <v>5</v>
      </c>
    </row>
    <row r="268" spans="1:21">
      <c r="A268" s="8" t="s">
        <v>66</v>
      </c>
      <c r="B268" s="8">
        <f xml:space="preserve"> (Data!$B$46 - B$84 - B$42)</f>
        <v>34</v>
      </c>
      <c r="C268" s="8">
        <f xml:space="preserve"> (Data!$B$46 - C$84 - C$42)</f>
        <v>33</v>
      </c>
      <c r="D268" s="8">
        <f xml:space="preserve"> (Data!$B$46 - D$84 - D$42)</f>
        <v>33</v>
      </c>
      <c r="E268" s="8">
        <f xml:space="preserve"> (Data!$B$46 - E$84 - E$42)</f>
        <v>32</v>
      </c>
      <c r="F268" s="8">
        <f xml:space="preserve"> (Data!$B$46 - F$84 - F$42)</f>
        <v>31</v>
      </c>
      <c r="G268" s="8">
        <f xml:space="preserve"> (Data!$B$46 - G$84 - G$42)</f>
        <v>30</v>
      </c>
      <c r="H268" s="8">
        <f xml:space="preserve"> (Data!$B$46 - H$84 - H$42)</f>
        <v>29</v>
      </c>
      <c r="I268" s="8">
        <f xml:space="preserve"> (Data!$B$46 - I$84 - I$42)</f>
        <v>27</v>
      </c>
      <c r="J268" s="8">
        <f xml:space="preserve"> (Data!$B$46 - J$84 - J$42)</f>
        <v>26</v>
      </c>
      <c r="K268" s="8">
        <f xml:space="preserve"> (Data!$B$46 - K$84 - K$42)</f>
        <v>23</v>
      </c>
      <c r="L268" s="8">
        <f xml:space="preserve"> (Data!$B$46 - L$84 - L$42)</f>
        <v>21</v>
      </c>
      <c r="M268" s="8">
        <f xml:space="preserve"> (Data!$B$46 - M$84 - M$42)</f>
        <v>20</v>
      </c>
      <c r="N268" s="8">
        <f xml:space="preserve"> (Data!$B$46 - N$84 - N$42)</f>
        <v>18</v>
      </c>
      <c r="O268" s="8">
        <f xml:space="preserve"> (Data!$B$46 - O$84 - O$42)</f>
        <v>17</v>
      </c>
      <c r="P268" s="8">
        <f xml:space="preserve"> (Data!$B$46 - P$84 - P$42)</f>
        <v>15</v>
      </c>
      <c r="Q268" s="8">
        <f xml:space="preserve"> (Data!$B$46 - Q$84 - Q$42)</f>
        <v>14</v>
      </c>
      <c r="R268" s="8">
        <f xml:space="preserve"> (Data!$B$46 - R$84 - R$42)</f>
        <v>12</v>
      </c>
      <c r="S268" s="8">
        <f xml:space="preserve"> (Data!$B$46 - S$84 - S$42)</f>
        <v>11</v>
      </c>
      <c r="T268" s="8">
        <f xml:space="preserve"> (Data!$B$46 - T$84 - T$42)</f>
        <v>9</v>
      </c>
      <c r="U268" s="8">
        <f xml:space="preserve"> (Data!$B$46 - U$84 - U$42)</f>
        <v>8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12</v>
      </c>
      <c r="C272" s="8">
        <f xml:space="preserve"> (Data!$C$44 - C$86 - C$40)</f>
        <v>11</v>
      </c>
      <c r="D272" s="8">
        <f xml:space="preserve"> (Data!$C$44 - D$86 - D$40)</f>
        <v>11</v>
      </c>
      <c r="E272" s="8">
        <f xml:space="preserve"> (Data!$C$44 - E$86 - E$40)</f>
        <v>10</v>
      </c>
      <c r="F272" s="8">
        <f xml:space="preserve"> (Data!$C$44 - F$86 - F$40)</f>
        <v>10</v>
      </c>
      <c r="G272" s="8">
        <f xml:space="preserve"> (Data!$C$44 - G$86 - G$40)</f>
        <v>9</v>
      </c>
      <c r="H272" s="8">
        <f xml:space="preserve"> (Data!$C$44 - H$86 - H$40)</f>
        <v>9</v>
      </c>
      <c r="I272" s="8">
        <f xml:space="preserve"> (Data!$C$44 - I$86 - I$40)</f>
        <v>7</v>
      </c>
      <c r="J272" s="8">
        <f xml:space="preserve"> (Data!$C$44 - J$86 - J$40)</f>
        <v>7</v>
      </c>
      <c r="K272" s="8">
        <f xml:space="preserve"> (Data!$C$44 - K$86 - K$40)</f>
        <v>6</v>
      </c>
      <c r="L272" s="8">
        <f xml:space="preserve"> (Data!$C$44 - L$86 - L$40)</f>
        <v>5</v>
      </c>
      <c r="M272" s="8">
        <f xml:space="preserve"> (Data!$C$44 - M$86 - M$40)</f>
        <v>5</v>
      </c>
      <c r="N272" s="8">
        <f xml:space="preserve"> (Data!$C$44 - N$86 - N$40)</f>
        <v>5</v>
      </c>
      <c r="O272" s="8">
        <f xml:space="preserve"> (Data!$C$44 - O$86 - O$40)</f>
        <v>4</v>
      </c>
      <c r="P272" s="8">
        <f xml:space="preserve"> (Data!$C$44 - P$86 - P$40)</f>
        <v>4</v>
      </c>
      <c r="Q272" s="8">
        <f xml:space="preserve"> (Data!$C$44 - Q$86 - Q$40)</f>
        <v>3</v>
      </c>
      <c r="R272" s="8">
        <f xml:space="preserve"> (Data!$C$44 - R$86 - R$40)</f>
        <v>3</v>
      </c>
      <c r="S272" s="8">
        <f xml:space="preserve"> (Data!$C$44 - S$86 - S$40)</f>
        <v>3</v>
      </c>
      <c r="T272" s="8">
        <f xml:space="preserve"> (Data!$C$44 - T$86 - T$40)</f>
        <v>2</v>
      </c>
      <c r="U272" s="8">
        <f xml:space="preserve"> (Data!$C$44 - U$86 - U$40)</f>
        <v>2</v>
      </c>
    </row>
    <row r="273" spans="1:21">
      <c r="A273" s="8" t="s">
        <v>64</v>
      </c>
      <c r="B273" s="8">
        <f xml:space="preserve"> (Data!$C$44 - B$85 - B$40)</f>
        <v>9</v>
      </c>
      <c r="C273" s="8">
        <f xml:space="preserve"> (Data!$C$44 - C$85 - C$40)</f>
        <v>8</v>
      </c>
      <c r="D273" s="8">
        <f xml:space="preserve"> (Data!$C$44 - D$85 - D$40)</f>
        <v>8</v>
      </c>
      <c r="E273" s="8">
        <f xml:space="preserve"> (Data!$C$44 - E$85 - E$40)</f>
        <v>7</v>
      </c>
      <c r="F273" s="8">
        <f xml:space="preserve"> (Data!$C$44 - F$85 - F$40)</f>
        <v>7</v>
      </c>
      <c r="G273" s="8">
        <f xml:space="preserve"> (Data!$C$44 - G$85 - G$40)</f>
        <v>6</v>
      </c>
      <c r="H273" s="8">
        <f xml:space="preserve"> (Data!$C$44 - H$85 - H$40)</f>
        <v>6</v>
      </c>
      <c r="I273" s="8">
        <f xml:space="preserve"> (Data!$C$44 - I$85 - I$40)</f>
        <v>4</v>
      </c>
      <c r="J273" s="8">
        <f xml:space="preserve"> (Data!$C$44 - J$85 - J$40)</f>
        <v>4</v>
      </c>
      <c r="K273" s="8">
        <f xml:space="preserve"> (Data!$C$44 - K$85 - K$40)</f>
        <v>2</v>
      </c>
      <c r="L273" s="8">
        <f xml:space="preserve"> (Data!$C$44 - L$85 - L$40)</f>
        <v>1</v>
      </c>
      <c r="M273" s="8">
        <f xml:space="preserve"> (Data!$C$44 - M$85 - M$40)</f>
        <v>1</v>
      </c>
      <c r="N273" s="8">
        <f xml:space="preserve"> (Data!$C$44 - N$85 - N$40)</f>
        <v>0</v>
      </c>
      <c r="O273" s="8">
        <f xml:space="preserve"> (Data!$C$44 - O$85 - O$40)</f>
        <v>0</v>
      </c>
      <c r="P273" s="8">
        <f xml:space="preserve"> (Data!$C$44 - P$85 - P$40)</f>
        <v>-1</v>
      </c>
      <c r="Q273" s="8">
        <f xml:space="preserve"> (Data!$C$44 - Q$85 - Q$40)</f>
        <v>-1</v>
      </c>
      <c r="R273" s="8">
        <f xml:space="preserve"> (Data!$C$44 - R$85 - R$40)</f>
        <v>-3</v>
      </c>
      <c r="S273" s="8">
        <f xml:space="preserve"> (Data!$C$44 - S$85 - S$40)</f>
        <v>-3</v>
      </c>
      <c r="T273" s="8">
        <f xml:space="preserve"> (Data!$C$44 - T$85 - T$40)</f>
        <v>-4</v>
      </c>
      <c r="U273" s="8">
        <f xml:space="preserve"> (Data!$C$44 - U$85 - U$40)</f>
        <v>-4</v>
      </c>
    </row>
    <row r="274" spans="1:21">
      <c r="A274" s="8" t="s">
        <v>65</v>
      </c>
      <c r="B274" s="8">
        <f xml:space="preserve"> (Data!$C$44 - B$85 - B$40)</f>
        <v>9</v>
      </c>
      <c r="C274" s="8">
        <f xml:space="preserve"> (Data!$C$44 - C$85 - C$40)</f>
        <v>8</v>
      </c>
      <c r="D274" s="8">
        <f xml:space="preserve"> (Data!$C$44 - D$85 - D$40)</f>
        <v>8</v>
      </c>
      <c r="E274" s="8">
        <f xml:space="preserve"> (Data!$C$44 - E$85 - E$40)</f>
        <v>7</v>
      </c>
      <c r="F274" s="8">
        <f xml:space="preserve"> (Data!$C$44 - F$85 - F$40)</f>
        <v>7</v>
      </c>
      <c r="G274" s="8">
        <f xml:space="preserve"> (Data!$C$44 - G$85 - G$40)</f>
        <v>6</v>
      </c>
      <c r="H274" s="8">
        <f xml:space="preserve"> (Data!$C$44 - H$85 - H$40)</f>
        <v>6</v>
      </c>
      <c r="I274" s="8">
        <f xml:space="preserve"> (Data!$C$44 - I$85 - I$40)</f>
        <v>4</v>
      </c>
      <c r="J274" s="8">
        <f xml:space="preserve"> (Data!$C$44 - J$85 - J$40)</f>
        <v>4</v>
      </c>
      <c r="K274" s="8">
        <f xml:space="preserve"> (Data!$C$44 - K$85 - K$40)</f>
        <v>2</v>
      </c>
      <c r="L274" s="8">
        <f xml:space="preserve"> (Data!$C$44 - L$85 - L$40)</f>
        <v>1</v>
      </c>
      <c r="M274" s="8">
        <f xml:space="preserve"> (Data!$C$44 - M$85 - M$40)</f>
        <v>1</v>
      </c>
      <c r="N274" s="8">
        <f xml:space="preserve"> (Data!$C$44 - N$85 - N$40)</f>
        <v>0</v>
      </c>
      <c r="O274" s="8">
        <f xml:space="preserve"> (Data!$C$44 - O$85 - O$40)</f>
        <v>0</v>
      </c>
      <c r="P274" s="8">
        <f xml:space="preserve"> (Data!$C$44 - P$85 - P$40)</f>
        <v>-1</v>
      </c>
      <c r="Q274" s="8">
        <f xml:space="preserve"> (Data!$C$44 - Q$85 - Q$40)</f>
        <v>-1</v>
      </c>
      <c r="R274" s="8">
        <f xml:space="preserve"> (Data!$C$44 - R$85 - R$40)</f>
        <v>-3</v>
      </c>
      <c r="S274" s="8">
        <f xml:space="preserve"> (Data!$C$44 - S$85 - S$40)</f>
        <v>-3</v>
      </c>
      <c r="T274" s="8">
        <f xml:space="preserve"> (Data!$C$44 - T$85 - T$40)</f>
        <v>-4</v>
      </c>
      <c r="U274" s="8">
        <f xml:space="preserve"> (Data!$C$44 - U$85 - U$40)</f>
        <v>-4</v>
      </c>
    </row>
    <row r="275" spans="1:21">
      <c r="A275" s="8" t="s">
        <v>66</v>
      </c>
      <c r="B275" s="8">
        <f xml:space="preserve"> (Data!$C$44 - B$84 - B$40)</f>
        <v>11</v>
      </c>
      <c r="C275" s="8">
        <f xml:space="preserve"> (Data!$C$44 - C$84 - C$40)</f>
        <v>10</v>
      </c>
      <c r="D275" s="8">
        <f xml:space="preserve"> (Data!$C$44 - D$84 - D$40)</f>
        <v>10</v>
      </c>
      <c r="E275" s="8">
        <f xml:space="preserve"> (Data!$C$44 - E$84 - E$40)</f>
        <v>9</v>
      </c>
      <c r="F275" s="8">
        <f xml:space="preserve"> (Data!$C$44 - F$84 - F$40)</f>
        <v>9</v>
      </c>
      <c r="G275" s="8">
        <f xml:space="preserve"> (Data!$C$44 - G$84 - G$40)</f>
        <v>8</v>
      </c>
      <c r="H275" s="8">
        <f xml:space="preserve"> (Data!$C$44 - H$84 - H$40)</f>
        <v>8</v>
      </c>
      <c r="I275" s="8">
        <f xml:space="preserve"> (Data!$C$44 - I$84 - I$40)</f>
        <v>6</v>
      </c>
      <c r="J275" s="8">
        <f xml:space="preserve"> (Data!$C$44 - J$84 - J$40)</f>
        <v>6</v>
      </c>
      <c r="K275" s="8">
        <f xml:space="preserve"> (Data!$C$44 - K$84 - K$40)</f>
        <v>4</v>
      </c>
      <c r="L275" s="8">
        <f xml:space="preserve"> (Data!$C$44 - L$84 - L$40)</f>
        <v>3</v>
      </c>
      <c r="M275" s="8">
        <f xml:space="preserve"> (Data!$C$44 - M$84 - M$40)</f>
        <v>3</v>
      </c>
      <c r="N275" s="8">
        <f xml:space="preserve"> (Data!$C$44 - N$84 - N$40)</f>
        <v>2</v>
      </c>
      <c r="O275" s="8">
        <f xml:space="preserve"> (Data!$C$44 - O$84 - O$40)</f>
        <v>2</v>
      </c>
      <c r="P275" s="8">
        <f xml:space="preserve"> (Data!$C$44 - P$84 - P$40)</f>
        <v>1</v>
      </c>
      <c r="Q275" s="8">
        <f xml:space="preserve"> (Data!$C$44 - Q$84 - Q$40)</f>
        <v>1</v>
      </c>
      <c r="R275" s="8">
        <f xml:space="preserve"> (Data!$C$44 - R$84 - R$40)</f>
        <v>0</v>
      </c>
      <c r="S275" s="8">
        <f xml:space="preserve"> (Data!$C$44 - S$84 - S$40)</f>
        <v>0</v>
      </c>
      <c r="T275" s="8">
        <f xml:space="preserve"> (Data!$C$44 - T$84 - T$40)</f>
        <v>-1</v>
      </c>
      <c r="U275" s="8">
        <f xml:space="preserve"> (Data!$C$44 - U$84 - U$40)</f>
        <v>-1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17</v>
      </c>
      <c r="C277" s="8">
        <f xml:space="preserve"> (Data!$C$45 - C$86 - C$40)</f>
        <v>16</v>
      </c>
      <c r="D277" s="8">
        <f xml:space="preserve"> (Data!$C$45 - D$86 - D$40)</f>
        <v>16</v>
      </c>
      <c r="E277" s="8">
        <f xml:space="preserve"> (Data!$C$45 - E$86 - E$40)</f>
        <v>15</v>
      </c>
      <c r="F277" s="8">
        <f xml:space="preserve"> (Data!$C$45 - F$86 - F$40)</f>
        <v>15</v>
      </c>
      <c r="G277" s="8">
        <f xml:space="preserve"> (Data!$C$45 - G$86 - G$40)</f>
        <v>14</v>
      </c>
      <c r="H277" s="8">
        <f xml:space="preserve"> (Data!$C$45 - H$86 - H$40)</f>
        <v>14</v>
      </c>
      <c r="I277" s="8">
        <f xml:space="preserve"> (Data!$C$45 - I$86 - I$40)</f>
        <v>12</v>
      </c>
      <c r="J277" s="8">
        <f xml:space="preserve"> (Data!$C$45 - J$86 - J$40)</f>
        <v>12</v>
      </c>
      <c r="K277" s="8">
        <f xml:space="preserve"> (Data!$C$45 - K$86 - K$40)</f>
        <v>11</v>
      </c>
      <c r="L277" s="8">
        <f xml:space="preserve"> (Data!$C$45 - L$86 - L$40)</f>
        <v>10</v>
      </c>
      <c r="M277" s="8">
        <f xml:space="preserve"> (Data!$C$45 - M$86 - M$40)</f>
        <v>10</v>
      </c>
      <c r="N277" s="8">
        <f xml:space="preserve"> (Data!$C$45 - N$86 - N$40)</f>
        <v>10</v>
      </c>
      <c r="O277" s="8">
        <f xml:space="preserve"> (Data!$C$45 - O$86 - O$40)</f>
        <v>9</v>
      </c>
      <c r="P277" s="8">
        <f xml:space="preserve"> (Data!$C$45 - P$86 - P$40)</f>
        <v>9</v>
      </c>
      <c r="Q277" s="8">
        <f xml:space="preserve"> (Data!$C$45 - Q$86 - Q$40)</f>
        <v>8</v>
      </c>
      <c r="R277" s="8">
        <f xml:space="preserve"> (Data!$C$45 - R$86 - R$40)</f>
        <v>8</v>
      </c>
      <c r="S277" s="8">
        <f xml:space="preserve"> (Data!$C$45 - S$86 - S$40)</f>
        <v>8</v>
      </c>
      <c r="T277" s="8">
        <f xml:space="preserve"> (Data!$C$45 - T$86 - T$40)</f>
        <v>7</v>
      </c>
      <c r="U277" s="8">
        <f xml:space="preserve"> (Data!$C$45 - U$86 - U$40)</f>
        <v>7</v>
      </c>
    </row>
    <row r="278" spans="1:21">
      <c r="A278" s="8" t="s">
        <v>64</v>
      </c>
      <c r="B278" s="8">
        <f xml:space="preserve"> (Data!$C$45 - B$85 - B$40)</f>
        <v>14</v>
      </c>
      <c r="C278" s="8">
        <f xml:space="preserve"> (Data!$C$45 - C$85 - C$40)</f>
        <v>13</v>
      </c>
      <c r="D278" s="8">
        <f xml:space="preserve"> (Data!$C$45 - D$85 - D$40)</f>
        <v>13</v>
      </c>
      <c r="E278" s="8">
        <f xml:space="preserve"> (Data!$C$45 - E$85 - E$40)</f>
        <v>12</v>
      </c>
      <c r="F278" s="8">
        <f xml:space="preserve"> (Data!$C$45 - F$85 - F$40)</f>
        <v>12</v>
      </c>
      <c r="G278" s="8">
        <f xml:space="preserve"> (Data!$C$45 - G$85 - G$40)</f>
        <v>11</v>
      </c>
      <c r="H278" s="8">
        <f xml:space="preserve"> (Data!$C$45 - H$85 - H$40)</f>
        <v>11</v>
      </c>
      <c r="I278" s="8">
        <f xml:space="preserve"> (Data!$C$45 - I$85 - I$40)</f>
        <v>9</v>
      </c>
      <c r="J278" s="8">
        <f xml:space="preserve"> (Data!$C$45 - J$85 - J$40)</f>
        <v>9</v>
      </c>
      <c r="K278" s="8">
        <f xml:space="preserve"> (Data!$C$45 - K$85 - K$40)</f>
        <v>7</v>
      </c>
      <c r="L278" s="8">
        <f xml:space="preserve"> (Data!$C$45 - L$85 - L$40)</f>
        <v>6</v>
      </c>
      <c r="M278" s="8">
        <f xml:space="preserve"> (Data!$C$45 - M$85 - M$40)</f>
        <v>6</v>
      </c>
      <c r="N278" s="8">
        <f xml:space="preserve"> (Data!$C$45 - N$85 - N$40)</f>
        <v>5</v>
      </c>
      <c r="O278" s="8">
        <f xml:space="preserve"> (Data!$C$45 - O$85 - O$40)</f>
        <v>5</v>
      </c>
      <c r="P278" s="8">
        <f xml:space="preserve"> (Data!$C$45 - P$85 - P$40)</f>
        <v>4</v>
      </c>
      <c r="Q278" s="8">
        <f xml:space="preserve"> (Data!$C$45 - Q$85 - Q$40)</f>
        <v>4</v>
      </c>
      <c r="R278" s="8">
        <f xml:space="preserve"> (Data!$C$45 - R$85 - R$40)</f>
        <v>2</v>
      </c>
      <c r="S278" s="8">
        <f xml:space="preserve"> (Data!$C$45 - S$85 - S$40)</f>
        <v>2</v>
      </c>
      <c r="T278" s="8">
        <f xml:space="preserve"> (Data!$C$45 - T$85 - T$40)</f>
        <v>1</v>
      </c>
      <c r="U278" s="8">
        <f xml:space="preserve"> (Data!$C$45 - U$85 - U$40)</f>
        <v>1</v>
      </c>
    </row>
    <row r="279" spans="1:21">
      <c r="A279" s="8" t="s">
        <v>65</v>
      </c>
      <c r="B279" s="8">
        <f xml:space="preserve"> (Data!$C$45 - B$85 - B$40)</f>
        <v>14</v>
      </c>
      <c r="C279" s="8">
        <f xml:space="preserve"> (Data!$C$45 - C$85 - C$40)</f>
        <v>13</v>
      </c>
      <c r="D279" s="8">
        <f xml:space="preserve"> (Data!$C$45 - D$85 - D$40)</f>
        <v>13</v>
      </c>
      <c r="E279" s="8">
        <f xml:space="preserve"> (Data!$C$45 - E$85 - E$40)</f>
        <v>12</v>
      </c>
      <c r="F279" s="8">
        <f xml:space="preserve"> (Data!$C$45 - F$85 - F$40)</f>
        <v>12</v>
      </c>
      <c r="G279" s="8">
        <f xml:space="preserve"> (Data!$C$45 - G$85 - G$40)</f>
        <v>11</v>
      </c>
      <c r="H279" s="8">
        <f xml:space="preserve"> (Data!$C$45 - H$85 - H$40)</f>
        <v>11</v>
      </c>
      <c r="I279" s="8">
        <f xml:space="preserve"> (Data!$C$45 - I$85 - I$40)</f>
        <v>9</v>
      </c>
      <c r="J279" s="8">
        <f xml:space="preserve"> (Data!$C$45 - J$85 - J$40)</f>
        <v>9</v>
      </c>
      <c r="K279" s="8">
        <f xml:space="preserve"> (Data!$C$45 - K$85 - K$40)</f>
        <v>7</v>
      </c>
      <c r="L279" s="8">
        <f xml:space="preserve"> (Data!$C$45 - L$85 - L$40)</f>
        <v>6</v>
      </c>
      <c r="M279" s="8">
        <f xml:space="preserve"> (Data!$C$45 - M$85 - M$40)</f>
        <v>6</v>
      </c>
      <c r="N279" s="8">
        <f xml:space="preserve"> (Data!$C$45 - N$85 - N$40)</f>
        <v>5</v>
      </c>
      <c r="O279" s="8">
        <f xml:space="preserve"> (Data!$C$45 - O$85 - O$40)</f>
        <v>5</v>
      </c>
      <c r="P279" s="8">
        <f xml:space="preserve"> (Data!$C$45 - P$85 - P$40)</f>
        <v>4</v>
      </c>
      <c r="Q279" s="8">
        <f xml:space="preserve"> (Data!$C$45 - Q$85 - Q$40)</f>
        <v>4</v>
      </c>
      <c r="R279" s="8">
        <f xml:space="preserve"> (Data!$C$45 - R$85 - R$40)</f>
        <v>2</v>
      </c>
      <c r="S279" s="8">
        <f xml:space="preserve"> (Data!$C$45 - S$85 - S$40)</f>
        <v>2</v>
      </c>
      <c r="T279" s="8">
        <f xml:space="preserve"> (Data!$C$45 - T$85 - T$40)</f>
        <v>1</v>
      </c>
      <c r="U279" s="8">
        <f xml:space="preserve"> (Data!$C$45 - U$85 - U$40)</f>
        <v>1</v>
      </c>
    </row>
    <row r="280" spans="1:21">
      <c r="A280" s="8" t="s">
        <v>66</v>
      </c>
      <c r="B280" s="8">
        <f xml:space="preserve"> (Data!$C$45 - B$84 - B$40)</f>
        <v>16</v>
      </c>
      <c r="C280" s="8">
        <f xml:space="preserve"> (Data!$C$45 - C$84 - C$40)</f>
        <v>15</v>
      </c>
      <c r="D280" s="8">
        <f xml:space="preserve"> (Data!$C$45 - D$84 - D$40)</f>
        <v>15</v>
      </c>
      <c r="E280" s="8">
        <f xml:space="preserve"> (Data!$C$45 - E$84 - E$40)</f>
        <v>14</v>
      </c>
      <c r="F280" s="8">
        <f xml:space="preserve"> (Data!$C$45 - F$84 - F$40)</f>
        <v>14</v>
      </c>
      <c r="G280" s="8">
        <f xml:space="preserve"> (Data!$C$45 - G$84 - G$40)</f>
        <v>13</v>
      </c>
      <c r="H280" s="8">
        <f xml:space="preserve"> (Data!$C$45 - H$84 - H$40)</f>
        <v>13</v>
      </c>
      <c r="I280" s="8">
        <f xml:space="preserve"> (Data!$C$45 - I$84 - I$40)</f>
        <v>11</v>
      </c>
      <c r="J280" s="8">
        <f xml:space="preserve"> (Data!$C$45 - J$84 - J$40)</f>
        <v>11</v>
      </c>
      <c r="K280" s="8">
        <f xml:space="preserve"> (Data!$C$45 - K$84 - K$40)</f>
        <v>9</v>
      </c>
      <c r="L280" s="8">
        <f xml:space="preserve"> (Data!$C$45 - L$84 - L$40)</f>
        <v>8</v>
      </c>
      <c r="M280" s="8">
        <f xml:space="preserve"> (Data!$C$45 - M$84 - M$40)</f>
        <v>8</v>
      </c>
      <c r="N280" s="8">
        <f xml:space="preserve"> (Data!$C$45 - N$84 - N$40)</f>
        <v>7</v>
      </c>
      <c r="O280" s="8">
        <f xml:space="preserve"> (Data!$C$45 - O$84 - O$40)</f>
        <v>7</v>
      </c>
      <c r="P280" s="8">
        <f xml:space="preserve"> (Data!$C$45 - P$84 - P$40)</f>
        <v>6</v>
      </c>
      <c r="Q280" s="8">
        <f xml:space="preserve"> (Data!$C$45 - Q$84 - Q$40)</f>
        <v>6</v>
      </c>
      <c r="R280" s="8">
        <f xml:space="preserve"> (Data!$C$45 - R$84 - R$40)</f>
        <v>5</v>
      </c>
      <c r="S280" s="8">
        <f xml:space="preserve"> (Data!$C$45 - S$84 - S$40)</f>
        <v>5</v>
      </c>
      <c r="T280" s="8">
        <f xml:space="preserve"> (Data!$C$45 - T$84 - T$40)</f>
        <v>4</v>
      </c>
      <c r="U280" s="8">
        <f xml:space="preserve"> (Data!$C$45 - U$84 - U$40)</f>
        <v>4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22</v>
      </c>
      <c r="C282" s="8">
        <f xml:space="preserve"> (Data!$C$46 - C$86 - C$40)</f>
        <v>21</v>
      </c>
      <c r="D282" s="8">
        <f xml:space="preserve"> (Data!$C$46 - D$86 - D$40)</f>
        <v>21</v>
      </c>
      <c r="E282" s="8">
        <f xml:space="preserve"> (Data!$C$46 - E$86 - E$40)</f>
        <v>20</v>
      </c>
      <c r="F282" s="8">
        <f xml:space="preserve"> (Data!$C$46 - F$86 - F$40)</f>
        <v>20</v>
      </c>
      <c r="G282" s="8">
        <f xml:space="preserve"> (Data!$C$46 - G$86 - G$40)</f>
        <v>19</v>
      </c>
      <c r="H282" s="8">
        <f xml:space="preserve"> (Data!$C$46 - H$86 - H$40)</f>
        <v>19</v>
      </c>
      <c r="I282" s="8">
        <f xml:space="preserve"> (Data!$C$46 - I$86 - I$40)</f>
        <v>17</v>
      </c>
      <c r="J282" s="8">
        <f xml:space="preserve"> (Data!$C$46 - J$86 - J$40)</f>
        <v>17</v>
      </c>
      <c r="K282" s="8">
        <f xml:space="preserve"> (Data!$C$46 - K$86 - K$40)</f>
        <v>16</v>
      </c>
      <c r="L282" s="8">
        <f xml:space="preserve"> (Data!$C$46 - L$86 - L$40)</f>
        <v>15</v>
      </c>
      <c r="M282" s="8">
        <f xml:space="preserve"> (Data!$C$46 - M$86 - M$40)</f>
        <v>15</v>
      </c>
      <c r="N282" s="8">
        <f xml:space="preserve"> (Data!$C$46 - N$86 - N$40)</f>
        <v>15</v>
      </c>
      <c r="O282" s="8">
        <f xml:space="preserve"> (Data!$C$46 - O$86 - O$40)</f>
        <v>14</v>
      </c>
      <c r="P282" s="8">
        <f xml:space="preserve"> (Data!$C$46 - P$86 - P$40)</f>
        <v>14</v>
      </c>
      <c r="Q282" s="8">
        <f xml:space="preserve"> (Data!$C$46 - Q$86 - Q$40)</f>
        <v>13</v>
      </c>
      <c r="R282" s="8">
        <f xml:space="preserve"> (Data!$C$46 - R$86 - R$40)</f>
        <v>13</v>
      </c>
      <c r="S282" s="8">
        <f xml:space="preserve"> (Data!$C$46 - S$86 - S$40)</f>
        <v>13</v>
      </c>
      <c r="T282" s="8">
        <f xml:space="preserve"> (Data!$C$46 - T$86 - T$40)</f>
        <v>12</v>
      </c>
      <c r="U282" s="8">
        <f xml:space="preserve"> (Data!$C$46 - U$86 - U$40)</f>
        <v>12</v>
      </c>
    </row>
    <row r="283" spans="1:21">
      <c r="A283" s="8" t="s">
        <v>64</v>
      </c>
      <c r="B283" s="8">
        <f xml:space="preserve"> (Data!$C$46 - B$85 - B$40)</f>
        <v>19</v>
      </c>
      <c r="C283" s="8">
        <f xml:space="preserve"> (Data!$C$46 - C$85 - C$40)</f>
        <v>18</v>
      </c>
      <c r="D283" s="8">
        <f xml:space="preserve"> (Data!$C$46 - D$85 - D$40)</f>
        <v>18</v>
      </c>
      <c r="E283" s="8">
        <f xml:space="preserve"> (Data!$C$46 - E$85 - E$40)</f>
        <v>17</v>
      </c>
      <c r="F283" s="8">
        <f xml:space="preserve"> (Data!$C$46 - F$85 - F$40)</f>
        <v>17</v>
      </c>
      <c r="G283" s="8">
        <f xml:space="preserve"> (Data!$C$46 - G$85 - G$40)</f>
        <v>16</v>
      </c>
      <c r="H283" s="8">
        <f xml:space="preserve"> (Data!$C$46 - H$85 - H$40)</f>
        <v>16</v>
      </c>
      <c r="I283" s="8">
        <f xml:space="preserve"> (Data!$C$46 - I$85 - I$40)</f>
        <v>14</v>
      </c>
      <c r="J283" s="8">
        <f xml:space="preserve"> (Data!$C$46 - J$85 - J$40)</f>
        <v>14</v>
      </c>
      <c r="K283" s="8">
        <f xml:space="preserve"> (Data!$C$46 - K$85 - K$40)</f>
        <v>12</v>
      </c>
      <c r="L283" s="8">
        <f xml:space="preserve"> (Data!$C$46 - L$85 - L$40)</f>
        <v>11</v>
      </c>
      <c r="M283" s="8">
        <f xml:space="preserve"> (Data!$C$46 - M$85 - M$40)</f>
        <v>11</v>
      </c>
      <c r="N283" s="8">
        <f xml:space="preserve"> (Data!$C$46 - N$85 - N$40)</f>
        <v>10</v>
      </c>
      <c r="O283" s="8">
        <f xml:space="preserve"> (Data!$C$46 - O$85 - O$40)</f>
        <v>10</v>
      </c>
      <c r="P283" s="8">
        <f xml:space="preserve"> (Data!$C$46 - P$85 - P$40)</f>
        <v>9</v>
      </c>
      <c r="Q283" s="8">
        <f xml:space="preserve"> (Data!$C$46 - Q$85 - Q$40)</f>
        <v>9</v>
      </c>
      <c r="R283" s="8">
        <f xml:space="preserve"> (Data!$C$46 - R$85 - R$40)</f>
        <v>7</v>
      </c>
      <c r="S283" s="8">
        <f xml:space="preserve"> (Data!$C$46 - S$85 - S$40)</f>
        <v>7</v>
      </c>
      <c r="T283" s="8">
        <f xml:space="preserve"> (Data!$C$46 - T$85 - T$40)</f>
        <v>6</v>
      </c>
      <c r="U283" s="8">
        <f xml:space="preserve"> (Data!$C$46 - U$85 - U$40)</f>
        <v>6</v>
      </c>
    </row>
    <row r="284" spans="1:21">
      <c r="A284" s="8" t="s">
        <v>65</v>
      </c>
      <c r="B284" s="8">
        <f xml:space="preserve"> (Data!$C$46 - B$85 - B$40)</f>
        <v>19</v>
      </c>
      <c r="C284" s="8">
        <f xml:space="preserve"> (Data!$C$46 - C$85 - C$40)</f>
        <v>18</v>
      </c>
      <c r="D284" s="8">
        <f xml:space="preserve"> (Data!$C$46 - D$85 - D$40)</f>
        <v>18</v>
      </c>
      <c r="E284" s="8">
        <f xml:space="preserve"> (Data!$C$46 - E$85 - E$40)</f>
        <v>17</v>
      </c>
      <c r="F284" s="8">
        <f xml:space="preserve"> (Data!$C$46 - F$85 - F$40)</f>
        <v>17</v>
      </c>
      <c r="G284" s="8">
        <f xml:space="preserve"> (Data!$C$46 - G$85 - G$40)</f>
        <v>16</v>
      </c>
      <c r="H284" s="8">
        <f xml:space="preserve"> (Data!$C$46 - H$85 - H$40)</f>
        <v>16</v>
      </c>
      <c r="I284" s="8">
        <f xml:space="preserve"> (Data!$C$46 - I$85 - I$40)</f>
        <v>14</v>
      </c>
      <c r="J284" s="8">
        <f xml:space="preserve"> (Data!$C$46 - J$85 - J$40)</f>
        <v>14</v>
      </c>
      <c r="K284" s="8">
        <f xml:space="preserve"> (Data!$C$46 - K$85 - K$40)</f>
        <v>12</v>
      </c>
      <c r="L284" s="8">
        <f xml:space="preserve"> (Data!$C$46 - L$85 - L$40)</f>
        <v>11</v>
      </c>
      <c r="M284" s="8">
        <f xml:space="preserve"> (Data!$C$46 - M$85 - M$40)</f>
        <v>11</v>
      </c>
      <c r="N284" s="8">
        <f xml:space="preserve"> (Data!$C$46 - N$85 - N$40)</f>
        <v>10</v>
      </c>
      <c r="O284" s="8">
        <f xml:space="preserve"> (Data!$C$46 - O$85 - O$40)</f>
        <v>10</v>
      </c>
      <c r="P284" s="8">
        <f xml:space="preserve"> (Data!$C$46 - P$85 - P$40)</f>
        <v>9</v>
      </c>
      <c r="Q284" s="8">
        <f xml:space="preserve"> (Data!$C$46 - Q$85 - Q$40)</f>
        <v>9</v>
      </c>
      <c r="R284" s="8">
        <f xml:space="preserve"> (Data!$C$46 - R$85 - R$40)</f>
        <v>7</v>
      </c>
      <c r="S284" s="8">
        <f xml:space="preserve"> (Data!$C$46 - S$85 - S$40)</f>
        <v>7</v>
      </c>
      <c r="T284" s="8">
        <f xml:space="preserve"> (Data!$C$46 - T$85 - T$40)</f>
        <v>6</v>
      </c>
      <c r="U284" s="8">
        <f xml:space="preserve"> (Data!$C$46 - U$85 - U$40)</f>
        <v>6</v>
      </c>
    </row>
    <row r="285" spans="1:21">
      <c r="A285" s="8" t="s">
        <v>66</v>
      </c>
      <c r="B285" s="8">
        <f xml:space="preserve"> (Data!$C$46 - B$84 - B$40)</f>
        <v>21</v>
      </c>
      <c r="C285" s="8">
        <f xml:space="preserve"> (Data!$C$46 - C$84 - C$40)</f>
        <v>20</v>
      </c>
      <c r="D285" s="8">
        <f xml:space="preserve"> (Data!$C$46 - D$84 - D$40)</f>
        <v>20</v>
      </c>
      <c r="E285" s="8">
        <f xml:space="preserve"> (Data!$C$46 - E$84 - E$40)</f>
        <v>19</v>
      </c>
      <c r="F285" s="8">
        <f xml:space="preserve"> (Data!$C$46 - F$84 - F$40)</f>
        <v>19</v>
      </c>
      <c r="G285" s="8">
        <f xml:space="preserve"> (Data!$C$46 - G$84 - G$40)</f>
        <v>18</v>
      </c>
      <c r="H285" s="8">
        <f xml:space="preserve"> (Data!$C$46 - H$84 - H$40)</f>
        <v>18</v>
      </c>
      <c r="I285" s="8">
        <f xml:space="preserve"> (Data!$C$46 - I$84 - I$40)</f>
        <v>16</v>
      </c>
      <c r="J285" s="8">
        <f xml:space="preserve"> (Data!$C$46 - J$84 - J$40)</f>
        <v>16</v>
      </c>
      <c r="K285" s="8">
        <f xml:space="preserve"> (Data!$C$46 - K$84 - K$40)</f>
        <v>14</v>
      </c>
      <c r="L285" s="8">
        <f xml:space="preserve"> (Data!$C$46 - L$84 - L$40)</f>
        <v>13</v>
      </c>
      <c r="M285" s="8">
        <f xml:space="preserve"> (Data!$C$46 - M$84 - M$40)</f>
        <v>13</v>
      </c>
      <c r="N285" s="8">
        <f xml:space="preserve"> (Data!$C$46 - N$84 - N$40)</f>
        <v>12</v>
      </c>
      <c r="O285" s="8">
        <f xml:space="preserve"> (Data!$C$46 - O$84 - O$40)</f>
        <v>12</v>
      </c>
      <c r="P285" s="8">
        <f xml:space="preserve"> (Data!$C$46 - P$84 - P$40)</f>
        <v>11</v>
      </c>
      <c r="Q285" s="8">
        <f xml:space="preserve"> (Data!$C$46 - Q$84 - Q$40)</f>
        <v>11</v>
      </c>
      <c r="R285" s="8">
        <f xml:space="preserve"> (Data!$C$46 - R$84 - R$40)</f>
        <v>10</v>
      </c>
      <c r="S285" s="8">
        <f xml:space="preserve"> (Data!$C$46 - S$84 - S$40)</f>
        <v>10</v>
      </c>
      <c r="T285" s="8">
        <f xml:space="preserve"> (Data!$C$46 - T$84 - T$40)</f>
        <v>9</v>
      </c>
      <c r="U285" s="8">
        <f xml:space="preserve"> (Data!$C$46 - U$84 - U$40)</f>
        <v>9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17</v>
      </c>
      <c r="C289" s="8">
        <f xml:space="preserve"> (Data!$D$44 - C$86 - C$40)</f>
        <v>16</v>
      </c>
      <c r="D289" s="8">
        <f xml:space="preserve"> (Data!$D$44 - D$86 - D$40)</f>
        <v>16</v>
      </c>
      <c r="E289" s="8">
        <f xml:space="preserve"> (Data!$D$44 - E$86 - E$40)</f>
        <v>15</v>
      </c>
      <c r="F289" s="8">
        <f xml:space="preserve"> (Data!$D$44 - F$86 - F$40)</f>
        <v>15</v>
      </c>
      <c r="G289" s="8">
        <f xml:space="preserve"> (Data!$D$44 - G$86 - G$40)</f>
        <v>14</v>
      </c>
      <c r="H289" s="8">
        <f xml:space="preserve"> (Data!$D$44 - H$86 - H$40)</f>
        <v>14</v>
      </c>
      <c r="I289" s="8">
        <f xml:space="preserve"> (Data!$D$44 - I$86 - I$40)</f>
        <v>12</v>
      </c>
      <c r="J289" s="8">
        <f xml:space="preserve"> (Data!$D$44 - J$86 - J$40)</f>
        <v>12</v>
      </c>
      <c r="K289" s="8">
        <f xml:space="preserve"> (Data!$D$44 - K$86 - K$40)</f>
        <v>11</v>
      </c>
      <c r="L289" s="8">
        <f xml:space="preserve"> (Data!$D$44 - L$86 - L$40)</f>
        <v>10</v>
      </c>
      <c r="M289" s="8">
        <f xml:space="preserve"> (Data!$D$44 - M$86 - M$40)</f>
        <v>10</v>
      </c>
      <c r="N289" s="8">
        <f xml:space="preserve"> (Data!$D$44 - N$86 - N$40)</f>
        <v>10</v>
      </c>
      <c r="O289" s="8">
        <f xml:space="preserve"> (Data!$D$44 - O$86 - O$40)</f>
        <v>9</v>
      </c>
      <c r="P289" s="8">
        <f xml:space="preserve"> (Data!$D$44 - P$86 - P$40)</f>
        <v>9</v>
      </c>
      <c r="Q289" s="8">
        <f xml:space="preserve"> (Data!$D$44 - Q$86 - Q$40)</f>
        <v>8</v>
      </c>
      <c r="R289" s="8">
        <f xml:space="preserve"> (Data!$D$44 - R$86 - R$40)</f>
        <v>8</v>
      </c>
      <c r="S289" s="8">
        <f xml:space="preserve"> (Data!$D$44 - S$86 - S$40)</f>
        <v>8</v>
      </c>
      <c r="T289" s="8">
        <f xml:space="preserve"> (Data!$D$44 - T$86 - T$40)</f>
        <v>7</v>
      </c>
      <c r="U289" s="8">
        <f xml:space="preserve"> (Data!$D$44 - U$86 - U$40)</f>
        <v>7</v>
      </c>
    </row>
    <row r="290" spans="1:21">
      <c r="A290" s="8" t="s">
        <v>64</v>
      </c>
      <c r="B290" s="8">
        <f xml:space="preserve"> (Data!$D$44 - B$85 - B$40)</f>
        <v>14</v>
      </c>
      <c r="C290" s="8">
        <f xml:space="preserve"> (Data!$D$44 - C$85 - C$40)</f>
        <v>13</v>
      </c>
      <c r="D290" s="8">
        <f xml:space="preserve"> (Data!$D$44 - D$85 - D$40)</f>
        <v>13</v>
      </c>
      <c r="E290" s="8">
        <f xml:space="preserve"> (Data!$D$44 - E$85 - E$40)</f>
        <v>12</v>
      </c>
      <c r="F290" s="8">
        <f xml:space="preserve"> (Data!$D$44 - F$85 - F$40)</f>
        <v>12</v>
      </c>
      <c r="G290" s="8">
        <f xml:space="preserve"> (Data!$D$44 - G$85 - G$40)</f>
        <v>11</v>
      </c>
      <c r="H290" s="8">
        <f xml:space="preserve"> (Data!$D$44 - H$85 - H$40)</f>
        <v>11</v>
      </c>
      <c r="I290" s="8">
        <f xml:space="preserve"> (Data!$D$44 - I$85 - I$40)</f>
        <v>9</v>
      </c>
      <c r="J290" s="8">
        <f xml:space="preserve"> (Data!$D$44 - J$85 - J$40)</f>
        <v>9</v>
      </c>
      <c r="K290" s="8">
        <f xml:space="preserve"> (Data!$D$44 - K$85 - K$40)</f>
        <v>7</v>
      </c>
      <c r="L290" s="8">
        <f xml:space="preserve"> (Data!$D$44 - L$85 - L$40)</f>
        <v>6</v>
      </c>
      <c r="M290" s="8">
        <f xml:space="preserve"> (Data!$D$44 - M$85 - M$40)</f>
        <v>6</v>
      </c>
      <c r="N290" s="8">
        <f xml:space="preserve"> (Data!$D$44 - N$85 - N$40)</f>
        <v>5</v>
      </c>
      <c r="O290" s="8">
        <f xml:space="preserve"> (Data!$D$44 - O$85 - O$40)</f>
        <v>5</v>
      </c>
      <c r="P290" s="8">
        <f xml:space="preserve"> (Data!$D$44 - P$85 - P$40)</f>
        <v>4</v>
      </c>
      <c r="Q290" s="8">
        <f xml:space="preserve"> (Data!$D$44 - Q$85 - Q$40)</f>
        <v>4</v>
      </c>
      <c r="R290" s="8">
        <f xml:space="preserve"> (Data!$D$44 - R$85 - R$40)</f>
        <v>2</v>
      </c>
      <c r="S290" s="8">
        <f xml:space="preserve"> (Data!$D$44 - S$85 - S$40)</f>
        <v>2</v>
      </c>
      <c r="T290" s="8">
        <f xml:space="preserve"> (Data!$D$44 - T$85 - T$40)</f>
        <v>1</v>
      </c>
      <c r="U290" s="8">
        <f xml:space="preserve"> (Data!$D$44 - U$85 - U$40)</f>
        <v>1</v>
      </c>
    </row>
    <row r="291" spans="1:21">
      <c r="A291" s="8" t="s">
        <v>65</v>
      </c>
      <c r="B291" s="8">
        <f xml:space="preserve"> (Data!$D$44 - B$85 - B$40)</f>
        <v>14</v>
      </c>
      <c r="C291" s="8">
        <f xml:space="preserve"> (Data!$D$44 - C$85 - C$40)</f>
        <v>13</v>
      </c>
      <c r="D291" s="8">
        <f xml:space="preserve"> (Data!$D$44 - D$85 - D$40)</f>
        <v>13</v>
      </c>
      <c r="E291" s="8">
        <f xml:space="preserve"> (Data!$D$44 - E$85 - E$40)</f>
        <v>12</v>
      </c>
      <c r="F291" s="8">
        <f xml:space="preserve"> (Data!$D$44 - F$85 - F$40)</f>
        <v>12</v>
      </c>
      <c r="G291" s="8">
        <f xml:space="preserve"> (Data!$D$44 - G$85 - G$40)</f>
        <v>11</v>
      </c>
      <c r="H291" s="8">
        <f xml:space="preserve"> (Data!$D$44 - H$85 - H$40)</f>
        <v>11</v>
      </c>
      <c r="I291" s="8">
        <f xml:space="preserve"> (Data!$D$44 - I$85 - I$40)</f>
        <v>9</v>
      </c>
      <c r="J291" s="8">
        <f xml:space="preserve"> (Data!$D$44 - J$85 - J$40)</f>
        <v>9</v>
      </c>
      <c r="K291" s="8">
        <f xml:space="preserve"> (Data!$D$44 - K$85 - K$40)</f>
        <v>7</v>
      </c>
      <c r="L291" s="8">
        <f xml:space="preserve"> (Data!$D$44 - L$85 - L$40)</f>
        <v>6</v>
      </c>
      <c r="M291" s="8">
        <f xml:space="preserve"> (Data!$D$44 - M$85 - M$40)</f>
        <v>6</v>
      </c>
      <c r="N291" s="8">
        <f xml:space="preserve"> (Data!$D$44 - N$85 - N$40)</f>
        <v>5</v>
      </c>
      <c r="O291" s="8">
        <f xml:space="preserve"> (Data!$D$44 - O$85 - O$40)</f>
        <v>5</v>
      </c>
      <c r="P291" s="8">
        <f xml:space="preserve"> (Data!$D$44 - P$85 - P$40)</f>
        <v>4</v>
      </c>
      <c r="Q291" s="8">
        <f xml:space="preserve"> (Data!$D$44 - Q$85 - Q$40)</f>
        <v>4</v>
      </c>
      <c r="R291" s="8">
        <f xml:space="preserve"> (Data!$D$44 - R$85 - R$40)</f>
        <v>2</v>
      </c>
      <c r="S291" s="8">
        <f xml:space="preserve"> (Data!$D$44 - S$85 - S$40)</f>
        <v>2</v>
      </c>
      <c r="T291" s="8">
        <f xml:space="preserve"> (Data!$D$44 - T$85 - T$40)</f>
        <v>1</v>
      </c>
      <c r="U291" s="8">
        <f xml:space="preserve"> (Data!$D$44 - U$85 - U$40)</f>
        <v>1</v>
      </c>
    </row>
    <row r="292" spans="1:21">
      <c r="A292" s="8" t="s">
        <v>66</v>
      </c>
      <c r="B292" s="8">
        <f xml:space="preserve"> (Data!$D$44 - B$84 - B$40)</f>
        <v>16</v>
      </c>
      <c r="C292" s="8">
        <f xml:space="preserve"> (Data!$D$44 - C$84 - C$40)</f>
        <v>15</v>
      </c>
      <c r="D292" s="8">
        <f xml:space="preserve"> (Data!$D$44 - D$84 - D$40)</f>
        <v>15</v>
      </c>
      <c r="E292" s="8">
        <f xml:space="preserve"> (Data!$D$44 - E$84 - E$40)</f>
        <v>14</v>
      </c>
      <c r="F292" s="8">
        <f xml:space="preserve"> (Data!$D$44 - F$84 - F$40)</f>
        <v>14</v>
      </c>
      <c r="G292" s="8">
        <f xml:space="preserve"> (Data!$D$44 - G$84 - G$40)</f>
        <v>13</v>
      </c>
      <c r="H292" s="8">
        <f xml:space="preserve"> (Data!$D$44 - H$84 - H$40)</f>
        <v>13</v>
      </c>
      <c r="I292" s="8">
        <f xml:space="preserve"> (Data!$D$44 - I$84 - I$40)</f>
        <v>11</v>
      </c>
      <c r="J292" s="8">
        <f xml:space="preserve"> (Data!$D$44 - J$84 - J$40)</f>
        <v>11</v>
      </c>
      <c r="K292" s="8">
        <f xml:space="preserve"> (Data!$D$44 - K$84 - K$40)</f>
        <v>9</v>
      </c>
      <c r="L292" s="8">
        <f xml:space="preserve"> (Data!$D$44 - L$84 - L$40)</f>
        <v>8</v>
      </c>
      <c r="M292" s="8">
        <f xml:space="preserve"> (Data!$D$44 - M$84 - M$40)</f>
        <v>8</v>
      </c>
      <c r="N292" s="8">
        <f xml:space="preserve"> (Data!$D$44 - N$84 - N$40)</f>
        <v>7</v>
      </c>
      <c r="O292" s="8">
        <f xml:space="preserve"> (Data!$D$44 - O$84 - O$40)</f>
        <v>7</v>
      </c>
      <c r="P292" s="8">
        <f xml:space="preserve"> (Data!$D$44 - P$84 - P$40)</f>
        <v>6</v>
      </c>
      <c r="Q292" s="8">
        <f xml:space="preserve"> (Data!$D$44 - Q$84 - Q$40)</f>
        <v>6</v>
      </c>
      <c r="R292" s="8">
        <f xml:space="preserve"> (Data!$D$44 - R$84 - R$40)</f>
        <v>5</v>
      </c>
      <c r="S292" s="8">
        <f xml:space="preserve"> (Data!$D$44 - S$84 - S$40)</f>
        <v>5</v>
      </c>
      <c r="T292" s="8">
        <f xml:space="preserve"> (Data!$D$44 - T$84 - T$40)</f>
        <v>4</v>
      </c>
      <c r="U292" s="8">
        <f xml:space="preserve"> (Data!$D$44 - U$84 - U$40)</f>
        <v>4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22</v>
      </c>
      <c r="C294" s="8">
        <f xml:space="preserve"> (Data!$D$45 - C$86 - C$40)</f>
        <v>21</v>
      </c>
      <c r="D294" s="8">
        <f xml:space="preserve"> (Data!$D$45 - D$86 - D$40)</f>
        <v>21</v>
      </c>
      <c r="E294" s="8">
        <f xml:space="preserve"> (Data!$D$45 - E$86 - E$40)</f>
        <v>20</v>
      </c>
      <c r="F294" s="8">
        <f xml:space="preserve"> (Data!$D$45 - F$86 - F$40)</f>
        <v>20</v>
      </c>
      <c r="G294" s="8">
        <f xml:space="preserve"> (Data!$D$45 - G$86 - G$40)</f>
        <v>19</v>
      </c>
      <c r="H294" s="8">
        <f xml:space="preserve"> (Data!$D$45 - H$86 - H$40)</f>
        <v>19</v>
      </c>
      <c r="I294" s="8">
        <f xml:space="preserve"> (Data!$D$45 - I$86 - I$40)</f>
        <v>17</v>
      </c>
      <c r="J294" s="8">
        <f xml:space="preserve"> (Data!$D$45 - J$86 - J$40)</f>
        <v>17</v>
      </c>
      <c r="K294" s="8">
        <f xml:space="preserve"> (Data!$D$45 - K$86 - K$40)</f>
        <v>16</v>
      </c>
      <c r="L294" s="8">
        <f xml:space="preserve"> (Data!$D$45 - L$86 - L$40)</f>
        <v>15</v>
      </c>
      <c r="M294" s="8">
        <f xml:space="preserve"> (Data!$D$45 - M$86 - M$40)</f>
        <v>15</v>
      </c>
      <c r="N294" s="8">
        <f xml:space="preserve"> (Data!$D$45 - N$86 - N$40)</f>
        <v>15</v>
      </c>
      <c r="O294" s="8">
        <f xml:space="preserve"> (Data!$D$45 - O$86 - O$40)</f>
        <v>14</v>
      </c>
      <c r="P294" s="8">
        <f xml:space="preserve"> (Data!$D$45 - P$86 - P$40)</f>
        <v>14</v>
      </c>
      <c r="Q294" s="8">
        <f xml:space="preserve"> (Data!$D$45 - Q$86 - Q$40)</f>
        <v>13</v>
      </c>
      <c r="R294" s="8">
        <f xml:space="preserve"> (Data!$D$45 - R$86 - R$40)</f>
        <v>13</v>
      </c>
      <c r="S294" s="8">
        <f xml:space="preserve"> (Data!$D$45 - S$86 - S$40)</f>
        <v>13</v>
      </c>
      <c r="T294" s="8">
        <f xml:space="preserve"> (Data!$D$45 - T$86 - T$40)</f>
        <v>12</v>
      </c>
      <c r="U294" s="8">
        <f xml:space="preserve"> (Data!$D$45 - U$86 - U$40)</f>
        <v>12</v>
      </c>
    </row>
    <row r="295" spans="1:21">
      <c r="A295" s="8" t="s">
        <v>64</v>
      </c>
      <c r="B295" s="8">
        <f xml:space="preserve"> (Data!$D$45 - B$85 - B$40)</f>
        <v>19</v>
      </c>
      <c r="C295" s="8">
        <f xml:space="preserve"> (Data!$D$45 - C$85 - C$40)</f>
        <v>18</v>
      </c>
      <c r="D295" s="8">
        <f xml:space="preserve"> (Data!$D$45 - D$85 - D$40)</f>
        <v>18</v>
      </c>
      <c r="E295" s="8">
        <f xml:space="preserve"> (Data!$D$45 - E$85 - E$40)</f>
        <v>17</v>
      </c>
      <c r="F295" s="8">
        <f xml:space="preserve"> (Data!$D$45 - F$85 - F$40)</f>
        <v>17</v>
      </c>
      <c r="G295" s="8">
        <f xml:space="preserve"> (Data!$D$45 - G$85 - G$40)</f>
        <v>16</v>
      </c>
      <c r="H295" s="8">
        <f xml:space="preserve"> (Data!$D$45 - H$85 - H$40)</f>
        <v>16</v>
      </c>
      <c r="I295" s="8">
        <f xml:space="preserve"> (Data!$D$45 - I$85 - I$40)</f>
        <v>14</v>
      </c>
      <c r="J295" s="8">
        <f xml:space="preserve"> (Data!$D$45 - J$85 - J$40)</f>
        <v>14</v>
      </c>
      <c r="K295" s="8">
        <f xml:space="preserve"> (Data!$D$45 - K$85 - K$40)</f>
        <v>12</v>
      </c>
      <c r="L295" s="8">
        <f xml:space="preserve"> (Data!$D$45 - L$85 - L$40)</f>
        <v>11</v>
      </c>
      <c r="M295" s="8">
        <f xml:space="preserve"> (Data!$D$45 - M$85 - M$40)</f>
        <v>11</v>
      </c>
      <c r="N295" s="8">
        <f xml:space="preserve"> (Data!$D$45 - N$85 - N$40)</f>
        <v>10</v>
      </c>
      <c r="O295" s="8">
        <f xml:space="preserve"> (Data!$D$45 - O$85 - O$40)</f>
        <v>10</v>
      </c>
      <c r="P295" s="8">
        <f xml:space="preserve"> (Data!$D$45 - P$85 - P$40)</f>
        <v>9</v>
      </c>
      <c r="Q295" s="8">
        <f xml:space="preserve"> (Data!$D$45 - Q$85 - Q$40)</f>
        <v>9</v>
      </c>
      <c r="R295" s="8">
        <f xml:space="preserve"> (Data!$D$45 - R$85 - R$40)</f>
        <v>7</v>
      </c>
      <c r="S295" s="8">
        <f xml:space="preserve"> (Data!$D$45 - S$85 - S$40)</f>
        <v>7</v>
      </c>
      <c r="T295" s="8">
        <f xml:space="preserve"> (Data!$D$45 - T$85 - T$40)</f>
        <v>6</v>
      </c>
      <c r="U295" s="8">
        <f xml:space="preserve"> (Data!$D$45 - U$85 - U$40)</f>
        <v>6</v>
      </c>
    </row>
    <row r="296" spans="1:21">
      <c r="A296" s="8" t="s">
        <v>65</v>
      </c>
      <c r="B296" s="8">
        <f xml:space="preserve"> (Data!$D$45 - B$85 - B$40)</f>
        <v>19</v>
      </c>
      <c r="C296" s="8">
        <f xml:space="preserve"> (Data!$D$45 - C$85 - C$40)</f>
        <v>18</v>
      </c>
      <c r="D296" s="8">
        <f xml:space="preserve"> (Data!$D$45 - D$85 - D$40)</f>
        <v>18</v>
      </c>
      <c r="E296" s="8">
        <f xml:space="preserve"> (Data!$D$45 - E$85 - E$40)</f>
        <v>17</v>
      </c>
      <c r="F296" s="8">
        <f xml:space="preserve"> (Data!$D$45 - F$85 - F$40)</f>
        <v>17</v>
      </c>
      <c r="G296" s="8">
        <f xml:space="preserve"> (Data!$D$45 - G$85 - G$40)</f>
        <v>16</v>
      </c>
      <c r="H296" s="8">
        <f xml:space="preserve"> (Data!$D$45 - H$85 - H$40)</f>
        <v>16</v>
      </c>
      <c r="I296" s="8">
        <f xml:space="preserve"> (Data!$D$45 - I$85 - I$40)</f>
        <v>14</v>
      </c>
      <c r="J296" s="8">
        <f xml:space="preserve"> (Data!$D$45 - J$85 - J$40)</f>
        <v>14</v>
      </c>
      <c r="K296" s="8">
        <f xml:space="preserve"> (Data!$D$45 - K$85 - K$40)</f>
        <v>12</v>
      </c>
      <c r="L296" s="8">
        <f xml:space="preserve"> (Data!$D$45 - L$85 - L$40)</f>
        <v>11</v>
      </c>
      <c r="M296" s="8">
        <f xml:space="preserve"> (Data!$D$45 - M$85 - M$40)</f>
        <v>11</v>
      </c>
      <c r="N296" s="8">
        <f xml:space="preserve"> (Data!$D$45 - N$85 - N$40)</f>
        <v>10</v>
      </c>
      <c r="O296" s="8">
        <f xml:space="preserve"> (Data!$D$45 - O$85 - O$40)</f>
        <v>10</v>
      </c>
      <c r="P296" s="8">
        <f xml:space="preserve"> (Data!$D$45 - P$85 - P$40)</f>
        <v>9</v>
      </c>
      <c r="Q296" s="8">
        <f xml:space="preserve"> (Data!$D$45 - Q$85 - Q$40)</f>
        <v>9</v>
      </c>
      <c r="R296" s="8">
        <f xml:space="preserve"> (Data!$D$45 - R$85 - R$40)</f>
        <v>7</v>
      </c>
      <c r="S296" s="8">
        <f xml:space="preserve"> (Data!$D$45 - S$85 - S$40)</f>
        <v>7</v>
      </c>
      <c r="T296" s="8">
        <f xml:space="preserve"> (Data!$D$45 - T$85 - T$40)</f>
        <v>6</v>
      </c>
      <c r="U296" s="8">
        <f xml:space="preserve"> (Data!$D$45 - U$85 - U$40)</f>
        <v>6</v>
      </c>
    </row>
    <row r="297" spans="1:21">
      <c r="A297" s="8" t="s">
        <v>66</v>
      </c>
      <c r="B297" s="8">
        <f xml:space="preserve"> (Data!$D$45 - B$84 - B$40)</f>
        <v>21</v>
      </c>
      <c r="C297" s="8">
        <f xml:space="preserve"> (Data!$D$45 - C$84 - C$40)</f>
        <v>20</v>
      </c>
      <c r="D297" s="8">
        <f xml:space="preserve"> (Data!$D$45 - D$84 - D$40)</f>
        <v>20</v>
      </c>
      <c r="E297" s="8">
        <f xml:space="preserve"> (Data!$D$45 - E$84 - E$40)</f>
        <v>19</v>
      </c>
      <c r="F297" s="8">
        <f xml:space="preserve"> (Data!$D$45 - F$84 - F$40)</f>
        <v>19</v>
      </c>
      <c r="G297" s="8">
        <f xml:space="preserve"> (Data!$D$45 - G$84 - G$40)</f>
        <v>18</v>
      </c>
      <c r="H297" s="8">
        <f xml:space="preserve"> (Data!$D$45 - H$84 - H$40)</f>
        <v>18</v>
      </c>
      <c r="I297" s="8">
        <f xml:space="preserve"> (Data!$D$45 - I$84 - I$40)</f>
        <v>16</v>
      </c>
      <c r="J297" s="8">
        <f xml:space="preserve"> (Data!$D$45 - J$84 - J$40)</f>
        <v>16</v>
      </c>
      <c r="K297" s="8">
        <f xml:space="preserve"> (Data!$D$45 - K$84 - K$40)</f>
        <v>14</v>
      </c>
      <c r="L297" s="8">
        <f xml:space="preserve"> (Data!$D$45 - L$84 - L$40)</f>
        <v>13</v>
      </c>
      <c r="M297" s="8">
        <f xml:space="preserve"> (Data!$D$45 - M$84 - M$40)</f>
        <v>13</v>
      </c>
      <c r="N297" s="8">
        <f xml:space="preserve"> (Data!$D$45 - N$84 - N$40)</f>
        <v>12</v>
      </c>
      <c r="O297" s="8">
        <f xml:space="preserve"> (Data!$D$45 - O$84 - O$40)</f>
        <v>12</v>
      </c>
      <c r="P297" s="8">
        <f xml:space="preserve"> (Data!$D$45 - P$84 - P$40)</f>
        <v>11</v>
      </c>
      <c r="Q297" s="8">
        <f xml:space="preserve"> (Data!$D$45 - Q$84 - Q$40)</f>
        <v>11</v>
      </c>
      <c r="R297" s="8">
        <f xml:space="preserve"> (Data!$D$45 - R$84 - R$40)</f>
        <v>10</v>
      </c>
      <c r="S297" s="8">
        <f xml:space="preserve"> (Data!$D$45 - S$84 - S$40)</f>
        <v>10</v>
      </c>
      <c r="T297" s="8">
        <f xml:space="preserve"> (Data!$D$45 - T$84 - T$40)</f>
        <v>9</v>
      </c>
      <c r="U297" s="8">
        <f xml:space="preserve"> (Data!$D$45 - U$84 - U$40)</f>
        <v>9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27</v>
      </c>
      <c r="C299" s="8">
        <f xml:space="preserve"> (Data!$D$46 - C$86 - C$40)</f>
        <v>26</v>
      </c>
      <c r="D299" s="8">
        <f xml:space="preserve"> (Data!$D$46 - D$86 - D$40)</f>
        <v>26</v>
      </c>
      <c r="E299" s="8">
        <f xml:space="preserve"> (Data!$D$46 - E$86 - E$40)</f>
        <v>25</v>
      </c>
      <c r="F299" s="8">
        <f xml:space="preserve"> (Data!$D$46 - F$86 - F$40)</f>
        <v>25</v>
      </c>
      <c r="G299" s="8">
        <f xml:space="preserve"> (Data!$D$46 - G$86 - G$40)</f>
        <v>24</v>
      </c>
      <c r="H299" s="8">
        <f xml:space="preserve"> (Data!$D$46 - H$86 - H$40)</f>
        <v>24</v>
      </c>
      <c r="I299" s="8">
        <f xml:space="preserve"> (Data!$D$46 - I$86 - I$40)</f>
        <v>22</v>
      </c>
      <c r="J299" s="8">
        <f xml:space="preserve"> (Data!$D$46 - J$86 - J$40)</f>
        <v>22</v>
      </c>
      <c r="K299" s="8">
        <f xml:space="preserve"> (Data!$D$46 - K$86 - K$40)</f>
        <v>21</v>
      </c>
      <c r="L299" s="8">
        <f xml:space="preserve"> (Data!$D$46 - L$86 - L$40)</f>
        <v>20</v>
      </c>
      <c r="M299" s="8">
        <f xml:space="preserve"> (Data!$D$46 - M$86 - M$40)</f>
        <v>20</v>
      </c>
      <c r="N299" s="8">
        <f xml:space="preserve"> (Data!$D$46 - N$86 - N$40)</f>
        <v>20</v>
      </c>
      <c r="O299" s="8">
        <f xml:space="preserve"> (Data!$D$46 - O$86 - O$40)</f>
        <v>19</v>
      </c>
      <c r="P299" s="8">
        <f xml:space="preserve"> (Data!$D$46 - P$86 - P$40)</f>
        <v>19</v>
      </c>
      <c r="Q299" s="8">
        <f xml:space="preserve"> (Data!$D$46 - Q$86 - Q$40)</f>
        <v>18</v>
      </c>
      <c r="R299" s="8">
        <f xml:space="preserve"> (Data!$D$46 - R$86 - R$40)</f>
        <v>18</v>
      </c>
      <c r="S299" s="8">
        <f xml:space="preserve"> (Data!$D$46 - S$86 - S$40)</f>
        <v>18</v>
      </c>
      <c r="T299" s="8">
        <f xml:space="preserve"> (Data!$D$46 - T$86 - T$40)</f>
        <v>17</v>
      </c>
      <c r="U299" s="8">
        <f xml:space="preserve"> (Data!$D$46 - U$86 - U$40)</f>
        <v>17</v>
      </c>
    </row>
    <row r="300" spans="1:21">
      <c r="A300" s="8" t="s">
        <v>64</v>
      </c>
      <c r="B300" s="8">
        <f xml:space="preserve"> (Data!$D$46 - B$85 - B$40)</f>
        <v>24</v>
      </c>
      <c r="C300" s="8">
        <f xml:space="preserve"> (Data!$D$46 - C$85 - C$40)</f>
        <v>23</v>
      </c>
      <c r="D300" s="8">
        <f xml:space="preserve"> (Data!$D$46 - D$85 - D$40)</f>
        <v>23</v>
      </c>
      <c r="E300" s="8">
        <f xml:space="preserve"> (Data!$D$46 - E$85 - E$40)</f>
        <v>22</v>
      </c>
      <c r="F300" s="8">
        <f xml:space="preserve"> (Data!$D$46 - F$85 - F$40)</f>
        <v>22</v>
      </c>
      <c r="G300" s="8">
        <f xml:space="preserve"> (Data!$D$46 - G$85 - G$40)</f>
        <v>21</v>
      </c>
      <c r="H300" s="8">
        <f xml:space="preserve"> (Data!$D$46 - H$85 - H$40)</f>
        <v>21</v>
      </c>
      <c r="I300" s="8">
        <f xml:space="preserve"> (Data!$D$46 - I$85 - I$40)</f>
        <v>19</v>
      </c>
      <c r="J300" s="8">
        <f xml:space="preserve"> (Data!$D$46 - J$85 - J$40)</f>
        <v>19</v>
      </c>
      <c r="K300" s="8">
        <f xml:space="preserve"> (Data!$D$46 - K$85 - K$40)</f>
        <v>17</v>
      </c>
      <c r="L300" s="8">
        <f xml:space="preserve"> (Data!$D$46 - L$85 - L$40)</f>
        <v>16</v>
      </c>
      <c r="M300" s="8">
        <f xml:space="preserve"> (Data!$D$46 - M$85 - M$40)</f>
        <v>16</v>
      </c>
      <c r="N300" s="8">
        <f xml:space="preserve"> (Data!$D$46 - N$85 - N$40)</f>
        <v>15</v>
      </c>
      <c r="O300" s="8">
        <f xml:space="preserve"> (Data!$D$46 - O$85 - O$40)</f>
        <v>15</v>
      </c>
      <c r="P300" s="8">
        <f xml:space="preserve"> (Data!$D$46 - P$85 - P$40)</f>
        <v>14</v>
      </c>
      <c r="Q300" s="8">
        <f xml:space="preserve"> (Data!$D$46 - Q$85 - Q$40)</f>
        <v>14</v>
      </c>
      <c r="R300" s="8">
        <f xml:space="preserve"> (Data!$D$46 - R$85 - R$40)</f>
        <v>12</v>
      </c>
      <c r="S300" s="8">
        <f xml:space="preserve"> (Data!$D$46 - S$85 - S$40)</f>
        <v>12</v>
      </c>
      <c r="T300" s="8">
        <f xml:space="preserve"> (Data!$D$46 - T$85 - T$40)</f>
        <v>11</v>
      </c>
      <c r="U300" s="8">
        <f xml:space="preserve"> (Data!$D$46 - U$85 - U$40)</f>
        <v>11</v>
      </c>
    </row>
    <row r="301" spans="1:21">
      <c r="A301" s="8" t="s">
        <v>65</v>
      </c>
      <c r="B301" s="8">
        <f xml:space="preserve"> (Data!$D$46 - B$85 - B$40)</f>
        <v>24</v>
      </c>
      <c r="C301" s="8">
        <f xml:space="preserve"> (Data!$D$46 - C$85 - C$40)</f>
        <v>23</v>
      </c>
      <c r="D301" s="8">
        <f xml:space="preserve"> (Data!$D$46 - D$85 - D$40)</f>
        <v>23</v>
      </c>
      <c r="E301" s="8">
        <f xml:space="preserve"> (Data!$D$46 - E$85 - E$40)</f>
        <v>22</v>
      </c>
      <c r="F301" s="8">
        <f xml:space="preserve"> (Data!$D$46 - F$85 - F$40)</f>
        <v>22</v>
      </c>
      <c r="G301" s="8">
        <f xml:space="preserve"> (Data!$D$46 - G$85 - G$40)</f>
        <v>21</v>
      </c>
      <c r="H301" s="8">
        <f xml:space="preserve"> (Data!$D$46 - H$85 - H$40)</f>
        <v>21</v>
      </c>
      <c r="I301" s="8">
        <f xml:space="preserve"> (Data!$D$46 - I$85 - I$40)</f>
        <v>19</v>
      </c>
      <c r="J301" s="8">
        <f xml:space="preserve"> (Data!$D$46 - J$85 - J$40)</f>
        <v>19</v>
      </c>
      <c r="K301" s="8">
        <f xml:space="preserve"> (Data!$D$46 - K$85 - K$40)</f>
        <v>17</v>
      </c>
      <c r="L301" s="8">
        <f xml:space="preserve"> (Data!$D$46 - L$85 - L$40)</f>
        <v>16</v>
      </c>
      <c r="M301" s="8">
        <f xml:space="preserve"> (Data!$D$46 - M$85 - M$40)</f>
        <v>16</v>
      </c>
      <c r="N301" s="8">
        <f xml:space="preserve"> (Data!$D$46 - N$85 - N$40)</f>
        <v>15</v>
      </c>
      <c r="O301" s="8">
        <f xml:space="preserve"> (Data!$D$46 - O$85 - O$40)</f>
        <v>15</v>
      </c>
      <c r="P301" s="8">
        <f xml:space="preserve"> (Data!$D$46 - P$85 - P$40)</f>
        <v>14</v>
      </c>
      <c r="Q301" s="8">
        <f xml:space="preserve"> (Data!$D$46 - Q$85 - Q$40)</f>
        <v>14</v>
      </c>
      <c r="R301" s="8">
        <f xml:space="preserve"> (Data!$D$46 - R$85 - R$40)</f>
        <v>12</v>
      </c>
      <c r="S301" s="8">
        <f xml:space="preserve"> (Data!$D$46 - S$85 - S$40)</f>
        <v>12</v>
      </c>
      <c r="T301" s="8">
        <f xml:space="preserve"> (Data!$D$46 - T$85 - T$40)</f>
        <v>11</v>
      </c>
      <c r="U301" s="8">
        <f xml:space="preserve"> (Data!$D$46 - U$85 - U$40)</f>
        <v>11</v>
      </c>
    </row>
    <row r="302" spans="1:21">
      <c r="A302" s="8" t="s">
        <v>66</v>
      </c>
      <c r="B302" s="8">
        <f xml:space="preserve"> (Data!$D$46 - B$84 - B$40)</f>
        <v>26</v>
      </c>
      <c r="C302" s="8">
        <f xml:space="preserve"> (Data!$D$46 - C$84 - C$40)</f>
        <v>25</v>
      </c>
      <c r="D302" s="8">
        <f xml:space="preserve"> (Data!$D$46 - D$84 - D$40)</f>
        <v>25</v>
      </c>
      <c r="E302" s="8">
        <f xml:space="preserve"> (Data!$D$46 - E$84 - E$40)</f>
        <v>24</v>
      </c>
      <c r="F302" s="8">
        <f xml:space="preserve"> (Data!$D$46 - F$84 - F$40)</f>
        <v>24</v>
      </c>
      <c r="G302" s="8">
        <f xml:space="preserve"> (Data!$D$46 - G$84 - G$40)</f>
        <v>23</v>
      </c>
      <c r="H302" s="8">
        <f xml:space="preserve"> (Data!$D$46 - H$84 - H$40)</f>
        <v>23</v>
      </c>
      <c r="I302" s="8">
        <f xml:space="preserve"> (Data!$D$46 - I$84 - I$40)</f>
        <v>21</v>
      </c>
      <c r="J302" s="8">
        <f xml:space="preserve"> (Data!$D$46 - J$84 - J$40)</f>
        <v>21</v>
      </c>
      <c r="K302" s="8">
        <f xml:space="preserve"> (Data!$D$46 - K$84 - K$40)</f>
        <v>19</v>
      </c>
      <c r="L302" s="8">
        <f xml:space="preserve"> (Data!$D$46 - L$84 - L$40)</f>
        <v>18</v>
      </c>
      <c r="M302" s="8">
        <f xml:space="preserve"> (Data!$D$46 - M$84 - M$40)</f>
        <v>18</v>
      </c>
      <c r="N302" s="8">
        <f xml:space="preserve"> (Data!$D$46 - N$84 - N$40)</f>
        <v>17</v>
      </c>
      <c r="O302" s="8">
        <f xml:space="preserve"> (Data!$D$46 - O$84 - O$40)</f>
        <v>17</v>
      </c>
      <c r="P302" s="8">
        <f xml:space="preserve"> (Data!$D$46 - P$84 - P$40)</f>
        <v>16</v>
      </c>
      <c r="Q302" s="8">
        <f xml:space="preserve"> (Data!$D$46 - Q$84 - Q$40)</f>
        <v>16</v>
      </c>
      <c r="R302" s="8">
        <f xml:space="preserve"> (Data!$D$46 - R$84 - R$40)</f>
        <v>15</v>
      </c>
      <c r="S302" s="8">
        <f xml:space="preserve"> (Data!$D$46 - S$84 - S$40)</f>
        <v>15</v>
      </c>
      <c r="T302" s="8">
        <f xml:space="preserve"> (Data!$D$46 - T$84 - T$40)</f>
        <v>14</v>
      </c>
      <c r="U302" s="8">
        <f xml:space="preserve"> (Data!$D$46 - U$84 - U$40)</f>
        <v>14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27</v>
      </c>
      <c r="C306" s="8">
        <f xml:space="preserve"> (Data!$E$44 - C$86 - C$40)</f>
        <v>26</v>
      </c>
      <c r="D306" s="8">
        <f xml:space="preserve"> (Data!$E$44 - D$86 - D$40)</f>
        <v>26</v>
      </c>
      <c r="E306" s="8">
        <f xml:space="preserve"> (Data!$E$44 - E$86 - E$40)</f>
        <v>25</v>
      </c>
      <c r="F306" s="8">
        <f xml:space="preserve"> (Data!$E$44 - F$86 - F$40)</f>
        <v>25</v>
      </c>
      <c r="G306" s="8">
        <f xml:space="preserve"> (Data!$E$44 - G$86 - G$40)</f>
        <v>24</v>
      </c>
      <c r="H306" s="8">
        <f xml:space="preserve"> (Data!$E$44 - H$86 - H$40)</f>
        <v>24</v>
      </c>
      <c r="I306" s="8">
        <f xml:space="preserve"> (Data!$E$44 - I$86 - I$40)</f>
        <v>22</v>
      </c>
      <c r="J306" s="8">
        <f xml:space="preserve"> (Data!$E$44 - J$86 - J$40)</f>
        <v>22</v>
      </c>
      <c r="K306" s="8">
        <f xml:space="preserve"> (Data!$E$44 - K$86 - K$40)</f>
        <v>21</v>
      </c>
      <c r="L306" s="8">
        <f xml:space="preserve"> (Data!$E$44 - L$86 - L$40)</f>
        <v>20</v>
      </c>
      <c r="M306" s="8">
        <f xml:space="preserve"> (Data!$E$44 - M$86 - M$40)</f>
        <v>20</v>
      </c>
      <c r="N306" s="8">
        <f xml:space="preserve"> (Data!$E$44 - N$86 - N$40)</f>
        <v>20</v>
      </c>
      <c r="O306" s="8">
        <f xml:space="preserve"> (Data!$E$44 - O$86 - O$40)</f>
        <v>19</v>
      </c>
      <c r="P306" s="8">
        <f xml:space="preserve"> (Data!$E$44 - P$86 - P$40)</f>
        <v>19</v>
      </c>
      <c r="Q306" s="8">
        <f xml:space="preserve"> (Data!$E$44 - Q$86 - Q$40)</f>
        <v>18</v>
      </c>
      <c r="R306" s="8">
        <f xml:space="preserve"> (Data!$E$44 - R$86 - R$40)</f>
        <v>18</v>
      </c>
      <c r="S306" s="8">
        <f xml:space="preserve"> (Data!$E$44 - S$86 - S$40)</f>
        <v>18</v>
      </c>
      <c r="T306" s="8">
        <f xml:space="preserve"> (Data!$E$44 - T$86 - T$40)</f>
        <v>17</v>
      </c>
      <c r="U306" s="8">
        <f xml:space="preserve"> (Data!$E$44 - U$86 - U$40)</f>
        <v>17</v>
      </c>
    </row>
    <row r="307" spans="1:21">
      <c r="A307" s="8" t="s">
        <v>64</v>
      </c>
      <c r="B307" s="8">
        <f xml:space="preserve"> (Data!$E$44 - B$85 - B$40)</f>
        <v>24</v>
      </c>
      <c r="C307" s="8">
        <f xml:space="preserve"> (Data!$E$44 - C$85 - C$40)</f>
        <v>23</v>
      </c>
      <c r="D307" s="8">
        <f xml:space="preserve"> (Data!$E$44 - D$85 - D$40)</f>
        <v>23</v>
      </c>
      <c r="E307" s="8">
        <f xml:space="preserve"> (Data!$E$44 - E$85 - E$40)</f>
        <v>22</v>
      </c>
      <c r="F307" s="8">
        <f xml:space="preserve"> (Data!$E$44 - F$85 - F$40)</f>
        <v>22</v>
      </c>
      <c r="G307" s="8">
        <f xml:space="preserve"> (Data!$E$44 - G$85 - G$40)</f>
        <v>21</v>
      </c>
      <c r="H307" s="8">
        <f xml:space="preserve"> (Data!$E$44 - H$85 - H$40)</f>
        <v>21</v>
      </c>
      <c r="I307" s="8">
        <f xml:space="preserve"> (Data!$E$44 - I$85 - I$40)</f>
        <v>19</v>
      </c>
      <c r="J307" s="8">
        <f xml:space="preserve"> (Data!$E$44 - J$85 - J$40)</f>
        <v>19</v>
      </c>
      <c r="K307" s="8">
        <f xml:space="preserve"> (Data!$E$44 - K$85 - K$40)</f>
        <v>17</v>
      </c>
      <c r="L307" s="8">
        <f xml:space="preserve"> (Data!$E$44 - L$85 - L$40)</f>
        <v>16</v>
      </c>
      <c r="M307" s="8">
        <f xml:space="preserve"> (Data!$E$44 - M$85 - M$40)</f>
        <v>16</v>
      </c>
      <c r="N307" s="8">
        <f xml:space="preserve"> (Data!$E$44 - N$85 - N$40)</f>
        <v>15</v>
      </c>
      <c r="O307" s="8">
        <f xml:space="preserve"> (Data!$E$44 - O$85 - O$40)</f>
        <v>15</v>
      </c>
      <c r="P307" s="8">
        <f xml:space="preserve"> (Data!$E$44 - P$85 - P$40)</f>
        <v>14</v>
      </c>
      <c r="Q307" s="8">
        <f xml:space="preserve"> (Data!$E$44 - Q$85 - Q$40)</f>
        <v>14</v>
      </c>
      <c r="R307" s="8">
        <f xml:space="preserve"> (Data!$E$44 - R$85 - R$40)</f>
        <v>12</v>
      </c>
      <c r="S307" s="8">
        <f xml:space="preserve"> (Data!$E$44 - S$85 - S$40)</f>
        <v>12</v>
      </c>
      <c r="T307" s="8">
        <f xml:space="preserve"> (Data!$E$44 - T$85 - T$40)</f>
        <v>11</v>
      </c>
      <c r="U307" s="8">
        <f xml:space="preserve"> (Data!$E$44 - U$85 - U$40)</f>
        <v>11</v>
      </c>
    </row>
    <row r="308" spans="1:21">
      <c r="A308" s="8" t="s">
        <v>65</v>
      </c>
      <c r="B308" s="8">
        <f xml:space="preserve"> (Data!$E$44 - B$85 - B$40)</f>
        <v>24</v>
      </c>
      <c r="C308" s="8">
        <f xml:space="preserve"> (Data!$E$44 - C$85 - C$40)</f>
        <v>23</v>
      </c>
      <c r="D308" s="8">
        <f xml:space="preserve"> (Data!$E$44 - D$85 - D$40)</f>
        <v>23</v>
      </c>
      <c r="E308" s="8">
        <f xml:space="preserve"> (Data!$E$44 - E$85 - E$40)</f>
        <v>22</v>
      </c>
      <c r="F308" s="8">
        <f xml:space="preserve"> (Data!$E$44 - F$85 - F$40)</f>
        <v>22</v>
      </c>
      <c r="G308" s="8">
        <f xml:space="preserve"> (Data!$E$44 - G$85 - G$40)</f>
        <v>21</v>
      </c>
      <c r="H308" s="8">
        <f xml:space="preserve"> (Data!$E$44 - H$85 - H$40)</f>
        <v>21</v>
      </c>
      <c r="I308" s="8">
        <f xml:space="preserve"> (Data!$E$44 - I$85 - I$40)</f>
        <v>19</v>
      </c>
      <c r="J308" s="8">
        <f xml:space="preserve"> (Data!$E$44 - J$85 - J$40)</f>
        <v>19</v>
      </c>
      <c r="K308" s="8">
        <f xml:space="preserve"> (Data!$E$44 - K$85 - K$40)</f>
        <v>17</v>
      </c>
      <c r="L308" s="8">
        <f xml:space="preserve"> (Data!$E$44 - L$85 - L$40)</f>
        <v>16</v>
      </c>
      <c r="M308" s="8">
        <f xml:space="preserve"> (Data!$E$44 - M$85 - M$40)</f>
        <v>16</v>
      </c>
      <c r="N308" s="8">
        <f xml:space="preserve"> (Data!$E$44 - N$85 - N$40)</f>
        <v>15</v>
      </c>
      <c r="O308" s="8">
        <f xml:space="preserve"> (Data!$E$44 - O$85 - O$40)</f>
        <v>15</v>
      </c>
      <c r="P308" s="8">
        <f xml:space="preserve"> (Data!$E$44 - P$85 - P$40)</f>
        <v>14</v>
      </c>
      <c r="Q308" s="8">
        <f xml:space="preserve"> (Data!$E$44 - Q$85 - Q$40)</f>
        <v>14</v>
      </c>
      <c r="R308" s="8">
        <f xml:space="preserve"> (Data!$E$44 - R$85 - R$40)</f>
        <v>12</v>
      </c>
      <c r="S308" s="8">
        <f xml:space="preserve"> (Data!$E$44 - S$85 - S$40)</f>
        <v>12</v>
      </c>
      <c r="T308" s="8">
        <f xml:space="preserve"> (Data!$E$44 - T$85 - T$40)</f>
        <v>11</v>
      </c>
      <c r="U308" s="8">
        <f xml:space="preserve"> (Data!$E$44 - U$85 - U$40)</f>
        <v>11</v>
      </c>
    </row>
    <row r="309" spans="1:21">
      <c r="A309" s="8" t="s">
        <v>66</v>
      </c>
      <c r="B309" s="8">
        <f xml:space="preserve"> (Data!$E$44 - B$84 - B$40)</f>
        <v>26</v>
      </c>
      <c r="C309" s="8">
        <f xml:space="preserve"> (Data!$E$44 - C$84 - C$40)</f>
        <v>25</v>
      </c>
      <c r="D309" s="8">
        <f xml:space="preserve"> (Data!$E$44 - D$84 - D$40)</f>
        <v>25</v>
      </c>
      <c r="E309" s="8">
        <f xml:space="preserve"> (Data!$E$44 - E$84 - E$40)</f>
        <v>24</v>
      </c>
      <c r="F309" s="8">
        <f xml:space="preserve"> (Data!$E$44 - F$84 - F$40)</f>
        <v>24</v>
      </c>
      <c r="G309" s="8">
        <f xml:space="preserve"> (Data!$E$44 - G$84 - G$40)</f>
        <v>23</v>
      </c>
      <c r="H309" s="8">
        <f xml:space="preserve"> (Data!$E$44 - H$84 - H$40)</f>
        <v>23</v>
      </c>
      <c r="I309" s="8">
        <f xml:space="preserve"> (Data!$E$44 - I$84 - I$40)</f>
        <v>21</v>
      </c>
      <c r="J309" s="8">
        <f xml:space="preserve"> (Data!$E$44 - J$84 - J$40)</f>
        <v>21</v>
      </c>
      <c r="K309" s="8">
        <f xml:space="preserve"> (Data!$E$44 - K$84 - K$40)</f>
        <v>19</v>
      </c>
      <c r="L309" s="8">
        <f xml:space="preserve"> (Data!$E$44 - L$84 - L$40)</f>
        <v>18</v>
      </c>
      <c r="M309" s="8">
        <f xml:space="preserve"> (Data!$E$44 - M$84 - M$40)</f>
        <v>18</v>
      </c>
      <c r="N309" s="8">
        <f xml:space="preserve"> (Data!$E$44 - N$84 - N$40)</f>
        <v>17</v>
      </c>
      <c r="O309" s="8">
        <f xml:space="preserve"> (Data!$E$44 - O$84 - O$40)</f>
        <v>17</v>
      </c>
      <c r="P309" s="8">
        <f xml:space="preserve"> (Data!$E$44 - P$84 - P$40)</f>
        <v>16</v>
      </c>
      <c r="Q309" s="8">
        <f xml:space="preserve"> (Data!$E$44 - Q$84 - Q$40)</f>
        <v>16</v>
      </c>
      <c r="R309" s="8">
        <f xml:space="preserve"> (Data!$E$44 - R$84 - R$40)</f>
        <v>15</v>
      </c>
      <c r="S309" s="8">
        <f xml:space="preserve"> (Data!$E$44 - S$84 - S$40)</f>
        <v>15</v>
      </c>
      <c r="T309" s="8">
        <f xml:space="preserve"> (Data!$E$44 - T$84 - T$40)</f>
        <v>14</v>
      </c>
      <c r="U309" s="8">
        <f xml:space="preserve"> (Data!$E$44 - U$84 - U$40)</f>
        <v>14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32</v>
      </c>
      <c r="C311" s="8">
        <f xml:space="preserve"> (Data!$E$45 - C$86 - C$40)</f>
        <v>31</v>
      </c>
      <c r="D311" s="8">
        <f xml:space="preserve"> (Data!$E$45 - D$86 - D$40)</f>
        <v>31</v>
      </c>
      <c r="E311" s="8">
        <f xml:space="preserve"> (Data!$E$45 - E$86 - E$40)</f>
        <v>30</v>
      </c>
      <c r="F311" s="8">
        <f xml:space="preserve"> (Data!$E$45 - F$86 - F$40)</f>
        <v>30</v>
      </c>
      <c r="G311" s="8">
        <f xml:space="preserve"> (Data!$E$45 - G$86 - G$40)</f>
        <v>29</v>
      </c>
      <c r="H311" s="8">
        <f xml:space="preserve"> (Data!$E$45 - H$86 - H$40)</f>
        <v>29</v>
      </c>
      <c r="I311" s="8">
        <f xml:space="preserve"> (Data!$E$45 - I$86 - I$40)</f>
        <v>27</v>
      </c>
      <c r="J311" s="8">
        <f xml:space="preserve"> (Data!$E$45 - J$86 - J$40)</f>
        <v>27</v>
      </c>
      <c r="K311" s="8">
        <f xml:space="preserve"> (Data!$E$45 - K$86 - K$40)</f>
        <v>26</v>
      </c>
      <c r="L311" s="8">
        <f xml:space="preserve"> (Data!$E$45 - L$86 - L$40)</f>
        <v>25</v>
      </c>
      <c r="M311" s="8">
        <f xml:space="preserve"> (Data!$E$45 - M$86 - M$40)</f>
        <v>25</v>
      </c>
      <c r="N311" s="8">
        <f xml:space="preserve"> (Data!$E$45 - N$86 - N$40)</f>
        <v>25</v>
      </c>
      <c r="O311" s="8">
        <f xml:space="preserve"> (Data!$E$45 - O$86 - O$40)</f>
        <v>24</v>
      </c>
      <c r="P311" s="8">
        <f xml:space="preserve"> (Data!$E$45 - P$86 - P$40)</f>
        <v>24</v>
      </c>
      <c r="Q311" s="8">
        <f xml:space="preserve"> (Data!$E$45 - Q$86 - Q$40)</f>
        <v>23</v>
      </c>
      <c r="R311" s="8">
        <f xml:space="preserve"> (Data!$E$45 - R$86 - R$40)</f>
        <v>23</v>
      </c>
      <c r="S311" s="8">
        <f xml:space="preserve"> (Data!$E$45 - S$86 - S$40)</f>
        <v>23</v>
      </c>
      <c r="T311" s="8">
        <f xml:space="preserve"> (Data!$E$45 - T$86 - T$40)</f>
        <v>22</v>
      </c>
      <c r="U311" s="8">
        <f xml:space="preserve"> (Data!$E$45 - U$86 - U$40)</f>
        <v>22</v>
      </c>
    </row>
    <row r="312" spans="1:21">
      <c r="A312" s="8" t="s">
        <v>64</v>
      </c>
      <c r="B312" s="8">
        <f xml:space="preserve"> (Data!$E$45 - B$85 - B$40)</f>
        <v>29</v>
      </c>
      <c r="C312" s="8">
        <f xml:space="preserve"> (Data!$E$45 - C$85 - C$40)</f>
        <v>28</v>
      </c>
      <c r="D312" s="8">
        <f xml:space="preserve"> (Data!$E$45 - D$85 - D$40)</f>
        <v>28</v>
      </c>
      <c r="E312" s="8">
        <f xml:space="preserve"> (Data!$E$45 - E$85 - E$40)</f>
        <v>27</v>
      </c>
      <c r="F312" s="8">
        <f xml:space="preserve"> (Data!$E$45 - F$85 - F$40)</f>
        <v>27</v>
      </c>
      <c r="G312" s="8">
        <f xml:space="preserve"> (Data!$E$45 - G$85 - G$40)</f>
        <v>26</v>
      </c>
      <c r="H312" s="8">
        <f xml:space="preserve"> (Data!$E$45 - H$85 - H$40)</f>
        <v>26</v>
      </c>
      <c r="I312" s="8">
        <f xml:space="preserve"> (Data!$E$45 - I$85 - I$40)</f>
        <v>24</v>
      </c>
      <c r="J312" s="8">
        <f xml:space="preserve"> (Data!$E$45 - J$85 - J$40)</f>
        <v>24</v>
      </c>
      <c r="K312" s="8">
        <f xml:space="preserve"> (Data!$E$45 - K$85 - K$40)</f>
        <v>22</v>
      </c>
      <c r="L312" s="8">
        <f xml:space="preserve"> (Data!$E$45 - L$85 - L$40)</f>
        <v>21</v>
      </c>
      <c r="M312" s="8">
        <f xml:space="preserve"> (Data!$E$45 - M$85 - M$40)</f>
        <v>21</v>
      </c>
      <c r="N312" s="8">
        <f xml:space="preserve"> (Data!$E$45 - N$85 - N$40)</f>
        <v>20</v>
      </c>
      <c r="O312" s="8">
        <f xml:space="preserve"> (Data!$E$45 - O$85 - O$40)</f>
        <v>20</v>
      </c>
      <c r="P312" s="8">
        <f xml:space="preserve"> (Data!$E$45 - P$85 - P$40)</f>
        <v>19</v>
      </c>
      <c r="Q312" s="8">
        <f xml:space="preserve"> (Data!$E$45 - Q$85 - Q$40)</f>
        <v>19</v>
      </c>
      <c r="R312" s="8">
        <f xml:space="preserve"> (Data!$E$45 - R$85 - R$40)</f>
        <v>17</v>
      </c>
      <c r="S312" s="8">
        <f xml:space="preserve"> (Data!$E$45 - S$85 - S$40)</f>
        <v>17</v>
      </c>
      <c r="T312" s="8">
        <f xml:space="preserve"> (Data!$E$45 - T$85 - T$40)</f>
        <v>16</v>
      </c>
      <c r="U312" s="8">
        <f xml:space="preserve"> (Data!$E$45 - U$85 - U$40)</f>
        <v>16</v>
      </c>
    </row>
    <row r="313" spans="1:21">
      <c r="A313" s="8" t="s">
        <v>65</v>
      </c>
      <c r="B313" s="8">
        <f xml:space="preserve"> (Data!$E$45 - B$85 - B$40)</f>
        <v>29</v>
      </c>
      <c r="C313" s="8">
        <f xml:space="preserve"> (Data!$E$45 - C$85 - C$40)</f>
        <v>28</v>
      </c>
      <c r="D313" s="8">
        <f xml:space="preserve"> (Data!$E$45 - D$85 - D$40)</f>
        <v>28</v>
      </c>
      <c r="E313" s="8">
        <f xml:space="preserve"> (Data!$E$45 - E$85 - E$40)</f>
        <v>27</v>
      </c>
      <c r="F313" s="8">
        <f xml:space="preserve"> (Data!$E$45 - F$85 - F$40)</f>
        <v>27</v>
      </c>
      <c r="G313" s="8">
        <f xml:space="preserve"> (Data!$E$45 - G$85 - G$40)</f>
        <v>26</v>
      </c>
      <c r="H313" s="8">
        <f xml:space="preserve"> (Data!$E$45 - H$85 - H$40)</f>
        <v>26</v>
      </c>
      <c r="I313" s="8">
        <f xml:space="preserve"> (Data!$E$45 - I$85 - I$40)</f>
        <v>24</v>
      </c>
      <c r="J313" s="8">
        <f xml:space="preserve"> (Data!$E$45 - J$85 - J$40)</f>
        <v>24</v>
      </c>
      <c r="K313" s="8">
        <f xml:space="preserve"> (Data!$E$45 - K$85 - K$40)</f>
        <v>22</v>
      </c>
      <c r="L313" s="8">
        <f xml:space="preserve"> (Data!$E$45 - L$85 - L$40)</f>
        <v>21</v>
      </c>
      <c r="M313" s="8">
        <f xml:space="preserve"> (Data!$E$45 - M$85 - M$40)</f>
        <v>21</v>
      </c>
      <c r="N313" s="8">
        <f xml:space="preserve"> (Data!$E$45 - N$85 - N$40)</f>
        <v>20</v>
      </c>
      <c r="O313" s="8">
        <f xml:space="preserve"> (Data!$E$45 - O$85 - O$40)</f>
        <v>20</v>
      </c>
      <c r="P313" s="8">
        <f xml:space="preserve"> (Data!$E$45 - P$85 - P$40)</f>
        <v>19</v>
      </c>
      <c r="Q313" s="8">
        <f xml:space="preserve"> (Data!$E$45 - Q$85 - Q$40)</f>
        <v>19</v>
      </c>
      <c r="R313" s="8">
        <f xml:space="preserve"> (Data!$E$45 - R$85 - R$40)</f>
        <v>17</v>
      </c>
      <c r="S313" s="8">
        <f xml:space="preserve"> (Data!$E$45 - S$85 - S$40)</f>
        <v>17</v>
      </c>
      <c r="T313" s="8">
        <f xml:space="preserve"> (Data!$E$45 - T$85 - T$40)</f>
        <v>16</v>
      </c>
      <c r="U313" s="8">
        <f xml:space="preserve"> (Data!$E$45 - U$85 - U$40)</f>
        <v>16</v>
      </c>
    </row>
    <row r="314" spans="1:21">
      <c r="A314" s="8" t="s">
        <v>66</v>
      </c>
      <c r="B314" s="8">
        <f xml:space="preserve"> (Data!$E$45 - B$84 - B$40)</f>
        <v>31</v>
      </c>
      <c r="C314" s="8">
        <f xml:space="preserve"> (Data!$E$45 - C$84 - C$40)</f>
        <v>30</v>
      </c>
      <c r="D314" s="8">
        <f xml:space="preserve"> (Data!$E$45 - D$84 - D$40)</f>
        <v>30</v>
      </c>
      <c r="E314" s="8">
        <f xml:space="preserve"> (Data!$E$45 - E$84 - E$40)</f>
        <v>29</v>
      </c>
      <c r="F314" s="8">
        <f xml:space="preserve"> (Data!$E$45 - F$84 - F$40)</f>
        <v>29</v>
      </c>
      <c r="G314" s="8">
        <f xml:space="preserve"> (Data!$E$45 - G$84 - G$40)</f>
        <v>28</v>
      </c>
      <c r="H314" s="8">
        <f xml:space="preserve"> (Data!$E$45 - H$84 - H$40)</f>
        <v>28</v>
      </c>
      <c r="I314" s="8">
        <f xml:space="preserve"> (Data!$E$45 - I$84 - I$40)</f>
        <v>26</v>
      </c>
      <c r="J314" s="8">
        <f xml:space="preserve"> (Data!$E$45 - J$84 - J$40)</f>
        <v>26</v>
      </c>
      <c r="K314" s="8">
        <f xml:space="preserve"> (Data!$E$45 - K$84 - K$40)</f>
        <v>24</v>
      </c>
      <c r="L314" s="8">
        <f xml:space="preserve"> (Data!$E$45 - L$84 - L$40)</f>
        <v>23</v>
      </c>
      <c r="M314" s="8">
        <f xml:space="preserve"> (Data!$E$45 - M$84 - M$40)</f>
        <v>23</v>
      </c>
      <c r="N314" s="8">
        <f xml:space="preserve"> (Data!$E$45 - N$84 - N$40)</f>
        <v>22</v>
      </c>
      <c r="O314" s="8">
        <f xml:space="preserve"> (Data!$E$45 - O$84 - O$40)</f>
        <v>22</v>
      </c>
      <c r="P314" s="8">
        <f xml:space="preserve"> (Data!$E$45 - P$84 - P$40)</f>
        <v>21</v>
      </c>
      <c r="Q314" s="8">
        <f xml:space="preserve"> (Data!$E$45 - Q$84 - Q$40)</f>
        <v>21</v>
      </c>
      <c r="R314" s="8">
        <f xml:space="preserve"> (Data!$E$45 - R$84 - R$40)</f>
        <v>20</v>
      </c>
      <c r="S314" s="8">
        <f xml:space="preserve"> (Data!$E$45 - S$84 - S$40)</f>
        <v>20</v>
      </c>
      <c r="T314" s="8">
        <f xml:space="preserve"> (Data!$E$45 - T$84 - T$40)</f>
        <v>19</v>
      </c>
      <c r="U314" s="8">
        <f xml:space="preserve"> (Data!$E$45 - U$84 - U$40)</f>
        <v>19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37</v>
      </c>
      <c r="C316" s="8">
        <f xml:space="preserve"> (Data!$E$46 - C$86 - C$40)</f>
        <v>36</v>
      </c>
      <c r="D316" s="8">
        <f xml:space="preserve"> (Data!$E$46 - D$86 - D$40)</f>
        <v>36</v>
      </c>
      <c r="E316" s="8">
        <f xml:space="preserve"> (Data!$E$46 - E$86 - E$40)</f>
        <v>35</v>
      </c>
      <c r="F316" s="8">
        <f xml:space="preserve"> (Data!$E$46 - F$86 - F$40)</f>
        <v>35</v>
      </c>
      <c r="G316" s="8">
        <f xml:space="preserve"> (Data!$E$46 - G$86 - G$40)</f>
        <v>34</v>
      </c>
      <c r="H316" s="8">
        <f xml:space="preserve"> (Data!$E$46 - H$86 - H$40)</f>
        <v>34</v>
      </c>
      <c r="I316" s="8">
        <f xml:space="preserve"> (Data!$E$46 - I$86 - I$40)</f>
        <v>32</v>
      </c>
      <c r="J316" s="8">
        <f xml:space="preserve"> (Data!$E$46 - J$86 - J$40)</f>
        <v>32</v>
      </c>
      <c r="K316" s="8">
        <f xml:space="preserve"> (Data!$E$46 - K$86 - K$40)</f>
        <v>31</v>
      </c>
      <c r="L316" s="8">
        <f xml:space="preserve"> (Data!$E$46 - L$86 - L$40)</f>
        <v>30</v>
      </c>
      <c r="M316" s="8">
        <f xml:space="preserve"> (Data!$E$46 - M$86 - M$40)</f>
        <v>30</v>
      </c>
      <c r="N316" s="8">
        <f xml:space="preserve"> (Data!$E$46 - N$86 - N$40)</f>
        <v>30</v>
      </c>
      <c r="O316" s="8">
        <f xml:space="preserve"> (Data!$E$46 - O$86 - O$40)</f>
        <v>29</v>
      </c>
      <c r="P316" s="8">
        <f xml:space="preserve"> (Data!$E$46 - P$86 - P$40)</f>
        <v>29</v>
      </c>
      <c r="Q316" s="8">
        <f xml:space="preserve"> (Data!$E$46 - Q$86 - Q$40)</f>
        <v>28</v>
      </c>
      <c r="R316" s="8">
        <f xml:space="preserve"> (Data!$E$46 - R$86 - R$40)</f>
        <v>28</v>
      </c>
      <c r="S316" s="8">
        <f xml:space="preserve"> (Data!$E$46 - S$86 - S$40)</f>
        <v>28</v>
      </c>
      <c r="T316" s="8">
        <f xml:space="preserve"> (Data!$E$46 - T$86 - T$40)</f>
        <v>27</v>
      </c>
      <c r="U316" s="8">
        <f xml:space="preserve"> (Data!$E$46 - U$86 - U$40)</f>
        <v>27</v>
      </c>
    </row>
    <row r="317" spans="1:21">
      <c r="A317" s="8" t="s">
        <v>64</v>
      </c>
      <c r="B317" s="8">
        <f xml:space="preserve"> (Data!$E$46 - B$85 - B$40)</f>
        <v>34</v>
      </c>
      <c r="C317" s="8">
        <f xml:space="preserve"> (Data!$E$46 - C$85 - C$40)</f>
        <v>33</v>
      </c>
      <c r="D317" s="8">
        <f xml:space="preserve"> (Data!$E$46 - D$85 - D$40)</f>
        <v>33</v>
      </c>
      <c r="E317" s="8">
        <f xml:space="preserve"> (Data!$E$46 - E$85 - E$40)</f>
        <v>32</v>
      </c>
      <c r="F317" s="8">
        <f xml:space="preserve"> (Data!$E$46 - F$85 - F$40)</f>
        <v>32</v>
      </c>
      <c r="G317" s="8">
        <f xml:space="preserve"> (Data!$E$46 - G$85 - G$40)</f>
        <v>31</v>
      </c>
      <c r="H317" s="8">
        <f xml:space="preserve"> (Data!$E$46 - H$85 - H$40)</f>
        <v>31</v>
      </c>
      <c r="I317" s="8">
        <f xml:space="preserve"> (Data!$E$46 - I$85 - I$40)</f>
        <v>29</v>
      </c>
      <c r="J317" s="8">
        <f xml:space="preserve"> (Data!$E$46 - J$85 - J$40)</f>
        <v>29</v>
      </c>
      <c r="K317" s="8">
        <f xml:space="preserve"> (Data!$E$46 - K$85 - K$40)</f>
        <v>27</v>
      </c>
      <c r="L317" s="8">
        <f xml:space="preserve"> (Data!$E$46 - L$85 - L$40)</f>
        <v>26</v>
      </c>
      <c r="M317" s="8">
        <f xml:space="preserve"> (Data!$E$46 - M$85 - M$40)</f>
        <v>26</v>
      </c>
      <c r="N317" s="8">
        <f xml:space="preserve"> (Data!$E$46 - N$85 - N$40)</f>
        <v>25</v>
      </c>
      <c r="O317" s="8">
        <f xml:space="preserve"> (Data!$E$46 - O$85 - O$40)</f>
        <v>25</v>
      </c>
      <c r="P317" s="8">
        <f xml:space="preserve"> (Data!$E$46 - P$85 - P$40)</f>
        <v>24</v>
      </c>
      <c r="Q317" s="8">
        <f xml:space="preserve"> (Data!$E$46 - Q$85 - Q$40)</f>
        <v>24</v>
      </c>
      <c r="R317" s="8">
        <f xml:space="preserve"> (Data!$E$46 - R$85 - R$40)</f>
        <v>22</v>
      </c>
      <c r="S317" s="8">
        <f xml:space="preserve"> (Data!$E$46 - S$85 - S$40)</f>
        <v>22</v>
      </c>
      <c r="T317" s="8">
        <f xml:space="preserve"> (Data!$E$46 - T$85 - T$40)</f>
        <v>21</v>
      </c>
      <c r="U317" s="8">
        <f xml:space="preserve"> (Data!$E$46 - U$85 - U$40)</f>
        <v>21</v>
      </c>
    </row>
    <row r="318" spans="1:21">
      <c r="A318" s="8" t="s">
        <v>65</v>
      </c>
      <c r="B318" s="8">
        <f xml:space="preserve"> (Data!$E$46 - B$85 - B$40)</f>
        <v>34</v>
      </c>
      <c r="C318" s="8">
        <f xml:space="preserve"> (Data!$E$46 - C$85 - C$40)</f>
        <v>33</v>
      </c>
      <c r="D318" s="8">
        <f xml:space="preserve"> (Data!$E$46 - D$85 - D$40)</f>
        <v>33</v>
      </c>
      <c r="E318" s="8">
        <f xml:space="preserve"> (Data!$E$46 - E$85 - E$40)</f>
        <v>32</v>
      </c>
      <c r="F318" s="8">
        <f xml:space="preserve"> (Data!$E$46 - F$85 - F$40)</f>
        <v>32</v>
      </c>
      <c r="G318" s="8">
        <f xml:space="preserve"> (Data!$E$46 - G$85 - G$40)</f>
        <v>31</v>
      </c>
      <c r="H318" s="8">
        <f xml:space="preserve"> (Data!$E$46 - H$85 - H$40)</f>
        <v>31</v>
      </c>
      <c r="I318" s="8">
        <f xml:space="preserve"> (Data!$E$46 - I$85 - I$40)</f>
        <v>29</v>
      </c>
      <c r="J318" s="8">
        <f xml:space="preserve"> (Data!$E$46 - J$85 - J$40)</f>
        <v>29</v>
      </c>
      <c r="K318" s="8">
        <f xml:space="preserve"> (Data!$E$46 - K$85 - K$40)</f>
        <v>27</v>
      </c>
      <c r="L318" s="8">
        <f xml:space="preserve"> (Data!$E$46 - L$85 - L$40)</f>
        <v>26</v>
      </c>
      <c r="M318" s="8">
        <f xml:space="preserve"> (Data!$E$46 - M$85 - M$40)</f>
        <v>26</v>
      </c>
      <c r="N318" s="8">
        <f xml:space="preserve"> (Data!$E$46 - N$85 - N$40)</f>
        <v>25</v>
      </c>
      <c r="O318" s="8">
        <f xml:space="preserve"> (Data!$E$46 - O$85 - O$40)</f>
        <v>25</v>
      </c>
      <c r="P318" s="8">
        <f xml:space="preserve"> (Data!$E$46 - P$85 - P$40)</f>
        <v>24</v>
      </c>
      <c r="Q318" s="8">
        <f xml:space="preserve"> (Data!$E$46 - Q$85 - Q$40)</f>
        <v>24</v>
      </c>
      <c r="R318" s="8">
        <f xml:space="preserve"> (Data!$E$46 - R$85 - R$40)</f>
        <v>22</v>
      </c>
      <c r="S318" s="8">
        <f xml:space="preserve"> (Data!$E$46 - S$85 - S$40)</f>
        <v>22</v>
      </c>
      <c r="T318" s="8">
        <f xml:space="preserve"> (Data!$E$46 - T$85 - T$40)</f>
        <v>21</v>
      </c>
      <c r="U318" s="8">
        <f xml:space="preserve"> (Data!$E$46 - U$85 - U$40)</f>
        <v>21</v>
      </c>
    </row>
    <row r="319" spans="1:21">
      <c r="A319" s="8" t="s">
        <v>66</v>
      </c>
      <c r="B319" s="8">
        <f xml:space="preserve"> (Data!$E$46 - B$84 - B$40)</f>
        <v>36</v>
      </c>
      <c r="C319" s="8">
        <f xml:space="preserve"> (Data!$E$46 - C$84 - C$40)</f>
        <v>35</v>
      </c>
      <c r="D319" s="8">
        <f xml:space="preserve"> (Data!$E$46 - D$84 - D$40)</f>
        <v>35</v>
      </c>
      <c r="E319" s="8">
        <f xml:space="preserve"> (Data!$E$46 - E$84 - E$40)</f>
        <v>34</v>
      </c>
      <c r="F319" s="8">
        <f xml:space="preserve"> (Data!$E$46 - F$84 - F$40)</f>
        <v>34</v>
      </c>
      <c r="G319" s="8">
        <f xml:space="preserve"> (Data!$E$46 - G$84 - G$40)</f>
        <v>33</v>
      </c>
      <c r="H319" s="8">
        <f xml:space="preserve"> (Data!$E$46 - H$84 - H$40)</f>
        <v>33</v>
      </c>
      <c r="I319" s="8">
        <f xml:space="preserve"> (Data!$E$46 - I$84 - I$40)</f>
        <v>31</v>
      </c>
      <c r="J319" s="8">
        <f xml:space="preserve"> (Data!$E$46 - J$84 - J$40)</f>
        <v>31</v>
      </c>
      <c r="K319" s="8">
        <f xml:space="preserve"> (Data!$E$46 - K$84 - K$40)</f>
        <v>29</v>
      </c>
      <c r="L319" s="8">
        <f xml:space="preserve"> (Data!$E$46 - L$84 - L$40)</f>
        <v>28</v>
      </c>
      <c r="M319" s="8">
        <f xml:space="preserve"> (Data!$E$46 - M$84 - M$40)</f>
        <v>28</v>
      </c>
      <c r="N319" s="8">
        <f xml:space="preserve"> (Data!$E$46 - N$84 - N$40)</f>
        <v>27</v>
      </c>
      <c r="O319" s="8">
        <f xml:space="preserve"> (Data!$E$46 - O$84 - O$40)</f>
        <v>27</v>
      </c>
      <c r="P319" s="8">
        <f xml:space="preserve"> (Data!$E$46 - P$84 - P$40)</f>
        <v>26</v>
      </c>
      <c r="Q319" s="8">
        <f xml:space="preserve"> (Data!$E$46 - Q$84 - Q$40)</f>
        <v>26</v>
      </c>
      <c r="R319" s="8">
        <f xml:space="preserve"> (Data!$E$46 - R$84 - R$40)</f>
        <v>25</v>
      </c>
      <c r="S319" s="8">
        <f xml:space="preserve"> (Data!$E$46 - S$84 - S$40)</f>
        <v>25</v>
      </c>
      <c r="T319" s="8">
        <f xml:space="preserve"> (Data!$E$46 - T$84 - T$40)</f>
        <v>24</v>
      </c>
      <c r="U319" s="8">
        <f xml:space="preserve"> (Data!$E$46 - U$84 - U$40)</f>
        <v>24</v>
      </c>
    </row>
  </sheetData>
  <conditionalFormatting sqref="B112:U116 B251:U254 B118:U179">
    <cfRule type="colorScale" priority="62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61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60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{F85B3E7C-C24F-5344-97EA-6A640CBB9ACB}</x14:id>
        </ext>
      </extLst>
    </cfRule>
  </conditionalFormatting>
  <conditionalFormatting sqref="B89:U96">
    <cfRule type="cellIs" dxfId="247" priority="57" operator="equal">
      <formula>-1</formula>
    </cfRule>
    <cfRule type="cellIs" dxfId="246" priority="58" operator="equal">
      <formula>1</formula>
    </cfRule>
  </conditionalFormatting>
  <conditionalFormatting sqref="B197:U204">
    <cfRule type="cellIs" dxfId="245" priority="56" operator="greaterThan">
      <formula>0</formula>
    </cfRule>
  </conditionalFormatting>
  <conditionalFormatting sqref="B190:U195">
    <cfRule type="expression" dxfId="244" priority="55">
      <formula>A190&lt;B190</formula>
    </cfRule>
  </conditionalFormatting>
  <conditionalFormatting sqref="B224:U231">
    <cfRule type="dataBar" priority="54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{CD60CE1C-8148-F14B-88D1-28BE0DF6AE1F}</x14:id>
        </ext>
      </extLst>
    </cfRule>
  </conditionalFormatting>
  <conditionalFormatting sqref="B39:U46">
    <cfRule type="expression" dxfId="243" priority="51" stopIfTrue="1">
      <formula>B224&gt;0.75</formula>
    </cfRule>
    <cfRule type="expression" dxfId="242" priority="52" stopIfTrue="1">
      <formula>B224&gt;0.5</formula>
    </cfRule>
    <cfRule type="expression" dxfId="241" priority="53">
      <formula>B224&lt;=0.5</formula>
    </cfRule>
  </conditionalFormatting>
  <conditionalFormatting sqref="B9:U14">
    <cfRule type="expression" dxfId="240" priority="4">
      <formula>B$7&lt;=$B$5</formula>
    </cfRule>
    <cfRule type="expression" dxfId="239" priority="8">
      <formula>A9&lt;B9</formula>
    </cfRule>
  </conditionalFormatting>
  <conditionalFormatting sqref="B8:U8">
    <cfRule type="cellIs" dxfId="238" priority="6" operator="lessThan">
      <formula>0</formula>
    </cfRule>
    <cfRule type="cellIs" dxfId="237" priority="7" operator="greaterThan">
      <formula>0</formula>
    </cfRule>
  </conditionalFormatting>
  <conditionalFormatting sqref="B25:U25">
    <cfRule type="expression" dxfId="236" priority="2">
      <formula>B$7&lt;=$B$5</formula>
    </cfRule>
    <cfRule type="expression" dxfId="235" priority="9">
      <formula>B24&gt;0</formula>
    </cfRule>
  </conditionalFormatting>
  <conditionalFormatting sqref="B27:U27">
    <cfRule type="expression" dxfId="234" priority="1">
      <formula>B$7&lt;=$B$5</formula>
    </cfRule>
    <cfRule type="expression" dxfId="233" priority="5">
      <formula>B26&gt;0</formula>
    </cfRule>
  </conditionalFormatting>
  <conditionalFormatting sqref="B15:U15">
    <cfRule type="cellIs" dxfId="232" priority="10" operator="lessThan">
      <formula>0</formula>
    </cfRule>
    <cfRule type="cellIs" dxfId="231" priority="11" operator="greaterThan">
      <formula>0</formula>
    </cfRule>
    <cfRule type="cellIs" dxfId="230" priority="12" operator="greaterThan">
      <formula>$C$221</formula>
    </cfRule>
  </conditionalFormatting>
  <conditionalFormatting sqref="C16:U23">
    <cfRule type="expression" dxfId="229" priority="13" stopIfTrue="1">
      <formula>C16&gt;B16</formula>
    </cfRule>
    <cfRule type="expression" dxfId="228" priority="14">
      <formula>C89=1</formula>
    </cfRule>
  </conditionalFormatting>
  <conditionalFormatting sqref="A16:A23">
    <cfRule type="expression" dxfId="227" priority="15" stopIfTrue="1">
      <formula>B89=0</formula>
    </cfRule>
    <cfRule type="expression" dxfId="226" priority="16">
      <formula>$B89=1</formula>
    </cfRule>
  </conditionalFormatting>
  <conditionalFormatting sqref="B16:U23">
    <cfRule type="expression" dxfId="225" priority="3">
      <formula>B$7&lt;=$B$5</formula>
    </cfRule>
    <cfRule type="expression" dxfId="224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5B3E7C-C24F-5344-97EA-6A640CBB9A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CD60CE1C-8148-F14B-88D1-28BE0DF6AE1F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5E550-B2BB-C040-BFF9-55EBCDB56E08}">
  <sheetPr>
    <pageSetUpPr autoPageBreaks="0"/>
  </sheetPr>
  <dimension ref="A1:CS319"/>
  <sheetViews>
    <sheetView topLeftCell="A2" workbookViewId="0">
      <selection activeCell="F5" sqref="F5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74</v>
      </c>
    </row>
    <row r="2" spans="1:97" ht="139.05000000000001" customHeight="1">
      <c r="A2" s="12"/>
    </row>
    <row r="3" spans="1:97" ht="23.25">
      <c r="A3" s="62" t="s">
        <v>19</v>
      </c>
      <c r="B3" s="91" t="s">
        <v>75</v>
      </c>
      <c r="C3" s="91" t="s">
        <v>75</v>
      </c>
      <c r="D3" s="91" t="s">
        <v>75</v>
      </c>
      <c r="E3" s="91" t="s">
        <v>75</v>
      </c>
      <c r="F3" s="91" t="s">
        <v>75</v>
      </c>
      <c r="G3" s="91" t="s">
        <v>75</v>
      </c>
      <c r="H3" s="91" t="s">
        <v>75</v>
      </c>
      <c r="I3" s="91" t="s">
        <v>75</v>
      </c>
      <c r="J3" s="91" t="s">
        <v>75</v>
      </c>
      <c r="K3" s="91" t="s">
        <v>75</v>
      </c>
      <c r="L3" s="91" t="s">
        <v>75</v>
      </c>
      <c r="M3" s="91" t="s">
        <v>75</v>
      </c>
      <c r="N3" s="91" t="s">
        <v>75</v>
      </c>
      <c r="O3" s="91" t="s">
        <v>75</v>
      </c>
      <c r="P3" s="91" t="s">
        <v>75</v>
      </c>
      <c r="Q3" s="91" t="s">
        <v>75</v>
      </c>
      <c r="R3" s="91" t="s">
        <v>75</v>
      </c>
      <c r="S3" s="91" t="s">
        <v>75</v>
      </c>
      <c r="T3" s="91" t="s">
        <v>75</v>
      </c>
      <c r="U3" s="91" t="s">
        <v>75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158</v>
      </c>
      <c r="B5" s="215">
        <v>3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E6" t="s">
        <v>213</v>
      </c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>
        <f t="shared" ref="E8:U8" si="1" xml:space="preserve"> IF(E7=1,78,IF(MOD(E7,4)=0,1,0)) - SUM(E190:E195)</f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10</v>
      </c>
      <c r="C9" s="95">
        <v>10</v>
      </c>
      <c r="D9" s="95">
        <v>10</v>
      </c>
      <c r="E9" s="95">
        <v>10</v>
      </c>
      <c r="F9" s="95">
        <v>10</v>
      </c>
      <c r="G9" s="95">
        <v>10</v>
      </c>
      <c r="H9" s="95">
        <v>10</v>
      </c>
      <c r="I9" s="95">
        <v>10</v>
      </c>
      <c r="J9" s="126">
        <v>10</v>
      </c>
      <c r="K9" s="95">
        <v>10</v>
      </c>
      <c r="L9" s="171">
        <v>10</v>
      </c>
      <c r="M9" s="95">
        <v>10</v>
      </c>
      <c r="N9" s="95">
        <v>10</v>
      </c>
      <c r="O9" s="95">
        <v>10</v>
      </c>
      <c r="P9" s="95">
        <v>10</v>
      </c>
      <c r="Q9" s="95">
        <v>10</v>
      </c>
      <c r="R9" s="95">
        <v>10</v>
      </c>
      <c r="S9" s="95">
        <v>10</v>
      </c>
      <c r="T9" s="95">
        <v>10</v>
      </c>
      <c r="U9" s="95">
        <v>10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16</v>
      </c>
      <c r="C10" s="23">
        <v>16</v>
      </c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17</v>
      </c>
      <c r="J10" s="27">
        <v>17</v>
      </c>
      <c r="K10" s="23">
        <v>17</v>
      </c>
      <c r="L10" s="76">
        <v>17</v>
      </c>
      <c r="M10" s="23">
        <v>18</v>
      </c>
      <c r="N10" s="23">
        <v>18</v>
      </c>
      <c r="O10" s="23">
        <v>18</v>
      </c>
      <c r="P10" s="23">
        <v>18</v>
      </c>
      <c r="Q10" s="23">
        <v>19</v>
      </c>
      <c r="R10" s="23">
        <v>19</v>
      </c>
      <c r="S10" s="23">
        <v>19</v>
      </c>
      <c r="T10" s="23">
        <v>19</v>
      </c>
      <c r="U10" s="23">
        <v>20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12</v>
      </c>
      <c r="C11" s="23">
        <v>12</v>
      </c>
      <c r="D11" s="23">
        <v>12</v>
      </c>
      <c r="E11" s="23">
        <v>12</v>
      </c>
      <c r="F11" s="23">
        <v>12</v>
      </c>
      <c r="G11" s="23">
        <v>12</v>
      </c>
      <c r="H11" s="23">
        <v>12</v>
      </c>
      <c r="I11" s="23">
        <v>12</v>
      </c>
      <c r="J11" s="27">
        <v>12</v>
      </c>
      <c r="K11" s="23">
        <v>12</v>
      </c>
      <c r="L11" s="76">
        <v>12</v>
      </c>
      <c r="M11" s="23">
        <v>12</v>
      </c>
      <c r="N11" s="23">
        <v>12</v>
      </c>
      <c r="O11" s="23">
        <v>12</v>
      </c>
      <c r="P11" s="23">
        <v>12</v>
      </c>
      <c r="Q11" s="23">
        <v>12</v>
      </c>
      <c r="R11" s="23">
        <v>12</v>
      </c>
      <c r="S11" s="23">
        <v>12</v>
      </c>
      <c r="T11" s="23">
        <v>12</v>
      </c>
      <c r="U11" s="23">
        <v>12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11</v>
      </c>
      <c r="C13" s="23">
        <v>11</v>
      </c>
      <c r="D13" s="23">
        <v>11</v>
      </c>
      <c r="E13" s="23">
        <v>12</v>
      </c>
      <c r="F13" s="23">
        <v>12</v>
      </c>
      <c r="G13" s="23">
        <v>12</v>
      </c>
      <c r="H13" s="23">
        <v>12</v>
      </c>
      <c r="I13" s="23">
        <v>12</v>
      </c>
      <c r="J13" s="27">
        <v>12</v>
      </c>
      <c r="K13" s="23">
        <v>12</v>
      </c>
      <c r="L13" s="76">
        <v>12</v>
      </c>
      <c r="M13" s="23">
        <v>12</v>
      </c>
      <c r="N13" s="23">
        <v>12</v>
      </c>
      <c r="O13" s="23">
        <v>12</v>
      </c>
      <c r="P13" s="23">
        <v>12</v>
      </c>
      <c r="Q13" s="23">
        <v>12</v>
      </c>
      <c r="R13" s="23">
        <v>12</v>
      </c>
      <c r="S13" s="23">
        <v>12</v>
      </c>
      <c r="T13" s="23">
        <v>12</v>
      </c>
      <c r="U13" s="23">
        <v>12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10</v>
      </c>
      <c r="C14" s="23">
        <v>10</v>
      </c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7">
        <v>10</v>
      </c>
      <c r="K14" s="23">
        <v>10</v>
      </c>
      <c r="L14" s="76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>
        <f t="shared" ref="E15:U15" si="2" xml:space="preserve"> E221 - SUM(E197:E204) + D15</f>
        <v>1</v>
      </c>
      <c r="F15" s="165">
        <f t="shared" si="2"/>
        <v>0</v>
      </c>
      <c r="G15" s="165">
        <f t="shared" si="2"/>
        <v>1</v>
      </c>
      <c r="H15" s="165">
        <f t="shared" si="2"/>
        <v>0</v>
      </c>
      <c r="I15" s="165">
        <f t="shared" si="2"/>
        <v>1</v>
      </c>
      <c r="J15" s="165">
        <f t="shared" si="2"/>
        <v>0</v>
      </c>
      <c r="K15" s="212">
        <f t="shared" si="2"/>
        <v>1</v>
      </c>
      <c r="L15" s="165">
        <f t="shared" si="2"/>
        <v>0</v>
      </c>
      <c r="M15" s="165">
        <f t="shared" si="2"/>
        <v>1</v>
      </c>
      <c r="N15" s="165">
        <f t="shared" si="2"/>
        <v>0</v>
      </c>
      <c r="O15" s="165">
        <f t="shared" si="2"/>
        <v>1</v>
      </c>
      <c r="P15" s="165">
        <f t="shared" si="2"/>
        <v>0</v>
      </c>
      <c r="Q15" s="165">
        <f t="shared" si="2"/>
        <v>1</v>
      </c>
      <c r="R15" s="165">
        <f t="shared" si="2"/>
        <v>0</v>
      </c>
      <c r="S15" s="165">
        <f t="shared" si="2"/>
        <v>1</v>
      </c>
      <c r="T15" s="165">
        <f t="shared" si="2"/>
        <v>0</v>
      </c>
      <c r="U15" s="166">
        <f t="shared" si="2"/>
        <v>1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2</v>
      </c>
      <c r="C16" s="20">
        <v>2</v>
      </c>
      <c r="D16" s="20">
        <v>2</v>
      </c>
      <c r="E16" s="20">
        <v>2</v>
      </c>
      <c r="F16" s="20">
        <v>2</v>
      </c>
      <c r="G16" s="20">
        <v>2</v>
      </c>
      <c r="H16" s="20">
        <v>2</v>
      </c>
      <c r="I16" s="20">
        <v>2</v>
      </c>
      <c r="J16" s="99">
        <v>2</v>
      </c>
      <c r="K16" s="20">
        <v>2</v>
      </c>
      <c r="L16" s="172">
        <v>2</v>
      </c>
      <c r="M16" s="20">
        <v>2</v>
      </c>
      <c r="N16" s="20">
        <v>2</v>
      </c>
      <c r="O16" s="20">
        <v>2</v>
      </c>
      <c r="P16" s="20">
        <v>2</v>
      </c>
      <c r="Q16" s="20">
        <v>2</v>
      </c>
      <c r="R16" s="20">
        <v>2</v>
      </c>
      <c r="S16" s="20">
        <v>2</v>
      </c>
      <c r="T16" s="20">
        <v>2</v>
      </c>
      <c r="U16" s="20">
        <v>2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6</v>
      </c>
      <c r="C17" s="20">
        <v>6</v>
      </c>
      <c r="D17" s="20">
        <v>6</v>
      </c>
      <c r="E17" s="20">
        <v>7</v>
      </c>
      <c r="F17" s="20">
        <v>8</v>
      </c>
      <c r="G17" s="20">
        <v>9</v>
      </c>
      <c r="H17" s="20">
        <v>10</v>
      </c>
      <c r="I17" s="20">
        <v>11</v>
      </c>
      <c r="J17" s="99">
        <v>12</v>
      </c>
      <c r="K17" s="20">
        <v>13</v>
      </c>
      <c r="L17" s="172">
        <v>14</v>
      </c>
      <c r="M17" s="20">
        <v>15</v>
      </c>
      <c r="N17" s="20">
        <v>16</v>
      </c>
      <c r="O17" s="20">
        <v>17</v>
      </c>
      <c r="P17" s="20">
        <v>18</v>
      </c>
      <c r="Q17" s="20">
        <v>19</v>
      </c>
      <c r="R17" s="20">
        <v>20</v>
      </c>
      <c r="S17" s="20">
        <v>21</v>
      </c>
      <c r="T17" s="20">
        <v>22</v>
      </c>
      <c r="U17" s="20">
        <v>23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6</v>
      </c>
      <c r="C18" s="20">
        <v>6</v>
      </c>
      <c r="D18" s="20">
        <v>6</v>
      </c>
      <c r="E18" s="20">
        <v>7</v>
      </c>
      <c r="F18" s="20">
        <v>8</v>
      </c>
      <c r="G18" s="20">
        <v>9</v>
      </c>
      <c r="H18" s="20">
        <v>10</v>
      </c>
      <c r="I18" s="20">
        <v>11</v>
      </c>
      <c r="J18" s="99">
        <v>12</v>
      </c>
      <c r="K18" s="20">
        <v>13</v>
      </c>
      <c r="L18" s="172">
        <v>14</v>
      </c>
      <c r="M18" s="20">
        <v>15</v>
      </c>
      <c r="N18" s="20">
        <v>16</v>
      </c>
      <c r="O18" s="20">
        <v>17</v>
      </c>
      <c r="P18" s="20">
        <v>18</v>
      </c>
      <c r="Q18" s="20">
        <v>19</v>
      </c>
      <c r="R18" s="20">
        <v>20</v>
      </c>
      <c r="S18" s="20">
        <v>21</v>
      </c>
      <c r="T18" s="20">
        <v>22</v>
      </c>
      <c r="U18" s="20">
        <v>23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6</v>
      </c>
      <c r="C19" s="20">
        <v>6</v>
      </c>
      <c r="D19" s="20">
        <v>6</v>
      </c>
      <c r="E19" s="20">
        <v>7</v>
      </c>
      <c r="F19" s="20">
        <v>8</v>
      </c>
      <c r="G19" s="20">
        <v>9</v>
      </c>
      <c r="H19" s="20">
        <v>10</v>
      </c>
      <c r="I19" s="20">
        <v>11</v>
      </c>
      <c r="J19" s="99">
        <v>12</v>
      </c>
      <c r="K19" s="20">
        <v>13</v>
      </c>
      <c r="L19" s="172">
        <v>14</v>
      </c>
      <c r="M19" s="20">
        <v>15</v>
      </c>
      <c r="N19" s="20">
        <v>16</v>
      </c>
      <c r="O19" s="20">
        <v>17</v>
      </c>
      <c r="P19" s="20">
        <v>18</v>
      </c>
      <c r="Q19" s="20">
        <v>19</v>
      </c>
      <c r="R19" s="20">
        <v>20</v>
      </c>
      <c r="S19" s="20">
        <v>21</v>
      </c>
      <c r="T19" s="20">
        <v>22</v>
      </c>
      <c r="U19" s="20">
        <v>23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99">
        <v>0</v>
      </c>
      <c r="K20" s="20">
        <v>0</v>
      </c>
      <c r="L20" s="172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99">
        <v>0</v>
      </c>
      <c r="K21" s="20">
        <v>0</v>
      </c>
      <c r="L21" s="172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6</v>
      </c>
      <c r="C22" s="20">
        <v>6</v>
      </c>
      <c r="D22" s="20">
        <v>6</v>
      </c>
      <c r="E22" s="20">
        <v>7</v>
      </c>
      <c r="F22" s="20">
        <v>8</v>
      </c>
      <c r="G22" s="20">
        <v>9</v>
      </c>
      <c r="H22" s="20">
        <v>10</v>
      </c>
      <c r="I22" s="20">
        <v>11</v>
      </c>
      <c r="J22" s="99">
        <v>12</v>
      </c>
      <c r="K22" s="20">
        <v>13</v>
      </c>
      <c r="L22" s="172">
        <v>14</v>
      </c>
      <c r="M22" s="20">
        <v>15</v>
      </c>
      <c r="N22" s="20">
        <v>16</v>
      </c>
      <c r="O22" s="20">
        <v>17</v>
      </c>
      <c r="P22" s="20">
        <v>18</v>
      </c>
      <c r="Q22" s="20">
        <v>19</v>
      </c>
      <c r="R22" s="20">
        <v>20</v>
      </c>
      <c r="S22" s="20">
        <v>21</v>
      </c>
      <c r="T22" s="20">
        <v>22</v>
      </c>
      <c r="U22" s="20">
        <v>23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3</v>
      </c>
      <c r="C23" s="70">
        <v>3</v>
      </c>
      <c r="D23" s="70">
        <v>3</v>
      </c>
      <c r="E23" s="70">
        <v>3</v>
      </c>
      <c r="F23" s="70">
        <v>4</v>
      </c>
      <c r="G23" s="70">
        <v>4</v>
      </c>
      <c r="H23" s="70">
        <v>5</v>
      </c>
      <c r="I23" s="70">
        <v>5</v>
      </c>
      <c r="J23" s="167">
        <v>6</v>
      </c>
      <c r="K23" s="20">
        <v>6</v>
      </c>
      <c r="L23" s="173">
        <v>7</v>
      </c>
      <c r="M23" s="70">
        <v>7</v>
      </c>
      <c r="N23" s="70">
        <v>8</v>
      </c>
      <c r="O23" s="70">
        <v>8</v>
      </c>
      <c r="P23" s="70">
        <v>9</v>
      </c>
      <c r="Q23" s="70">
        <v>9</v>
      </c>
      <c r="R23" s="70">
        <v>10</v>
      </c>
      <c r="S23" s="70">
        <v>10</v>
      </c>
      <c r="T23" s="70">
        <v>11</v>
      </c>
      <c r="U23" s="70">
        <v>11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0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0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1</v>
      </c>
      <c r="J24" s="168">
        <f xml:space="preserve"> INDEX( Data!$B$62:$U$69, MATCH( J3, Data!$A$62:$A$69, 0 ), MATCH( J36, Data!$B$61:$U$61, 0 ) )</f>
        <v>0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0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1</v>
      </c>
      <c r="P24" s="168">
        <f xml:space="preserve"> INDEX( Data!$B$62:$U$69, MATCH( P3, Data!$A$62:$A$69, 0 ), MATCH( P36, Data!$B$61:$U$61, 0 ) )</f>
        <v>0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1</v>
      </c>
      <c r="S24" s="168">
        <f xml:space="preserve"> INDEX( Data!$B$62:$U$69, MATCH( S3, Data!$A$62:$A$69, 0 ), MATCH( S36, Data!$B$61:$U$61, 0 ) )</f>
        <v>0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1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 t="s">
        <v>84</v>
      </c>
      <c r="G25" s="96"/>
      <c r="H25" s="96"/>
      <c r="I25" s="96" t="s">
        <v>83</v>
      </c>
      <c r="J25" s="186"/>
      <c r="K25" s="186"/>
      <c r="L25" s="96" t="s">
        <v>116</v>
      </c>
      <c r="M25" s="96"/>
      <c r="N25" s="96"/>
      <c r="O25" s="96" t="s">
        <v>159</v>
      </c>
      <c r="P25" s="96"/>
      <c r="Q25" s="96"/>
      <c r="R25" s="96" t="s">
        <v>100</v>
      </c>
      <c r="S25" s="96"/>
      <c r="T25" s="96"/>
      <c r="U25" s="96" t="s">
        <v>189</v>
      </c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152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138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154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4</v>
      </c>
      <c r="C39" s="8">
        <f t="shared" ref="C39:U39" si="4" xml:space="preserve"> C16 + C218</f>
        <v>4</v>
      </c>
      <c r="D39" s="8">
        <f t="shared" si="4"/>
        <v>4</v>
      </c>
      <c r="E39" s="8">
        <f t="shared" si="4"/>
        <v>4</v>
      </c>
      <c r="F39" s="8">
        <f t="shared" si="4"/>
        <v>4</v>
      </c>
      <c r="G39" s="8">
        <f t="shared" si="4"/>
        <v>4</v>
      </c>
      <c r="H39" s="8">
        <f t="shared" si="4"/>
        <v>4</v>
      </c>
      <c r="I39" s="8">
        <f t="shared" si="4"/>
        <v>4</v>
      </c>
      <c r="J39" s="8">
        <f t="shared" si="4"/>
        <v>4</v>
      </c>
      <c r="K39" s="8">
        <f t="shared" si="4"/>
        <v>4</v>
      </c>
      <c r="L39" s="8">
        <f t="shared" si="4"/>
        <v>4</v>
      </c>
      <c r="M39" s="8">
        <f t="shared" si="4"/>
        <v>4</v>
      </c>
      <c r="N39" s="8">
        <f t="shared" si="4"/>
        <v>4</v>
      </c>
      <c r="O39" s="8">
        <f t="shared" si="4"/>
        <v>4</v>
      </c>
      <c r="P39" s="8">
        <f t="shared" si="4"/>
        <v>4</v>
      </c>
      <c r="Q39" s="8">
        <f t="shared" si="4"/>
        <v>4</v>
      </c>
      <c r="R39" s="8">
        <f t="shared" si="4"/>
        <v>4</v>
      </c>
      <c r="S39" s="8">
        <f t="shared" si="4"/>
        <v>4</v>
      </c>
      <c r="T39" s="8">
        <f t="shared" si="4"/>
        <v>4</v>
      </c>
      <c r="U39" s="8">
        <f t="shared" si="4"/>
        <v>4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8</v>
      </c>
      <c r="C40" s="8">
        <f t="shared" ref="C40:U40" si="5" xml:space="preserve"> C17 + C218</f>
        <v>8</v>
      </c>
      <c r="D40" s="8">
        <f t="shared" si="5"/>
        <v>8</v>
      </c>
      <c r="E40" s="8">
        <f t="shared" si="5"/>
        <v>9</v>
      </c>
      <c r="F40" s="8">
        <f t="shared" si="5"/>
        <v>10</v>
      </c>
      <c r="G40" s="8">
        <f t="shared" si="5"/>
        <v>11</v>
      </c>
      <c r="H40" s="8">
        <f t="shared" si="5"/>
        <v>12</v>
      </c>
      <c r="I40" s="8">
        <f t="shared" si="5"/>
        <v>13</v>
      </c>
      <c r="J40" s="8">
        <f t="shared" si="5"/>
        <v>14</v>
      </c>
      <c r="K40" s="8">
        <f t="shared" si="5"/>
        <v>15</v>
      </c>
      <c r="L40" s="8">
        <f t="shared" si="5"/>
        <v>16</v>
      </c>
      <c r="M40" s="8">
        <f t="shared" si="5"/>
        <v>17</v>
      </c>
      <c r="N40" s="8">
        <f t="shared" si="5"/>
        <v>18</v>
      </c>
      <c r="O40" s="8">
        <f t="shared" si="5"/>
        <v>19</v>
      </c>
      <c r="P40" s="8">
        <f t="shared" si="5"/>
        <v>20</v>
      </c>
      <c r="Q40" s="8">
        <f t="shared" si="5"/>
        <v>21</v>
      </c>
      <c r="R40" s="8">
        <f t="shared" si="5"/>
        <v>22</v>
      </c>
      <c r="S40" s="8">
        <f t="shared" si="5"/>
        <v>23</v>
      </c>
      <c r="T40" s="8">
        <f t="shared" si="5"/>
        <v>24</v>
      </c>
      <c r="U40" s="8">
        <f t="shared" si="5"/>
        <v>25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9</v>
      </c>
      <c r="C41" s="8">
        <f t="shared" ref="C41:U41" si="6" xml:space="preserve"> C18 + C216</f>
        <v>9</v>
      </c>
      <c r="D41" s="8">
        <f t="shared" si="6"/>
        <v>9</v>
      </c>
      <c r="E41" s="8">
        <f t="shared" si="6"/>
        <v>10</v>
      </c>
      <c r="F41" s="8">
        <f t="shared" si="6"/>
        <v>11</v>
      </c>
      <c r="G41" s="8">
        <f t="shared" si="6"/>
        <v>12</v>
      </c>
      <c r="H41" s="8">
        <f t="shared" si="6"/>
        <v>13</v>
      </c>
      <c r="I41" s="8">
        <f t="shared" si="6"/>
        <v>14</v>
      </c>
      <c r="J41" s="8">
        <f t="shared" si="6"/>
        <v>15</v>
      </c>
      <c r="K41" s="8">
        <f t="shared" si="6"/>
        <v>16</v>
      </c>
      <c r="L41" s="8">
        <f t="shared" si="6"/>
        <v>17</v>
      </c>
      <c r="M41" s="8">
        <f t="shared" si="6"/>
        <v>19</v>
      </c>
      <c r="N41" s="8">
        <f t="shared" si="6"/>
        <v>20</v>
      </c>
      <c r="O41" s="8">
        <f t="shared" si="6"/>
        <v>21</v>
      </c>
      <c r="P41" s="8">
        <f t="shared" si="6"/>
        <v>22</v>
      </c>
      <c r="Q41" s="8">
        <f t="shared" si="6"/>
        <v>23</v>
      </c>
      <c r="R41" s="8">
        <f t="shared" si="6"/>
        <v>24</v>
      </c>
      <c r="S41" s="8">
        <f t="shared" si="6"/>
        <v>25</v>
      </c>
      <c r="T41" s="8">
        <f t="shared" si="6"/>
        <v>26</v>
      </c>
      <c r="U41" s="8">
        <f t="shared" si="6"/>
        <v>28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6</v>
      </c>
      <c r="C42" s="8">
        <f t="shared" ref="C42:U42" si="7" xml:space="preserve"> C19 + C219 + C81</f>
        <v>6</v>
      </c>
      <c r="D42" s="8">
        <f t="shared" si="7"/>
        <v>6</v>
      </c>
      <c r="E42" s="8">
        <f t="shared" si="7"/>
        <v>8</v>
      </c>
      <c r="F42" s="8">
        <f t="shared" si="7"/>
        <v>9</v>
      </c>
      <c r="G42" s="8">
        <f t="shared" si="7"/>
        <v>10</v>
      </c>
      <c r="H42" s="8">
        <f t="shared" si="7"/>
        <v>11</v>
      </c>
      <c r="I42" s="8">
        <f t="shared" si="7"/>
        <v>12</v>
      </c>
      <c r="J42" s="8">
        <f t="shared" si="7"/>
        <v>13</v>
      </c>
      <c r="K42" s="8">
        <f t="shared" si="7"/>
        <v>14</v>
      </c>
      <c r="L42" s="8">
        <f t="shared" si="7"/>
        <v>15</v>
      </c>
      <c r="M42" s="8">
        <f t="shared" si="7"/>
        <v>16</v>
      </c>
      <c r="N42" s="8">
        <f t="shared" si="7"/>
        <v>17</v>
      </c>
      <c r="O42" s="8">
        <f t="shared" si="7"/>
        <v>18</v>
      </c>
      <c r="P42" s="8">
        <f t="shared" si="7"/>
        <v>19</v>
      </c>
      <c r="Q42" s="8">
        <f t="shared" si="7"/>
        <v>20</v>
      </c>
      <c r="R42" s="8">
        <f t="shared" si="7"/>
        <v>21</v>
      </c>
      <c r="S42" s="8">
        <f t="shared" si="7"/>
        <v>22</v>
      </c>
      <c r="T42" s="8">
        <f t="shared" si="7"/>
        <v>23</v>
      </c>
      <c r="U42" s="8">
        <f t="shared" si="7"/>
        <v>24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0</v>
      </c>
      <c r="C43" s="8">
        <f t="shared" ref="C43:U43" si="8" xml:space="preserve"> C20 + C220 + C81</f>
        <v>0</v>
      </c>
      <c r="D43" s="8">
        <f t="shared" si="8"/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  <c r="P43" s="8">
        <f t="shared" si="8"/>
        <v>0</v>
      </c>
      <c r="Q43" s="8">
        <f t="shared" si="8"/>
        <v>0</v>
      </c>
      <c r="R43" s="8">
        <f t="shared" si="8"/>
        <v>0</v>
      </c>
      <c r="S43" s="8">
        <f t="shared" si="8"/>
        <v>0</v>
      </c>
      <c r="T43" s="8">
        <f t="shared" si="8"/>
        <v>0</v>
      </c>
      <c r="U43" s="8">
        <f t="shared" si="8"/>
        <v>0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2</v>
      </c>
      <c r="C44" s="8">
        <f t="shared" ref="C44:U45" si="9" xml:space="preserve"> C21 + C218</f>
        <v>2</v>
      </c>
      <c r="D44" s="8">
        <f t="shared" si="9"/>
        <v>2</v>
      </c>
      <c r="E44" s="8">
        <f t="shared" si="9"/>
        <v>2</v>
      </c>
      <c r="F44" s="8">
        <f t="shared" si="9"/>
        <v>2</v>
      </c>
      <c r="G44" s="8">
        <f t="shared" si="9"/>
        <v>2</v>
      </c>
      <c r="H44" s="8">
        <f t="shared" si="9"/>
        <v>2</v>
      </c>
      <c r="I44" s="8">
        <f t="shared" si="9"/>
        <v>2</v>
      </c>
      <c r="J44" s="8">
        <f t="shared" si="9"/>
        <v>2</v>
      </c>
      <c r="K44" s="8">
        <f t="shared" si="9"/>
        <v>2</v>
      </c>
      <c r="L44" s="8">
        <f t="shared" si="9"/>
        <v>2</v>
      </c>
      <c r="M44" s="8">
        <f t="shared" si="9"/>
        <v>2</v>
      </c>
      <c r="N44" s="8">
        <f t="shared" si="9"/>
        <v>2</v>
      </c>
      <c r="O44" s="8">
        <f t="shared" si="9"/>
        <v>2</v>
      </c>
      <c r="P44" s="8">
        <f t="shared" si="9"/>
        <v>2</v>
      </c>
      <c r="Q44" s="8">
        <f t="shared" si="9"/>
        <v>2</v>
      </c>
      <c r="R44" s="8">
        <f t="shared" si="9"/>
        <v>2</v>
      </c>
      <c r="S44" s="8">
        <f t="shared" si="9"/>
        <v>2</v>
      </c>
      <c r="T44" s="8">
        <f t="shared" si="9"/>
        <v>2</v>
      </c>
      <c r="U44" s="8">
        <f t="shared" si="9"/>
        <v>2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6</v>
      </c>
      <c r="C45" s="8">
        <f t="shared" si="9"/>
        <v>6</v>
      </c>
      <c r="D45" s="8">
        <f t="shared" si="9"/>
        <v>6</v>
      </c>
      <c r="E45" s="8">
        <f t="shared" si="9"/>
        <v>8</v>
      </c>
      <c r="F45" s="8">
        <f t="shared" si="9"/>
        <v>9</v>
      </c>
      <c r="G45" s="8">
        <f t="shared" si="9"/>
        <v>10</v>
      </c>
      <c r="H45" s="8">
        <f t="shared" si="9"/>
        <v>11</v>
      </c>
      <c r="I45" s="8">
        <f t="shared" si="9"/>
        <v>12</v>
      </c>
      <c r="J45" s="8">
        <f t="shared" si="9"/>
        <v>13</v>
      </c>
      <c r="K45" s="8">
        <f t="shared" si="9"/>
        <v>14</v>
      </c>
      <c r="L45" s="8">
        <f t="shared" si="9"/>
        <v>15</v>
      </c>
      <c r="M45" s="8">
        <f t="shared" si="9"/>
        <v>16</v>
      </c>
      <c r="N45" s="8">
        <f t="shared" si="9"/>
        <v>17</v>
      </c>
      <c r="O45" s="8">
        <f t="shared" si="9"/>
        <v>18</v>
      </c>
      <c r="P45" s="8">
        <f t="shared" si="9"/>
        <v>19</v>
      </c>
      <c r="Q45" s="8">
        <f t="shared" si="9"/>
        <v>20</v>
      </c>
      <c r="R45" s="8">
        <f t="shared" si="9"/>
        <v>21</v>
      </c>
      <c r="S45" s="8">
        <f t="shared" si="9"/>
        <v>22</v>
      </c>
      <c r="T45" s="8">
        <f t="shared" si="9"/>
        <v>23</v>
      </c>
      <c r="U45" s="8">
        <f t="shared" si="9"/>
        <v>24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3</v>
      </c>
      <c r="C46" s="8">
        <f t="shared" ref="C46:U46" si="10" xml:space="preserve"> C23 + C219 + C81</f>
        <v>3</v>
      </c>
      <c r="D46" s="8">
        <f t="shared" si="10"/>
        <v>3</v>
      </c>
      <c r="E46" s="8">
        <f t="shared" si="10"/>
        <v>4</v>
      </c>
      <c r="F46" s="8">
        <f t="shared" si="10"/>
        <v>5</v>
      </c>
      <c r="G46" s="8">
        <f t="shared" si="10"/>
        <v>5</v>
      </c>
      <c r="H46" s="8">
        <f t="shared" si="10"/>
        <v>6</v>
      </c>
      <c r="I46" s="8">
        <f t="shared" si="10"/>
        <v>6</v>
      </c>
      <c r="J46" s="8">
        <f t="shared" si="10"/>
        <v>7</v>
      </c>
      <c r="K46" s="8">
        <f t="shared" si="10"/>
        <v>7</v>
      </c>
      <c r="L46" s="8">
        <f t="shared" si="10"/>
        <v>8</v>
      </c>
      <c r="M46" s="8">
        <f t="shared" si="10"/>
        <v>8</v>
      </c>
      <c r="N46" s="8">
        <f t="shared" si="10"/>
        <v>9</v>
      </c>
      <c r="O46" s="8">
        <f t="shared" si="10"/>
        <v>9</v>
      </c>
      <c r="P46" s="8">
        <f t="shared" si="10"/>
        <v>10</v>
      </c>
      <c r="Q46" s="8">
        <f t="shared" si="10"/>
        <v>10</v>
      </c>
      <c r="R46" s="8">
        <f t="shared" si="10"/>
        <v>11</v>
      </c>
      <c r="S46" s="8">
        <f t="shared" si="10"/>
        <v>11</v>
      </c>
      <c r="T46" s="8">
        <f t="shared" si="10"/>
        <v>12</v>
      </c>
      <c r="U46" s="8">
        <f t="shared" si="10"/>
        <v>12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129</v>
      </c>
      <c r="B49" s="53">
        <f t="shared" ref="B49:U49" si="11">IF(OR(B3="Scout",B3="Sentinel",B3="Expert Droid"),8,0) + IF(OR(B3="Soldier",B3="Guardian"),10,0) + IF(OR(B3="Scoundrel",B3="Consular"),6,0) + IF(OR(B3="Combat Droid"),12,0)</f>
        <v>6</v>
      </c>
      <c r="C49" s="53">
        <f t="shared" si="11"/>
        <v>6</v>
      </c>
      <c r="D49" s="53">
        <f t="shared" si="11"/>
        <v>6</v>
      </c>
      <c r="E49" s="53">
        <f t="shared" si="11"/>
        <v>6</v>
      </c>
      <c r="F49" s="53">
        <f t="shared" si="11"/>
        <v>6</v>
      </c>
      <c r="G49" s="53">
        <f t="shared" si="11"/>
        <v>6</v>
      </c>
      <c r="H49" s="53">
        <f t="shared" si="11"/>
        <v>6</v>
      </c>
      <c r="I49" s="53">
        <f t="shared" si="11"/>
        <v>6</v>
      </c>
      <c r="J49" s="101">
        <f t="shared" si="11"/>
        <v>6</v>
      </c>
      <c r="K49" s="53">
        <f t="shared" si="11"/>
        <v>6</v>
      </c>
      <c r="L49" s="174">
        <f t="shared" si="11"/>
        <v>6</v>
      </c>
      <c r="M49" s="53">
        <f t="shared" si="11"/>
        <v>6</v>
      </c>
      <c r="N49" s="53">
        <f t="shared" si="11"/>
        <v>6</v>
      </c>
      <c r="O49" s="53">
        <f t="shared" si="11"/>
        <v>6</v>
      </c>
      <c r="P49" s="53">
        <f t="shared" si="11"/>
        <v>6</v>
      </c>
      <c r="Q49" s="53">
        <f t="shared" si="11"/>
        <v>6</v>
      </c>
      <c r="R49" s="53">
        <f t="shared" si="11"/>
        <v>6</v>
      </c>
      <c r="S49" s="53">
        <f t="shared" si="11"/>
        <v>6</v>
      </c>
      <c r="T49" s="53">
        <f t="shared" si="11"/>
        <v>6</v>
      </c>
      <c r="U49" s="53">
        <f t="shared" si="11"/>
        <v>6</v>
      </c>
      <c r="V49" s="18"/>
    </row>
    <row r="50" spans="1:97" s="29" customFormat="1">
      <c r="A50" s="60" t="s">
        <v>130</v>
      </c>
      <c r="B50" s="53">
        <f xml:space="preserve"> 0 + B49</f>
        <v>6</v>
      </c>
      <c r="C50" s="53">
        <f t="shared" ref="C50:U50" si="12" xml:space="preserve"> B50 + C49</f>
        <v>12</v>
      </c>
      <c r="D50" s="53">
        <f t="shared" si="12"/>
        <v>18</v>
      </c>
      <c r="E50" s="53">
        <f t="shared" si="12"/>
        <v>24</v>
      </c>
      <c r="F50" s="53">
        <f t="shared" si="12"/>
        <v>30</v>
      </c>
      <c r="G50" s="53">
        <f t="shared" si="12"/>
        <v>36</v>
      </c>
      <c r="H50" s="53">
        <f t="shared" si="12"/>
        <v>42</v>
      </c>
      <c r="I50" s="53">
        <f t="shared" si="12"/>
        <v>48</v>
      </c>
      <c r="J50" s="101">
        <f t="shared" si="12"/>
        <v>54</v>
      </c>
      <c r="K50" s="53">
        <f t="shared" si="12"/>
        <v>60</v>
      </c>
      <c r="L50" s="174">
        <f t="shared" si="12"/>
        <v>66</v>
      </c>
      <c r="M50" s="53">
        <f t="shared" si="12"/>
        <v>72</v>
      </c>
      <c r="N50" s="53">
        <f t="shared" si="12"/>
        <v>78</v>
      </c>
      <c r="O50" s="53">
        <f t="shared" si="12"/>
        <v>84</v>
      </c>
      <c r="P50" s="53">
        <f t="shared" si="12"/>
        <v>90</v>
      </c>
      <c r="Q50" s="53">
        <f t="shared" si="12"/>
        <v>96</v>
      </c>
      <c r="R50" s="53">
        <f t="shared" si="12"/>
        <v>102</v>
      </c>
      <c r="S50" s="53">
        <f t="shared" si="12"/>
        <v>108</v>
      </c>
      <c r="T50" s="53">
        <f t="shared" si="12"/>
        <v>114</v>
      </c>
      <c r="U50" s="53">
        <f t="shared" si="12"/>
        <v>120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7</v>
      </c>
      <c r="C51" s="87">
        <f t="shared" si="13"/>
        <v>14</v>
      </c>
      <c r="D51" s="87">
        <f t="shared" si="13"/>
        <v>21</v>
      </c>
      <c r="E51" s="87">
        <f t="shared" si="13"/>
        <v>28</v>
      </c>
      <c r="F51" s="87">
        <f t="shared" si="13"/>
        <v>35</v>
      </c>
      <c r="G51" s="87">
        <f t="shared" si="13"/>
        <v>42</v>
      </c>
      <c r="H51" s="87">
        <f t="shared" si="13"/>
        <v>49</v>
      </c>
      <c r="I51" s="87">
        <f t="shared" si="13"/>
        <v>56</v>
      </c>
      <c r="J51" s="102">
        <f t="shared" si="13"/>
        <v>63</v>
      </c>
      <c r="K51" s="82">
        <f t="shared" si="13"/>
        <v>70</v>
      </c>
      <c r="L51" s="175">
        <f t="shared" si="13"/>
        <v>77</v>
      </c>
      <c r="M51" s="87">
        <f t="shared" si="13"/>
        <v>84</v>
      </c>
      <c r="N51" s="87">
        <f t="shared" si="13"/>
        <v>91</v>
      </c>
      <c r="O51" s="87">
        <f t="shared" si="13"/>
        <v>98</v>
      </c>
      <c r="P51" s="87">
        <f t="shared" si="13"/>
        <v>105</v>
      </c>
      <c r="Q51" s="87">
        <f t="shared" si="13"/>
        <v>112</v>
      </c>
      <c r="R51" s="87">
        <f t="shared" si="13"/>
        <v>119</v>
      </c>
      <c r="S51" s="87">
        <f t="shared" si="13"/>
        <v>126</v>
      </c>
      <c r="T51" s="87">
        <f t="shared" si="13"/>
        <v>133</v>
      </c>
      <c r="U51" s="87">
        <f t="shared" si="13"/>
        <v>140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133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122</v>
      </c>
      <c r="B53" s="89">
        <f t="shared" ref="B53:U53" si="14" xml:space="preserve"> MIN((B207/B51),1)</f>
        <v>0.8571428571428571</v>
      </c>
      <c r="C53" s="89">
        <f t="shared" si="14"/>
        <v>0.5</v>
      </c>
      <c r="D53" s="89">
        <f t="shared" si="14"/>
        <v>0.38095238095238093</v>
      </c>
      <c r="E53" s="89">
        <f t="shared" si="14"/>
        <v>0.35714285714285715</v>
      </c>
      <c r="F53" s="89">
        <f t="shared" si="14"/>
        <v>0.31428571428571428</v>
      </c>
      <c r="G53" s="89">
        <f t="shared" si="14"/>
        <v>0.2857142857142857</v>
      </c>
      <c r="H53" s="89">
        <f t="shared" si="14"/>
        <v>0.26530612244897961</v>
      </c>
      <c r="I53" s="89">
        <f t="shared" si="14"/>
        <v>0.25</v>
      </c>
      <c r="J53" s="103">
        <f t="shared" si="14"/>
        <v>0.23809523809523808</v>
      </c>
      <c r="K53" s="89">
        <f t="shared" si="14"/>
        <v>0.22857142857142856</v>
      </c>
      <c r="L53" s="176">
        <f t="shared" si="14"/>
        <v>0.22077922077922077</v>
      </c>
      <c r="M53" s="89">
        <f t="shared" si="14"/>
        <v>0.21428571428571427</v>
      </c>
      <c r="N53" s="89">
        <f t="shared" si="14"/>
        <v>0.2087912087912088</v>
      </c>
      <c r="O53" s="89">
        <f t="shared" si="14"/>
        <v>0.20408163265306123</v>
      </c>
      <c r="P53" s="89">
        <f t="shared" si="14"/>
        <v>0.2</v>
      </c>
      <c r="Q53" s="89">
        <f t="shared" si="14"/>
        <v>0.19642857142857142</v>
      </c>
      <c r="R53" s="89">
        <f t="shared" si="14"/>
        <v>0.19327731092436976</v>
      </c>
      <c r="S53" s="89">
        <f t="shared" si="14"/>
        <v>0.19047619047619047</v>
      </c>
      <c r="T53" s="89">
        <f t="shared" si="14"/>
        <v>0.18796992481203006</v>
      </c>
      <c r="U53" s="89">
        <f t="shared" si="14"/>
        <v>0.18571428571428572</v>
      </c>
    </row>
    <row r="54" spans="1:97" s="18" customFormat="1">
      <c r="A54" s="74" t="s">
        <v>123</v>
      </c>
      <c r="B54" s="89">
        <f t="shared" ref="B54:U54" si="15" xml:space="preserve"> MIN(B208/B51,1)</f>
        <v>1</v>
      </c>
      <c r="C54" s="89">
        <f t="shared" si="15"/>
        <v>0.8571428571428571</v>
      </c>
      <c r="D54" s="89">
        <f t="shared" si="15"/>
        <v>0.61904761904761907</v>
      </c>
      <c r="E54" s="89">
        <f t="shared" si="15"/>
        <v>0.5357142857142857</v>
      </c>
      <c r="F54" s="89">
        <f t="shared" si="15"/>
        <v>0.45714285714285713</v>
      </c>
      <c r="G54" s="89">
        <f t="shared" si="15"/>
        <v>0.40476190476190477</v>
      </c>
      <c r="H54" s="89">
        <f t="shared" si="15"/>
        <v>0.36734693877551022</v>
      </c>
      <c r="I54" s="89">
        <f t="shared" si="15"/>
        <v>0.3392857142857143</v>
      </c>
      <c r="J54" s="103">
        <f t="shared" si="15"/>
        <v>0.31746031746031744</v>
      </c>
      <c r="K54" s="89">
        <f t="shared" si="15"/>
        <v>0.3</v>
      </c>
      <c r="L54" s="176">
        <f t="shared" si="15"/>
        <v>0.2857142857142857</v>
      </c>
      <c r="M54" s="89">
        <f t="shared" si="15"/>
        <v>0.27380952380952384</v>
      </c>
      <c r="N54" s="89">
        <f t="shared" si="15"/>
        <v>0.26373626373626374</v>
      </c>
      <c r="O54" s="89">
        <f t="shared" si="15"/>
        <v>0.25510204081632654</v>
      </c>
      <c r="P54" s="89">
        <f t="shared" si="15"/>
        <v>0.24761904761904763</v>
      </c>
      <c r="Q54" s="89">
        <f t="shared" si="15"/>
        <v>0.24107142857142858</v>
      </c>
      <c r="R54" s="89">
        <f t="shared" si="15"/>
        <v>0.23529411764705882</v>
      </c>
      <c r="S54" s="89">
        <f t="shared" si="15"/>
        <v>0.23015873015873015</v>
      </c>
      <c r="T54" s="89">
        <f t="shared" si="15"/>
        <v>0.22556390977443608</v>
      </c>
      <c r="U54" s="89">
        <f t="shared" si="15"/>
        <v>0.22142857142857142</v>
      </c>
    </row>
    <row r="55" spans="1:97">
      <c r="A55" s="74" t="s">
        <v>124</v>
      </c>
      <c r="B55" s="90">
        <f t="shared" ref="B55:U55" si="16" xml:space="preserve"> MIN(B209/B51,1)</f>
        <v>1</v>
      </c>
      <c r="C55" s="90">
        <f t="shared" si="16"/>
        <v>0.9285714285714286</v>
      </c>
      <c r="D55" s="90">
        <f t="shared" si="16"/>
        <v>0.61904761904761907</v>
      </c>
      <c r="E55" s="90">
        <f t="shared" si="16"/>
        <v>0.5357142857142857</v>
      </c>
      <c r="F55" s="90">
        <f t="shared" si="16"/>
        <v>0.45714285714285713</v>
      </c>
      <c r="G55" s="90">
        <f t="shared" si="16"/>
        <v>0.38095238095238093</v>
      </c>
      <c r="H55" s="90">
        <f t="shared" si="16"/>
        <v>0.34693877551020408</v>
      </c>
      <c r="I55" s="90">
        <f t="shared" si="16"/>
        <v>0.30357142857142855</v>
      </c>
      <c r="J55" s="104">
        <f t="shared" si="16"/>
        <v>0.2857142857142857</v>
      </c>
      <c r="K55" s="90">
        <f t="shared" si="16"/>
        <v>0.25714285714285712</v>
      </c>
      <c r="L55" s="177">
        <f t="shared" si="16"/>
        <v>0.24675324675324675</v>
      </c>
      <c r="M55" s="90">
        <f t="shared" si="16"/>
        <v>0.22619047619047619</v>
      </c>
      <c r="N55" s="90">
        <f t="shared" si="16"/>
        <v>0.21978021978021978</v>
      </c>
      <c r="O55" s="90">
        <f t="shared" si="16"/>
        <v>0.20408163265306123</v>
      </c>
      <c r="P55" s="90">
        <f t="shared" si="16"/>
        <v>0.2</v>
      </c>
      <c r="Q55" s="90">
        <f t="shared" si="16"/>
        <v>0.1875</v>
      </c>
      <c r="R55" s="90">
        <f t="shared" si="16"/>
        <v>0.18487394957983194</v>
      </c>
      <c r="S55" s="90">
        <f t="shared" si="16"/>
        <v>0.17460317460317459</v>
      </c>
      <c r="T55" s="90">
        <f t="shared" si="16"/>
        <v>0.17293233082706766</v>
      </c>
      <c r="U55" s="90">
        <f t="shared" si="16"/>
        <v>0.16428571428571428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125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1</v>
      </c>
      <c r="F56" s="90">
        <f t="shared" si="17"/>
        <v>0.88571428571428568</v>
      </c>
      <c r="G56" s="90">
        <f t="shared" si="17"/>
        <v>0.73809523809523814</v>
      </c>
      <c r="H56" s="90">
        <f t="shared" si="17"/>
        <v>0.67346938775510201</v>
      </c>
      <c r="I56" s="90">
        <f t="shared" si="17"/>
        <v>0.5892857142857143</v>
      </c>
      <c r="J56" s="104">
        <f t="shared" si="17"/>
        <v>0.55555555555555558</v>
      </c>
      <c r="K56" s="90">
        <f t="shared" si="17"/>
        <v>0.5</v>
      </c>
      <c r="L56" s="177">
        <f t="shared" si="17"/>
        <v>0.48051948051948051</v>
      </c>
      <c r="M56" s="90">
        <f t="shared" si="17"/>
        <v>0.44047619047619047</v>
      </c>
      <c r="N56" s="90">
        <f t="shared" si="17"/>
        <v>0.42857142857142855</v>
      </c>
      <c r="O56" s="90">
        <f t="shared" si="17"/>
        <v>0.39795918367346939</v>
      </c>
      <c r="P56" s="90">
        <f t="shared" si="17"/>
        <v>0.39047619047619048</v>
      </c>
      <c r="Q56" s="90">
        <f t="shared" si="17"/>
        <v>0.36607142857142855</v>
      </c>
      <c r="R56" s="90">
        <f t="shared" si="17"/>
        <v>0.36134453781512604</v>
      </c>
      <c r="S56" s="90">
        <f t="shared" si="17"/>
        <v>0.34126984126984128</v>
      </c>
      <c r="T56" s="90">
        <f t="shared" si="17"/>
        <v>0.33834586466165412</v>
      </c>
      <c r="U56" s="90">
        <f t="shared" si="17"/>
        <v>0.32142857142857145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126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1</v>
      </c>
      <c r="G57" s="90">
        <f t="shared" si="18"/>
        <v>1</v>
      </c>
      <c r="H57" s="90">
        <f t="shared" si="18"/>
        <v>1</v>
      </c>
      <c r="I57" s="90">
        <f t="shared" si="18"/>
        <v>0.875</v>
      </c>
      <c r="J57" s="104">
        <f t="shared" si="18"/>
        <v>0.82539682539682535</v>
      </c>
      <c r="K57" s="90">
        <f t="shared" si="18"/>
        <v>0.74285714285714288</v>
      </c>
      <c r="L57" s="177">
        <f t="shared" si="18"/>
        <v>0.7142857142857143</v>
      </c>
      <c r="M57" s="90">
        <f t="shared" si="18"/>
        <v>0.65476190476190477</v>
      </c>
      <c r="N57" s="90">
        <f t="shared" si="18"/>
        <v>0.63736263736263732</v>
      </c>
      <c r="O57" s="90">
        <f t="shared" si="18"/>
        <v>0.59183673469387754</v>
      </c>
      <c r="P57" s="90">
        <f t="shared" si="18"/>
        <v>0.580952380952381</v>
      </c>
      <c r="Q57" s="90">
        <f t="shared" si="18"/>
        <v>0.5446428571428571</v>
      </c>
      <c r="R57" s="90">
        <f t="shared" si="18"/>
        <v>0.53781512605042014</v>
      </c>
      <c r="S57" s="90">
        <f t="shared" si="18"/>
        <v>0.50793650793650791</v>
      </c>
      <c r="T57" s="90">
        <f t="shared" si="18"/>
        <v>0.50375939849624063</v>
      </c>
      <c r="U57" s="90">
        <f t="shared" si="18"/>
        <v>0.47857142857142859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134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136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137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135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139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140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141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142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1</v>
      </c>
      <c r="C70" s="15">
        <f t="shared" si="28"/>
        <v>1</v>
      </c>
      <c r="D70" s="15">
        <f t="shared" si="28"/>
        <v>1</v>
      </c>
      <c r="E70" s="15">
        <f t="shared" si="28"/>
        <v>1</v>
      </c>
      <c r="F70" s="15">
        <f t="shared" si="28"/>
        <v>1</v>
      </c>
      <c r="G70" s="15">
        <f t="shared" si="28"/>
        <v>1</v>
      </c>
      <c r="H70" s="15">
        <f t="shared" si="28"/>
        <v>1</v>
      </c>
      <c r="I70" s="15">
        <f t="shared" si="28"/>
        <v>1</v>
      </c>
      <c r="J70" s="25">
        <f t="shared" si="28"/>
        <v>1</v>
      </c>
      <c r="K70" s="15">
        <f t="shared" si="28"/>
        <v>1</v>
      </c>
      <c r="L70" s="180">
        <f t="shared" si="28"/>
        <v>1</v>
      </c>
      <c r="M70" s="15">
        <f t="shared" si="28"/>
        <v>1</v>
      </c>
      <c r="N70" s="15">
        <f t="shared" si="28"/>
        <v>1</v>
      </c>
      <c r="O70" s="15">
        <f t="shared" si="28"/>
        <v>1</v>
      </c>
      <c r="P70" s="15">
        <f t="shared" si="28"/>
        <v>1</v>
      </c>
      <c r="Q70" s="15">
        <f t="shared" si="28"/>
        <v>1</v>
      </c>
      <c r="R70" s="15">
        <f t="shared" si="28"/>
        <v>1</v>
      </c>
      <c r="S70" s="15">
        <f t="shared" si="28"/>
        <v>1</v>
      </c>
      <c r="T70" s="15">
        <f t="shared" si="28"/>
        <v>1</v>
      </c>
      <c r="U70" s="15">
        <f t="shared" si="28"/>
        <v>1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131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0</v>
      </c>
      <c r="T80" s="8">
        <f t="shared" si="33"/>
        <v>0</v>
      </c>
      <c r="U80" s="8">
        <f t="shared" si="33"/>
        <v>0</v>
      </c>
    </row>
    <row r="81" spans="1:22">
      <c r="A81" s="23" t="s">
        <v>157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145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3</v>
      </c>
      <c r="C84" s="8">
        <f t="shared" si="35"/>
        <v>4</v>
      </c>
      <c r="D84" s="8">
        <f t="shared" si="35"/>
        <v>4</v>
      </c>
      <c r="E84" s="8">
        <f t="shared" si="35"/>
        <v>5</v>
      </c>
      <c r="F84" s="8">
        <f t="shared" si="35"/>
        <v>5</v>
      </c>
      <c r="G84" s="8">
        <f t="shared" si="35"/>
        <v>6</v>
      </c>
      <c r="H84" s="8">
        <f t="shared" si="35"/>
        <v>6</v>
      </c>
      <c r="I84" s="8">
        <f t="shared" si="35"/>
        <v>7</v>
      </c>
      <c r="J84" s="26">
        <f t="shared" si="35"/>
        <v>7</v>
      </c>
      <c r="K84" s="8">
        <f t="shared" ref="K84:U84" si="36" xml:space="preserve"> J217 + INT(2+ $J$7/2) + INT(2+ (K$7 - $J$7)/2)</f>
        <v>9</v>
      </c>
      <c r="L84" s="28">
        <f t="shared" si="36"/>
        <v>10</v>
      </c>
      <c r="M84" s="8">
        <f t="shared" si="36"/>
        <v>10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5</v>
      </c>
      <c r="C85" s="8">
        <f t="shared" si="37"/>
        <v>6</v>
      </c>
      <c r="D85" s="8">
        <f t="shared" si="37"/>
        <v>6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14</v>
      </c>
      <c r="O85" s="8">
        <f t="shared" si="38"/>
        <v>14</v>
      </c>
      <c r="P85" s="8">
        <f t="shared" si="38"/>
        <v>15</v>
      </c>
      <c r="Q85" s="8">
        <f t="shared" si="38"/>
        <v>15</v>
      </c>
      <c r="R85" s="8">
        <f t="shared" si="38"/>
        <v>16</v>
      </c>
      <c r="S85" s="8">
        <f t="shared" si="38"/>
        <v>16</v>
      </c>
      <c r="T85" s="8">
        <f t="shared" si="38"/>
        <v>17</v>
      </c>
      <c r="U85" s="8">
        <f t="shared" si="38"/>
        <v>17</v>
      </c>
      <c r="V85" s="29"/>
    </row>
    <row r="86" spans="1:22">
      <c r="A86" s="45" t="s">
        <v>53</v>
      </c>
      <c r="B86" s="8">
        <f t="shared" ref="B86:J86" si="39" xml:space="preserve"> B219 + INT(2+ B$7/2)</f>
        <v>2</v>
      </c>
      <c r="C86" s="8">
        <f t="shared" si="39"/>
        <v>3</v>
      </c>
      <c r="D86" s="8">
        <f t="shared" si="39"/>
        <v>3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8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11</v>
      </c>
      <c r="S86" s="8">
        <f t="shared" si="40"/>
        <v>11</v>
      </c>
      <c r="T86" s="8">
        <f t="shared" si="40"/>
        <v>12</v>
      </c>
      <c r="U86" s="8">
        <f t="shared" si="40"/>
        <v>12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143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1</v>
      </c>
      <c r="C91" s="23">
        <f t="shared" si="43"/>
        <v>1</v>
      </c>
      <c r="D91" s="23">
        <f t="shared" si="43"/>
        <v>1</v>
      </c>
      <c r="E91" s="23">
        <f t="shared" si="43"/>
        <v>1</v>
      </c>
      <c r="F91" s="23">
        <f t="shared" si="43"/>
        <v>1</v>
      </c>
      <c r="G91" s="23">
        <f t="shared" si="43"/>
        <v>1</v>
      </c>
      <c r="H91" s="23">
        <f t="shared" si="43"/>
        <v>1</v>
      </c>
      <c r="I91" s="23">
        <f t="shared" si="43"/>
        <v>1</v>
      </c>
      <c r="J91" s="27">
        <f t="shared" si="43"/>
        <v>1</v>
      </c>
      <c r="K91" s="23">
        <f t="shared" si="43"/>
        <v>1</v>
      </c>
      <c r="L91" s="76">
        <f t="shared" si="43"/>
        <v>1</v>
      </c>
      <c r="M91" s="23">
        <f t="shared" si="43"/>
        <v>1</v>
      </c>
      <c r="N91" s="23">
        <f t="shared" si="43"/>
        <v>1</v>
      </c>
      <c r="O91" s="23">
        <f t="shared" si="43"/>
        <v>1</v>
      </c>
      <c r="P91" s="23">
        <f t="shared" si="43"/>
        <v>1</v>
      </c>
      <c r="Q91" s="23">
        <f t="shared" si="43"/>
        <v>1</v>
      </c>
      <c r="R91" s="23">
        <f t="shared" si="43"/>
        <v>1</v>
      </c>
      <c r="S91" s="23">
        <f t="shared" si="43"/>
        <v>1</v>
      </c>
      <c r="T91" s="23">
        <f t="shared" si="43"/>
        <v>1</v>
      </c>
      <c r="U91" s="23">
        <f t="shared" si="43"/>
        <v>1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1</v>
      </c>
      <c r="C95" s="23">
        <f t="shared" si="47"/>
        <v>1</v>
      </c>
      <c r="D95" s="23">
        <f t="shared" si="47"/>
        <v>1</v>
      </c>
      <c r="E95" s="23">
        <f t="shared" si="47"/>
        <v>1</v>
      </c>
      <c r="F95" s="23">
        <f t="shared" si="47"/>
        <v>1</v>
      </c>
      <c r="G95" s="23">
        <f t="shared" si="47"/>
        <v>1</v>
      </c>
      <c r="H95" s="23">
        <f t="shared" si="47"/>
        <v>1</v>
      </c>
      <c r="I95" s="23">
        <f t="shared" si="47"/>
        <v>1</v>
      </c>
      <c r="J95" s="27">
        <f t="shared" si="47"/>
        <v>1</v>
      </c>
      <c r="K95" s="23">
        <f t="shared" si="47"/>
        <v>1</v>
      </c>
      <c r="L95" s="76">
        <f t="shared" si="47"/>
        <v>1</v>
      </c>
      <c r="M95" s="23">
        <f t="shared" si="47"/>
        <v>1</v>
      </c>
      <c r="N95" s="23">
        <f t="shared" si="47"/>
        <v>1</v>
      </c>
      <c r="O95" s="23">
        <f t="shared" si="47"/>
        <v>1</v>
      </c>
      <c r="P95" s="23">
        <f t="shared" si="47"/>
        <v>1</v>
      </c>
      <c r="Q95" s="23">
        <f t="shared" si="47"/>
        <v>1</v>
      </c>
      <c r="R95" s="23">
        <f t="shared" si="47"/>
        <v>1</v>
      </c>
      <c r="S95" s="23">
        <f t="shared" si="47"/>
        <v>1</v>
      </c>
      <c r="T95" s="23">
        <f t="shared" si="47"/>
        <v>1</v>
      </c>
      <c r="U95" s="23">
        <f t="shared" si="47"/>
        <v>1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2</v>
      </c>
      <c r="C96" s="23">
        <f t="shared" si="48"/>
        <v>2</v>
      </c>
      <c r="D96" s="23">
        <f t="shared" si="48"/>
        <v>2</v>
      </c>
      <c r="E96" s="23">
        <f t="shared" si="48"/>
        <v>2</v>
      </c>
      <c r="F96" s="23">
        <f t="shared" si="48"/>
        <v>2</v>
      </c>
      <c r="G96" s="23">
        <f t="shared" si="48"/>
        <v>2</v>
      </c>
      <c r="H96" s="23">
        <f t="shared" si="48"/>
        <v>2</v>
      </c>
      <c r="I96" s="23">
        <f t="shared" si="48"/>
        <v>2</v>
      </c>
      <c r="J96" s="27">
        <f t="shared" si="48"/>
        <v>2</v>
      </c>
      <c r="K96" s="23">
        <f t="shared" si="48"/>
        <v>2</v>
      </c>
      <c r="L96" s="76">
        <f t="shared" si="48"/>
        <v>2</v>
      </c>
      <c r="M96" s="23">
        <f t="shared" si="48"/>
        <v>2</v>
      </c>
      <c r="N96" s="23">
        <f t="shared" si="48"/>
        <v>2</v>
      </c>
      <c r="O96" s="23">
        <f t="shared" si="48"/>
        <v>2</v>
      </c>
      <c r="P96" s="23">
        <f t="shared" si="48"/>
        <v>2</v>
      </c>
      <c r="Q96" s="23">
        <f t="shared" si="48"/>
        <v>2</v>
      </c>
      <c r="R96" s="23">
        <f t="shared" si="48"/>
        <v>2</v>
      </c>
      <c r="S96" s="23">
        <f t="shared" si="48"/>
        <v>2</v>
      </c>
      <c r="T96" s="23">
        <f t="shared" si="48"/>
        <v>2</v>
      </c>
      <c r="U96" s="23">
        <f t="shared" si="48"/>
        <v>2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44.999999999999993</v>
      </c>
      <c r="C115" s="8">
        <f t="shared" si="49"/>
        <v>50</v>
      </c>
      <c r="D115" s="8">
        <f t="shared" si="49"/>
        <v>50</v>
      </c>
      <c r="E115" s="8">
        <f t="shared" si="49"/>
        <v>70</v>
      </c>
      <c r="F115" s="8">
        <f t="shared" si="49"/>
        <v>75</v>
      </c>
      <c r="G115" s="8">
        <f t="shared" si="49"/>
        <v>85</v>
      </c>
      <c r="H115" s="8">
        <f t="shared" si="49"/>
        <v>90</v>
      </c>
      <c r="I115" s="8">
        <f t="shared" si="49"/>
        <v>100</v>
      </c>
      <c r="J115" s="26">
        <f t="shared" si="49"/>
        <v>100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60</v>
      </c>
      <c r="C116" s="8">
        <f t="shared" si="50"/>
        <v>65</v>
      </c>
      <c r="D116" s="8">
        <f t="shared" si="50"/>
        <v>65</v>
      </c>
      <c r="E116" s="8">
        <f t="shared" si="50"/>
        <v>80</v>
      </c>
      <c r="F116" s="8">
        <f t="shared" si="50"/>
        <v>85</v>
      </c>
      <c r="G116" s="8">
        <f t="shared" si="50"/>
        <v>95</v>
      </c>
      <c r="H116" s="8">
        <f t="shared" si="50"/>
        <v>100</v>
      </c>
      <c r="I116" s="8">
        <f t="shared" si="50"/>
        <v>100</v>
      </c>
      <c r="J116" s="26">
        <f t="shared" si="50"/>
        <v>100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60</v>
      </c>
      <c r="C117" s="8">
        <f t="shared" si="51"/>
        <v>65</v>
      </c>
      <c r="D117" s="8">
        <f t="shared" si="51"/>
        <v>65</v>
      </c>
      <c r="E117" s="8">
        <f t="shared" si="51"/>
        <v>80</v>
      </c>
      <c r="F117" s="8">
        <f t="shared" si="51"/>
        <v>85</v>
      </c>
      <c r="G117" s="8">
        <f t="shared" si="51"/>
        <v>95</v>
      </c>
      <c r="H117" s="8">
        <f t="shared" si="51"/>
        <v>100</v>
      </c>
      <c r="I117" s="8">
        <f t="shared" si="51"/>
        <v>100</v>
      </c>
      <c r="J117" s="26">
        <f t="shared" si="51"/>
        <v>100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50</v>
      </c>
      <c r="C118" s="8">
        <f t="shared" si="52"/>
        <v>55.000000000000007</v>
      </c>
      <c r="D118" s="8">
        <f t="shared" si="52"/>
        <v>55.000000000000007</v>
      </c>
      <c r="E118" s="8">
        <f t="shared" si="52"/>
        <v>70</v>
      </c>
      <c r="F118" s="8">
        <f t="shared" si="52"/>
        <v>75</v>
      </c>
      <c r="G118" s="8">
        <f t="shared" si="52"/>
        <v>85</v>
      </c>
      <c r="H118" s="8">
        <f t="shared" si="52"/>
        <v>90</v>
      </c>
      <c r="I118" s="8">
        <f t="shared" si="52"/>
        <v>100</v>
      </c>
      <c r="J118" s="26">
        <f t="shared" si="52"/>
        <v>100</v>
      </c>
      <c r="K118" s="8">
        <f t="shared" si="52"/>
        <v>100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19.999999999999996</v>
      </c>
      <c r="F120" s="8">
        <f t="shared" si="53"/>
        <v>25</v>
      </c>
      <c r="G120" s="8">
        <f t="shared" si="53"/>
        <v>35</v>
      </c>
      <c r="H120" s="8">
        <f t="shared" si="53"/>
        <v>40</v>
      </c>
      <c r="I120" s="8">
        <f t="shared" si="53"/>
        <v>50</v>
      </c>
      <c r="J120" s="26">
        <f t="shared" si="53"/>
        <v>55.000000000000007</v>
      </c>
      <c r="K120" s="8">
        <f t="shared" si="53"/>
        <v>65</v>
      </c>
      <c r="L120" s="28">
        <f t="shared" si="53"/>
        <v>75</v>
      </c>
      <c r="M120" s="8">
        <f t="shared" si="53"/>
        <v>80</v>
      </c>
      <c r="N120" s="8">
        <f t="shared" si="53"/>
        <v>85</v>
      </c>
      <c r="O120" s="8">
        <f t="shared" si="53"/>
        <v>95</v>
      </c>
      <c r="P120" s="8">
        <f t="shared" si="53"/>
        <v>100</v>
      </c>
      <c r="Q120" s="8">
        <f t="shared" si="53"/>
        <v>100</v>
      </c>
      <c r="R120" s="8">
        <f t="shared" si="53"/>
        <v>100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9.9999999999999982</v>
      </c>
      <c r="C121" s="8">
        <f t="shared" si="54"/>
        <v>15.000000000000002</v>
      </c>
      <c r="D121" s="8">
        <f t="shared" si="54"/>
        <v>15.000000000000002</v>
      </c>
      <c r="E121" s="8">
        <f t="shared" si="54"/>
        <v>30.000000000000004</v>
      </c>
      <c r="F121" s="8">
        <f t="shared" si="54"/>
        <v>35</v>
      </c>
      <c r="G121" s="8">
        <f t="shared" si="54"/>
        <v>44.999999999999993</v>
      </c>
      <c r="H121" s="8">
        <f t="shared" si="54"/>
        <v>50</v>
      </c>
      <c r="I121" s="8">
        <f t="shared" si="54"/>
        <v>60</v>
      </c>
      <c r="J121" s="26">
        <f t="shared" si="54"/>
        <v>65</v>
      </c>
      <c r="K121" s="8">
        <f t="shared" si="54"/>
        <v>80</v>
      </c>
      <c r="L121" s="28">
        <f t="shared" si="54"/>
        <v>90</v>
      </c>
      <c r="M121" s="8">
        <f t="shared" si="54"/>
        <v>95</v>
      </c>
      <c r="N121" s="8">
        <f t="shared" si="54"/>
        <v>100</v>
      </c>
      <c r="O121" s="8">
        <f t="shared" si="54"/>
        <v>100</v>
      </c>
      <c r="P121" s="8">
        <f t="shared" si="54"/>
        <v>100</v>
      </c>
      <c r="Q121" s="8">
        <f t="shared" si="54"/>
        <v>100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9.9999999999999982</v>
      </c>
      <c r="C122" s="8">
        <f t="shared" si="55"/>
        <v>15.000000000000002</v>
      </c>
      <c r="D122" s="8">
        <f t="shared" si="55"/>
        <v>15.000000000000002</v>
      </c>
      <c r="E122" s="8">
        <f t="shared" si="55"/>
        <v>30.000000000000004</v>
      </c>
      <c r="F122" s="8">
        <f t="shared" si="55"/>
        <v>35</v>
      </c>
      <c r="G122" s="8">
        <f t="shared" si="55"/>
        <v>44.999999999999993</v>
      </c>
      <c r="H122" s="8">
        <f t="shared" si="55"/>
        <v>50</v>
      </c>
      <c r="I122" s="8">
        <f t="shared" si="55"/>
        <v>60</v>
      </c>
      <c r="J122" s="26">
        <f t="shared" si="55"/>
        <v>65</v>
      </c>
      <c r="K122" s="8">
        <f t="shared" si="55"/>
        <v>80</v>
      </c>
      <c r="L122" s="28">
        <f t="shared" si="55"/>
        <v>90</v>
      </c>
      <c r="M122" s="8">
        <f t="shared" si="55"/>
        <v>95</v>
      </c>
      <c r="N122" s="8">
        <f t="shared" si="55"/>
        <v>100</v>
      </c>
      <c r="O122" s="8">
        <f t="shared" si="55"/>
        <v>100</v>
      </c>
      <c r="P122" s="8">
        <f t="shared" si="55"/>
        <v>100</v>
      </c>
      <c r="Q122" s="8">
        <f t="shared" si="55"/>
        <v>100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5.0000000000000044</v>
      </c>
      <c r="D123" s="8">
        <f t="shared" si="56"/>
        <v>5.0000000000000044</v>
      </c>
      <c r="E123" s="8">
        <f t="shared" si="56"/>
        <v>19.999999999999996</v>
      </c>
      <c r="F123" s="8">
        <f t="shared" si="56"/>
        <v>25</v>
      </c>
      <c r="G123" s="8">
        <f t="shared" si="56"/>
        <v>35</v>
      </c>
      <c r="H123" s="8">
        <f t="shared" si="56"/>
        <v>40</v>
      </c>
      <c r="I123" s="8">
        <f t="shared" si="56"/>
        <v>50</v>
      </c>
      <c r="J123" s="26">
        <f t="shared" si="56"/>
        <v>55.000000000000007</v>
      </c>
      <c r="K123" s="8">
        <f t="shared" si="56"/>
        <v>70</v>
      </c>
      <c r="L123" s="28">
        <f t="shared" si="56"/>
        <v>80</v>
      </c>
      <c r="M123" s="8">
        <f t="shared" si="56"/>
        <v>85</v>
      </c>
      <c r="N123" s="8">
        <f t="shared" si="56"/>
        <v>95</v>
      </c>
      <c r="O123" s="8">
        <f t="shared" si="56"/>
        <v>100</v>
      </c>
      <c r="P123" s="8">
        <f t="shared" si="56"/>
        <v>100</v>
      </c>
      <c r="Q123" s="8">
        <f t="shared" si="56"/>
        <v>100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5.0000000000000044</v>
      </c>
      <c r="K125" s="8">
        <f t="shared" si="57"/>
        <v>15.000000000000002</v>
      </c>
      <c r="L125" s="28">
        <f t="shared" si="57"/>
        <v>25</v>
      </c>
      <c r="M125" s="8">
        <f t="shared" si="57"/>
        <v>30.000000000000004</v>
      </c>
      <c r="N125" s="8">
        <f t="shared" si="57"/>
        <v>35</v>
      </c>
      <c r="O125" s="8">
        <f t="shared" si="57"/>
        <v>44.999999999999993</v>
      </c>
      <c r="P125" s="8">
        <f t="shared" si="57"/>
        <v>50</v>
      </c>
      <c r="Q125" s="8">
        <f t="shared" si="57"/>
        <v>60</v>
      </c>
      <c r="R125" s="8">
        <f t="shared" si="57"/>
        <v>65</v>
      </c>
      <c r="S125" s="8">
        <f t="shared" si="57"/>
        <v>70</v>
      </c>
      <c r="T125" s="8">
        <f t="shared" si="57"/>
        <v>80</v>
      </c>
      <c r="U125" s="8">
        <f t="shared" si="57"/>
        <v>85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9.9999999999999982</v>
      </c>
      <c r="J126" s="26">
        <f t="shared" si="58"/>
        <v>15.000000000000002</v>
      </c>
      <c r="K126" s="8">
        <f t="shared" si="58"/>
        <v>30.000000000000004</v>
      </c>
      <c r="L126" s="28">
        <f t="shared" si="58"/>
        <v>40</v>
      </c>
      <c r="M126" s="8">
        <f t="shared" si="58"/>
        <v>44.999999999999993</v>
      </c>
      <c r="N126" s="8">
        <f t="shared" si="58"/>
        <v>60</v>
      </c>
      <c r="O126" s="8">
        <f t="shared" si="58"/>
        <v>65</v>
      </c>
      <c r="P126" s="8">
        <f t="shared" si="58"/>
        <v>75</v>
      </c>
      <c r="Q126" s="8">
        <f t="shared" si="58"/>
        <v>80</v>
      </c>
      <c r="R126" s="8">
        <f t="shared" si="58"/>
        <v>90</v>
      </c>
      <c r="S126" s="8">
        <f t="shared" si="58"/>
        <v>95</v>
      </c>
      <c r="T126" s="8">
        <f t="shared" si="58"/>
        <v>100</v>
      </c>
      <c r="U126" s="8">
        <f t="shared" si="58"/>
        <v>100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9.9999999999999982</v>
      </c>
      <c r="J127" s="26">
        <f t="shared" si="59"/>
        <v>15.000000000000002</v>
      </c>
      <c r="K127" s="8">
        <f t="shared" si="59"/>
        <v>30.000000000000004</v>
      </c>
      <c r="L127" s="28">
        <f t="shared" si="59"/>
        <v>40</v>
      </c>
      <c r="M127" s="8">
        <f t="shared" si="59"/>
        <v>44.999999999999993</v>
      </c>
      <c r="N127" s="8">
        <f t="shared" si="59"/>
        <v>60</v>
      </c>
      <c r="O127" s="8">
        <f t="shared" si="59"/>
        <v>65</v>
      </c>
      <c r="P127" s="8">
        <f t="shared" si="59"/>
        <v>75</v>
      </c>
      <c r="Q127" s="8">
        <f t="shared" si="59"/>
        <v>80</v>
      </c>
      <c r="R127" s="8">
        <f t="shared" si="59"/>
        <v>90</v>
      </c>
      <c r="S127" s="8">
        <f t="shared" si="59"/>
        <v>95</v>
      </c>
      <c r="T127" s="8">
        <f t="shared" si="59"/>
        <v>100</v>
      </c>
      <c r="U127" s="8">
        <f t="shared" si="59"/>
        <v>100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5.0000000000000044</v>
      </c>
      <c r="K128" s="8">
        <f t="shared" si="60"/>
        <v>19.999999999999996</v>
      </c>
      <c r="L128" s="28">
        <f t="shared" si="60"/>
        <v>30.000000000000004</v>
      </c>
      <c r="M128" s="8">
        <f t="shared" si="60"/>
        <v>35</v>
      </c>
      <c r="N128" s="8">
        <f t="shared" si="60"/>
        <v>44.999999999999993</v>
      </c>
      <c r="O128" s="8">
        <f t="shared" si="60"/>
        <v>50</v>
      </c>
      <c r="P128" s="8">
        <f t="shared" si="60"/>
        <v>60</v>
      </c>
      <c r="Q128" s="8">
        <f t="shared" si="60"/>
        <v>65</v>
      </c>
      <c r="R128" s="8">
        <f t="shared" si="60"/>
        <v>75</v>
      </c>
      <c r="S128" s="8">
        <f t="shared" si="60"/>
        <v>80</v>
      </c>
      <c r="T128" s="8">
        <f t="shared" si="60"/>
        <v>90</v>
      </c>
      <c r="U128" s="8">
        <f t="shared" si="60"/>
        <v>95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80</v>
      </c>
      <c r="C132" s="8">
        <f t="shared" si="61"/>
        <v>85</v>
      </c>
      <c r="D132" s="8">
        <f t="shared" si="61"/>
        <v>85</v>
      </c>
      <c r="E132" s="8">
        <f t="shared" si="61"/>
        <v>100</v>
      </c>
      <c r="F132" s="8">
        <f t="shared" si="61"/>
        <v>100</v>
      </c>
      <c r="G132" s="8">
        <f t="shared" si="61"/>
        <v>100</v>
      </c>
      <c r="H132" s="8">
        <f t="shared" si="61"/>
        <v>100</v>
      </c>
      <c r="I132" s="8">
        <f t="shared" si="61"/>
        <v>100</v>
      </c>
      <c r="J132" s="26">
        <f t="shared" si="61"/>
        <v>100</v>
      </c>
      <c r="K132" s="8">
        <f t="shared" si="61"/>
        <v>100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95</v>
      </c>
      <c r="C133" s="8">
        <f t="shared" si="62"/>
        <v>100</v>
      </c>
      <c r="D133" s="8">
        <f t="shared" si="62"/>
        <v>100</v>
      </c>
      <c r="E133" s="8">
        <f t="shared" si="62"/>
        <v>100</v>
      </c>
      <c r="F133" s="8">
        <f t="shared" si="62"/>
        <v>100</v>
      </c>
      <c r="G133" s="8">
        <f t="shared" si="62"/>
        <v>100</v>
      </c>
      <c r="H133" s="8">
        <f t="shared" si="62"/>
        <v>100</v>
      </c>
      <c r="I133" s="8">
        <f t="shared" si="62"/>
        <v>100</v>
      </c>
      <c r="J133" s="26">
        <f t="shared" si="62"/>
        <v>100</v>
      </c>
      <c r="K133" s="8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95</v>
      </c>
      <c r="C134" s="8">
        <f t="shared" si="63"/>
        <v>100</v>
      </c>
      <c r="D134" s="8">
        <f t="shared" si="63"/>
        <v>100</v>
      </c>
      <c r="E134" s="8">
        <f t="shared" si="63"/>
        <v>100</v>
      </c>
      <c r="F134" s="8">
        <f t="shared" si="63"/>
        <v>100</v>
      </c>
      <c r="G134" s="8">
        <f t="shared" si="63"/>
        <v>100</v>
      </c>
      <c r="H134" s="8">
        <f t="shared" si="63"/>
        <v>100</v>
      </c>
      <c r="I134" s="8">
        <f t="shared" si="63"/>
        <v>100</v>
      </c>
      <c r="J134" s="26">
        <f t="shared" si="63"/>
        <v>100</v>
      </c>
      <c r="K134" s="8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85</v>
      </c>
      <c r="C135" s="8">
        <f t="shared" si="64"/>
        <v>90</v>
      </c>
      <c r="D135" s="8">
        <f t="shared" si="64"/>
        <v>90</v>
      </c>
      <c r="E135" s="8">
        <f t="shared" si="64"/>
        <v>100</v>
      </c>
      <c r="F135" s="8">
        <f t="shared" si="64"/>
        <v>100</v>
      </c>
      <c r="G135" s="8">
        <f t="shared" si="64"/>
        <v>100</v>
      </c>
      <c r="H135" s="8">
        <f t="shared" si="64"/>
        <v>100</v>
      </c>
      <c r="I135" s="8">
        <f t="shared" si="64"/>
        <v>100</v>
      </c>
      <c r="J135" s="26">
        <f t="shared" si="64"/>
        <v>100</v>
      </c>
      <c r="K135" s="8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55.000000000000007</v>
      </c>
      <c r="C137" s="8">
        <f t="shared" si="65"/>
        <v>60</v>
      </c>
      <c r="D137" s="8">
        <f t="shared" si="65"/>
        <v>60</v>
      </c>
      <c r="E137" s="8">
        <f t="shared" si="65"/>
        <v>75</v>
      </c>
      <c r="F137" s="8">
        <f t="shared" si="65"/>
        <v>80</v>
      </c>
      <c r="G137" s="8">
        <f t="shared" si="65"/>
        <v>90</v>
      </c>
      <c r="H137" s="8">
        <f t="shared" si="65"/>
        <v>95</v>
      </c>
      <c r="I137" s="8">
        <f t="shared" si="65"/>
        <v>100</v>
      </c>
      <c r="J137" s="26">
        <f t="shared" si="65"/>
        <v>100</v>
      </c>
      <c r="K137" s="8">
        <f t="shared" si="65"/>
        <v>100</v>
      </c>
      <c r="L137" s="28">
        <f t="shared" si="65"/>
        <v>100</v>
      </c>
      <c r="M137" s="8">
        <f t="shared" si="65"/>
        <v>100</v>
      </c>
      <c r="N137" s="8">
        <f t="shared" si="65"/>
        <v>100</v>
      </c>
      <c r="O137" s="8">
        <f t="shared" si="65"/>
        <v>100</v>
      </c>
      <c r="P137" s="8">
        <f t="shared" si="65"/>
        <v>100</v>
      </c>
      <c r="Q137" s="8">
        <f t="shared" si="65"/>
        <v>100</v>
      </c>
      <c r="R137" s="8">
        <f t="shared" si="65"/>
        <v>100</v>
      </c>
      <c r="S137" s="8">
        <f t="shared" si="65"/>
        <v>100</v>
      </c>
      <c r="T137" s="8">
        <f t="shared" si="65"/>
        <v>100</v>
      </c>
      <c r="U137" s="8">
        <f t="shared" si="65"/>
        <v>100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70</v>
      </c>
      <c r="C138" s="8">
        <f t="shared" si="66"/>
        <v>75</v>
      </c>
      <c r="D138" s="8">
        <f t="shared" si="66"/>
        <v>75</v>
      </c>
      <c r="E138" s="8">
        <f t="shared" si="66"/>
        <v>85</v>
      </c>
      <c r="F138" s="8">
        <f t="shared" si="66"/>
        <v>90</v>
      </c>
      <c r="G138" s="8">
        <f t="shared" si="66"/>
        <v>100</v>
      </c>
      <c r="H138" s="8">
        <f t="shared" si="66"/>
        <v>100</v>
      </c>
      <c r="I138" s="8">
        <f t="shared" si="66"/>
        <v>100</v>
      </c>
      <c r="J138" s="26">
        <f t="shared" si="66"/>
        <v>100</v>
      </c>
      <c r="K138" s="8">
        <f t="shared" si="66"/>
        <v>100</v>
      </c>
      <c r="L138" s="28">
        <f t="shared" si="66"/>
        <v>100</v>
      </c>
      <c r="M138" s="8">
        <f t="shared" si="66"/>
        <v>100</v>
      </c>
      <c r="N138" s="8">
        <f t="shared" si="66"/>
        <v>100</v>
      </c>
      <c r="O138" s="8">
        <f t="shared" si="66"/>
        <v>100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70</v>
      </c>
      <c r="C139" s="8">
        <f t="shared" si="67"/>
        <v>75</v>
      </c>
      <c r="D139" s="8">
        <f t="shared" si="67"/>
        <v>75</v>
      </c>
      <c r="E139" s="8">
        <f t="shared" si="67"/>
        <v>85</v>
      </c>
      <c r="F139" s="8">
        <f t="shared" si="67"/>
        <v>90</v>
      </c>
      <c r="G139" s="8">
        <f t="shared" si="67"/>
        <v>100</v>
      </c>
      <c r="H139" s="8">
        <f t="shared" si="67"/>
        <v>100</v>
      </c>
      <c r="I139" s="8">
        <f t="shared" si="67"/>
        <v>100</v>
      </c>
      <c r="J139" s="26">
        <f t="shared" si="67"/>
        <v>100</v>
      </c>
      <c r="K139" s="8">
        <f t="shared" si="67"/>
        <v>100</v>
      </c>
      <c r="L139" s="28">
        <f t="shared" si="67"/>
        <v>100</v>
      </c>
      <c r="M139" s="8">
        <f t="shared" si="67"/>
        <v>100</v>
      </c>
      <c r="N139" s="8">
        <f t="shared" si="67"/>
        <v>100</v>
      </c>
      <c r="O139" s="8">
        <f t="shared" si="67"/>
        <v>100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60</v>
      </c>
      <c r="C140" s="8">
        <f t="shared" si="68"/>
        <v>65</v>
      </c>
      <c r="D140" s="8">
        <f t="shared" si="68"/>
        <v>65</v>
      </c>
      <c r="E140" s="8">
        <f t="shared" si="68"/>
        <v>75</v>
      </c>
      <c r="F140" s="8">
        <f t="shared" si="68"/>
        <v>80</v>
      </c>
      <c r="G140" s="8">
        <f t="shared" si="68"/>
        <v>90</v>
      </c>
      <c r="H140" s="8">
        <f t="shared" si="68"/>
        <v>95</v>
      </c>
      <c r="I140" s="8">
        <f t="shared" si="68"/>
        <v>100</v>
      </c>
      <c r="J140" s="26">
        <f t="shared" si="68"/>
        <v>100</v>
      </c>
      <c r="K140" s="8">
        <f t="shared" si="68"/>
        <v>100</v>
      </c>
      <c r="L140" s="28">
        <f t="shared" si="68"/>
        <v>100</v>
      </c>
      <c r="M140" s="8">
        <f t="shared" si="68"/>
        <v>100</v>
      </c>
      <c r="N140" s="8">
        <f t="shared" si="68"/>
        <v>100</v>
      </c>
      <c r="O140" s="8">
        <f t="shared" si="68"/>
        <v>100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30.000000000000004</v>
      </c>
      <c r="C142" s="8">
        <f t="shared" si="69"/>
        <v>35</v>
      </c>
      <c r="D142" s="8">
        <f t="shared" si="69"/>
        <v>35</v>
      </c>
      <c r="E142" s="8">
        <f t="shared" si="69"/>
        <v>50</v>
      </c>
      <c r="F142" s="8">
        <f t="shared" si="69"/>
        <v>55.000000000000007</v>
      </c>
      <c r="G142" s="8">
        <f t="shared" si="69"/>
        <v>65</v>
      </c>
      <c r="H142" s="8">
        <f t="shared" si="69"/>
        <v>70</v>
      </c>
      <c r="I142" s="8">
        <f t="shared" si="69"/>
        <v>80</v>
      </c>
      <c r="J142" s="26">
        <f t="shared" si="69"/>
        <v>85</v>
      </c>
      <c r="K142" s="8">
        <f t="shared" si="69"/>
        <v>95</v>
      </c>
      <c r="L142" s="28">
        <f t="shared" si="69"/>
        <v>100</v>
      </c>
      <c r="M142" s="8">
        <f t="shared" si="69"/>
        <v>100</v>
      </c>
      <c r="N142" s="8">
        <f t="shared" si="69"/>
        <v>100</v>
      </c>
      <c r="O142" s="8">
        <f t="shared" si="69"/>
        <v>100</v>
      </c>
      <c r="P142" s="8">
        <f t="shared" si="69"/>
        <v>100</v>
      </c>
      <c r="Q142" s="8">
        <f t="shared" si="69"/>
        <v>100</v>
      </c>
      <c r="R142" s="8">
        <f t="shared" si="69"/>
        <v>100</v>
      </c>
      <c r="S142" s="8">
        <f t="shared" si="69"/>
        <v>100</v>
      </c>
      <c r="T142" s="8">
        <f t="shared" si="69"/>
        <v>100</v>
      </c>
      <c r="U142" s="8">
        <f t="shared" si="69"/>
        <v>100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44.999999999999993</v>
      </c>
      <c r="C143" s="8">
        <f t="shared" si="70"/>
        <v>50</v>
      </c>
      <c r="D143" s="8">
        <f t="shared" si="70"/>
        <v>50</v>
      </c>
      <c r="E143" s="8">
        <f t="shared" si="70"/>
        <v>60</v>
      </c>
      <c r="F143" s="8">
        <f t="shared" si="70"/>
        <v>65</v>
      </c>
      <c r="G143" s="8">
        <f t="shared" si="70"/>
        <v>75</v>
      </c>
      <c r="H143" s="8">
        <f t="shared" si="70"/>
        <v>80</v>
      </c>
      <c r="I143" s="8">
        <f t="shared" si="70"/>
        <v>90</v>
      </c>
      <c r="J143" s="26">
        <f t="shared" si="70"/>
        <v>95</v>
      </c>
      <c r="K143" s="8">
        <f t="shared" si="70"/>
        <v>100</v>
      </c>
      <c r="L143" s="28">
        <f t="shared" si="70"/>
        <v>100</v>
      </c>
      <c r="M143" s="8">
        <f t="shared" si="70"/>
        <v>100</v>
      </c>
      <c r="N143" s="8">
        <f t="shared" si="70"/>
        <v>100</v>
      </c>
      <c r="O143" s="8">
        <f t="shared" si="70"/>
        <v>100</v>
      </c>
      <c r="P143" s="8">
        <f t="shared" si="70"/>
        <v>100</v>
      </c>
      <c r="Q143" s="8">
        <f t="shared" si="70"/>
        <v>100</v>
      </c>
      <c r="R143" s="8">
        <f t="shared" si="70"/>
        <v>100</v>
      </c>
      <c r="S143" s="8">
        <f t="shared" si="70"/>
        <v>100</v>
      </c>
      <c r="T143" s="8">
        <f t="shared" si="70"/>
        <v>100</v>
      </c>
      <c r="U143" s="8">
        <f t="shared" si="70"/>
        <v>100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44.999999999999993</v>
      </c>
      <c r="C144" s="8">
        <f t="shared" si="71"/>
        <v>50</v>
      </c>
      <c r="D144" s="8">
        <f t="shared" si="71"/>
        <v>50</v>
      </c>
      <c r="E144" s="8">
        <f t="shared" si="71"/>
        <v>60</v>
      </c>
      <c r="F144" s="8">
        <f t="shared" si="71"/>
        <v>65</v>
      </c>
      <c r="G144" s="8">
        <f t="shared" si="71"/>
        <v>75</v>
      </c>
      <c r="H144" s="8">
        <f t="shared" si="71"/>
        <v>80</v>
      </c>
      <c r="I144" s="8">
        <f t="shared" si="71"/>
        <v>90</v>
      </c>
      <c r="J144" s="26">
        <f t="shared" si="71"/>
        <v>95</v>
      </c>
      <c r="K144" s="8">
        <f t="shared" si="71"/>
        <v>100</v>
      </c>
      <c r="L144" s="28">
        <f t="shared" si="71"/>
        <v>100</v>
      </c>
      <c r="M144" s="8">
        <f t="shared" si="71"/>
        <v>100</v>
      </c>
      <c r="N144" s="8">
        <f t="shared" si="71"/>
        <v>100</v>
      </c>
      <c r="O144" s="8">
        <f t="shared" si="71"/>
        <v>100</v>
      </c>
      <c r="P144" s="8">
        <f t="shared" si="71"/>
        <v>100</v>
      </c>
      <c r="Q144" s="8">
        <f t="shared" si="71"/>
        <v>100</v>
      </c>
      <c r="R144" s="8">
        <f t="shared" si="71"/>
        <v>100</v>
      </c>
      <c r="S144" s="8">
        <f t="shared" si="71"/>
        <v>100</v>
      </c>
      <c r="T144" s="8">
        <f t="shared" si="71"/>
        <v>100</v>
      </c>
      <c r="U144" s="8">
        <f t="shared" si="71"/>
        <v>100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35</v>
      </c>
      <c r="C145" s="8">
        <f t="shared" si="72"/>
        <v>40</v>
      </c>
      <c r="D145" s="8">
        <f t="shared" si="72"/>
        <v>40</v>
      </c>
      <c r="E145" s="8">
        <f t="shared" si="72"/>
        <v>50</v>
      </c>
      <c r="F145" s="8">
        <f t="shared" si="72"/>
        <v>55.000000000000007</v>
      </c>
      <c r="G145" s="8">
        <f t="shared" si="72"/>
        <v>65</v>
      </c>
      <c r="H145" s="8">
        <f t="shared" si="72"/>
        <v>70</v>
      </c>
      <c r="I145" s="8">
        <f t="shared" si="72"/>
        <v>80</v>
      </c>
      <c r="J145" s="26">
        <f t="shared" si="72"/>
        <v>85</v>
      </c>
      <c r="K145" s="8">
        <f t="shared" si="72"/>
        <v>100</v>
      </c>
      <c r="L145" s="28">
        <f t="shared" si="72"/>
        <v>100</v>
      </c>
      <c r="M145" s="8">
        <f t="shared" si="72"/>
        <v>100</v>
      </c>
      <c r="N145" s="8">
        <f t="shared" si="72"/>
        <v>100</v>
      </c>
      <c r="O145" s="8">
        <f t="shared" si="72"/>
        <v>100</v>
      </c>
      <c r="P145" s="8">
        <f t="shared" si="72"/>
        <v>100</v>
      </c>
      <c r="Q145" s="8">
        <f t="shared" si="72"/>
        <v>100</v>
      </c>
      <c r="R145" s="8">
        <f t="shared" si="72"/>
        <v>100</v>
      </c>
      <c r="S145" s="8">
        <f t="shared" si="72"/>
        <v>100</v>
      </c>
      <c r="T145" s="8">
        <f t="shared" si="72"/>
        <v>100</v>
      </c>
      <c r="U145" s="8">
        <f t="shared" si="72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55.000000000000007</v>
      </c>
      <c r="C149" s="8">
        <f t="shared" si="73"/>
        <v>60</v>
      </c>
      <c r="D149" s="8">
        <f t="shared" si="73"/>
        <v>60</v>
      </c>
      <c r="E149" s="8">
        <f t="shared" si="73"/>
        <v>75</v>
      </c>
      <c r="F149" s="8">
        <f t="shared" si="73"/>
        <v>80</v>
      </c>
      <c r="G149" s="8">
        <f t="shared" si="73"/>
        <v>90</v>
      </c>
      <c r="H149" s="8">
        <f t="shared" si="73"/>
        <v>95</v>
      </c>
      <c r="I149" s="8">
        <f t="shared" si="73"/>
        <v>100</v>
      </c>
      <c r="J149" s="26">
        <f t="shared" si="73"/>
        <v>100</v>
      </c>
      <c r="K149" s="8">
        <f t="shared" si="73"/>
        <v>100</v>
      </c>
      <c r="L149" s="28">
        <f t="shared" si="73"/>
        <v>100</v>
      </c>
      <c r="M149" s="8">
        <f t="shared" si="73"/>
        <v>100</v>
      </c>
      <c r="N149" s="8">
        <f t="shared" si="73"/>
        <v>100</v>
      </c>
      <c r="O149" s="8">
        <f t="shared" si="73"/>
        <v>100</v>
      </c>
      <c r="P149" s="8">
        <f t="shared" si="73"/>
        <v>100</v>
      </c>
      <c r="Q149" s="8">
        <f t="shared" si="73"/>
        <v>100</v>
      </c>
      <c r="R149" s="8">
        <f t="shared" si="73"/>
        <v>100</v>
      </c>
      <c r="S149" s="8">
        <f t="shared" si="73"/>
        <v>100</v>
      </c>
      <c r="T149" s="8">
        <f t="shared" si="73"/>
        <v>100</v>
      </c>
      <c r="U149" s="8">
        <f t="shared" si="73"/>
        <v>100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70</v>
      </c>
      <c r="C150" s="8">
        <f t="shared" si="74"/>
        <v>75</v>
      </c>
      <c r="D150" s="8">
        <f t="shared" si="74"/>
        <v>75</v>
      </c>
      <c r="E150" s="8">
        <f t="shared" si="74"/>
        <v>85</v>
      </c>
      <c r="F150" s="8">
        <f t="shared" si="74"/>
        <v>90</v>
      </c>
      <c r="G150" s="8">
        <f t="shared" si="74"/>
        <v>100</v>
      </c>
      <c r="H150" s="8">
        <f t="shared" si="74"/>
        <v>100</v>
      </c>
      <c r="I150" s="8">
        <f t="shared" si="74"/>
        <v>100</v>
      </c>
      <c r="J150" s="26">
        <f t="shared" si="74"/>
        <v>100</v>
      </c>
      <c r="K150" s="8">
        <f t="shared" si="74"/>
        <v>100</v>
      </c>
      <c r="L150" s="28">
        <f t="shared" si="74"/>
        <v>100</v>
      </c>
      <c r="M150" s="8">
        <f t="shared" si="74"/>
        <v>100</v>
      </c>
      <c r="N150" s="8">
        <f t="shared" si="74"/>
        <v>100</v>
      </c>
      <c r="O150" s="8">
        <f t="shared" si="74"/>
        <v>100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70</v>
      </c>
      <c r="C151" s="8">
        <f t="shared" si="75"/>
        <v>75</v>
      </c>
      <c r="D151" s="8">
        <f t="shared" si="75"/>
        <v>75</v>
      </c>
      <c r="E151" s="8">
        <f t="shared" si="75"/>
        <v>85</v>
      </c>
      <c r="F151" s="8">
        <f t="shared" si="75"/>
        <v>90</v>
      </c>
      <c r="G151" s="8">
        <f t="shared" si="75"/>
        <v>100</v>
      </c>
      <c r="H151" s="8">
        <f t="shared" si="75"/>
        <v>100</v>
      </c>
      <c r="I151" s="8">
        <f t="shared" si="75"/>
        <v>100</v>
      </c>
      <c r="J151" s="26">
        <f t="shared" si="75"/>
        <v>100</v>
      </c>
      <c r="K151" s="8">
        <f t="shared" si="75"/>
        <v>100</v>
      </c>
      <c r="L151" s="28">
        <f t="shared" si="75"/>
        <v>100</v>
      </c>
      <c r="M151" s="8">
        <f t="shared" si="75"/>
        <v>100</v>
      </c>
      <c r="N151" s="8">
        <f t="shared" si="75"/>
        <v>100</v>
      </c>
      <c r="O151" s="8">
        <f t="shared" si="75"/>
        <v>100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60</v>
      </c>
      <c r="C152" s="8">
        <f t="shared" si="76"/>
        <v>65</v>
      </c>
      <c r="D152" s="8">
        <f t="shared" si="76"/>
        <v>65</v>
      </c>
      <c r="E152" s="8">
        <f t="shared" si="76"/>
        <v>75</v>
      </c>
      <c r="F152" s="8">
        <f t="shared" si="76"/>
        <v>80</v>
      </c>
      <c r="G152" s="8">
        <f t="shared" si="76"/>
        <v>90</v>
      </c>
      <c r="H152" s="8">
        <f t="shared" si="76"/>
        <v>95</v>
      </c>
      <c r="I152" s="8">
        <f t="shared" si="76"/>
        <v>100</v>
      </c>
      <c r="J152" s="26">
        <f t="shared" si="76"/>
        <v>100</v>
      </c>
      <c r="K152" s="8">
        <f t="shared" si="76"/>
        <v>100</v>
      </c>
      <c r="L152" s="28">
        <f t="shared" si="76"/>
        <v>100</v>
      </c>
      <c r="M152" s="8">
        <f t="shared" si="76"/>
        <v>100</v>
      </c>
      <c r="N152" s="8">
        <f t="shared" si="76"/>
        <v>100</v>
      </c>
      <c r="O152" s="8">
        <f t="shared" si="76"/>
        <v>100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30.000000000000004</v>
      </c>
      <c r="C154" s="8">
        <f t="shared" si="77"/>
        <v>35</v>
      </c>
      <c r="D154" s="8">
        <f t="shared" si="77"/>
        <v>35</v>
      </c>
      <c r="E154" s="8">
        <f t="shared" si="77"/>
        <v>50</v>
      </c>
      <c r="F154" s="8">
        <f t="shared" si="77"/>
        <v>55.000000000000007</v>
      </c>
      <c r="G154" s="8">
        <f t="shared" si="77"/>
        <v>65</v>
      </c>
      <c r="H154" s="8">
        <f t="shared" si="77"/>
        <v>70</v>
      </c>
      <c r="I154" s="8">
        <f t="shared" si="77"/>
        <v>80</v>
      </c>
      <c r="J154" s="26">
        <f t="shared" si="77"/>
        <v>85</v>
      </c>
      <c r="K154" s="8">
        <f t="shared" si="77"/>
        <v>95</v>
      </c>
      <c r="L154" s="28">
        <f t="shared" si="77"/>
        <v>100</v>
      </c>
      <c r="M154" s="8">
        <f t="shared" si="77"/>
        <v>100</v>
      </c>
      <c r="N154" s="8">
        <f t="shared" si="77"/>
        <v>100</v>
      </c>
      <c r="O154" s="8">
        <f t="shared" si="77"/>
        <v>100</v>
      </c>
      <c r="P154" s="8">
        <f t="shared" si="77"/>
        <v>100</v>
      </c>
      <c r="Q154" s="8">
        <f t="shared" si="77"/>
        <v>100</v>
      </c>
      <c r="R154" s="8">
        <f t="shared" si="77"/>
        <v>100</v>
      </c>
      <c r="S154" s="8">
        <f t="shared" si="77"/>
        <v>100</v>
      </c>
      <c r="T154" s="8">
        <f t="shared" si="77"/>
        <v>100</v>
      </c>
      <c r="U154" s="8">
        <f t="shared" si="77"/>
        <v>100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44.999999999999993</v>
      </c>
      <c r="C155" s="8">
        <f t="shared" si="78"/>
        <v>50</v>
      </c>
      <c r="D155" s="8">
        <f t="shared" si="78"/>
        <v>50</v>
      </c>
      <c r="E155" s="8">
        <f t="shared" si="78"/>
        <v>60</v>
      </c>
      <c r="F155" s="8">
        <f t="shared" si="78"/>
        <v>65</v>
      </c>
      <c r="G155" s="8">
        <f t="shared" si="78"/>
        <v>75</v>
      </c>
      <c r="H155" s="8">
        <f t="shared" si="78"/>
        <v>80</v>
      </c>
      <c r="I155" s="8">
        <f t="shared" si="78"/>
        <v>90</v>
      </c>
      <c r="J155" s="26">
        <f t="shared" si="78"/>
        <v>95</v>
      </c>
      <c r="K155" s="8">
        <f t="shared" si="78"/>
        <v>100</v>
      </c>
      <c r="L155" s="28">
        <f t="shared" si="78"/>
        <v>100</v>
      </c>
      <c r="M155" s="8">
        <f t="shared" si="78"/>
        <v>100</v>
      </c>
      <c r="N155" s="8">
        <f t="shared" si="78"/>
        <v>100</v>
      </c>
      <c r="O155" s="8">
        <f t="shared" si="78"/>
        <v>100</v>
      </c>
      <c r="P155" s="8">
        <f t="shared" si="78"/>
        <v>100</v>
      </c>
      <c r="Q155" s="8">
        <f t="shared" si="78"/>
        <v>100</v>
      </c>
      <c r="R155" s="8">
        <f t="shared" si="78"/>
        <v>100</v>
      </c>
      <c r="S155" s="8">
        <f t="shared" si="78"/>
        <v>100</v>
      </c>
      <c r="T155" s="8">
        <f t="shared" si="78"/>
        <v>100</v>
      </c>
      <c r="U155" s="8">
        <f t="shared" si="78"/>
        <v>100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44.999999999999993</v>
      </c>
      <c r="C156" s="8">
        <f t="shared" si="79"/>
        <v>50</v>
      </c>
      <c r="D156" s="8">
        <f t="shared" si="79"/>
        <v>50</v>
      </c>
      <c r="E156" s="8">
        <f t="shared" si="79"/>
        <v>60</v>
      </c>
      <c r="F156" s="8">
        <f t="shared" si="79"/>
        <v>65</v>
      </c>
      <c r="G156" s="8">
        <f t="shared" si="79"/>
        <v>75</v>
      </c>
      <c r="H156" s="8">
        <f t="shared" si="79"/>
        <v>80</v>
      </c>
      <c r="I156" s="8">
        <f t="shared" si="79"/>
        <v>90</v>
      </c>
      <c r="J156" s="26">
        <f t="shared" si="79"/>
        <v>95</v>
      </c>
      <c r="K156" s="8">
        <f t="shared" si="79"/>
        <v>100</v>
      </c>
      <c r="L156" s="28">
        <f t="shared" si="79"/>
        <v>100</v>
      </c>
      <c r="M156" s="8">
        <f t="shared" si="79"/>
        <v>100</v>
      </c>
      <c r="N156" s="8">
        <f t="shared" si="79"/>
        <v>100</v>
      </c>
      <c r="O156" s="8">
        <f t="shared" si="79"/>
        <v>100</v>
      </c>
      <c r="P156" s="8">
        <f t="shared" si="79"/>
        <v>100</v>
      </c>
      <c r="Q156" s="8">
        <f t="shared" si="79"/>
        <v>100</v>
      </c>
      <c r="R156" s="8">
        <f t="shared" si="79"/>
        <v>100</v>
      </c>
      <c r="S156" s="8">
        <f t="shared" si="79"/>
        <v>100</v>
      </c>
      <c r="T156" s="8">
        <f t="shared" si="79"/>
        <v>100</v>
      </c>
      <c r="U156" s="8">
        <f t="shared" si="79"/>
        <v>100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35</v>
      </c>
      <c r="C157" s="8">
        <f t="shared" si="80"/>
        <v>40</v>
      </c>
      <c r="D157" s="8">
        <f t="shared" si="80"/>
        <v>40</v>
      </c>
      <c r="E157" s="8">
        <f t="shared" si="80"/>
        <v>50</v>
      </c>
      <c r="F157" s="8">
        <f t="shared" si="80"/>
        <v>55.000000000000007</v>
      </c>
      <c r="G157" s="8">
        <f t="shared" si="80"/>
        <v>65</v>
      </c>
      <c r="H157" s="8">
        <f t="shared" si="80"/>
        <v>70</v>
      </c>
      <c r="I157" s="8">
        <f t="shared" si="80"/>
        <v>80</v>
      </c>
      <c r="J157" s="26">
        <f t="shared" si="80"/>
        <v>85</v>
      </c>
      <c r="K157" s="8">
        <f t="shared" si="80"/>
        <v>100</v>
      </c>
      <c r="L157" s="28">
        <f t="shared" si="80"/>
        <v>100</v>
      </c>
      <c r="M157" s="8">
        <f t="shared" si="80"/>
        <v>100</v>
      </c>
      <c r="N157" s="8">
        <f t="shared" si="80"/>
        <v>100</v>
      </c>
      <c r="O157" s="8">
        <f t="shared" si="80"/>
        <v>100</v>
      </c>
      <c r="P157" s="8">
        <f t="shared" si="80"/>
        <v>100</v>
      </c>
      <c r="Q157" s="8">
        <f t="shared" si="80"/>
        <v>100</v>
      </c>
      <c r="R157" s="8">
        <f t="shared" si="80"/>
        <v>100</v>
      </c>
      <c r="S157" s="8">
        <f t="shared" si="80"/>
        <v>100</v>
      </c>
      <c r="T157" s="8">
        <f t="shared" si="80"/>
        <v>100</v>
      </c>
      <c r="U157" s="8">
        <f t="shared" si="80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5.0000000000000044</v>
      </c>
      <c r="C159" s="8">
        <f t="shared" si="81"/>
        <v>9.9999999999999982</v>
      </c>
      <c r="D159" s="8">
        <f t="shared" si="81"/>
        <v>9.9999999999999982</v>
      </c>
      <c r="E159" s="8">
        <f t="shared" si="81"/>
        <v>25</v>
      </c>
      <c r="F159" s="8">
        <f t="shared" si="81"/>
        <v>30.000000000000004</v>
      </c>
      <c r="G159" s="8">
        <f t="shared" si="81"/>
        <v>40</v>
      </c>
      <c r="H159" s="8">
        <f t="shared" si="81"/>
        <v>44.999999999999993</v>
      </c>
      <c r="I159" s="8">
        <f t="shared" si="81"/>
        <v>55.000000000000007</v>
      </c>
      <c r="J159" s="26">
        <f t="shared" si="81"/>
        <v>60</v>
      </c>
      <c r="K159" s="8">
        <f t="shared" si="81"/>
        <v>70</v>
      </c>
      <c r="L159" s="28">
        <f t="shared" si="81"/>
        <v>80</v>
      </c>
      <c r="M159" s="8">
        <f t="shared" si="81"/>
        <v>85</v>
      </c>
      <c r="N159" s="8">
        <f t="shared" si="81"/>
        <v>90</v>
      </c>
      <c r="O159" s="8">
        <f t="shared" si="81"/>
        <v>100</v>
      </c>
      <c r="P159" s="8">
        <f t="shared" si="81"/>
        <v>100</v>
      </c>
      <c r="Q159" s="8">
        <f t="shared" si="81"/>
        <v>100</v>
      </c>
      <c r="R159" s="8">
        <f t="shared" si="81"/>
        <v>100</v>
      </c>
      <c r="S159" s="8">
        <f t="shared" si="81"/>
        <v>100</v>
      </c>
      <c r="T159" s="8">
        <f t="shared" si="81"/>
        <v>100</v>
      </c>
      <c r="U159" s="8">
        <f t="shared" si="81"/>
        <v>100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19.999999999999996</v>
      </c>
      <c r="C160" s="8">
        <f t="shared" si="82"/>
        <v>25</v>
      </c>
      <c r="D160" s="8">
        <f t="shared" si="82"/>
        <v>25</v>
      </c>
      <c r="E160" s="8">
        <f t="shared" si="82"/>
        <v>35</v>
      </c>
      <c r="F160" s="8">
        <f t="shared" si="82"/>
        <v>40</v>
      </c>
      <c r="G160" s="8">
        <f t="shared" si="82"/>
        <v>50</v>
      </c>
      <c r="H160" s="8">
        <f t="shared" si="82"/>
        <v>55.000000000000007</v>
      </c>
      <c r="I160" s="8">
        <f t="shared" si="82"/>
        <v>65</v>
      </c>
      <c r="J160" s="26">
        <f t="shared" si="82"/>
        <v>70</v>
      </c>
      <c r="K160" s="8">
        <f t="shared" si="82"/>
        <v>85</v>
      </c>
      <c r="L160" s="28">
        <f t="shared" si="82"/>
        <v>95</v>
      </c>
      <c r="M160" s="8">
        <f t="shared" si="82"/>
        <v>100</v>
      </c>
      <c r="N160" s="8">
        <f t="shared" si="82"/>
        <v>100</v>
      </c>
      <c r="O160" s="8">
        <f t="shared" si="82"/>
        <v>100</v>
      </c>
      <c r="P160" s="8">
        <f t="shared" si="82"/>
        <v>100</v>
      </c>
      <c r="Q160" s="8">
        <f t="shared" si="82"/>
        <v>100</v>
      </c>
      <c r="R160" s="8">
        <f t="shared" si="82"/>
        <v>100</v>
      </c>
      <c r="S160" s="8">
        <f t="shared" si="82"/>
        <v>100</v>
      </c>
      <c r="T160" s="8">
        <f t="shared" si="82"/>
        <v>100</v>
      </c>
      <c r="U160" s="8">
        <f t="shared" si="82"/>
        <v>100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19.999999999999996</v>
      </c>
      <c r="C161" s="8">
        <f t="shared" si="83"/>
        <v>25</v>
      </c>
      <c r="D161" s="8">
        <f t="shared" si="83"/>
        <v>25</v>
      </c>
      <c r="E161" s="8">
        <f t="shared" si="83"/>
        <v>35</v>
      </c>
      <c r="F161" s="8">
        <f t="shared" si="83"/>
        <v>40</v>
      </c>
      <c r="G161" s="8">
        <f t="shared" si="83"/>
        <v>50</v>
      </c>
      <c r="H161" s="8">
        <f t="shared" si="83"/>
        <v>55.000000000000007</v>
      </c>
      <c r="I161" s="8">
        <f t="shared" si="83"/>
        <v>65</v>
      </c>
      <c r="J161" s="26">
        <f t="shared" si="83"/>
        <v>70</v>
      </c>
      <c r="K161" s="8">
        <f t="shared" si="83"/>
        <v>85</v>
      </c>
      <c r="L161" s="28">
        <f t="shared" si="83"/>
        <v>95</v>
      </c>
      <c r="M161" s="8">
        <f t="shared" si="83"/>
        <v>100</v>
      </c>
      <c r="N161" s="8">
        <f t="shared" si="83"/>
        <v>100</v>
      </c>
      <c r="O161" s="8">
        <f t="shared" si="83"/>
        <v>100</v>
      </c>
      <c r="P161" s="8">
        <f t="shared" si="83"/>
        <v>100</v>
      </c>
      <c r="Q161" s="8">
        <f t="shared" si="83"/>
        <v>100</v>
      </c>
      <c r="R161" s="8">
        <f t="shared" si="83"/>
        <v>100</v>
      </c>
      <c r="S161" s="8">
        <f t="shared" si="83"/>
        <v>100</v>
      </c>
      <c r="T161" s="8">
        <f t="shared" si="83"/>
        <v>100</v>
      </c>
      <c r="U161" s="8">
        <f t="shared" si="83"/>
        <v>100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9.9999999999999982</v>
      </c>
      <c r="C162" s="8">
        <f t="shared" si="84"/>
        <v>15.000000000000002</v>
      </c>
      <c r="D162" s="8">
        <f t="shared" si="84"/>
        <v>15.000000000000002</v>
      </c>
      <c r="E162" s="8">
        <f t="shared" si="84"/>
        <v>25</v>
      </c>
      <c r="F162" s="8">
        <f t="shared" si="84"/>
        <v>30.000000000000004</v>
      </c>
      <c r="G162" s="8">
        <f t="shared" si="84"/>
        <v>40</v>
      </c>
      <c r="H162" s="8">
        <f t="shared" si="84"/>
        <v>44.999999999999993</v>
      </c>
      <c r="I162" s="8">
        <f t="shared" si="84"/>
        <v>55.000000000000007</v>
      </c>
      <c r="J162" s="26">
        <f t="shared" si="84"/>
        <v>60</v>
      </c>
      <c r="K162" s="8">
        <f t="shared" si="84"/>
        <v>75</v>
      </c>
      <c r="L162" s="28">
        <f t="shared" si="84"/>
        <v>85</v>
      </c>
      <c r="M162" s="8">
        <f t="shared" si="84"/>
        <v>90</v>
      </c>
      <c r="N162" s="8">
        <f t="shared" si="84"/>
        <v>100</v>
      </c>
      <c r="O162" s="8">
        <f t="shared" si="84"/>
        <v>100</v>
      </c>
      <c r="P162" s="8">
        <f t="shared" si="84"/>
        <v>100</v>
      </c>
      <c r="Q162" s="8">
        <f t="shared" si="84"/>
        <v>100</v>
      </c>
      <c r="R162" s="8">
        <f t="shared" si="84"/>
        <v>100</v>
      </c>
      <c r="S162" s="8">
        <f t="shared" si="84"/>
        <v>100</v>
      </c>
      <c r="T162" s="8">
        <f t="shared" si="84"/>
        <v>100</v>
      </c>
      <c r="U162" s="8">
        <f t="shared" si="84"/>
        <v>100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5.0000000000000044</v>
      </c>
      <c r="C166" s="8">
        <f t="shared" si="85"/>
        <v>9.9999999999999982</v>
      </c>
      <c r="D166" s="8">
        <f t="shared" si="85"/>
        <v>9.9999999999999982</v>
      </c>
      <c r="E166" s="8">
        <f t="shared" si="85"/>
        <v>25</v>
      </c>
      <c r="F166" s="8">
        <f t="shared" si="85"/>
        <v>30.000000000000004</v>
      </c>
      <c r="G166" s="8">
        <f t="shared" si="85"/>
        <v>40</v>
      </c>
      <c r="H166" s="8">
        <f t="shared" si="85"/>
        <v>44.999999999999993</v>
      </c>
      <c r="I166" s="8">
        <f t="shared" si="85"/>
        <v>55.000000000000007</v>
      </c>
      <c r="J166" s="26">
        <f t="shared" si="85"/>
        <v>60</v>
      </c>
      <c r="K166" s="8">
        <f t="shared" si="85"/>
        <v>70</v>
      </c>
      <c r="L166" s="28">
        <f t="shared" si="85"/>
        <v>80</v>
      </c>
      <c r="M166" s="8">
        <f t="shared" si="85"/>
        <v>85</v>
      </c>
      <c r="N166" s="8">
        <f t="shared" si="85"/>
        <v>90</v>
      </c>
      <c r="O166" s="8">
        <f t="shared" si="85"/>
        <v>100</v>
      </c>
      <c r="P166" s="8">
        <f t="shared" si="85"/>
        <v>100</v>
      </c>
      <c r="Q166" s="8">
        <f t="shared" si="85"/>
        <v>100</v>
      </c>
      <c r="R166" s="8">
        <f t="shared" si="85"/>
        <v>100</v>
      </c>
      <c r="S166" s="8">
        <f t="shared" si="85"/>
        <v>100</v>
      </c>
      <c r="T166" s="8">
        <f t="shared" si="85"/>
        <v>100</v>
      </c>
      <c r="U166" s="8">
        <f t="shared" si="85"/>
        <v>100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19.999999999999996</v>
      </c>
      <c r="C167" s="8">
        <f t="shared" si="86"/>
        <v>25</v>
      </c>
      <c r="D167" s="8">
        <f t="shared" si="86"/>
        <v>25</v>
      </c>
      <c r="E167" s="8">
        <f t="shared" si="86"/>
        <v>35</v>
      </c>
      <c r="F167" s="8">
        <f t="shared" si="86"/>
        <v>40</v>
      </c>
      <c r="G167" s="8">
        <f t="shared" si="86"/>
        <v>50</v>
      </c>
      <c r="H167" s="8">
        <f t="shared" si="86"/>
        <v>55.000000000000007</v>
      </c>
      <c r="I167" s="8">
        <f t="shared" si="86"/>
        <v>65</v>
      </c>
      <c r="J167" s="26">
        <f t="shared" si="86"/>
        <v>70</v>
      </c>
      <c r="K167" s="8">
        <f t="shared" si="86"/>
        <v>85</v>
      </c>
      <c r="L167" s="28">
        <f t="shared" si="86"/>
        <v>95</v>
      </c>
      <c r="M167" s="8">
        <f t="shared" si="86"/>
        <v>100</v>
      </c>
      <c r="N167" s="8">
        <f t="shared" si="86"/>
        <v>100</v>
      </c>
      <c r="O167" s="8">
        <f t="shared" si="86"/>
        <v>100</v>
      </c>
      <c r="P167" s="8">
        <f t="shared" si="86"/>
        <v>100</v>
      </c>
      <c r="Q167" s="8">
        <f t="shared" si="86"/>
        <v>100</v>
      </c>
      <c r="R167" s="8">
        <f t="shared" si="86"/>
        <v>100</v>
      </c>
      <c r="S167" s="8">
        <f t="shared" si="86"/>
        <v>100</v>
      </c>
      <c r="T167" s="8">
        <f t="shared" si="86"/>
        <v>100</v>
      </c>
      <c r="U167" s="8">
        <f t="shared" si="86"/>
        <v>100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19.999999999999996</v>
      </c>
      <c r="C168" s="8">
        <f t="shared" si="87"/>
        <v>25</v>
      </c>
      <c r="D168" s="8">
        <f t="shared" si="87"/>
        <v>25</v>
      </c>
      <c r="E168" s="8">
        <f t="shared" si="87"/>
        <v>35</v>
      </c>
      <c r="F168" s="8">
        <f t="shared" si="87"/>
        <v>40</v>
      </c>
      <c r="G168" s="8">
        <f t="shared" si="87"/>
        <v>50</v>
      </c>
      <c r="H168" s="8">
        <f t="shared" si="87"/>
        <v>55.000000000000007</v>
      </c>
      <c r="I168" s="8">
        <f t="shared" si="87"/>
        <v>65</v>
      </c>
      <c r="J168" s="26">
        <f t="shared" si="87"/>
        <v>70</v>
      </c>
      <c r="K168" s="8">
        <f t="shared" si="87"/>
        <v>85</v>
      </c>
      <c r="L168" s="28">
        <f t="shared" si="87"/>
        <v>95</v>
      </c>
      <c r="M168" s="8">
        <f t="shared" si="87"/>
        <v>100</v>
      </c>
      <c r="N168" s="8">
        <f t="shared" si="87"/>
        <v>100</v>
      </c>
      <c r="O168" s="8">
        <f t="shared" si="87"/>
        <v>100</v>
      </c>
      <c r="P168" s="8">
        <f t="shared" si="87"/>
        <v>100</v>
      </c>
      <c r="Q168" s="8">
        <f t="shared" si="87"/>
        <v>100</v>
      </c>
      <c r="R168" s="8">
        <f t="shared" si="87"/>
        <v>100</v>
      </c>
      <c r="S168" s="8">
        <f t="shared" si="87"/>
        <v>100</v>
      </c>
      <c r="T168" s="8">
        <f t="shared" si="87"/>
        <v>100</v>
      </c>
      <c r="U168" s="8">
        <f t="shared" si="87"/>
        <v>100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9.9999999999999982</v>
      </c>
      <c r="C169" s="8">
        <f t="shared" si="88"/>
        <v>15.000000000000002</v>
      </c>
      <c r="D169" s="8">
        <f t="shared" si="88"/>
        <v>15.000000000000002</v>
      </c>
      <c r="E169" s="8">
        <f t="shared" si="88"/>
        <v>25</v>
      </c>
      <c r="F169" s="8">
        <f t="shared" si="88"/>
        <v>30.000000000000004</v>
      </c>
      <c r="G169" s="8">
        <f t="shared" si="88"/>
        <v>40</v>
      </c>
      <c r="H169" s="8">
        <f t="shared" si="88"/>
        <v>44.999999999999993</v>
      </c>
      <c r="I169" s="8">
        <f t="shared" si="88"/>
        <v>55.000000000000007</v>
      </c>
      <c r="J169" s="26">
        <f t="shared" si="88"/>
        <v>60</v>
      </c>
      <c r="K169" s="8">
        <f t="shared" si="88"/>
        <v>75</v>
      </c>
      <c r="L169" s="28">
        <f t="shared" si="88"/>
        <v>85</v>
      </c>
      <c r="M169" s="8">
        <f t="shared" si="88"/>
        <v>90</v>
      </c>
      <c r="N169" s="8">
        <f t="shared" si="88"/>
        <v>100</v>
      </c>
      <c r="O169" s="8">
        <f t="shared" si="88"/>
        <v>100</v>
      </c>
      <c r="P169" s="8">
        <f t="shared" si="88"/>
        <v>100</v>
      </c>
      <c r="Q169" s="8">
        <f t="shared" si="88"/>
        <v>100</v>
      </c>
      <c r="R169" s="8">
        <f t="shared" si="88"/>
        <v>100</v>
      </c>
      <c r="S169" s="8">
        <f t="shared" si="88"/>
        <v>100</v>
      </c>
      <c r="T169" s="8">
        <f t="shared" si="88"/>
        <v>100</v>
      </c>
      <c r="U169" s="8">
        <f t="shared" si="88"/>
        <v>100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5.0000000000000044</v>
      </c>
      <c r="G171" s="8">
        <f t="shared" si="89"/>
        <v>15.000000000000002</v>
      </c>
      <c r="H171" s="8">
        <f t="shared" si="89"/>
        <v>19.999999999999996</v>
      </c>
      <c r="I171" s="8">
        <f t="shared" si="89"/>
        <v>30.000000000000004</v>
      </c>
      <c r="J171" s="26">
        <f t="shared" si="89"/>
        <v>35</v>
      </c>
      <c r="K171" s="8">
        <f t="shared" si="89"/>
        <v>44.999999999999993</v>
      </c>
      <c r="L171" s="28">
        <f t="shared" si="89"/>
        <v>55.000000000000007</v>
      </c>
      <c r="M171" s="8">
        <f t="shared" si="89"/>
        <v>60</v>
      </c>
      <c r="N171" s="8">
        <f t="shared" si="89"/>
        <v>65</v>
      </c>
      <c r="O171" s="8">
        <f t="shared" si="89"/>
        <v>75</v>
      </c>
      <c r="P171" s="8">
        <f t="shared" si="89"/>
        <v>80</v>
      </c>
      <c r="Q171" s="8">
        <f t="shared" si="89"/>
        <v>90</v>
      </c>
      <c r="R171" s="8">
        <f t="shared" si="89"/>
        <v>95</v>
      </c>
      <c r="S171" s="8">
        <f t="shared" si="89"/>
        <v>100</v>
      </c>
      <c r="T171" s="8">
        <f t="shared" si="89"/>
        <v>100</v>
      </c>
      <c r="U171" s="8">
        <f t="shared" si="89"/>
        <v>100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9.9999999999999982</v>
      </c>
      <c r="F172" s="8">
        <f t="shared" si="90"/>
        <v>15.000000000000002</v>
      </c>
      <c r="G172" s="8">
        <f t="shared" si="90"/>
        <v>25</v>
      </c>
      <c r="H172" s="8">
        <f t="shared" si="90"/>
        <v>30.000000000000004</v>
      </c>
      <c r="I172" s="8">
        <f t="shared" si="90"/>
        <v>40</v>
      </c>
      <c r="J172" s="26">
        <f t="shared" si="90"/>
        <v>44.999999999999993</v>
      </c>
      <c r="K172" s="8">
        <f t="shared" si="90"/>
        <v>60</v>
      </c>
      <c r="L172" s="28">
        <f t="shared" si="90"/>
        <v>70</v>
      </c>
      <c r="M172" s="8">
        <f t="shared" si="90"/>
        <v>75</v>
      </c>
      <c r="N172" s="8">
        <f t="shared" si="90"/>
        <v>90</v>
      </c>
      <c r="O172" s="8">
        <f t="shared" si="90"/>
        <v>95</v>
      </c>
      <c r="P172" s="8">
        <f t="shared" si="90"/>
        <v>100</v>
      </c>
      <c r="Q172" s="8">
        <f t="shared" si="90"/>
        <v>100</v>
      </c>
      <c r="R172" s="8">
        <f t="shared" si="90"/>
        <v>100</v>
      </c>
      <c r="S172" s="8">
        <f t="shared" si="90"/>
        <v>100</v>
      </c>
      <c r="T172" s="8">
        <f t="shared" si="90"/>
        <v>100</v>
      </c>
      <c r="U172" s="8">
        <f t="shared" si="90"/>
        <v>100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9.9999999999999982</v>
      </c>
      <c r="F173" s="8">
        <f t="shared" si="91"/>
        <v>15.000000000000002</v>
      </c>
      <c r="G173" s="8">
        <f t="shared" si="91"/>
        <v>25</v>
      </c>
      <c r="H173" s="8">
        <f t="shared" si="91"/>
        <v>30.000000000000004</v>
      </c>
      <c r="I173" s="8">
        <f t="shared" si="91"/>
        <v>40</v>
      </c>
      <c r="J173" s="26">
        <f t="shared" si="91"/>
        <v>44.999999999999993</v>
      </c>
      <c r="K173" s="8">
        <f t="shared" si="91"/>
        <v>60</v>
      </c>
      <c r="L173" s="28">
        <f t="shared" si="91"/>
        <v>70</v>
      </c>
      <c r="M173" s="8">
        <f t="shared" si="91"/>
        <v>75</v>
      </c>
      <c r="N173" s="8">
        <f t="shared" si="91"/>
        <v>90</v>
      </c>
      <c r="O173" s="8">
        <f t="shared" si="91"/>
        <v>95</v>
      </c>
      <c r="P173" s="8">
        <f t="shared" si="91"/>
        <v>100</v>
      </c>
      <c r="Q173" s="8">
        <f t="shared" si="91"/>
        <v>100</v>
      </c>
      <c r="R173" s="8">
        <f t="shared" si="91"/>
        <v>100</v>
      </c>
      <c r="S173" s="8">
        <f t="shared" si="91"/>
        <v>100</v>
      </c>
      <c r="T173" s="8">
        <f t="shared" si="91"/>
        <v>100</v>
      </c>
      <c r="U173" s="8">
        <f t="shared" si="91"/>
        <v>100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5.0000000000000044</v>
      </c>
      <c r="G174" s="8">
        <f t="shared" si="92"/>
        <v>15.000000000000002</v>
      </c>
      <c r="H174" s="8">
        <f t="shared" si="92"/>
        <v>19.999999999999996</v>
      </c>
      <c r="I174" s="8">
        <f t="shared" si="92"/>
        <v>30.000000000000004</v>
      </c>
      <c r="J174" s="26">
        <f t="shared" si="92"/>
        <v>35</v>
      </c>
      <c r="K174" s="8">
        <f t="shared" si="92"/>
        <v>50</v>
      </c>
      <c r="L174" s="28">
        <f t="shared" si="92"/>
        <v>60</v>
      </c>
      <c r="M174" s="8">
        <f t="shared" si="92"/>
        <v>65</v>
      </c>
      <c r="N174" s="8">
        <f t="shared" si="92"/>
        <v>75</v>
      </c>
      <c r="O174" s="8">
        <f t="shared" si="92"/>
        <v>80</v>
      </c>
      <c r="P174" s="8">
        <f t="shared" si="92"/>
        <v>90</v>
      </c>
      <c r="Q174" s="8">
        <f t="shared" si="92"/>
        <v>95</v>
      </c>
      <c r="R174" s="8">
        <f t="shared" si="92"/>
        <v>100</v>
      </c>
      <c r="S174" s="8">
        <f t="shared" si="92"/>
        <v>100</v>
      </c>
      <c r="T174" s="8">
        <f t="shared" si="92"/>
        <v>100</v>
      </c>
      <c r="U174" s="8">
        <f t="shared" si="92"/>
        <v>100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5.0000000000000044</v>
      </c>
      <c r="J176" s="26">
        <f t="shared" si="93"/>
        <v>9.9999999999999982</v>
      </c>
      <c r="K176" s="8">
        <f t="shared" si="93"/>
        <v>19.999999999999996</v>
      </c>
      <c r="L176" s="28">
        <f t="shared" si="93"/>
        <v>30.000000000000004</v>
      </c>
      <c r="M176" s="8">
        <f t="shared" si="93"/>
        <v>35</v>
      </c>
      <c r="N176" s="8">
        <f t="shared" si="93"/>
        <v>40</v>
      </c>
      <c r="O176" s="8">
        <f t="shared" si="93"/>
        <v>50</v>
      </c>
      <c r="P176" s="8">
        <f t="shared" si="93"/>
        <v>55.000000000000007</v>
      </c>
      <c r="Q176" s="8">
        <f t="shared" si="93"/>
        <v>65</v>
      </c>
      <c r="R176" s="8">
        <f t="shared" si="93"/>
        <v>70</v>
      </c>
      <c r="S176" s="8">
        <f t="shared" si="93"/>
        <v>75</v>
      </c>
      <c r="T176" s="8">
        <f t="shared" si="93"/>
        <v>85</v>
      </c>
      <c r="U176" s="8">
        <f t="shared" si="93"/>
        <v>90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5.0000000000000044</v>
      </c>
      <c r="I177" s="8">
        <f t="shared" si="94"/>
        <v>15.000000000000002</v>
      </c>
      <c r="J177" s="26">
        <f t="shared" si="94"/>
        <v>19.999999999999996</v>
      </c>
      <c r="K177" s="8">
        <f t="shared" si="94"/>
        <v>35</v>
      </c>
      <c r="L177" s="28">
        <f t="shared" si="94"/>
        <v>44.999999999999993</v>
      </c>
      <c r="M177" s="8">
        <f t="shared" si="94"/>
        <v>50</v>
      </c>
      <c r="N177" s="8">
        <f t="shared" si="94"/>
        <v>65</v>
      </c>
      <c r="O177" s="8">
        <f t="shared" si="94"/>
        <v>70</v>
      </c>
      <c r="P177" s="8">
        <f t="shared" si="94"/>
        <v>80</v>
      </c>
      <c r="Q177" s="8">
        <f t="shared" si="94"/>
        <v>85</v>
      </c>
      <c r="R177" s="8">
        <f t="shared" si="94"/>
        <v>95</v>
      </c>
      <c r="S177" s="8">
        <f t="shared" si="94"/>
        <v>100</v>
      </c>
      <c r="T177" s="8">
        <f t="shared" si="94"/>
        <v>100</v>
      </c>
      <c r="U177" s="8">
        <f t="shared" si="94"/>
        <v>100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5.0000000000000044</v>
      </c>
      <c r="I178" s="8">
        <f t="shared" si="95"/>
        <v>15.000000000000002</v>
      </c>
      <c r="J178" s="26">
        <f t="shared" si="95"/>
        <v>19.999999999999996</v>
      </c>
      <c r="K178" s="8">
        <f t="shared" si="95"/>
        <v>35</v>
      </c>
      <c r="L178" s="28">
        <f t="shared" si="95"/>
        <v>44.999999999999993</v>
      </c>
      <c r="M178" s="8">
        <f t="shared" si="95"/>
        <v>50</v>
      </c>
      <c r="N178" s="8">
        <f t="shared" si="95"/>
        <v>65</v>
      </c>
      <c r="O178" s="8">
        <f t="shared" si="95"/>
        <v>70</v>
      </c>
      <c r="P178" s="8">
        <f t="shared" si="95"/>
        <v>80</v>
      </c>
      <c r="Q178" s="8">
        <f t="shared" si="95"/>
        <v>85</v>
      </c>
      <c r="R178" s="8">
        <f t="shared" si="95"/>
        <v>95</v>
      </c>
      <c r="S178" s="8">
        <f t="shared" si="95"/>
        <v>100</v>
      </c>
      <c r="T178" s="8">
        <f t="shared" si="95"/>
        <v>100</v>
      </c>
      <c r="U178" s="8">
        <f t="shared" si="95"/>
        <v>100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5.0000000000000044</v>
      </c>
      <c r="J179" s="26">
        <f t="shared" si="96"/>
        <v>9.9999999999999982</v>
      </c>
      <c r="K179" s="8">
        <f t="shared" si="96"/>
        <v>25</v>
      </c>
      <c r="L179" s="28">
        <f t="shared" si="96"/>
        <v>35</v>
      </c>
      <c r="M179" s="8">
        <f t="shared" si="96"/>
        <v>40</v>
      </c>
      <c r="N179" s="8">
        <f t="shared" si="96"/>
        <v>50</v>
      </c>
      <c r="O179" s="8">
        <f t="shared" si="96"/>
        <v>55.000000000000007</v>
      </c>
      <c r="P179" s="8">
        <f t="shared" si="96"/>
        <v>65</v>
      </c>
      <c r="Q179" s="8">
        <f t="shared" si="96"/>
        <v>70</v>
      </c>
      <c r="R179" s="8">
        <f t="shared" si="96"/>
        <v>80</v>
      </c>
      <c r="S179" s="8">
        <f t="shared" si="96"/>
        <v>85</v>
      </c>
      <c r="T179" s="8">
        <f t="shared" si="96"/>
        <v>95</v>
      </c>
      <c r="U179" s="8">
        <f t="shared" si="96"/>
        <v>100</v>
      </c>
    </row>
    <row r="185" spans="1:21" ht="16.149999999999999" thickBot="1"/>
    <row r="186" spans="1:21" ht="24" thickTop="1" thickBot="1">
      <c r="A186" s="191" t="s">
        <v>146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147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10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16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1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1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1</v>
      </c>
    </row>
    <row r="192" spans="1:21">
      <c r="A192" s="7" t="s">
        <v>5</v>
      </c>
      <c r="B192" s="94">
        <f t="shared" si="97"/>
        <v>12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14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11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1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10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144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2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6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1</v>
      </c>
      <c r="F198" s="73">
        <f t="shared" si="106"/>
        <v>1</v>
      </c>
      <c r="G198" s="73">
        <f t="shared" si="106"/>
        <v>1</v>
      </c>
      <c r="H198" s="73">
        <f t="shared" si="106"/>
        <v>1</v>
      </c>
      <c r="I198" s="73">
        <f t="shared" si="106"/>
        <v>1</v>
      </c>
      <c r="J198" s="151">
        <f t="shared" si="106"/>
        <v>1</v>
      </c>
      <c r="K198" s="23">
        <f t="shared" si="106"/>
        <v>1</v>
      </c>
      <c r="L198" s="182">
        <f t="shared" si="106"/>
        <v>1</v>
      </c>
      <c r="M198" s="73">
        <f t="shared" si="106"/>
        <v>1</v>
      </c>
      <c r="N198" s="73">
        <f t="shared" si="106"/>
        <v>1</v>
      </c>
      <c r="O198" s="73">
        <f t="shared" si="106"/>
        <v>1</v>
      </c>
      <c r="P198" s="73">
        <f t="shared" si="106"/>
        <v>1</v>
      </c>
      <c r="Q198" s="73">
        <f t="shared" si="106"/>
        <v>1</v>
      </c>
      <c r="R198" s="73">
        <f t="shared" si="106"/>
        <v>1</v>
      </c>
      <c r="S198" s="73">
        <f t="shared" si="106"/>
        <v>1</v>
      </c>
      <c r="T198" s="73">
        <f t="shared" si="106"/>
        <v>1</v>
      </c>
      <c r="U198" s="73">
        <f t="shared" si="106"/>
        <v>1</v>
      </c>
    </row>
    <row r="199" spans="1:21">
      <c r="A199" s="66" t="s">
        <v>12</v>
      </c>
      <c r="B199" s="23">
        <f t="shared" si="104"/>
        <v>6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1</v>
      </c>
      <c r="F199" s="73">
        <f t="shared" si="107"/>
        <v>1</v>
      </c>
      <c r="G199" s="73">
        <f t="shared" si="107"/>
        <v>1</v>
      </c>
      <c r="H199" s="73">
        <f t="shared" si="107"/>
        <v>1</v>
      </c>
      <c r="I199" s="73">
        <f t="shared" si="107"/>
        <v>1</v>
      </c>
      <c r="J199" s="151">
        <f t="shared" si="107"/>
        <v>1</v>
      </c>
      <c r="K199" s="23">
        <f t="shared" si="107"/>
        <v>1</v>
      </c>
      <c r="L199" s="182">
        <f t="shared" si="107"/>
        <v>1</v>
      </c>
      <c r="M199" s="73">
        <f t="shared" si="107"/>
        <v>1</v>
      </c>
      <c r="N199" s="73">
        <f t="shared" si="107"/>
        <v>1</v>
      </c>
      <c r="O199" s="73">
        <f t="shared" si="107"/>
        <v>1</v>
      </c>
      <c r="P199" s="73">
        <f t="shared" si="107"/>
        <v>1</v>
      </c>
      <c r="Q199" s="73">
        <f t="shared" si="107"/>
        <v>1</v>
      </c>
      <c r="R199" s="73">
        <f t="shared" si="107"/>
        <v>1</v>
      </c>
      <c r="S199" s="73">
        <f t="shared" si="107"/>
        <v>1</v>
      </c>
      <c r="T199" s="73">
        <f t="shared" si="107"/>
        <v>1</v>
      </c>
      <c r="U199" s="73">
        <f t="shared" si="107"/>
        <v>1</v>
      </c>
    </row>
    <row r="200" spans="1:21">
      <c r="A200" s="66" t="s">
        <v>13</v>
      </c>
      <c r="B200" s="23">
        <f t="shared" si="104"/>
        <v>6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1</v>
      </c>
      <c r="F200" s="73">
        <f t="shared" si="108"/>
        <v>1</v>
      </c>
      <c r="G200" s="73">
        <f t="shared" si="108"/>
        <v>1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0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0</v>
      </c>
      <c r="I202" s="73">
        <f t="shared" si="110"/>
        <v>0</v>
      </c>
      <c r="J202" s="151">
        <f t="shared" si="110"/>
        <v>0</v>
      </c>
      <c r="K202" s="23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6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1</v>
      </c>
      <c r="F203" s="73">
        <f t="shared" si="111"/>
        <v>1</v>
      </c>
      <c r="G203" s="73">
        <f t="shared" si="111"/>
        <v>1</v>
      </c>
      <c r="H203" s="73">
        <f t="shared" si="111"/>
        <v>1</v>
      </c>
      <c r="I203" s="73">
        <f t="shared" si="111"/>
        <v>1</v>
      </c>
      <c r="J203" s="151">
        <f t="shared" si="111"/>
        <v>1</v>
      </c>
      <c r="K203" s="23">
        <f t="shared" si="111"/>
        <v>1</v>
      </c>
      <c r="L203" s="182">
        <f t="shared" si="111"/>
        <v>1</v>
      </c>
      <c r="M203" s="73">
        <f t="shared" si="111"/>
        <v>1</v>
      </c>
      <c r="N203" s="73">
        <f t="shared" si="111"/>
        <v>1</v>
      </c>
      <c r="O203" s="73">
        <f t="shared" si="111"/>
        <v>1</v>
      </c>
      <c r="P203" s="73">
        <f t="shared" si="111"/>
        <v>1</v>
      </c>
      <c r="Q203" s="73">
        <f t="shared" si="111"/>
        <v>1</v>
      </c>
      <c r="R203" s="73">
        <f t="shared" si="111"/>
        <v>1</v>
      </c>
      <c r="S203" s="73">
        <f t="shared" si="111"/>
        <v>1</v>
      </c>
      <c r="T203" s="73">
        <f t="shared" si="111"/>
        <v>1</v>
      </c>
      <c r="U203" s="73">
        <f t="shared" si="111"/>
        <v>1</v>
      </c>
    </row>
    <row r="204" spans="1:21">
      <c r="A204" s="66" t="s">
        <v>16</v>
      </c>
      <c r="B204" s="23">
        <f t="shared" si="104"/>
        <v>3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2</v>
      </c>
      <c r="G204" s="73">
        <f t="shared" si="112"/>
        <v>0</v>
      </c>
      <c r="H204" s="73">
        <f t="shared" si="112"/>
        <v>2</v>
      </c>
      <c r="I204" s="73">
        <f t="shared" si="112"/>
        <v>0</v>
      </c>
      <c r="J204" s="151">
        <f t="shared" si="112"/>
        <v>2</v>
      </c>
      <c r="K204" s="23">
        <f t="shared" si="112"/>
        <v>0</v>
      </c>
      <c r="L204" s="182">
        <f t="shared" si="112"/>
        <v>2</v>
      </c>
      <c r="M204" s="73">
        <f t="shared" si="112"/>
        <v>0</v>
      </c>
      <c r="N204" s="73">
        <f t="shared" si="112"/>
        <v>2</v>
      </c>
      <c r="O204" s="73">
        <f t="shared" si="112"/>
        <v>0</v>
      </c>
      <c r="P204" s="73">
        <f t="shared" si="112"/>
        <v>2</v>
      </c>
      <c r="Q204" s="73">
        <f t="shared" si="112"/>
        <v>0</v>
      </c>
      <c r="R204" s="73">
        <f t="shared" si="112"/>
        <v>2</v>
      </c>
      <c r="S204" s="73">
        <f t="shared" si="112"/>
        <v>0</v>
      </c>
      <c r="T204" s="73">
        <f t="shared" si="112"/>
        <v>2</v>
      </c>
      <c r="U204" s="73">
        <f t="shared" si="112"/>
        <v>0</v>
      </c>
    </row>
    <row r="206" spans="1:21">
      <c r="A206" s="88" t="s">
        <v>132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122</v>
      </c>
      <c r="B207" s="23">
        <f t="shared" ref="B207:U207" si="113">5 + B220 + B219 + B7</f>
        <v>6</v>
      </c>
      <c r="C207" s="23">
        <f t="shared" si="113"/>
        <v>7</v>
      </c>
      <c r="D207" s="23">
        <f t="shared" si="113"/>
        <v>8</v>
      </c>
      <c r="E207" s="23">
        <f t="shared" si="113"/>
        <v>10</v>
      </c>
      <c r="F207" s="23">
        <f t="shared" si="113"/>
        <v>11</v>
      </c>
      <c r="G207" s="23">
        <f t="shared" si="113"/>
        <v>12</v>
      </c>
      <c r="H207" s="23">
        <f t="shared" si="113"/>
        <v>13</v>
      </c>
      <c r="I207" s="23">
        <f t="shared" si="113"/>
        <v>14</v>
      </c>
      <c r="J207" s="27">
        <f t="shared" si="113"/>
        <v>15</v>
      </c>
      <c r="K207" s="23">
        <f t="shared" si="113"/>
        <v>16</v>
      </c>
      <c r="L207" s="76">
        <f t="shared" si="113"/>
        <v>17</v>
      </c>
      <c r="M207" s="23">
        <f t="shared" si="113"/>
        <v>18</v>
      </c>
      <c r="N207" s="23">
        <f t="shared" si="113"/>
        <v>19</v>
      </c>
      <c r="O207" s="23">
        <f t="shared" si="113"/>
        <v>20</v>
      </c>
      <c r="P207" s="23">
        <f t="shared" si="113"/>
        <v>21</v>
      </c>
      <c r="Q207" s="23">
        <f t="shared" si="113"/>
        <v>22</v>
      </c>
      <c r="R207" s="23">
        <f t="shared" si="113"/>
        <v>23</v>
      </c>
      <c r="S207" s="23">
        <f t="shared" si="113"/>
        <v>24</v>
      </c>
      <c r="T207" s="23">
        <f t="shared" si="113"/>
        <v>25</v>
      </c>
      <c r="U207" s="23">
        <f t="shared" si="113"/>
        <v>26</v>
      </c>
    </row>
    <row r="208" spans="1:21">
      <c r="A208" s="74" t="s">
        <v>123</v>
      </c>
      <c r="B208" s="23">
        <f t="shared" ref="B208:U208" si="114" xml:space="preserve"> 10 + B220 + B219 + B7</f>
        <v>11</v>
      </c>
      <c r="C208" s="23">
        <f t="shared" si="114"/>
        <v>12</v>
      </c>
      <c r="D208" s="23">
        <f t="shared" si="114"/>
        <v>13</v>
      </c>
      <c r="E208" s="23">
        <f t="shared" si="114"/>
        <v>15</v>
      </c>
      <c r="F208" s="23">
        <f t="shared" si="114"/>
        <v>16</v>
      </c>
      <c r="G208" s="23">
        <f t="shared" si="114"/>
        <v>17</v>
      </c>
      <c r="H208" s="23">
        <f t="shared" si="114"/>
        <v>18</v>
      </c>
      <c r="I208" s="23">
        <f t="shared" si="114"/>
        <v>19</v>
      </c>
      <c r="J208" s="27">
        <f t="shared" si="114"/>
        <v>20</v>
      </c>
      <c r="K208" s="23">
        <f t="shared" si="114"/>
        <v>21</v>
      </c>
      <c r="L208" s="76">
        <f t="shared" si="114"/>
        <v>22</v>
      </c>
      <c r="M208" s="23">
        <f t="shared" si="114"/>
        <v>23</v>
      </c>
      <c r="N208" s="23">
        <f t="shared" si="114"/>
        <v>24</v>
      </c>
      <c r="O208" s="23">
        <f t="shared" si="114"/>
        <v>25</v>
      </c>
      <c r="P208" s="23">
        <f t="shared" si="114"/>
        <v>26</v>
      </c>
      <c r="Q208" s="23">
        <f t="shared" si="114"/>
        <v>27</v>
      </c>
      <c r="R208" s="23">
        <f t="shared" si="114"/>
        <v>28</v>
      </c>
      <c r="S208" s="23">
        <f t="shared" si="114"/>
        <v>29</v>
      </c>
      <c r="T208" s="23">
        <f t="shared" si="114"/>
        <v>30</v>
      </c>
      <c r="U208" s="23">
        <f t="shared" si="114"/>
        <v>31</v>
      </c>
    </row>
    <row r="209" spans="1:21">
      <c r="A209" s="74" t="s">
        <v>124</v>
      </c>
      <c r="B209" s="8">
        <f t="shared" ref="B209:T209" si="115" xml:space="preserve"> 10 + B219 + B46</f>
        <v>13</v>
      </c>
      <c r="C209" s="8">
        <f t="shared" si="115"/>
        <v>13</v>
      </c>
      <c r="D209" s="8">
        <f t="shared" si="115"/>
        <v>13</v>
      </c>
      <c r="E209" s="8">
        <f t="shared" si="115"/>
        <v>15</v>
      </c>
      <c r="F209" s="8">
        <f t="shared" si="115"/>
        <v>16</v>
      </c>
      <c r="G209" s="8">
        <f t="shared" si="115"/>
        <v>16</v>
      </c>
      <c r="H209" s="8">
        <f t="shared" si="115"/>
        <v>17</v>
      </c>
      <c r="I209" s="8">
        <f t="shared" si="115"/>
        <v>17</v>
      </c>
      <c r="J209" s="8">
        <f t="shared" si="115"/>
        <v>18</v>
      </c>
      <c r="K209" s="8">
        <f t="shared" si="115"/>
        <v>18</v>
      </c>
      <c r="L209" s="8">
        <f t="shared" si="115"/>
        <v>19</v>
      </c>
      <c r="M209" s="8">
        <f t="shared" si="115"/>
        <v>19</v>
      </c>
      <c r="N209" s="8">
        <f t="shared" si="115"/>
        <v>20</v>
      </c>
      <c r="O209" s="8">
        <f t="shared" si="115"/>
        <v>20</v>
      </c>
      <c r="P209" s="8">
        <f t="shared" si="115"/>
        <v>21</v>
      </c>
      <c r="Q209" s="8">
        <f t="shared" si="115"/>
        <v>21</v>
      </c>
      <c r="R209" s="8">
        <f t="shared" si="115"/>
        <v>22</v>
      </c>
      <c r="S209" s="8">
        <f t="shared" si="115"/>
        <v>22</v>
      </c>
      <c r="T209" s="8">
        <f t="shared" si="115"/>
        <v>23</v>
      </c>
      <c r="U209" s="8">
        <f xml:space="preserve"> 10 + U219 + U46</f>
        <v>23</v>
      </c>
    </row>
    <row r="210" spans="1:21">
      <c r="A210" s="74" t="s">
        <v>125</v>
      </c>
      <c r="B210" s="8">
        <f t="shared" ref="B210:T210" si="116" xml:space="preserve"> 20 + B219 + 2*B46</f>
        <v>26</v>
      </c>
      <c r="C210" s="8">
        <f t="shared" si="116"/>
        <v>26</v>
      </c>
      <c r="D210" s="8">
        <f t="shared" si="116"/>
        <v>26</v>
      </c>
      <c r="E210" s="8">
        <f t="shared" si="116"/>
        <v>29</v>
      </c>
      <c r="F210" s="8">
        <f t="shared" si="116"/>
        <v>31</v>
      </c>
      <c r="G210" s="8">
        <f t="shared" si="116"/>
        <v>31</v>
      </c>
      <c r="H210" s="8">
        <f t="shared" si="116"/>
        <v>33</v>
      </c>
      <c r="I210" s="8">
        <f t="shared" si="116"/>
        <v>33</v>
      </c>
      <c r="J210" s="8">
        <f t="shared" si="116"/>
        <v>35</v>
      </c>
      <c r="K210" s="8">
        <f t="shared" si="116"/>
        <v>35</v>
      </c>
      <c r="L210" s="8">
        <f t="shared" si="116"/>
        <v>37</v>
      </c>
      <c r="M210" s="8">
        <f t="shared" si="116"/>
        <v>37</v>
      </c>
      <c r="N210" s="8">
        <f t="shared" si="116"/>
        <v>39</v>
      </c>
      <c r="O210" s="8">
        <f t="shared" si="116"/>
        <v>39</v>
      </c>
      <c r="P210" s="8">
        <f t="shared" si="116"/>
        <v>41</v>
      </c>
      <c r="Q210" s="8">
        <f t="shared" si="116"/>
        <v>41</v>
      </c>
      <c r="R210" s="8">
        <f t="shared" si="116"/>
        <v>43</v>
      </c>
      <c r="S210" s="8">
        <f t="shared" si="116"/>
        <v>43</v>
      </c>
      <c r="T210" s="8">
        <f t="shared" si="116"/>
        <v>45</v>
      </c>
      <c r="U210" s="8">
        <f xml:space="preserve"> 20 + U219 + 2*U46</f>
        <v>45</v>
      </c>
    </row>
    <row r="211" spans="1:21">
      <c r="A211" s="74" t="s">
        <v>126</v>
      </c>
      <c r="B211" s="8">
        <f t="shared" ref="B211:T211" si="117" xml:space="preserve"> 30 + B219 + 3*B46</f>
        <v>39</v>
      </c>
      <c r="C211" s="8">
        <f t="shared" si="117"/>
        <v>39</v>
      </c>
      <c r="D211" s="8">
        <f t="shared" si="117"/>
        <v>39</v>
      </c>
      <c r="E211" s="8">
        <f t="shared" si="117"/>
        <v>43</v>
      </c>
      <c r="F211" s="8">
        <f t="shared" si="117"/>
        <v>46</v>
      </c>
      <c r="G211" s="8">
        <f t="shared" si="117"/>
        <v>46</v>
      </c>
      <c r="H211" s="8">
        <f t="shared" si="117"/>
        <v>49</v>
      </c>
      <c r="I211" s="8">
        <f t="shared" si="117"/>
        <v>49</v>
      </c>
      <c r="J211" s="8">
        <f t="shared" si="117"/>
        <v>52</v>
      </c>
      <c r="K211" s="8">
        <f t="shared" si="117"/>
        <v>52</v>
      </c>
      <c r="L211" s="8">
        <f t="shared" si="117"/>
        <v>55</v>
      </c>
      <c r="M211" s="8">
        <f t="shared" si="117"/>
        <v>55</v>
      </c>
      <c r="N211" s="8">
        <f t="shared" si="117"/>
        <v>58</v>
      </c>
      <c r="O211" s="8">
        <f t="shared" si="117"/>
        <v>58</v>
      </c>
      <c r="P211" s="8">
        <f t="shared" si="117"/>
        <v>61</v>
      </c>
      <c r="Q211" s="8">
        <f t="shared" si="117"/>
        <v>61</v>
      </c>
      <c r="R211" s="8">
        <f t="shared" si="117"/>
        <v>64</v>
      </c>
      <c r="S211" s="8">
        <f t="shared" si="117"/>
        <v>64</v>
      </c>
      <c r="T211" s="8">
        <f t="shared" si="117"/>
        <v>67</v>
      </c>
      <c r="U211" s="8">
        <f xml:space="preserve"> 30 + U219 + 3*U46</f>
        <v>67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4</v>
      </c>
      <c r="C213" s="61">
        <f t="shared" si="118"/>
        <v>4</v>
      </c>
      <c r="D213" s="61">
        <f t="shared" si="118"/>
        <v>4</v>
      </c>
      <c r="E213" s="61">
        <f t="shared" si="118"/>
        <v>4</v>
      </c>
      <c r="F213" s="61">
        <f t="shared" si="118"/>
        <v>4</v>
      </c>
      <c r="G213" s="61">
        <f t="shared" si="118"/>
        <v>4</v>
      </c>
      <c r="H213" s="61">
        <f t="shared" si="118"/>
        <v>4</v>
      </c>
      <c r="I213" s="61">
        <f t="shared" si="118"/>
        <v>4</v>
      </c>
      <c r="J213" s="100">
        <f t="shared" si="118"/>
        <v>4</v>
      </c>
      <c r="K213" s="61">
        <f t="shared" si="118"/>
        <v>4</v>
      </c>
      <c r="L213" s="184">
        <f t="shared" si="118"/>
        <v>4</v>
      </c>
      <c r="M213" s="61">
        <f t="shared" si="118"/>
        <v>4</v>
      </c>
      <c r="N213" s="61">
        <f t="shared" si="118"/>
        <v>4</v>
      </c>
      <c r="O213" s="61">
        <f t="shared" si="118"/>
        <v>4</v>
      </c>
      <c r="P213" s="61">
        <f t="shared" si="118"/>
        <v>4</v>
      </c>
      <c r="Q213" s="61">
        <f t="shared" si="118"/>
        <v>4</v>
      </c>
      <c r="R213" s="61">
        <f t="shared" si="118"/>
        <v>4</v>
      </c>
      <c r="S213" s="61">
        <f t="shared" si="118"/>
        <v>4</v>
      </c>
      <c r="T213" s="61">
        <f t="shared" si="118"/>
        <v>4</v>
      </c>
      <c r="U213" s="61">
        <f t="shared" si="118"/>
        <v>4</v>
      </c>
    </row>
    <row r="214" spans="1:21" ht="17.649999999999999">
      <c r="A214" s="33" t="s">
        <v>155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0</v>
      </c>
      <c r="C215" s="21">
        <f t="shared" si="119"/>
        <v>0</v>
      </c>
      <c r="D215" s="21">
        <f t="shared" si="119"/>
        <v>0</v>
      </c>
      <c r="E215" s="21">
        <f t="shared" si="119"/>
        <v>0</v>
      </c>
      <c r="F215" s="21">
        <f t="shared" si="119"/>
        <v>0</v>
      </c>
      <c r="G215" s="21">
        <f t="shared" si="119"/>
        <v>0</v>
      </c>
      <c r="H215" s="21">
        <f t="shared" si="119"/>
        <v>0</v>
      </c>
      <c r="I215" s="21">
        <f t="shared" si="119"/>
        <v>0</v>
      </c>
      <c r="J215" s="21">
        <f t="shared" si="119"/>
        <v>0</v>
      </c>
      <c r="K215" s="21">
        <f t="shared" si="119"/>
        <v>0</v>
      </c>
      <c r="L215" s="21">
        <f t="shared" si="119"/>
        <v>0</v>
      </c>
      <c r="M215" s="21">
        <f t="shared" si="119"/>
        <v>0</v>
      </c>
      <c r="N215" s="21">
        <f t="shared" si="119"/>
        <v>0</v>
      </c>
      <c r="O215" s="21">
        <f t="shared" si="119"/>
        <v>0</v>
      </c>
      <c r="P215" s="21">
        <f t="shared" si="119"/>
        <v>0</v>
      </c>
      <c r="Q215" s="21">
        <f t="shared" si="119"/>
        <v>0</v>
      </c>
      <c r="R215" s="21">
        <f t="shared" si="119"/>
        <v>0</v>
      </c>
      <c r="S215" s="21">
        <f t="shared" si="119"/>
        <v>0</v>
      </c>
      <c r="T215" s="21">
        <f t="shared" si="119"/>
        <v>0</v>
      </c>
      <c r="U215" s="36">
        <f t="shared" si="119"/>
        <v>0</v>
      </c>
    </row>
    <row r="216" spans="1:21">
      <c r="A216" s="37" t="s">
        <v>4</v>
      </c>
      <c r="B216" s="21">
        <f t="shared" ref="B216:U216" si="120" xml:space="preserve"> INT((B10-10)/2)</f>
        <v>3</v>
      </c>
      <c r="C216" s="21">
        <f t="shared" si="120"/>
        <v>3</v>
      </c>
      <c r="D216" s="21">
        <f t="shared" si="120"/>
        <v>3</v>
      </c>
      <c r="E216" s="21">
        <f t="shared" si="120"/>
        <v>3</v>
      </c>
      <c r="F216" s="21">
        <f t="shared" si="120"/>
        <v>3</v>
      </c>
      <c r="G216" s="21">
        <f t="shared" si="120"/>
        <v>3</v>
      </c>
      <c r="H216" s="21">
        <f t="shared" si="120"/>
        <v>3</v>
      </c>
      <c r="I216" s="21">
        <f t="shared" si="120"/>
        <v>3</v>
      </c>
      <c r="J216" s="21">
        <f t="shared" si="120"/>
        <v>3</v>
      </c>
      <c r="K216" s="21">
        <f t="shared" si="120"/>
        <v>3</v>
      </c>
      <c r="L216" s="21">
        <f t="shared" si="120"/>
        <v>3</v>
      </c>
      <c r="M216" s="21">
        <f t="shared" si="120"/>
        <v>4</v>
      </c>
      <c r="N216" s="21">
        <f t="shared" si="120"/>
        <v>4</v>
      </c>
      <c r="O216" s="21">
        <f t="shared" si="120"/>
        <v>4</v>
      </c>
      <c r="P216" s="21">
        <f t="shared" si="120"/>
        <v>4</v>
      </c>
      <c r="Q216" s="21">
        <f t="shared" si="120"/>
        <v>4</v>
      </c>
      <c r="R216" s="21">
        <f t="shared" si="120"/>
        <v>4</v>
      </c>
      <c r="S216" s="21">
        <f t="shared" si="120"/>
        <v>4</v>
      </c>
      <c r="T216" s="21">
        <f t="shared" si="120"/>
        <v>4</v>
      </c>
      <c r="U216" s="36">
        <f t="shared" si="120"/>
        <v>5</v>
      </c>
    </row>
    <row r="217" spans="1:21">
      <c r="A217" s="37" t="s">
        <v>5</v>
      </c>
      <c r="B217" s="21">
        <f t="shared" ref="B217:U217" si="121" xml:space="preserve"> INT((B11-10)/2)</f>
        <v>1</v>
      </c>
      <c r="C217" s="21">
        <f t="shared" si="121"/>
        <v>1</v>
      </c>
      <c r="D217" s="21">
        <f t="shared" si="121"/>
        <v>1</v>
      </c>
      <c r="E217" s="21">
        <f t="shared" si="121"/>
        <v>1</v>
      </c>
      <c r="F217" s="21">
        <f t="shared" si="121"/>
        <v>1</v>
      </c>
      <c r="G217" s="21">
        <f t="shared" si="121"/>
        <v>1</v>
      </c>
      <c r="H217" s="21">
        <f t="shared" si="121"/>
        <v>1</v>
      </c>
      <c r="I217" s="21">
        <f t="shared" si="121"/>
        <v>1</v>
      </c>
      <c r="J217" s="21">
        <f t="shared" si="121"/>
        <v>1</v>
      </c>
      <c r="K217" s="21">
        <f t="shared" si="121"/>
        <v>1</v>
      </c>
      <c r="L217" s="21">
        <f t="shared" si="121"/>
        <v>1</v>
      </c>
      <c r="M217" s="21">
        <f t="shared" si="121"/>
        <v>1</v>
      </c>
      <c r="N217" s="21">
        <f t="shared" si="121"/>
        <v>1</v>
      </c>
      <c r="O217" s="21">
        <f t="shared" si="121"/>
        <v>1</v>
      </c>
      <c r="P217" s="21">
        <f t="shared" si="121"/>
        <v>1</v>
      </c>
      <c r="Q217" s="21">
        <f t="shared" si="121"/>
        <v>1</v>
      </c>
      <c r="R217" s="21">
        <f t="shared" si="121"/>
        <v>1</v>
      </c>
      <c r="S217" s="21">
        <f t="shared" si="121"/>
        <v>1</v>
      </c>
      <c r="T217" s="21">
        <f t="shared" si="121"/>
        <v>1</v>
      </c>
      <c r="U217" s="36">
        <f t="shared" si="121"/>
        <v>1</v>
      </c>
    </row>
    <row r="218" spans="1:21">
      <c r="A218" s="37" t="s">
        <v>6</v>
      </c>
      <c r="B218" s="21">
        <f t="shared" ref="B218:U218" si="122" xml:space="preserve"> INT((B12-10)/2)</f>
        <v>2</v>
      </c>
      <c r="C218" s="21">
        <f t="shared" si="122"/>
        <v>2</v>
      </c>
      <c r="D218" s="21">
        <f t="shared" si="122"/>
        <v>2</v>
      </c>
      <c r="E218" s="21">
        <f t="shared" si="122"/>
        <v>2</v>
      </c>
      <c r="F218" s="21">
        <f t="shared" si="122"/>
        <v>2</v>
      </c>
      <c r="G218" s="21">
        <f t="shared" si="122"/>
        <v>2</v>
      </c>
      <c r="H218" s="21">
        <f t="shared" si="122"/>
        <v>2</v>
      </c>
      <c r="I218" s="21">
        <f t="shared" si="122"/>
        <v>2</v>
      </c>
      <c r="J218" s="21">
        <f t="shared" si="122"/>
        <v>2</v>
      </c>
      <c r="K218" s="21">
        <f t="shared" si="122"/>
        <v>2</v>
      </c>
      <c r="L218" s="21">
        <f t="shared" si="122"/>
        <v>2</v>
      </c>
      <c r="M218" s="21">
        <f t="shared" si="122"/>
        <v>2</v>
      </c>
      <c r="N218" s="21">
        <f t="shared" si="122"/>
        <v>2</v>
      </c>
      <c r="O218" s="21">
        <f t="shared" si="122"/>
        <v>2</v>
      </c>
      <c r="P218" s="21">
        <f t="shared" si="122"/>
        <v>2</v>
      </c>
      <c r="Q218" s="21">
        <f t="shared" si="122"/>
        <v>2</v>
      </c>
      <c r="R218" s="21">
        <f t="shared" si="122"/>
        <v>2</v>
      </c>
      <c r="S218" s="21">
        <f t="shared" si="122"/>
        <v>2</v>
      </c>
      <c r="T218" s="21">
        <f t="shared" si="122"/>
        <v>2</v>
      </c>
      <c r="U218" s="36">
        <f t="shared" si="122"/>
        <v>2</v>
      </c>
    </row>
    <row r="219" spans="1:21">
      <c r="A219" s="37" t="s">
        <v>7</v>
      </c>
      <c r="B219" s="21">
        <f t="shared" ref="B219:U219" si="123" xml:space="preserve"> INT((B13-10)/2)</f>
        <v>0</v>
      </c>
      <c r="C219" s="21">
        <f t="shared" si="123"/>
        <v>0</v>
      </c>
      <c r="D219" s="21">
        <f t="shared" si="123"/>
        <v>0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1</v>
      </c>
      <c r="J219" s="21">
        <f t="shared" si="123"/>
        <v>1</v>
      </c>
      <c r="K219" s="21">
        <f t="shared" si="123"/>
        <v>1</v>
      </c>
      <c r="L219" s="21">
        <f t="shared" si="123"/>
        <v>1</v>
      </c>
      <c r="M219" s="21">
        <f t="shared" si="123"/>
        <v>1</v>
      </c>
      <c r="N219" s="21">
        <f t="shared" si="123"/>
        <v>1</v>
      </c>
      <c r="O219" s="21">
        <f t="shared" si="123"/>
        <v>1</v>
      </c>
      <c r="P219" s="21">
        <f t="shared" si="123"/>
        <v>1</v>
      </c>
      <c r="Q219" s="21">
        <f t="shared" si="123"/>
        <v>1</v>
      </c>
      <c r="R219" s="21">
        <f t="shared" si="123"/>
        <v>1</v>
      </c>
      <c r="S219" s="21">
        <f t="shared" si="123"/>
        <v>1</v>
      </c>
      <c r="T219" s="21">
        <f t="shared" si="123"/>
        <v>1</v>
      </c>
      <c r="U219" s="36">
        <f t="shared" si="123"/>
        <v>1</v>
      </c>
    </row>
    <row r="220" spans="1:21">
      <c r="A220" s="37" t="s">
        <v>8</v>
      </c>
      <c r="B220" s="21">
        <f t="shared" ref="B220:U220" si="124" xml:space="preserve"> INT((B14-10)/2)</f>
        <v>0</v>
      </c>
      <c r="C220" s="21">
        <f t="shared" si="124"/>
        <v>0</v>
      </c>
      <c r="D220" s="21">
        <f t="shared" si="124"/>
        <v>0</v>
      </c>
      <c r="E220" s="21">
        <f t="shared" si="124"/>
        <v>0</v>
      </c>
      <c r="F220" s="21">
        <f t="shared" si="124"/>
        <v>0</v>
      </c>
      <c r="G220" s="21">
        <f t="shared" si="124"/>
        <v>0</v>
      </c>
      <c r="H220" s="21">
        <f t="shared" si="124"/>
        <v>0</v>
      </c>
      <c r="I220" s="21">
        <f t="shared" si="124"/>
        <v>0</v>
      </c>
      <c r="J220" s="21">
        <f t="shared" si="124"/>
        <v>0</v>
      </c>
      <c r="K220" s="21">
        <f t="shared" si="124"/>
        <v>0</v>
      </c>
      <c r="L220" s="21">
        <f t="shared" si="124"/>
        <v>0</v>
      </c>
      <c r="M220" s="21">
        <f t="shared" si="124"/>
        <v>0</v>
      </c>
      <c r="N220" s="21">
        <f t="shared" si="124"/>
        <v>0</v>
      </c>
      <c r="O220" s="21">
        <f t="shared" si="124"/>
        <v>0</v>
      </c>
      <c r="P220" s="21">
        <f t="shared" si="124"/>
        <v>0</v>
      </c>
      <c r="Q220" s="21">
        <f t="shared" si="124"/>
        <v>0</v>
      </c>
      <c r="R220" s="21">
        <f t="shared" si="124"/>
        <v>0</v>
      </c>
      <c r="S220" s="21">
        <f t="shared" si="124"/>
        <v>0</v>
      </c>
      <c r="T220" s="21">
        <f t="shared" si="124"/>
        <v>0</v>
      </c>
      <c r="U220" s="36">
        <f t="shared" si="124"/>
        <v>0</v>
      </c>
    </row>
    <row r="221" spans="1:21" ht="17.649999999999999">
      <c r="A221" s="38" t="s">
        <v>27</v>
      </c>
      <c r="B221" s="39">
        <f xml:space="preserve">  (B213 +B218)*4</f>
        <v>24</v>
      </c>
      <c r="C221" s="39">
        <f t="shared" ref="C221:U221" si="125" xml:space="preserve"> C213 + INT(C218/2)</f>
        <v>5</v>
      </c>
      <c r="D221" s="39">
        <f t="shared" si="125"/>
        <v>5</v>
      </c>
      <c r="E221" s="39">
        <f t="shared" si="125"/>
        <v>5</v>
      </c>
      <c r="F221" s="39">
        <f t="shared" si="125"/>
        <v>5</v>
      </c>
      <c r="G221" s="39">
        <f t="shared" si="125"/>
        <v>5</v>
      </c>
      <c r="H221" s="39">
        <f t="shared" si="125"/>
        <v>5</v>
      </c>
      <c r="I221" s="39">
        <f t="shared" si="125"/>
        <v>5</v>
      </c>
      <c r="J221" s="39">
        <f t="shared" si="125"/>
        <v>5</v>
      </c>
      <c r="K221" s="39">
        <f t="shared" si="125"/>
        <v>5</v>
      </c>
      <c r="L221" s="39">
        <f t="shared" si="125"/>
        <v>5</v>
      </c>
      <c r="M221" s="39">
        <f t="shared" si="125"/>
        <v>5</v>
      </c>
      <c r="N221" s="39">
        <f t="shared" si="125"/>
        <v>5</v>
      </c>
      <c r="O221" s="39">
        <f t="shared" si="125"/>
        <v>5</v>
      </c>
      <c r="P221" s="39">
        <f t="shared" si="125"/>
        <v>5</v>
      </c>
      <c r="Q221" s="39">
        <f t="shared" si="125"/>
        <v>5</v>
      </c>
      <c r="R221" s="39">
        <f t="shared" si="125"/>
        <v>5</v>
      </c>
      <c r="S221" s="39">
        <f t="shared" si="125"/>
        <v>5</v>
      </c>
      <c r="T221" s="39">
        <f t="shared" si="125"/>
        <v>5</v>
      </c>
      <c r="U221" s="39">
        <f t="shared" si="125"/>
        <v>5</v>
      </c>
    </row>
    <row r="223" spans="1:21" ht="18">
      <c r="A223" s="128" t="s">
        <v>156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1</v>
      </c>
      <c r="C224" s="209">
        <f t="shared" ref="C224:U231" si="126" xml:space="preserve"> C39/(C$7+3)</f>
        <v>0.8</v>
      </c>
      <c r="D224" s="209">
        <f t="shared" si="126"/>
        <v>0.66666666666666663</v>
      </c>
      <c r="E224" s="209">
        <f t="shared" si="126"/>
        <v>0.5714285714285714</v>
      </c>
      <c r="F224" s="209">
        <f t="shared" si="126"/>
        <v>0.5</v>
      </c>
      <c r="G224" s="209">
        <f t="shared" si="126"/>
        <v>0.44444444444444442</v>
      </c>
      <c r="H224" s="209">
        <f t="shared" si="126"/>
        <v>0.4</v>
      </c>
      <c r="I224" s="209">
        <f t="shared" si="126"/>
        <v>0.36363636363636365</v>
      </c>
      <c r="J224" s="209">
        <f t="shared" si="126"/>
        <v>0.33333333333333331</v>
      </c>
      <c r="K224" s="209">
        <f t="shared" si="126"/>
        <v>0.30769230769230771</v>
      </c>
      <c r="L224" s="209">
        <f t="shared" si="126"/>
        <v>0.2857142857142857</v>
      </c>
      <c r="M224" s="209">
        <f t="shared" si="126"/>
        <v>0.26666666666666666</v>
      </c>
      <c r="N224" s="209">
        <f t="shared" si="126"/>
        <v>0.25</v>
      </c>
      <c r="O224" s="209">
        <f t="shared" si="126"/>
        <v>0.23529411764705882</v>
      </c>
      <c r="P224" s="209">
        <f t="shared" si="126"/>
        <v>0.22222222222222221</v>
      </c>
      <c r="Q224" s="209">
        <f t="shared" si="126"/>
        <v>0.21052631578947367</v>
      </c>
      <c r="R224" s="209">
        <f t="shared" si="126"/>
        <v>0.2</v>
      </c>
      <c r="S224" s="209">
        <f t="shared" si="126"/>
        <v>0.19047619047619047</v>
      </c>
      <c r="T224" s="209">
        <f t="shared" si="126"/>
        <v>0.18181818181818182</v>
      </c>
      <c r="U224" s="209">
        <f t="shared" si="126"/>
        <v>0.17391304347826086</v>
      </c>
    </row>
    <row r="225" spans="1:21">
      <c r="A225" s="66" t="s">
        <v>11</v>
      </c>
      <c r="B225" s="209">
        <f t="shared" ref="B225:Q231" si="127" xml:space="preserve"> B40/(B$7+3)</f>
        <v>2</v>
      </c>
      <c r="C225" s="209">
        <f t="shared" si="127"/>
        <v>1.6</v>
      </c>
      <c r="D225" s="209">
        <f t="shared" si="127"/>
        <v>1.3333333333333333</v>
      </c>
      <c r="E225" s="209">
        <f t="shared" si="127"/>
        <v>1.2857142857142858</v>
      </c>
      <c r="F225" s="209">
        <f t="shared" si="127"/>
        <v>1.25</v>
      </c>
      <c r="G225" s="209">
        <f t="shared" si="127"/>
        <v>1.2222222222222223</v>
      </c>
      <c r="H225" s="209">
        <f t="shared" si="127"/>
        <v>1.2</v>
      </c>
      <c r="I225" s="209">
        <f t="shared" si="127"/>
        <v>1.1818181818181819</v>
      </c>
      <c r="J225" s="209">
        <f t="shared" si="127"/>
        <v>1.1666666666666667</v>
      </c>
      <c r="K225" s="209">
        <f t="shared" si="127"/>
        <v>1.1538461538461537</v>
      </c>
      <c r="L225" s="209">
        <f t="shared" si="127"/>
        <v>1.1428571428571428</v>
      </c>
      <c r="M225" s="209">
        <f t="shared" si="127"/>
        <v>1.1333333333333333</v>
      </c>
      <c r="N225" s="209">
        <f t="shared" si="127"/>
        <v>1.125</v>
      </c>
      <c r="O225" s="209">
        <f t="shared" si="127"/>
        <v>1.1176470588235294</v>
      </c>
      <c r="P225" s="209">
        <f t="shared" si="127"/>
        <v>1.1111111111111112</v>
      </c>
      <c r="Q225" s="209">
        <f t="shared" si="127"/>
        <v>1.1052631578947369</v>
      </c>
      <c r="R225" s="209">
        <f t="shared" si="126"/>
        <v>1.1000000000000001</v>
      </c>
      <c r="S225" s="209">
        <f t="shared" si="126"/>
        <v>1.0952380952380953</v>
      </c>
      <c r="T225" s="209">
        <f t="shared" si="126"/>
        <v>1.0909090909090908</v>
      </c>
      <c r="U225" s="209">
        <f t="shared" si="126"/>
        <v>1.0869565217391304</v>
      </c>
    </row>
    <row r="226" spans="1:21">
      <c r="A226" s="66" t="s">
        <v>12</v>
      </c>
      <c r="B226" s="209">
        <f t="shared" si="127"/>
        <v>2.25</v>
      </c>
      <c r="C226" s="209">
        <f t="shared" si="126"/>
        <v>1.8</v>
      </c>
      <c r="D226" s="209">
        <f t="shared" si="126"/>
        <v>1.5</v>
      </c>
      <c r="E226" s="209">
        <f t="shared" si="126"/>
        <v>1.4285714285714286</v>
      </c>
      <c r="F226" s="209">
        <f t="shared" si="126"/>
        <v>1.375</v>
      </c>
      <c r="G226" s="209">
        <f t="shared" si="126"/>
        <v>1.3333333333333333</v>
      </c>
      <c r="H226" s="209">
        <f t="shared" si="126"/>
        <v>1.3</v>
      </c>
      <c r="I226" s="209">
        <f t="shared" si="126"/>
        <v>1.2727272727272727</v>
      </c>
      <c r="J226" s="209">
        <f t="shared" si="126"/>
        <v>1.25</v>
      </c>
      <c r="K226" s="209">
        <f t="shared" si="126"/>
        <v>1.2307692307692308</v>
      </c>
      <c r="L226" s="209">
        <f t="shared" si="126"/>
        <v>1.2142857142857142</v>
      </c>
      <c r="M226" s="209">
        <f t="shared" si="126"/>
        <v>1.2666666666666666</v>
      </c>
      <c r="N226" s="209">
        <f t="shared" si="126"/>
        <v>1.25</v>
      </c>
      <c r="O226" s="209">
        <f t="shared" si="126"/>
        <v>1.2352941176470589</v>
      </c>
      <c r="P226" s="209">
        <f t="shared" si="126"/>
        <v>1.2222222222222223</v>
      </c>
      <c r="Q226" s="209">
        <f t="shared" si="126"/>
        <v>1.2105263157894737</v>
      </c>
      <c r="R226" s="209">
        <f t="shared" si="126"/>
        <v>1.2</v>
      </c>
      <c r="S226" s="209">
        <f t="shared" si="126"/>
        <v>1.1904761904761905</v>
      </c>
      <c r="T226" s="209">
        <f t="shared" si="126"/>
        <v>1.1818181818181819</v>
      </c>
      <c r="U226" s="209">
        <f t="shared" si="126"/>
        <v>1.2173913043478262</v>
      </c>
    </row>
    <row r="227" spans="1:21">
      <c r="A227" s="66" t="s">
        <v>13</v>
      </c>
      <c r="B227" s="209">
        <f t="shared" si="127"/>
        <v>1.5</v>
      </c>
      <c r="C227" s="209">
        <f t="shared" si="126"/>
        <v>1.2</v>
      </c>
      <c r="D227" s="209">
        <f t="shared" si="126"/>
        <v>1</v>
      </c>
      <c r="E227" s="209">
        <f t="shared" si="126"/>
        <v>1.1428571428571428</v>
      </c>
      <c r="F227" s="209">
        <f t="shared" si="126"/>
        <v>1.125</v>
      </c>
      <c r="G227" s="209">
        <f t="shared" si="126"/>
        <v>1.1111111111111112</v>
      </c>
      <c r="H227" s="209">
        <f t="shared" si="126"/>
        <v>1.1000000000000001</v>
      </c>
      <c r="I227" s="209">
        <f t="shared" si="126"/>
        <v>1.0909090909090908</v>
      </c>
      <c r="J227" s="209">
        <f t="shared" si="126"/>
        <v>1.0833333333333333</v>
      </c>
      <c r="K227" s="209">
        <f t="shared" si="126"/>
        <v>1.0769230769230769</v>
      </c>
      <c r="L227" s="209">
        <f t="shared" si="126"/>
        <v>1.0714285714285714</v>
      </c>
      <c r="M227" s="209">
        <f t="shared" si="126"/>
        <v>1.0666666666666667</v>
      </c>
      <c r="N227" s="209">
        <f t="shared" si="126"/>
        <v>1.0625</v>
      </c>
      <c r="O227" s="209">
        <f t="shared" si="126"/>
        <v>1.0588235294117647</v>
      </c>
      <c r="P227" s="209">
        <f t="shared" si="126"/>
        <v>1.0555555555555556</v>
      </c>
      <c r="Q227" s="209">
        <f t="shared" si="126"/>
        <v>1.0526315789473684</v>
      </c>
      <c r="R227" s="209">
        <f t="shared" si="126"/>
        <v>1.05</v>
      </c>
      <c r="S227" s="209">
        <f t="shared" si="126"/>
        <v>1.0476190476190477</v>
      </c>
      <c r="T227" s="209">
        <f t="shared" si="126"/>
        <v>1.0454545454545454</v>
      </c>
      <c r="U227" s="209">
        <f t="shared" si="126"/>
        <v>1.0434782608695652</v>
      </c>
    </row>
    <row r="228" spans="1:21">
      <c r="A228" s="66" t="s">
        <v>24</v>
      </c>
      <c r="B228" s="209">
        <f t="shared" si="127"/>
        <v>0</v>
      </c>
      <c r="C228" s="209">
        <f t="shared" si="126"/>
        <v>0</v>
      </c>
      <c r="D228" s="209">
        <f t="shared" si="126"/>
        <v>0</v>
      </c>
      <c r="E228" s="209">
        <f t="shared" si="126"/>
        <v>0</v>
      </c>
      <c r="F228" s="209">
        <f t="shared" si="126"/>
        <v>0</v>
      </c>
      <c r="G228" s="209">
        <f t="shared" si="126"/>
        <v>0</v>
      </c>
      <c r="H228" s="209">
        <f t="shared" si="126"/>
        <v>0</v>
      </c>
      <c r="I228" s="209">
        <f t="shared" si="126"/>
        <v>0</v>
      </c>
      <c r="J228" s="209">
        <f t="shared" si="126"/>
        <v>0</v>
      </c>
      <c r="K228" s="209">
        <f t="shared" si="126"/>
        <v>0</v>
      </c>
      <c r="L228" s="209">
        <f t="shared" si="126"/>
        <v>0</v>
      </c>
      <c r="M228" s="209">
        <f t="shared" si="126"/>
        <v>0</v>
      </c>
      <c r="N228" s="209">
        <f t="shared" si="126"/>
        <v>0</v>
      </c>
      <c r="O228" s="209">
        <f t="shared" si="126"/>
        <v>0</v>
      </c>
      <c r="P228" s="209">
        <f t="shared" si="126"/>
        <v>0</v>
      </c>
      <c r="Q228" s="209">
        <f t="shared" si="126"/>
        <v>0</v>
      </c>
      <c r="R228" s="209">
        <f t="shared" si="126"/>
        <v>0</v>
      </c>
      <c r="S228" s="209">
        <f t="shared" si="126"/>
        <v>0</v>
      </c>
      <c r="T228" s="209">
        <f t="shared" si="126"/>
        <v>0</v>
      </c>
      <c r="U228" s="209">
        <f t="shared" si="126"/>
        <v>0</v>
      </c>
    </row>
    <row r="229" spans="1:21">
      <c r="A229" s="66" t="s">
        <v>14</v>
      </c>
      <c r="B229" s="209">
        <f t="shared" si="127"/>
        <v>0.5</v>
      </c>
      <c r="C229" s="209">
        <f t="shared" si="126"/>
        <v>0.4</v>
      </c>
      <c r="D229" s="209">
        <f t="shared" si="126"/>
        <v>0.33333333333333331</v>
      </c>
      <c r="E229" s="209">
        <f t="shared" si="126"/>
        <v>0.2857142857142857</v>
      </c>
      <c r="F229" s="209">
        <f t="shared" si="126"/>
        <v>0.25</v>
      </c>
      <c r="G229" s="209">
        <f t="shared" si="126"/>
        <v>0.22222222222222221</v>
      </c>
      <c r="H229" s="209">
        <f t="shared" si="126"/>
        <v>0.2</v>
      </c>
      <c r="I229" s="209">
        <f t="shared" si="126"/>
        <v>0.18181818181818182</v>
      </c>
      <c r="J229" s="209">
        <f t="shared" si="126"/>
        <v>0.16666666666666666</v>
      </c>
      <c r="K229" s="209">
        <f t="shared" si="126"/>
        <v>0.15384615384615385</v>
      </c>
      <c r="L229" s="209">
        <f t="shared" si="126"/>
        <v>0.14285714285714285</v>
      </c>
      <c r="M229" s="209">
        <f t="shared" si="126"/>
        <v>0.13333333333333333</v>
      </c>
      <c r="N229" s="209">
        <f t="shared" si="126"/>
        <v>0.125</v>
      </c>
      <c r="O229" s="209">
        <f t="shared" si="126"/>
        <v>0.11764705882352941</v>
      </c>
      <c r="P229" s="209">
        <f t="shared" si="126"/>
        <v>0.1111111111111111</v>
      </c>
      <c r="Q229" s="209">
        <f t="shared" si="126"/>
        <v>0.10526315789473684</v>
      </c>
      <c r="R229" s="209">
        <f t="shared" si="126"/>
        <v>0.1</v>
      </c>
      <c r="S229" s="209">
        <f t="shared" si="126"/>
        <v>9.5238095238095233E-2</v>
      </c>
      <c r="T229" s="209">
        <f t="shared" si="126"/>
        <v>9.0909090909090912E-2</v>
      </c>
      <c r="U229" s="209">
        <f t="shared" si="126"/>
        <v>8.6956521739130432E-2</v>
      </c>
    </row>
    <row r="230" spans="1:21">
      <c r="A230" s="66" t="s">
        <v>15</v>
      </c>
      <c r="B230" s="209">
        <f t="shared" si="127"/>
        <v>1.5</v>
      </c>
      <c r="C230" s="209">
        <f t="shared" si="126"/>
        <v>1.2</v>
      </c>
      <c r="D230" s="209">
        <f t="shared" si="126"/>
        <v>1</v>
      </c>
      <c r="E230" s="209">
        <f t="shared" si="126"/>
        <v>1.1428571428571428</v>
      </c>
      <c r="F230" s="209">
        <f t="shared" si="126"/>
        <v>1.125</v>
      </c>
      <c r="G230" s="209">
        <f t="shared" si="126"/>
        <v>1.1111111111111112</v>
      </c>
      <c r="H230" s="209">
        <f t="shared" si="126"/>
        <v>1.1000000000000001</v>
      </c>
      <c r="I230" s="209">
        <f t="shared" si="126"/>
        <v>1.0909090909090908</v>
      </c>
      <c r="J230" s="209">
        <f t="shared" si="126"/>
        <v>1.0833333333333333</v>
      </c>
      <c r="K230" s="209">
        <f t="shared" si="126"/>
        <v>1.0769230769230769</v>
      </c>
      <c r="L230" s="209">
        <f t="shared" si="126"/>
        <v>1.0714285714285714</v>
      </c>
      <c r="M230" s="209">
        <f t="shared" si="126"/>
        <v>1.0666666666666667</v>
      </c>
      <c r="N230" s="209">
        <f t="shared" si="126"/>
        <v>1.0625</v>
      </c>
      <c r="O230" s="209">
        <f t="shared" si="126"/>
        <v>1.0588235294117647</v>
      </c>
      <c r="P230" s="209">
        <f t="shared" si="126"/>
        <v>1.0555555555555556</v>
      </c>
      <c r="Q230" s="209">
        <f t="shared" si="126"/>
        <v>1.0526315789473684</v>
      </c>
      <c r="R230" s="209">
        <f t="shared" si="126"/>
        <v>1.05</v>
      </c>
      <c r="S230" s="209">
        <f t="shared" si="126"/>
        <v>1.0476190476190477</v>
      </c>
      <c r="T230" s="209">
        <f t="shared" si="126"/>
        <v>1.0454545454545454</v>
      </c>
      <c r="U230" s="209">
        <f t="shared" si="126"/>
        <v>1.0434782608695652</v>
      </c>
    </row>
    <row r="231" spans="1:21">
      <c r="A231" s="66" t="s">
        <v>16</v>
      </c>
      <c r="B231" s="209">
        <f t="shared" si="127"/>
        <v>0.75</v>
      </c>
      <c r="C231" s="209">
        <f t="shared" si="126"/>
        <v>0.6</v>
      </c>
      <c r="D231" s="209">
        <f t="shared" si="126"/>
        <v>0.5</v>
      </c>
      <c r="E231" s="209">
        <f t="shared" si="126"/>
        <v>0.5714285714285714</v>
      </c>
      <c r="F231" s="209">
        <f t="shared" si="126"/>
        <v>0.625</v>
      </c>
      <c r="G231" s="209">
        <f t="shared" si="126"/>
        <v>0.55555555555555558</v>
      </c>
      <c r="H231" s="209">
        <f t="shared" si="126"/>
        <v>0.6</v>
      </c>
      <c r="I231" s="209">
        <f t="shared" si="126"/>
        <v>0.54545454545454541</v>
      </c>
      <c r="J231" s="209">
        <f t="shared" si="126"/>
        <v>0.58333333333333337</v>
      </c>
      <c r="K231" s="209">
        <f t="shared" si="126"/>
        <v>0.53846153846153844</v>
      </c>
      <c r="L231" s="209">
        <f t="shared" si="126"/>
        <v>0.5714285714285714</v>
      </c>
      <c r="M231" s="209">
        <f t="shared" si="126"/>
        <v>0.53333333333333333</v>
      </c>
      <c r="N231" s="209">
        <f t="shared" si="126"/>
        <v>0.5625</v>
      </c>
      <c r="O231" s="209">
        <f t="shared" si="126"/>
        <v>0.52941176470588236</v>
      </c>
      <c r="P231" s="209">
        <f t="shared" si="126"/>
        <v>0.55555555555555558</v>
      </c>
      <c r="Q231" s="209">
        <f t="shared" si="126"/>
        <v>0.52631578947368418</v>
      </c>
      <c r="R231" s="209">
        <f t="shared" si="126"/>
        <v>0.55000000000000004</v>
      </c>
      <c r="S231" s="209">
        <f t="shared" si="126"/>
        <v>0.52380952380952384</v>
      </c>
      <c r="T231" s="209">
        <f t="shared" si="126"/>
        <v>0.54545454545454541</v>
      </c>
      <c r="U231" s="209">
        <f t="shared" si="126"/>
        <v>0.52173913043478259</v>
      </c>
    </row>
    <row r="241" spans="1:21" ht="17.649999999999999">
      <c r="A241" s="71" t="s">
        <v>40</v>
      </c>
      <c r="B241" s="63">
        <f t="shared" ref="B241:U241" si="128" xml:space="preserve"> B16 + B218</f>
        <v>4</v>
      </c>
      <c r="C241" s="63">
        <f t="shared" si="128"/>
        <v>4</v>
      </c>
      <c r="D241" s="63">
        <f t="shared" si="128"/>
        <v>4</v>
      </c>
      <c r="E241" s="63">
        <f t="shared" si="128"/>
        <v>4</v>
      </c>
      <c r="F241" s="63">
        <f t="shared" si="128"/>
        <v>4</v>
      </c>
      <c r="G241" s="63">
        <f t="shared" si="128"/>
        <v>4</v>
      </c>
      <c r="H241" s="63">
        <f t="shared" si="128"/>
        <v>4</v>
      </c>
      <c r="I241" s="63">
        <f t="shared" si="128"/>
        <v>4</v>
      </c>
      <c r="J241" s="48">
        <f t="shared" si="128"/>
        <v>4</v>
      </c>
      <c r="K241" s="9">
        <f t="shared" si="128"/>
        <v>4</v>
      </c>
      <c r="L241" s="40">
        <f t="shared" si="128"/>
        <v>4</v>
      </c>
      <c r="M241" s="63">
        <f t="shared" si="128"/>
        <v>4</v>
      </c>
      <c r="N241" s="63">
        <f t="shared" si="128"/>
        <v>4</v>
      </c>
      <c r="O241" s="63">
        <f t="shared" si="128"/>
        <v>4</v>
      </c>
      <c r="P241" s="63">
        <f t="shared" si="128"/>
        <v>4</v>
      </c>
      <c r="Q241" s="63">
        <f t="shared" si="128"/>
        <v>4</v>
      </c>
      <c r="R241" s="63">
        <f t="shared" si="128"/>
        <v>4</v>
      </c>
      <c r="S241" s="63">
        <f t="shared" si="128"/>
        <v>4</v>
      </c>
      <c r="T241" s="63">
        <f t="shared" si="128"/>
        <v>4</v>
      </c>
      <c r="U241" s="63">
        <f t="shared" si="128"/>
        <v>4</v>
      </c>
    </row>
    <row r="242" spans="1:21" ht="17.649999999999999">
      <c r="A242" s="22" t="s">
        <v>42</v>
      </c>
      <c r="B242" s="9">
        <f t="shared" ref="B242:U242" si="129" xml:space="preserve"> B18 + B216</f>
        <v>9</v>
      </c>
      <c r="C242" s="9">
        <f t="shared" si="129"/>
        <v>9</v>
      </c>
      <c r="D242" s="9">
        <f t="shared" si="129"/>
        <v>9</v>
      </c>
      <c r="E242" s="9">
        <f t="shared" si="129"/>
        <v>10</v>
      </c>
      <c r="F242" s="9">
        <f t="shared" si="129"/>
        <v>11</v>
      </c>
      <c r="G242" s="9">
        <f t="shared" si="129"/>
        <v>12</v>
      </c>
      <c r="H242" s="9">
        <f t="shared" si="129"/>
        <v>13</v>
      </c>
      <c r="I242" s="9">
        <f t="shared" si="129"/>
        <v>14</v>
      </c>
      <c r="J242" s="47">
        <f t="shared" si="129"/>
        <v>15</v>
      </c>
      <c r="K242" s="9">
        <f t="shared" si="129"/>
        <v>16</v>
      </c>
      <c r="L242" s="49">
        <f t="shared" si="129"/>
        <v>17</v>
      </c>
      <c r="M242" s="9">
        <f t="shared" si="129"/>
        <v>19</v>
      </c>
      <c r="N242" s="9">
        <f t="shared" si="129"/>
        <v>20</v>
      </c>
      <c r="O242" s="9">
        <f t="shared" si="129"/>
        <v>21</v>
      </c>
      <c r="P242" s="9">
        <f t="shared" si="129"/>
        <v>22</v>
      </c>
      <c r="Q242" s="9">
        <f t="shared" si="129"/>
        <v>23</v>
      </c>
      <c r="R242" s="9">
        <f t="shared" si="129"/>
        <v>24</v>
      </c>
      <c r="S242" s="9">
        <f t="shared" si="129"/>
        <v>25</v>
      </c>
      <c r="T242" s="9">
        <f t="shared" si="129"/>
        <v>26</v>
      </c>
      <c r="U242" s="9">
        <f t="shared" si="129"/>
        <v>28</v>
      </c>
    </row>
    <row r="243" spans="1:21" ht="17.649999999999999">
      <c r="A243" s="22" t="s">
        <v>43</v>
      </c>
      <c r="B243" s="9">
        <f t="shared" ref="B243:U243" si="130" xml:space="preserve"> B19 + B219</f>
        <v>6</v>
      </c>
      <c r="C243" s="9">
        <f t="shared" si="130"/>
        <v>6</v>
      </c>
      <c r="D243" s="9">
        <f t="shared" si="130"/>
        <v>6</v>
      </c>
      <c r="E243" s="9">
        <f t="shared" si="130"/>
        <v>8</v>
      </c>
      <c r="F243" s="9">
        <f t="shared" si="130"/>
        <v>9</v>
      </c>
      <c r="G243" s="9">
        <f t="shared" si="130"/>
        <v>10</v>
      </c>
      <c r="H243" s="9">
        <f t="shared" si="130"/>
        <v>11</v>
      </c>
      <c r="I243" s="9">
        <f t="shared" si="130"/>
        <v>12</v>
      </c>
      <c r="J243" s="47">
        <f t="shared" si="130"/>
        <v>13</v>
      </c>
      <c r="K243" s="9">
        <f t="shared" si="130"/>
        <v>14</v>
      </c>
      <c r="L243" s="49">
        <f t="shared" si="130"/>
        <v>15</v>
      </c>
      <c r="M243" s="9">
        <f t="shared" si="130"/>
        <v>16</v>
      </c>
      <c r="N243" s="9">
        <f t="shared" si="130"/>
        <v>17</v>
      </c>
      <c r="O243" s="9">
        <f t="shared" si="130"/>
        <v>18</v>
      </c>
      <c r="P243" s="9">
        <f t="shared" si="130"/>
        <v>19</v>
      </c>
      <c r="Q243" s="9">
        <f t="shared" si="130"/>
        <v>20</v>
      </c>
      <c r="R243" s="9">
        <f t="shared" si="130"/>
        <v>21</v>
      </c>
      <c r="S243" s="9">
        <f t="shared" si="130"/>
        <v>22</v>
      </c>
      <c r="T243" s="9">
        <f t="shared" si="130"/>
        <v>23</v>
      </c>
      <c r="U243" s="9">
        <f t="shared" si="130"/>
        <v>24</v>
      </c>
    </row>
    <row r="244" spans="1:21" ht="17.649999999999999">
      <c r="A244" s="22" t="s">
        <v>29</v>
      </c>
      <c r="B244" s="9">
        <f t="shared" ref="B244:U244" si="131" xml:space="preserve"> B220 + B20 + B78</f>
        <v>0</v>
      </c>
      <c r="C244" s="9">
        <f t="shared" si="131"/>
        <v>0</v>
      </c>
      <c r="D244" s="9">
        <f t="shared" si="131"/>
        <v>1</v>
      </c>
      <c r="E244" s="9">
        <f t="shared" si="131"/>
        <v>1</v>
      </c>
      <c r="F244" s="9">
        <f t="shared" si="131"/>
        <v>1</v>
      </c>
      <c r="G244" s="9">
        <f t="shared" si="131"/>
        <v>1</v>
      </c>
      <c r="H244" s="9">
        <f t="shared" si="131"/>
        <v>1</v>
      </c>
      <c r="I244" s="9">
        <f t="shared" si="131"/>
        <v>1</v>
      </c>
      <c r="J244" s="47">
        <f t="shared" si="131"/>
        <v>1</v>
      </c>
      <c r="K244" s="9">
        <f t="shared" si="131"/>
        <v>1</v>
      </c>
      <c r="L244" s="49">
        <f t="shared" si="131"/>
        <v>1</v>
      </c>
      <c r="M244" s="9">
        <f t="shared" si="131"/>
        <v>1</v>
      </c>
      <c r="N244" s="9">
        <f t="shared" si="131"/>
        <v>1</v>
      </c>
      <c r="O244" s="9">
        <f t="shared" si="131"/>
        <v>1</v>
      </c>
      <c r="P244" s="9">
        <f t="shared" si="131"/>
        <v>1</v>
      </c>
      <c r="Q244" s="9">
        <f t="shared" si="131"/>
        <v>1</v>
      </c>
      <c r="R244" s="9">
        <f t="shared" si="131"/>
        <v>1</v>
      </c>
      <c r="S244" s="9">
        <f t="shared" si="131"/>
        <v>1</v>
      </c>
      <c r="T244" s="9">
        <f t="shared" si="131"/>
        <v>1</v>
      </c>
      <c r="U244" s="9">
        <f t="shared" si="131"/>
        <v>1</v>
      </c>
    </row>
    <row r="245" spans="1:21" ht="17.649999999999999">
      <c r="A245" s="22" t="s">
        <v>39</v>
      </c>
      <c r="B245" s="9">
        <f t="shared" ref="B245:U245" si="132" xml:space="preserve"> B21 + B218</f>
        <v>2</v>
      </c>
      <c r="C245" s="9">
        <f t="shared" si="132"/>
        <v>2</v>
      </c>
      <c r="D245" s="9">
        <f t="shared" si="132"/>
        <v>2</v>
      </c>
      <c r="E245" s="9">
        <f t="shared" si="132"/>
        <v>2</v>
      </c>
      <c r="F245" s="9">
        <f t="shared" si="132"/>
        <v>2</v>
      </c>
      <c r="G245" s="9">
        <f t="shared" si="132"/>
        <v>2</v>
      </c>
      <c r="H245" s="9">
        <f t="shared" si="132"/>
        <v>2</v>
      </c>
      <c r="I245" s="9">
        <f t="shared" si="132"/>
        <v>2</v>
      </c>
      <c r="J245" s="47">
        <f t="shared" si="132"/>
        <v>2</v>
      </c>
      <c r="K245" s="9">
        <f t="shared" si="132"/>
        <v>2</v>
      </c>
      <c r="L245" s="49">
        <f t="shared" si="132"/>
        <v>2</v>
      </c>
      <c r="M245" s="9">
        <f t="shared" si="132"/>
        <v>2</v>
      </c>
      <c r="N245" s="9">
        <f t="shared" si="132"/>
        <v>2</v>
      </c>
      <c r="O245" s="9">
        <f t="shared" si="132"/>
        <v>2</v>
      </c>
      <c r="P245" s="9">
        <f t="shared" si="132"/>
        <v>2</v>
      </c>
      <c r="Q245" s="9">
        <f t="shared" si="132"/>
        <v>2</v>
      </c>
      <c r="R245" s="9">
        <f t="shared" si="132"/>
        <v>2</v>
      </c>
      <c r="S245" s="9">
        <f t="shared" si="132"/>
        <v>2</v>
      </c>
      <c r="T245" s="9">
        <f t="shared" si="132"/>
        <v>2</v>
      </c>
      <c r="U245" s="9">
        <f t="shared" si="132"/>
        <v>2</v>
      </c>
    </row>
    <row r="246" spans="1:21" ht="17.649999999999999">
      <c r="A246" s="22" t="s">
        <v>44</v>
      </c>
      <c r="B246" s="9">
        <f t="shared" ref="B246:U246" si="133" xml:space="preserve"> B22 + B219</f>
        <v>6</v>
      </c>
      <c r="C246" s="9">
        <f t="shared" si="133"/>
        <v>6</v>
      </c>
      <c r="D246" s="9">
        <f t="shared" si="133"/>
        <v>6</v>
      </c>
      <c r="E246" s="9">
        <f t="shared" si="133"/>
        <v>8</v>
      </c>
      <c r="F246" s="9">
        <f t="shared" si="133"/>
        <v>9</v>
      </c>
      <c r="G246" s="9">
        <f t="shared" si="133"/>
        <v>10</v>
      </c>
      <c r="H246" s="9">
        <f t="shared" si="133"/>
        <v>11</v>
      </c>
      <c r="I246" s="9">
        <f t="shared" si="133"/>
        <v>12</v>
      </c>
      <c r="J246" s="47">
        <f t="shared" si="133"/>
        <v>13</v>
      </c>
      <c r="K246" s="9">
        <f t="shared" si="133"/>
        <v>14</v>
      </c>
      <c r="L246" s="49">
        <f t="shared" si="133"/>
        <v>15</v>
      </c>
      <c r="M246" s="9">
        <f t="shared" si="133"/>
        <v>16</v>
      </c>
      <c r="N246" s="9">
        <f t="shared" si="133"/>
        <v>17</v>
      </c>
      <c r="O246" s="9">
        <f t="shared" si="133"/>
        <v>18</v>
      </c>
      <c r="P246" s="9">
        <f t="shared" si="133"/>
        <v>19</v>
      </c>
      <c r="Q246" s="9">
        <f t="shared" si="133"/>
        <v>20</v>
      </c>
      <c r="R246" s="9">
        <f t="shared" si="133"/>
        <v>21</v>
      </c>
      <c r="S246" s="9">
        <f t="shared" si="133"/>
        <v>22</v>
      </c>
      <c r="T246" s="9">
        <f t="shared" si="133"/>
        <v>23</v>
      </c>
      <c r="U246" s="9">
        <f t="shared" si="133"/>
        <v>24</v>
      </c>
    </row>
    <row r="247" spans="1:21" ht="17.649999999999999">
      <c r="A247" s="22" t="s">
        <v>45</v>
      </c>
      <c r="B247" s="9">
        <f t="shared" ref="B247:U247" si="134" xml:space="preserve"> B23 + B219</f>
        <v>3</v>
      </c>
      <c r="C247" s="9">
        <f t="shared" si="134"/>
        <v>3</v>
      </c>
      <c r="D247" s="9">
        <f t="shared" si="134"/>
        <v>3</v>
      </c>
      <c r="E247" s="9">
        <f t="shared" si="134"/>
        <v>4</v>
      </c>
      <c r="F247" s="9">
        <f t="shared" si="134"/>
        <v>5</v>
      </c>
      <c r="G247" s="9">
        <f t="shared" si="134"/>
        <v>5</v>
      </c>
      <c r="H247" s="9">
        <f t="shared" si="134"/>
        <v>6</v>
      </c>
      <c r="I247" s="9">
        <f t="shared" si="134"/>
        <v>6</v>
      </c>
      <c r="J247" s="47">
        <f t="shared" si="134"/>
        <v>7</v>
      </c>
      <c r="K247" s="9">
        <f t="shared" si="134"/>
        <v>7</v>
      </c>
      <c r="L247" s="49">
        <f t="shared" si="134"/>
        <v>8</v>
      </c>
      <c r="M247" s="9">
        <f t="shared" si="134"/>
        <v>8</v>
      </c>
      <c r="N247" s="9">
        <f t="shared" si="134"/>
        <v>9</v>
      </c>
      <c r="O247" s="9">
        <f t="shared" si="134"/>
        <v>9</v>
      </c>
      <c r="P247" s="9">
        <f t="shared" si="134"/>
        <v>10</v>
      </c>
      <c r="Q247" s="9">
        <f t="shared" si="134"/>
        <v>10</v>
      </c>
      <c r="R247" s="9">
        <f t="shared" si="134"/>
        <v>11</v>
      </c>
      <c r="S247" s="9">
        <f t="shared" si="134"/>
        <v>11</v>
      </c>
      <c r="T247" s="9">
        <f t="shared" si="134"/>
        <v>12</v>
      </c>
      <c r="U247" s="9">
        <f t="shared" si="134"/>
        <v>12</v>
      </c>
    </row>
    <row r="249" spans="1:21" ht="17.649999999999999">
      <c r="A249" s="22" t="s">
        <v>28</v>
      </c>
      <c r="B249" s="9">
        <f t="shared" ref="B249:U249" si="135" xml:space="preserve"> B244/(B7+5)</f>
        <v>0</v>
      </c>
      <c r="C249" s="9">
        <f t="shared" si="135"/>
        <v>0</v>
      </c>
      <c r="D249" s="9">
        <f t="shared" si="135"/>
        <v>0.125</v>
      </c>
      <c r="E249" s="9">
        <f t="shared" si="135"/>
        <v>0.1111111111111111</v>
      </c>
      <c r="F249" s="9">
        <f t="shared" si="135"/>
        <v>0.1</v>
      </c>
      <c r="G249" s="9">
        <f t="shared" si="135"/>
        <v>9.0909090909090912E-2</v>
      </c>
      <c r="H249" s="9">
        <f t="shared" si="135"/>
        <v>8.3333333333333329E-2</v>
      </c>
      <c r="I249" s="9">
        <f t="shared" si="135"/>
        <v>7.6923076923076927E-2</v>
      </c>
      <c r="J249" s="47">
        <f t="shared" si="135"/>
        <v>7.1428571428571425E-2</v>
      </c>
      <c r="K249" s="32">
        <f t="shared" si="135"/>
        <v>6.6666666666666666E-2</v>
      </c>
      <c r="L249" s="49">
        <f t="shared" si="135"/>
        <v>6.25E-2</v>
      </c>
      <c r="M249" s="9">
        <f t="shared" si="135"/>
        <v>5.8823529411764705E-2</v>
      </c>
      <c r="N249" s="9">
        <f t="shared" si="135"/>
        <v>5.5555555555555552E-2</v>
      </c>
      <c r="O249" s="9">
        <f t="shared" si="135"/>
        <v>5.2631578947368418E-2</v>
      </c>
      <c r="P249" s="9">
        <f t="shared" si="135"/>
        <v>0.05</v>
      </c>
      <c r="Q249" s="9">
        <f t="shared" si="135"/>
        <v>4.7619047619047616E-2</v>
      </c>
      <c r="R249" s="9">
        <f t="shared" si="135"/>
        <v>4.5454545454545456E-2</v>
      </c>
      <c r="S249" s="9">
        <f t="shared" si="135"/>
        <v>4.3478260869565216E-2</v>
      </c>
      <c r="T249" s="9">
        <f t="shared" si="135"/>
        <v>4.1666666666666664E-2</v>
      </c>
      <c r="U249" s="9">
        <f t="shared" si="135"/>
        <v>0.04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12</v>
      </c>
      <c r="C255" s="8">
        <f xml:space="preserve"> (Data!$B$44 - C$86 - C$42)</f>
        <v>11</v>
      </c>
      <c r="D255" s="8">
        <f xml:space="preserve"> (Data!$B$44 - D$86 - D$42)</f>
        <v>11</v>
      </c>
      <c r="E255" s="8">
        <f xml:space="preserve"> (Data!$B$44 - E$86 - E$42)</f>
        <v>7</v>
      </c>
      <c r="F255" s="8">
        <f xml:space="preserve"> (Data!$B$44 - F$86 - F$42)</f>
        <v>6</v>
      </c>
      <c r="G255" s="8">
        <f xml:space="preserve"> (Data!$B$44 - G$86 - G$42)</f>
        <v>4</v>
      </c>
      <c r="H255" s="8">
        <f xml:space="preserve"> (Data!$B$44 - H$86 - H$42)</f>
        <v>3</v>
      </c>
      <c r="I255" s="8">
        <f xml:space="preserve"> (Data!$B$44 - I$86 - I$42)</f>
        <v>1</v>
      </c>
      <c r="J255" s="8">
        <f xml:space="preserve"> (Data!$B$44 - J$86 - J$42)</f>
        <v>0</v>
      </c>
      <c r="K255" s="8">
        <f xml:space="preserve"> (Data!$B$44 - K$86 - K$42)</f>
        <v>-2</v>
      </c>
      <c r="L255" s="8">
        <f xml:space="preserve"> (Data!$B$44 - L$86 - L$42)</f>
        <v>-4</v>
      </c>
      <c r="M255" s="8">
        <f xml:space="preserve"> (Data!$B$44 - M$86 - M$42)</f>
        <v>-5</v>
      </c>
      <c r="N255" s="8">
        <f xml:space="preserve"> (Data!$B$44 - N$86 - N$42)</f>
        <v>-6</v>
      </c>
      <c r="O255" s="8">
        <f xml:space="preserve"> (Data!$B$44 - O$86 - O$42)</f>
        <v>-8</v>
      </c>
      <c r="P255" s="8">
        <f xml:space="preserve"> (Data!$B$44 - P$86 - P$42)</f>
        <v>-9</v>
      </c>
      <c r="Q255" s="8">
        <f xml:space="preserve"> (Data!$B$44 - Q$86 - Q$42)</f>
        <v>-11</v>
      </c>
      <c r="R255" s="8">
        <f xml:space="preserve"> (Data!$B$44 - R$86 - R$42)</f>
        <v>-12</v>
      </c>
      <c r="S255" s="8">
        <f xml:space="preserve"> (Data!$B$44 - S$86 - S$42)</f>
        <v>-13</v>
      </c>
      <c r="T255" s="8">
        <f xml:space="preserve"> (Data!$B$44 - T$86 - T$42)</f>
        <v>-15</v>
      </c>
      <c r="U255" s="8">
        <f xml:space="preserve"> (Data!$B$44 - U$86 - U$42)</f>
        <v>-16</v>
      </c>
    </row>
    <row r="256" spans="1:21">
      <c r="A256" s="8" t="s">
        <v>64</v>
      </c>
      <c r="B256" s="8">
        <f xml:space="preserve"> (Data!$B$44 - B$85 - B$42)</f>
        <v>9</v>
      </c>
      <c r="C256" s="8">
        <f xml:space="preserve"> (Data!$B$44 - C$85 - C$42)</f>
        <v>8</v>
      </c>
      <c r="D256" s="8">
        <f xml:space="preserve"> (Data!$B$44 - D$85 - D$42)</f>
        <v>8</v>
      </c>
      <c r="E256" s="8">
        <f xml:space="preserve"> (Data!$B$44 - E$85 - E$42)</f>
        <v>5</v>
      </c>
      <c r="F256" s="8">
        <f xml:space="preserve"> (Data!$B$44 - F$85 - F$42)</f>
        <v>4</v>
      </c>
      <c r="G256" s="8">
        <f xml:space="preserve"> (Data!$B$44 - G$85 - G$42)</f>
        <v>2</v>
      </c>
      <c r="H256" s="8">
        <f xml:space="preserve"> (Data!$B$44 - H$85 - H$42)</f>
        <v>1</v>
      </c>
      <c r="I256" s="8">
        <f xml:space="preserve"> (Data!$B$44 - I$85 - I$42)</f>
        <v>-1</v>
      </c>
      <c r="J256" s="8">
        <f xml:space="preserve"> (Data!$B$44 - J$85 - J$42)</f>
        <v>-2</v>
      </c>
      <c r="K256" s="8">
        <f xml:space="preserve"> (Data!$B$44 - K$85 - K$42)</f>
        <v>-5</v>
      </c>
      <c r="L256" s="8">
        <f xml:space="preserve"> (Data!$B$44 - L$85 - L$42)</f>
        <v>-7</v>
      </c>
      <c r="M256" s="8">
        <f xml:space="preserve"> (Data!$B$44 - M$85 - M$42)</f>
        <v>-8</v>
      </c>
      <c r="N256" s="8">
        <f xml:space="preserve"> (Data!$B$44 - N$85 - N$42)</f>
        <v>-11</v>
      </c>
      <c r="O256" s="8">
        <f xml:space="preserve"> (Data!$B$44 - O$85 - O$42)</f>
        <v>-12</v>
      </c>
      <c r="P256" s="8">
        <f xml:space="preserve"> (Data!$B$44 - P$85 - P$42)</f>
        <v>-14</v>
      </c>
      <c r="Q256" s="8">
        <f xml:space="preserve"> (Data!$B$44 - Q$85 - Q$42)</f>
        <v>-15</v>
      </c>
      <c r="R256" s="8">
        <f xml:space="preserve"> (Data!$B$44 - R$85 - R$42)</f>
        <v>-17</v>
      </c>
      <c r="S256" s="8">
        <f xml:space="preserve"> (Data!$B$44 - S$85 - S$42)</f>
        <v>-18</v>
      </c>
      <c r="T256" s="8">
        <f xml:space="preserve"> (Data!$B$44 - T$85 - T$42)</f>
        <v>-20</v>
      </c>
      <c r="U256" s="8">
        <f xml:space="preserve"> (Data!$B$44 - U$85 - U$42)</f>
        <v>-21</v>
      </c>
    </row>
    <row r="257" spans="1:21">
      <c r="A257" s="8" t="s">
        <v>65</v>
      </c>
      <c r="B257" s="8">
        <f xml:space="preserve"> (Data!$B$44 - B$85 - B$42)</f>
        <v>9</v>
      </c>
      <c r="C257" s="8">
        <f xml:space="preserve"> (Data!$B$44 - C$85 - C$42)</f>
        <v>8</v>
      </c>
      <c r="D257" s="8">
        <f xml:space="preserve"> (Data!$B$44 - D$85 - D$42)</f>
        <v>8</v>
      </c>
      <c r="E257" s="8">
        <f xml:space="preserve"> (Data!$B$44 - E$85 - E$42)</f>
        <v>5</v>
      </c>
      <c r="F257" s="8">
        <f xml:space="preserve"> (Data!$B$44 - F$85 - F$42)</f>
        <v>4</v>
      </c>
      <c r="G257" s="8">
        <f xml:space="preserve"> (Data!$B$44 - G$85 - G$42)</f>
        <v>2</v>
      </c>
      <c r="H257" s="8">
        <f xml:space="preserve"> (Data!$B$44 - H$85 - H$42)</f>
        <v>1</v>
      </c>
      <c r="I257" s="8">
        <f xml:space="preserve"> (Data!$B$44 - I$85 - I$42)</f>
        <v>-1</v>
      </c>
      <c r="J257" s="8">
        <f xml:space="preserve"> (Data!$B$44 - J$85 - J$42)</f>
        <v>-2</v>
      </c>
      <c r="K257" s="8">
        <f xml:space="preserve"> (Data!$B$44 - K$85 - K$42)</f>
        <v>-5</v>
      </c>
      <c r="L257" s="8">
        <f xml:space="preserve"> (Data!$B$44 - L$85 - L$42)</f>
        <v>-7</v>
      </c>
      <c r="M257" s="8">
        <f xml:space="preserve"> (Data!$B$44 - M$85 - M$42)</f>
        <v>-8</v>
      </c>
      <c r="N257" s="8">
        <f xml:space="preserve"> (Data!$B$44 - N$85 - N$42)</f>
        <v>-11</v>
      </c>
      <c r="O257" s="8">
        <f xml:space="preserve"> (Data!$B$44 - O$85 - O$42)</f>
        <v>-12</v>
      </c>
      <c r="P257" s="8">
        <f xml:space="preserve"> (Data!$B$44 - P$85 - P$42)</f>
        <v>-14</v>
      </c>
      <c r="Q257" s="8">
        <f xml:space="preserve"> (Data!$B$44 - Q$85 - Q$42)</f>
        <v>-15</v>
      </c>
      <c r="R257" s="8">
        <f xml:space="preserve"> (Data!$B$44 - R$85 - R$42)</f>
        <v>-17</v>
      </c>
      <c r="S257" s="8">
        <f xml:space="preserve"> (Data!$B$44 - S$85 - S$42)</f>
        <v>-18</v>
      </c>
      <c r="T257" s="8">
        <f xml:space="preserve"> (Data!$B$44 - T$85 - T$42)</f>
        <v>-20</v>
      </c>
      <c r="U257" s="8">
        <f xml:space="preserve"> (Data!$B$44 - U$85 - U$42)</f>
        <v>-21</v>
      </c>
    </row>
    <row r="258" spans="1:21">
      <c r="A258" s="8" t="s">
        <v>66</v>
      </c>
      <c r="B258" s="8">
        <f xml:space="preserve"> (Data!$B$44 - B$84 - B$42)</f>
        <v>11</v>
      </c>
      <c r="C258" s="8">
        <f xml:space="preserve"> (Data!$B$44 - C$84 - C$42)</f>
        <v>10</v>
      </c>
      <c r="D258" s="8">
        <f xml:space="preserve"> (Data!$B$44 - D$84 - D$42)</f>
        <v>10</v>
      </c>
      <c r="E258" s="8">
        <f xml:space="preserve"> (Data!$B$44 - E$84 - E$42)</f>
        <v>7</v>
      </c>
      <c r="F258" s="8">
        <f xml:space="preserve"> (Data!$B$44 - F$84 - F$42)</f>
        <v>6</v>
      </c>
      <c r="G258" s="8">
        <f xml:space="preserve"> (Data!$B$44 - G$84 - G$42)</f>
        <v>4</v>
      </c>
      <c r="H258" s="8">
        <f xml:space="preserve"> (Data!$B$44 - H$84 - H$42)</f>
        <v>3</v>
      </c>
      <c r="I258" s="8">
        <f xml:space="preserve"> (Data!$B$44 - I$84 - I$42)</f>
        <v>1</v>
      </c>
      <c r="J258" s="8">
        <f xml:space="preserve"> (Data!$B$44 - J$84 - J$42)</f>
        <v>0</v>
      </c>
      <c r="K258" s="8">
        <f xml:space="preserve"> (Data!$B$44 - K$84 - K$42)</f>
        <v>-3</v>
      </c>
      <c r="L258" s="8">
        <f xml:space="preserve"> (Data!$B$44 - L$84 - L$42)</f>
        <v>-5</v>
      </c>
      <c r="M258" s="8">
        <f xml:space="preserve"> (Data!$B$44 - M$84 - M$42)</f>
        <v>-6</v>
      </c>
      <c r="N258" s="8">
        <f xml:space="preserve"> (Data!$B$44 - N$84 - N$42)</f>
        <v>-8</v>
      </c>
      <c r="O258" s="8">
        <f xml:space="preserve"> (Data!$B$44 - O$84 - O$42)</f>
        <v>-9</v>
      </c>
      <c r="P258" s="8">
        <f xml:space="preserve"> (Data!$B$44 - P$84 - P$42)</f>
        <v>-11</v>
      </c>
      <c r="Q258" s="8">
        <f xml:space="preserve"> (Data!$B$44 - Q$84 - Q$42)</f>
        <v>-12</v>
      </c>
      <c r="R258" s="8">
        <f xml:space="preserve"> (Data!$B$44 - R$84 - R$42)</f>
        <v>-14</v>
      </c>
      <c r="S258" s="8">
        <f xml:space="preserve"> (Data!$B$44 - S$84 - S$42)</f>
        <v>-15</v>
      </c>
      <c r="T258" s="8">
        <f xml:space="preserve"> (Data!$B$44 - T$84 - T$42)</f>
        <v>-17</v>
      </c>
      <c r="U258" s="8">
        <f xml:space="preserve"> (Data!$B$44 - U$84 - U$42)</f>
        <v>-18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22</v>
      </c>
      <c r="C260" s="8">
        <f xml:space="preserve"> (Data!$B$45 - C$86 - C$42)</f>
        <v>21</v>
      </c>
      <c r="D260" s="8">
        <f xml:space="preserve"> (Data!$B$45 - D$86 - D$42)</f>
        <v>21</v>
      </c>
      <c r="E260" s="8">
        <f xml:space="preserve"> (Data!$B$45 - E$86 - E$42)</f>
        <v>17</v>
      </c>
      <c r="F260" s="8">
        <f xml:space="preserve"> (Data!$B$45 - F$86 - F$42)</f>
        <v>16</v>
      </c>
      <c r="G260" s="8">
        <f xml:space="preserve"> (Data!$B$45 - G$86 - G$42)</f>
        <v>14</v>
      </c>
      <c r="H260" s="8">
        <f xml:space="preserve"> (Data!$B$45 - H$86 - H$42)</f>
        <v>13</v>
      </c>
      <c r="I260" s="8">
        <f xml:space="preserve"> (Data!$B$45 - I$86 - I$42)</f>
        <v>11</v>
      </c>
      <c r="J260" s="8">
        <f xml:space="preserve"> (Data!$B$45 - J$86 - J$42)</f>
        <v>10</v>
      </c>
      <c r="K260" s="8">
        <f xml:space="preserve"> (Data!$B$45 - K$86 - K$42)</f>
        <v>8</v>
      </c>
      <c r="L260" s="8">
        <f xml:space="preserve"> (Data!$B$45 - L$86 - L$42)</f>
        <v>6</v>
      </c>
      <c r="M260" s="8">
        <f xml:space="preserve"> (Data!$B$45 - M$86 - M$42)</f>
        <v>5</v>
      </c>
      <c r="N260" s="8">
        <f xml:space="preserve"> (Data!$B$45 - N$86 - N$42)</f>
        <v>4</v>
      </c>
      <c r="O260" s="8">
        <f xml:space="preserve"> (Data!$B$45 - O$86 - O$42)</f>
        <v>2</v>
      </c>
      <c r="P260" s="8">
        <f xml:space="preserve"> (Data!$B$45 - P$86 - P$42)</f>
        <v>1</v>
      </c>
      <c r="Q260" s="8">
        <f xml:space="preserve"> (Data!$B$45 - Q$86 - Q$42)</f>
        <v>-1</v>
      </c>
      <c r="R260" s="8">
        <f xml:space="preserve"> (Data!$B$45 - R$86 - R$42)</f>
        <v>-2</v>
      </c>
      <c r="S260" s="8">
        <f xml:space="preserve"> (Data!$B$45 - S$86 - S$42)</f>
        <v>-3</v>
      </c>
      <c r="T260" s="8">
        <f xml:space="preserve"> (Data!$B$45 - T$86 - T$42)</f>
        <v>-5</v>
      </c>
      <c r="U260" s="8">
        <f xml:space="preserve"> (Data!$B$45 - U$86 - U$42)</f>
        <v>-6</v>
      </c>
    </row>
    <row r="261" spans="1:21">
      <c r="A261" s="8" t="s">
        <v>64</v>
      </c>
      <c r="B261" s="8">
        <f xml:space="preserve"> (Data!$B$45 - B$85 - B$42)</f>
        <v>19</v>
      </c>
      <c r="C261" s="8">
        <f xml:space="preserve"> (Data!$B$45 - C$85 - C$42)</f>
        <v>18</v>
      </c>
      <c r="D261" s="8">
        <f xml:space="preserve"> (Data!$B$45 - D$85 - D$42)</f>
        <v>18</v>
      </c>
      <c r="E261" s="8">
        <f xml:space="preserve"> (Data!$B$45 - E$85 - E$42)</f>
        <v>15</v>
      </c>
      <c r="F261" s="8">
        <f xml:space="preserve"> (Data!$B$45 - F$85 - F$42)</f>
        <v>14</v>
      </c>
      <c r="G261" s="8">
        <f xml:space="preserve"> (Data!$B$45 - G$85 - G$42)</f>
        <v>12</v>
      </c>
      <c r="H261" s="8">
        <f xml:space="preserve"> (Data!$B$45 - H$85 - H$42)</f>
        <v>11</v>
      </c>
      <c r="I261" s="8">
        <f xml:space="preserve"> (Data!$B$45 - I$85 - I$42)</f>
        <v>9</v>
      </c>
      <c r="J261" s="8">
        <f xml:space="preserve"> (Data!$B$45 - J$85 - J$42)</f>
        <v>8</v>
      </c>
      <c r="K261" s="8">
        <f xml:space="preserve"> (Data!$B$45 - K$85 - K$42)</f>
        <v>5</v>
      </c>
      <c r="L261" s="8">
        <f xml:space="preserve"> (Data!$B$45 - L$85 - L$42)</f>
        <v>3</v>
      </c>
      <c r="M261" s="8">
        <f xml:space="preserve"> (Data!$B$45 - M$85 - M$42)</f>
        <v>2</v>
      </c>
      <c r="N261" s="8">
        <f xml:space="preserve"> (Data!$B$45 - N$85 - N$42)</f>
        <v>-1</v>
      </c>
      <c r="O261" s="8">
        <f xml:space="preserve"> (Data!$B$45 - O$85 - O$42)</f>
        <v>-2</v>
      </c>
      <c r="P261" s="8">
        <f xml:space="preserve"> (Data!$B$45 - P$85 - P$42)</f>
        <v>-4</v>
      </c>
      <c r="Q261" s="8">
        <f xml:space="preserve"> (Data!$B$45 - Q$85 - Q$42)</f>
        <v>-5</v>
      </c>
      <c r="R261" s="8">
        <f xml:space="preserve"> (Data!$B$45 - R$85 - R$42)</f>
        <v>-7</v>
      </c>
      <c r="S261" s="8">
        <f xml:space="preserve"> (Data!$B$45 - S$85 - S$42)</f>
        <v>-8</v>
      </c>
      <c r="T261" s="8">
        <f xml:space="preserve"> (Data!$B$45 - T$85 - T$42)</f>
        <v>-10</v>
      </c>
      <c r="U261" s="8">
        <f xml:space="preserve"> (Data!$B$45 - U$85 - U$42)</f>
        <v>-11</v>
      </c>
    </row>
    <row r="262" spans="1:21">
      <c r="A262" s="8" t="s">
        <v>65</v>
      </c>
      <c r="B262" s="8">
        <f xml:space="preserve"> (Data!$B$45 - B$85 - B$42)</f>
        <v>19</v>
      </c>
      <c r="C262" s="8">
        <f xml:space="preserve"> (Data!$B$45 - C$85 - C$42)</f>
        <v>18</v>
      </c>
      <c r="D262" s="8">
        <f xml:space="preserve"> (Data!$B$45 - D$85 - D$42)</f>
        <v>18</v>
      </c>
      <c r="E262" s="8">
        <f xml:space="preserve"> (Data!$B$45 - E$85 - E$42)</f>
        <v>15</v>
      </c>
      <c r="F262" s="8">
        <f xml:space="preserve"> (Data!$B$45 - F$85 - F$42)</f>
        <v>14</v>
      </c>
      <c r="G262" s="8">
        <f xml:space="preserve"> (Data!$B$45 - G$85 - G$42)</f>
        <v>12</v>
      </c>
      <c r="H262" s="8">
        <f xml:space="preserve"> (Data!$B$45 - H$85 - H$42)</f>
        <v>11</v>
      </c>
      <c r="I262" s="8">
        <f xml:space="preserve"> (Data!$B$45 - I$85 - I$42)</f>
        <v>9</v>
      </c>
      <c r="J262" s="8">
        <f xml:space="preserve"> (Data!$B$45 - J$85 - J$42)</f>
        <v>8</v>
      </c>
      <c r="K262" s="8">
        <f xml:space="preserve"> (Data!$B$45 - K$85 - K$42)</f>
        <v>5</v>
      </c>
      <c r="L262" s="8">
        <f xml:space="preserve"> (Data!$B$45 - L$85 - L$42)</f>
        <v>3</v>
      </c>
      <c r="M262" s="8">
        <f xml:space="preserve"> (Data!$B$45 - M$85 - M$42)</f>
        <v>2</v>
      </c>
      <c r="N262" s="8">
        <f xml:space="preserve"> (Data!$B$45 - N$85 - N$42)</f>
        <v>-1</v>
      </c>
      <c r="O262" s="8">
        <f xml:space="preserve"> (Data!$B$45 - O$85 - O$42)</f>
        <v>-2</v>
      </c>
      <c r="P262" s="8">
        <f xml:space="preserve"> (Data!$B$45 - P$85 - P$42)</f>
        <v>-4</v>
      </c>
      <c r="Q262" s="8">
        <f xml:space="preserve"> (Data!$B$45 - Q$85 - Q$42)</f>
        <v>-5</v>
      </c>
      <c r="R262" s="8">
        <f xml:space="preserve"> (Data!$B$45 - R$85 - R$42)</f>
        <v>-7</v>
      </c>
      <c r="S262" s="8">
        <f xml:space="preserve"> (Data!$B$45 - S$85 - S$42)</f>
        <v>-8</v>
      </c>
      <c r="T262" s="8">
        <f xml:space="preserve"> (Data!$B$45 - T$85 - T$42)</f>
        <v>-10</v>
      </c>
      <c r="U262" s="8">
        <f xml:space="preserve"> (Data!$B$45 - U$85 - U$42)</f>
        <v>-11</v>
      </c>
    </row>
    <row r="263" spans="1:21">
      <c r="A263" s="8" t="s">
        <v>66</v>
      </c>
      <c r="B263" s="8">
        <f xml:space="preserve"> (Data!$B$45 - B$84 - B$42)</f>
        <v>21</v>
      </c>
      <c r="C263" s="8">
        <f xml:space="preserve"> (Data!$B$45 - C$84 - C$42)</f>
        <v>20</v>
      </c>
      <c r="D263" s="8">
        <f xml:space="preserve"> (Data!$B$45 - D$84 - D$42)</f>
        <v>20</v>
      </c>
      <c r="E263" s="8">
        <f xml:space="preserve"> (Data!$B$45 - E$84 - E$42)</f>
        <v>17</v>
      </c>
      <c r="F263" s="8">
        <f xml:space="preserve"> (Data!$B$45 - F$84 - F$42)</f>
        <v>16</v>
      </c>
      <c r="G263" s="8">
        <f xml:space="preserve"> (Data!$B$45 - G$84 - G$42)</f>
        <v>14</v>
      </c>
      <c r="H263" s="8">
        <f xml:space="preserve"> (Data!$B$45 - H$84 - H$42)</f>
        <v>13</v>
      </c>
      <c r="I263" s="8">
        <f xml:space="preserve"> (Data!$B$45 - I$84 - I$42)</f>
        <v>11</v>
      </c>
      <c r="J263" s="8">
        <f xml:space="preserve"> (Data!$B$45 - J$84 - J$42)</f>
        <v>10</v>
      </c>
      <c r="K263" s="8">
        <f xml:space="preserve"> (Data!$B$45 - K$84 - K$42)</f>
        <v>7</v>
      </c>
      <c r="L263" s="8">
        <f xml:space="preserve"> (Data!$B$45 - L$84 - L$42)</f>
        <v>5</v>
      </c>
      <c r="M263" s="8">
        <f xml:space="preserve"> (Data!$B$45 - M$84 - M$42)</f>
        <v>4</v>
      </c>
      <c r="N263" s="8">
        <f xml:space="preserve"> (Data!$B$45 - N$84 - N$42)</f>
        <v>2</v>
      </c>
      <c r="O263" s="8">
        <f xml:space="preserve"> (Data!$B$45 - O$84 - O$42)</f>
        <v>1</v>
      </c>
      <c r="P263" s="8">
        <f xml:space="preserve"> (Data!$B$45 - P$84 - P$42)</f>
        <v>-1</v>
      </c>
      <c r="Q263" s="8">
        <f xml:space="preserve"> (Data!$B$45 - Q$84 - Q$42)</f>
        <v>-2</v>
      </c>
      <c r="R263" s="8">
        <f xml:space="preserve"> (Data!$B$45 - R$84 - R$42)</f>
        <v>-4</v>
      </c>
      <c r="S263" s="8">
        <f xml:space="preserve"> (Data!$B$45 - S$84 - S$42)</f>
        <v>-5</v>
      </c>
      <c r="T263" s="8">
        <f xml:space="preserve"> (Data!$B$45 - T$84 - T$42)</f>
        <v>-7</v>
      </c>
      <c r="U263" s="8">
        <f xml:space="preserve"> (Data!$B$45 - U$84 - U$42)</f>
        <v>-8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32</v>
      </c>
      <c r="C265" s="8">
        <f xml:space="preserve"> (Data!$B$46 - C$86 - C$42)</f>
        <v>31</v>
      </c>
      <c r="D265" s="8">
        <f xml:space="preserve"> (Data!$B$46 - D$86 - D$42)</f>
        <v>31</v>
      </c>
      <c r="E265" s="8">
        <f xml:space="preserve"> (Data!$B$46 - E$86 - E$42)</f>
        <v>27</v>
      </c>
      <c r="F265" s="8">
        <f xml:space="preserve"> (Data!$B$46 - F$86 - F$42)</f>
        <v>26</v>
      </c>
      <c r="G265" s="8">
        <f xml:space="preserve"> (Data!$B$46 - G$86 - G$42)</f>
        <v>24</v>
      </c>
      <c r="H265" s="8">
        <f xml:space="preserve"> (Data!$B$46 - H$86 - H$42)</f>
        <v>23</v>
      </c>
      <c r="I265" s="8">
        <f xml:space="preserve"> (Data!$B$46 - I$86 - I$42)</f>
        <v>21</v>
      </c>
      <c r="J265" s="8">
        <f xml:space="preserve"> (Data!$B$46 - J$86 - J$42)</f>
        <v>20</v>
      </c>
      <c r="K265" s="8">
        <f xml:space="preserve"> (Data!$B$46 - K$86 - K$42)</f>
        <v>18</v>
      </c>
      <c r="L265" s="8">
        <f xml:space="preserve"> (Data!$B$46 - L$86 - L$42)</f>
        <v>16</v>
      </c>
      <c r="M265" s="8">
        <f xml:space="preserve"> (Data!$B$46 - M$86 - M$42)</f>
        <v>15</v>
      </c>
      <c r="N265" s="8">
        <f xml:space="preserve"> (Data!$B$46 - N$86 - N$42)</f>
        <v>14</v>
      </c>
      <c r="O265" s="8">
        <f xml:space="preserve"> (Data!$B$46 - O$86 - O$42)</f>
        <v>12</v>
      </c>
      <c r="P265" s="8">
        <f xml:space="preserve"> (Data!$B$46 - P$86 - P$42)</f>
        <v>11</v>
      </c>
      <c r="Q265" s="8">
        <f xml:space="preserve"> (Data!$B$46 - Q$86 - Q$42)</f>
        <v>9</v>
      </c>
      <c r="R265" s="8">
        <f xml:space="preserve"> (Data!$B$46 - R$86 - R$42)</f>
        <v>8</v>
      </c>
      <c r="S265" s="8">
        <f xml:space="preserve"> (Data!$B$46 - S$86 - S$42)</f>
        <v>7</v>
      </c>
      <c r="T265" s="8">
        <f xml:space="preserve"> (Data!$B$46 - T$86 - T$42)</f>
        <v>5</v>
      </c>
      <c r="U265" s="8">
        <f xml:space="preserve"> (Data!$B$46 - U$86 - U$42)</f>
        <v>4</v>
      </c>
    </row>
    <row r="266" spans="1:21">
      <c r="A266" s="8" t="s">
        <v>64</v>
      </c>
      <c r="B266" s="8">
        <f xml:space="preserve"> (Data!$B$46 - B$85 - B$42)</f>
        <v>29</v>
      </c>
      <c r="C266" s="8">
        <f xml:space="preserve"> (Data!$B$46 - C$85 - C$42)</f>
        <v>28</v>
      </c>
      <c r="D266" s="8">
        <f xml:space="preserve"> (Data!$B$46 - D$85 - D$42)</f>
        <v>28</v>
      </c>
      <c r="E266" s="8">
        <f xml:space="preserve"> (Data!$B$46 - E$85 - E$42)</f>
        <v>25</v>
      </c>
      <c r="F266" s="8">
        <f xml:space="preserve"> (Data!$B$46 - F$85 - F$42)</f>
        <v>24</v>
      </c>
      <c r="G266" s="8">
        <f xml:space="preserve"> (Data!$B$46 - G$85 - G$42)</f>
        <v>22</v>
      </c>
      <c r="H266" s="8">
        <f xml:space="preserve"> (Data!$B$46 - H$85 - H$42)</f>
        <v>21</v>
      </c>
      <c r="I266" s="8">
        <f xml:space="preserve"> (Data!$B$46 - I$85 - I$42)</f>
        <v>19</v>
      </c>
      <c r="J266" s="8">
        <f xml:space="preserve"> (Data!$B$46 - J$85 - J$42)</f>
        <v>18</v>
      </c>
      <c r="K266" s="8">
        <f xml:space="preserve"> (Data!$B$46 - K$85 - K$42)</f>
        <v>15</v>
      </c>
      <c r="L266" s="8">
        <f xml:space="preserve"> (Data!$B$46 - L$85 - L$42)</f>
        <v>13</v>
      </c>
      <c r="M266" s="8">
        <f xml:space="preserve"> (Data!$B$46 - M$85 - M$42)</f>
        <v>12</v>
      </c>
      <c r="N266" s="8">
        <f xml:space="preserve"> (Data!$B$46 - N$85 - N$42)</f>
        <v>9</v>
      </c>
      <c r="O266" s="8">
        <f xml:space="preserve"> (Data!$B$46 - O$85 - O$42)</f>
        <v>8</v>
      </c>
      <c r="P266" s="8">
        <f xml:space="preserve"> (Data!$B$46 - P$85 - P$42)</f>
        <v>6</v>
      </c>
      <c r="Q266" s="8">
        <f xml:space="preserve"> (Data!$B$46 - Q$85 - Q$42)</f>
        <v>5</v>
      </c>
      <c r="R266" s="8">
        <f xml:space="preserve"> (Data!$B$46 - R$85 - R$42)</f>
        <v>3</v>
      </c>
      <c r="S266" s="8">
        <f xml:space="preserve"> (Data!$B$46 - S$85 - S$42)</f>
        <v>2</v>
      </c>
      <c r="T266" s="8">
        <f xml:space="preserve"> (Data!$B$46 - T$85 - T$42)</f>
        <v>0</v>
      </c>
      <c r="U266" s="8">
        <f xml:space="preserve"> (Data!$B$46 - U$85 - U$42)</f>
        <v>-1</v>
      </c>
    </row>
    <row r="267" spans="1:21">
      <c r="A267" s="8" t="s">
        <v>65</v>
      </c>
      <c r="B267" s="8">
        <f xml:space="preserve"> (Data!$B$46 - B$85 - B$42)</f>
        <v>29</v>
      </c>
      <c r="C267" s="8">
        <f xml:space="preserve"> (Data!$B$46 - C$85 - C$42)</f>
        <v>28</v>
      </c>
      <c r="D267" s="8">
        <f xml:space="preserve"> (Data!$B$46 - D$85 - D$42)</f>
        <v>28</v>
      </c>
      <c r="E267" s="8">
        <f xml:space="preserve"> (Data!$B$46 - E$85 - E$42)</f>
        <v>25</v>
      </c>
      <c r="F267" s="8">
        <f xml:space="preserve"> (Data!$B$46 - F$85 - F$42)</f>
        <v>24</v>
      </c>
      <c r="G267" s="8">
        <f xml:space="preserve"> (Data!$B$46 - G$85 - G$42)</f>
        <v>22</v>
      </c>
      <c r="H267" s="8">
        <f xml:space="preserve"> (Data!$B$46 - H$85 - H$42)</f>
        <v>21</v>
      </c>
      <c r="I267" s="8">
        <f xml:space="preserve"> (Data!$B$46 - I$85 - I$42)</f>
        <v>19</v>
      </c>
      <c r="J267" s="8">
        <f xml:space="preserve"> (Data!$B$46 - J$85 - J$42)</f>
        <v>18</v>
      </c>
      <c r="K267" s="8">
        <f xml:space="preserve"> (Data!$B$46 - K$85 - K$42)</f>
        <v>15</v>
      </c>
      <c r="L267" s="8">
        <f xml:space="preserve"> (Data!$B$46 - L$85 - L$42)</f>
        <v>13</v>
      </c>
      <c r="M267" s="8">
        <f xml:space="preserve"> (Data!$B$46 - M$85 - M$42)</f>
        <v>12</v>
      </c>
      <c r="N267" s="8">
        <f xml:space="preserve"> (Data!$B$46 - N$85 - N$42)</f>
        <v>9</v>
      </c>
      <c r="O267" s="8">
        <f xml:space="preserve"> (Data!$B$46 - O$85 - O$42)</f>
        <v>8</v>
      </c>
      <c r="P267" s="8">
        <f xml:space="preserve"> (Data!$B$46 - P$85 - P$42)</f>
        <v>6</v>
      </c>
      <c r="Q267" s="8">
        <f xml:space="preserve"> (Data!$B$46 - Q$85 - Q$42)</f>
        <v>5</v>
      </c>
      <c r="R267" s="8">
        <f xml:space="preserve"> (Data!$B$46 - R$85 - R$42)</f>
        <v>3</v>
      </c>
      <c r="S267" s="8">
        <f xml:space="preserve"> (Data!$B$46 - S$85 - S$42)</f>
        <v>2</v>
      </c>
      <c r="T267" s="8">
        <f xml:space="preserve"> (Data!$B$46 - T$85 - T$42)</f>
        <v>0</v>
      </c>
      <c r="U267" s="8">
        <f xml:space="preserve"> (Data!$B$46 - U$85 - U$42)</f>
        <v>-1</v>
      </c>
    </row>
    <row r="268" spans="1:21">
      <c r="A268" s="8" t="s">
        <v>66</v>
      </c>
      <c r="B268" s="8">
        <f xml:space="preserve"> (Data!$B$46 - B$84 - B$42)</f>
        <v>31</v>
      </c>
      <c r="C268" s="8">
        <f xml:space="preserve"> (Data!$B$46 - C$84 - C$42)</f>
        <v>30</v>
      </c>
      <c r="D268" s="8">
        <f xml:space="preserve"> (Data!$B$46 - D$84 - D$42)</f>
        <v>30</v>
      </c>
      <c r="E268" s="8">
        <f xml:space="preserve"> (Data!$B$46 - E$84 - E$42)</f>
        <v>27</v>
      </c>
      <c r="F268" s="8">
        <f xml:space="preserve"> (Data!$B$46 - F$84 - F$42)</f>
        <v>26</v>
      </c>
      <c r="G268" s="8">
        <f xml:space="preserve"> (Data!$B$46 - G$84 - G$42)</f>
        <v>24</v>
      </c>
      <c r="H268" s="8">
        <f xml:space="preserve"> (Data!$B$46 - H$84 - H$42)</f>
        <v>23</v>
      </c>
      <c r="I268" s="8">
        <f xml:space="preserve"> (Data!$B$46 - I$84 - I$42)</f>
        <v>21</v>
      </c>
      <c r="J268" s="8">
        <f xml:space="preserve"> (Data!$B$46 - J$84 - J$42)</f>
        <v>20</v>
      </c>
      <c r="K268" s="8">
        <f xml:space="preserve"> (Data!$B$46 - K$84 - K$42)</f>
        <v>17</v>
      </c>
      <c r="L268" s="8">
        <f xml:space="preserve"> (Data!$B$46 - L$84 - L$42)</f>
        <v>15</v>
      </c>
      <c r="M268" s="8">
        <f xml:space="preserve"> (Data!$B$46 - M$84 - M$42)</f>
        <v>14</v>
      </c>
      <c r="N268" s="8">
        <f xml:space="preserve"> (Data!$B$46 - N$84 - N$42)</f>
        <v>12</v>
      </c>
      <c r="O268" s="8">
        <f xml:space="preserve"> (Data!$B$46 - O$84 - O$42)</f>
        <v>11</v>
      </c>
      <c r="P268" s="8">
        <f xml:space="preserve"> (Data!$B$46 - P$84 - P$42)</f>
        <v>9</v>
      </c>
      <c r="Q268" s="8">
        <f xml:space="preserve"> (Data!$B$46 - Q$84 - Q$42)</f>
        <v>8</v>
      </c>
      <c r="R268" s="8">
        <f xml:space="preserve"> (Data!$B$46 - R$84 - R$42)</f>
        <v>6</v>
      </c>
      <c r="S268" s="8">
        <f xml:space="preserve"> (Data!$B$46 - S$84 - S$42)</f>
        <v>5</v>
      </c>
      <c r="T268" s="8">
        <f xml:space="preserve"> (Data!$B$46 - T$84 - T$42)</f>
        <v>3</v>
      </c>
      <c r="U268" s="8">
        <f xml:space="preserve"> (Data!$B$46 - U$84 - U$42)</f>
        <v>2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5</v>
      </c>
      <c r="C272" s="8">
        <f xml:space="preserve"> (Data!$C$44 - C$86 - C$40)</f>
        <v>4</v>
      </c>
      <c r="D272" s="8">
        <f xml:space="preserve"> (Data!$C$44 - D$86 - D$40)</f>
        <v>4</v>
      </c>
      <c r="E272" s="8">
        <f xml:space="preserve"> (Data!$C$44 - E$86 - E$40)</f>
        <v>1</v>
      </c>
      <c r="F272" s="8">
        <f xml:space="preserve"> (Data!$C$44 - F$86 - F$40)</f>
        <v>0</v>
      </c>
      <c r="G272" s="8">
        <f xml:space="preserve"> (Data!$C$44 - G$86 - G$40)</f>
        <v>-2</v>
      </c>
      <c r="H272" s="8">
        <f xml:space="preserve"> (Data!$C$44 - H$86 - H$40)</f>
        <v>-3</v>
      </c>
      <c r="I272" s="8">
        <f xml:space="preserve"> (Data!$C$44 - I$86 - I$40)</f>
        <v>-5</v>
      </c>
      <c r="J272" s="8">
        <f xml:space="preserve"> (Data!$C$44 - J$86 - J$40)</f>
        <v>-6</v>
      </c>
      <c r="K272" s="8">
        <f xml:space="preserve"> (Data!$C$44 - K$86 - K$40)</f>
        <v>-8</v>
      </c>
      <c r="L272" s="8">
        <f xml:space="preserve"> (Data!$C$44 - L$86 - L$40)</f>
        <v>-10</v>
      </c>
      <c r="M272" s="8">
        <f xml:space="preserve"> (Data!$C$44 - M$86 - M$40)</f>
        <v>-11</v>
      </c>
      <c r="N272" s="8">
        <f xml:space="preserve"> (Data!$C$44 - N$86 - N$40)</f>
        <v>-12</v>
      </c>
      <c r="O272" s="8">
        <f xml:space="preserve"> (Data!$C$44 - O$86 - O$40)</f>
        <v>-14</v>
      </c>
      <c r="P272" s="8">
        <f xml:space="preserve"> (Data!$C$44 - P$86 - P$40)</f>
        <v>-15</v>
      </c>
      <c r="Q272" s="8">
        <f xml:space="preserve"> (Data!$C$44 - Q$86 - Q$40)</f>
        <v>-17</v>
      </c>
      <c r="R272" s="8">
        <f xml:space="preserve"> (Data!$C$44 - R$86 - R$40)</f>
        <v>-18</v>
      </c>
      <c r="S272" s="8">
        <f xml:space="preserve"> (Data!$C$44 - S$86 - S$40)</f>
        <v>-19</v>
      </c>
      <c r="T272" s="8">
        <f xml:space="preserve"> (Data!$C$44 - T$86 - T$40)</f>
        <v>-21</v>
      </c>
      <c r="U272" s="8">
        <f xml:space="preserve"> (Data!$C$44 - U$86 - U$40)</f>
        <v>-22</v>
      </c>
    </row>
    <row r="273" spans="1:21">
      <c r="A273" s="8" t="s">
        <v>64</v>
      </c>
      <c r="B273" s="8">
        <f xml:space="preserve"> (Data!$C$44 - B$85 - B$40)</f>
        <v>2</v>
      </c>
      <c r="C273" s="8">
        <f xml:space="preserve"> (Data!$C$44 - C$85 - C$40)</f>
        <v>1</v>
      </c>
      <c r="D273" s="8">
        <f xml:space="preserve"> (Data!$C$44 - D$85 - D$40)</f>
        <v>1</v>
      </c>
      <c r="E273" s="8">
        <f xml:space="preserve"> (Data!$C$44 - E$85 - E$40)</f>
        <v>-1</v>
      </c>
      <c r="F273" s="8">
        <f xml:space="preserve"> (Data!$C$44 - F$85 - F$40)</f>
        <v>-2</v>
      </c>
      <c r="G273" s="8">
        <f xml:space="preserve"> (Data!$C$44 - G$85 - G$40)</f>
        <v>-4</v>
      </c>
      <c r="H273" s="8">
        <f xml:space="preserve"> (Data!$C$44 - H$85 - H$40)</f>
        <v>-5</v>
      </c>
      <c r="I273" s="8">
        <f xml:space="preserve"> (Data!$C$44 - I$85 - I$40)</f>
        <v>-7</v>
      </c>
      <c r="J273" s="8">
        <f xml:space="preserve"> (Data!$C$44 - J$85 - J$40)</f>
        <v>-8</v>
      </c>
      <c r="K273" s="8">
        <f xml:space="preserve"> (Data!$C$44 - K$85 - K$40)</f>
        <v>-11</v>
      </c>
      <c r="L273" s="8">
        <f xml:space="preserve"> (Data!$C$44 - L$85 - L$40)</f>
        <v>-13</v>
      </c>
      <c r="M273" s="8">
        <f xml:space="preserve"> (Data!$C$44 - M$85 - M$40)</f>
        <v>-14</v>
      </c>
      <c r="N273" s="8">
        <f xml:space="preserve"> (Data!$C$44 - N$85 - N$40)</f>
        <v>-17</v>
      </c>
      <c r="O273" s="8">
        <f xml:space="preserve"> (Data!$C$44 - O$85 - O$40)</f>
        <v>-18</v>
      </c>
      <c r="P273" s="8">
        <f xml:space="preserve"> (Data!$C$44 - P$85 - P$40)</f>
        <v>-20</v>
      </c>
      <c r="Q273" s="8">
        <f xml:space="preserve"> (Data!$C$44 - Q$85 - Q$40)</f>
        <v>-21</v>
      </c>
      <c r="R273" s="8">
        <f xml:space="preserve"> (Data!$C$44 - R$85 - R$40)</f>
        <v>-23</v>
      </c>
      <c r="S273" s="8">
        <f xml:space="preserve"> (Data!$C$44 - S$85 - S$40)</f>
        <v>-24</v>
      </c>
      <c r="T273" s="8">
        <f xml:space="preserve"> (Data!$C$44 - T$85 - T$40)</f>
        <v>-26</v>
      </c>
      <c r="U273" s="8">
        <f xml:space="preserve"> (Data!$C$44 - U$85 - U$40)</f>
        <v>-27</v>
      </c>
    </row>
    <row r="274" spans="1:21">
      <c r="A274" s="8" t="s">
        <v>65</v>
      </c>
      <c r="B274" s="8">
        <f xml:space="preserve"> (Data!$C$44 - B$85 - B$40)</f>
        <v>2</v>
      </c>
      <c r="C274" s="8">
        <f xml:space="preserve"> (Data!$C$44 - C$85 - C$40)</f>
        <v>1</v>
      </c>
      <c r="D274" s="8">
        <f xml:space="preserve"> (Data!$C$44 - D$85 - D$40)</f>
        <v>1</v>
      </c>
      <c r="E274" s="8">
        <f xml:space="preserve"> (Data!$C$44 - E$85 - E$40)</f>
        <v>-1</v>
      </c>
      <c r="F274" s="8">
        <f xml:space="preserve"> (Data!$C$44 - F$85 - F$40)</f>
        <v>-2</v>
      </c>
      <c r="G274" s="8">
        <f xml:space="preserve"> (Data!$C$44 - G$85 - G$40)</f>
        <v>-4</v>
      </c>
      <c r="H274" s="8">
        <f xml:space="preserve"> (Data!$C$44 - H$85 - H$40)</f>
        <v>-5</v>
      </c>
      <c r="I274" s="8">
        <f xml:space="preserve"> (Data!$C$44 - I$85 - I$40)</f>
        <v>-7</v>
      </c>
      <c r="J274" s="8">
        <f xml:space="preserve"> (Data!$C$44 - J$85 - J$40)</f>
        <v>-8</v>
      </c>
      <c r="K274" s="8">
        <f xml:space="preserve"> (Data!$C$44 - K$85 - K$40)</f>
        <v>-11</v>
      </c>
      <c r="L274" s="8">
        <f xml:space="preserve"> (Data!$C$44 - L$85 - L$40)</f>
        <v>-13</v>
      </c>
      <c r="M274" s="8">
        <f xml:space="preserve"> (Data!$C$44 - M$85 - M$40)</f>
        <v>-14</v>
      </c>
      <c r="N274" s="8">
        <f xml:space="preserve"> (Data!$C$44 - N$85 - N$40)</f>
        <v>-17</v>
      </c>
      <c r="O274" s="8">
        <f xml:space="preserve"> (Data!$C$44 - O$85 - O$40)</f>
        <v>-18</v>
      </c>
      <c r="P274" s="8">
        <f xml:space="preserve"> (Data!$C$44 - P$85 - P$40)</f>
        <v>-20</v>
      </c>
      <c r="Q274" s="8">
        <f xml:space="preserve"> (Data!$C$44 - Q$85 - Q$40)</f>
        <v>-21</v>
      </c>
      <c r="R274" s="8">
        <f xml:space="preserve"> (Data!$C$44 - R$85 - R$40)</f>
        <v>-23</v>
      </c>
      <c r="S274" s="8">
        <f xml:space="preserve"> (Data!$C$44 - S$85 - S$40)</f>
        <v>-24</v>
      </c>
      <c r="T274" s="8">
        <f xml:space="preserve"> (Data!$C$44 - T$85 - T$40)</f>
        <v>-26</v>
      </c>
      <c r="U274" s="8">
        <f xml:space="preserve"> (Data!$C$44 - U$85 - U$40)</f>
        <v>-27</v>
      </c>
    </row>
    <row r="275" spans="1:21">
      <c r="A275" s="8" t="s">
        <v>66</v>
      </c>
      <c r="B275" s="8">
        <f xml:space="preserve"> (Data!$C$44 - B$84 - B$40)</f>
        <v>4</v>
      </c>
      <c r="C275" s="8">
        <f xml:space="preserve"> (Data!$C$44 - C$84 - C$40)</f>
        <v>3</v>
      </c>
      <c r="D275" s="8">
        <f xml:space="preserve"> (Data!$C$44 - D$84 - D$40)</f>
        <v>3</v>
      </c>
      <c r="E275" s="8">
        <f xml:space="preserve"> (Data!$C$44 - E$84 - E$40)</f>
        <v>1</v>
      </c>
      <c r="F275" s="8">
        <f xml:space="preserve"> (Data!$C$44 - F$84 - F$40)</f>
        <v>0</v>
      </c>
      <c r="G275" s="8">
        <f xml:space="preserve"> (Data!$C$44 - G$84 - G$40)</f>
        <v>-2</v>
      </c>
      <c r="H275" s="8">
        <f xml:space="preserve"> (Data!$C$44 - H$84 - H$40)</f>
        <v>-3</v>
      </c>
      <c r="I275" s="8">
        <f xml:space="preserve"> (Data!$C$44 - I$84 - I$40)</f>
        <v>-5</v>
      </c>
      <c r="J275" s="8">
        <f xml:space="preserve"> (Data!$C$44 - J$84 - J$40)</f>
        <v>-6</v>
      </c>
      <c r="K275" s="8">
        <f xml:space="preserve"> (Data!$C$44 - K$84 - K$40)</f>
        <v>-9</v>
      </c>
      <c r="L275" s="8">
        <f xml:space="preserve"> (Data!$C$44 - L$84 - L$40)</f>
        <v>-11</v>
      </c>
      <c r="M275" s="8">
        <f xml:space="preserve"> (Data!$C$44 - M$84 - M$40)</f>
        <v>-12</v>
      </c>
      <c r="N275" s="8">
        <f xml:space="preserve"> (Data!$C$44 - N$84 - N$40)</f>
        <v>-14</v>
      </c>
      <c r="O275" s="8">
        <f xml:space="preserve"> (Data!$C$44 - O$84 - O$40)</f>
        <v>-15</v>
      </c>
      <c r="P275" s="8">
        <f xml:space="preserve"> (Data!$C$44 - P$84 - P$40)</f>
        <v>-17</v>
      </c>
      <c r="Q275" s="8">
        <f xml:space="preserve"> (Data!$C$44 - Q$84 - Q$40)</f>
        <v>-18</v>
      </c>
      <c r="R275" s="8">
        <f xml:space="preserve"> (Data!$C$44 - R$84 - R$40)</f>
        <v>-20</v>
      </c>
      <c r="S275" s="8">
        <f xml:space="preserve"> (Data!$C$44 - S$84 - S$40)</f>
        <v>-21</v>
      </c>
      <c r="T275" s="8">
        <f xml:space="preserve"> (Data!$C$44 - T$84 - T$40)</f>
        <v>-23</v>
      </c>
      <c r="U275" s="8">
        <f xml:space="preserve"> (Data!$C$44 - U$84 - U$40)</f>
        <v>-24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10</v>
      </c>
      <c r="C277" s="8">
        <f xml:space="preserve"> (Data!$C$45 - C$86 - C$40)</f>
        <v>9</v>
      </c>
      <c r="D277" s="8">
        <f xml:space="preserve"> (Data!$C$45 - D$86 - D$40)</f>
        <v>9</v>
      </c>
      <c r="E277" s="8">
        <f xml:space="preserve"> (Data!$C$45 - E$86 - E$40)</f>
        <v>6</v>
      </c>
      <c r="F277" s="8">
        <f xml:space="preserve"> (Data!$C$45 - F$86 - F$40)</f>
        <v>5</v>
      </c>
      <c r="G277" s="8">
        <f xml:space="preserve"> (Data!$C$45 - G$86 - G$40)</f>
        <v>3</v>
      </c>
      <c r="H277" s="8">
        <f xml:space="preserve"> (Data!$C$45 - H$86 - H$40)</f>
        <v>2</v>
      </c>
      <c r="I277" s="8">
        <f xml:space="preserve"> (Data!$C$45 - I$86 - I$40)</f>
        <v>0</v>
      </c>
      <c r="J277" s="8">
        <f xml:space="preserve"> (Data!$C$45 - J$86 - J$40)</f>
        <v>-1</v>
      </c>
      <c r="K277" s="8">
        <f xml:space="preserve"> (Data!$C$45 - K$86 - K$40)</f>
        <v>-3</v>
      </c>
      <c r="L277" s="8">
        <f xml:space="preserve"> (Data!$C$45 - L$86 - L$40)</f>
        <v>-5</v>
      </c>
      <c r="M277" s="8">
        <f xml:space="preserve"> (Data!$C$45 - M$86 - M$40)</f>
        <v>-6</v>
      </c>
      <c r="N277" s="8">
        <f xml:space="preserve"> (Data!$C$45 - N$86 - N$40)</f>
        <v>-7</v>
      </c>
      <c r="O277" s="8">
        <f xml:space="preserve"> (Data!$C$45 - O$86 - O$40)</f>
        <v>-9</v>
      </c>
      <c r="P277" s="8">
        <f xml:space="preserve"> (Data!$C$45 - P$86 - P$40)</f>
        <v>-10</v>
      </c>
      <c r="Q277" s="8">
        <f xml:space="preserve"> (Data!$C$45 - Q$86 - Q$40)</f>
        <v>-12</v>
      </c>
      <c r="R277" s="8">
        <f xml:space="preserve"> (Data!$C$45 - R$86 - R$40)</f>
        <v>-13</v>
      </c>
      <c r="S277" s="8">
        <f xml:space="preserve"> (Data!$C$45 - S$86 - S$40)</f>
        <v>-14</v>
      </c>
      <c r="T277" s="8">
        <f xml:space="preserve"> (Data!$C$45 - T$86 - T$40)</f>
        <v>-16</v>
      </c>
      <c r="U277" s="8">
        <f xml:space="preserve"> (Data!$C$45 - U$86 - U$40)</f>
        <v>-17</v>
      </c>
    </row>
    <row r="278" spans="1:21">
      <c r="A278" s="8" t="s">
        <v>64</v>
      </c>
      <c r="B278" s="8">
        <f xml:space="preserve"> (Data!$C$45 - B$85 - B$40)</f>
        <v>7</v>
      </c>
      <c r="C278" s="8">
        <f xml:space="preserve"> (Data!$C$45 - C$85 - C$40)</f>
        <v>6</v>
      </c>
      <c r="D278" s="8">
        <f xml:space="preserve"> (Data!$C$45 - D$85 - D$40)</f>
        <v>6</v>
      </c>
      <c r="E278" s="8">
        <f xml:space="preserve"> (Data!$C$45 - E$85 - E$40)</f>
        <v>4</v>
      </c>
      <c r="F278" s="8">
        <f xml:space="preserve"> (Data!$C$45 - F$85 - F$40)</f>
        <v>3</v>
      </c>
      <c r="G278" s="8">
        <f xml:space="preserve"> (Data!$C$45 - G$85 - G$40)</f>
        <v>1</v>
      </c>
      <c r="H278" s="8">
        <f xml:space="preserve"> (Data!$C$45 - H$85 - H$40)</f>
        <v>0</v>
      </c>
      <c r="I278" s="8">
        <f xml:space="preserve"> (Data!$C$45 - I$85 - I$40)</f>
        <v>-2</v>
      </c>
      <c r="J278" s="8">
        <f xml:space="preserve"> (Data!$C$45 - J$85 - J$40)</f>
        <v>-3</v>
      </c>
      <c r="K278" s="8">
        <f xml:space="preserve"> (Data!$C$45 - K$85 - K$40)</f>
        <v>-6</v>
      </c>
      <c r="L278" s="8">
        <f xml:space="preserve"> (Data!$C$45 - L$85 - L$40)</f>
        <v>-8</v>
      </c>
      <c r="M278" s="8">
        <f xml:space="preserve"> (Data!$C$45 - M$85 - M$40)</f>
        <v>-9</v>
      </c>
      <c r="N278" s="8">
        <f xml:space="preserve"> (Data!$C$45 - N$85 - N$40)</f>
        <v>-12</v>
      </c>
      <c r="O278" s="8">
        <f xml:space="preserve"> (Data!$C$45 - O$85 - O$40)</f>
        <v>-13</v>
      </c>
      <c r="P278" s="8">
        <f xml:space="preserve"> (Data!$C$45 - P$85 - P$40)</f>
        <v>-15</v>
      </c>
      <c r="Q278" s="8">
        <f xml:space="preserve"> (Data!$C$45 - Q$85 - Q$40)</f>
        <v>-16</v>
      </c>
      <c r="R278" s="8">
        <f xml:space="preserve"> (Data!$C$45 - R$85 - R$40)</f>
        <v>-18</v>
      </c>
      <c r="S278" s="8">
        <f xml:space="preserve"> (Data!$C$45 - S$85 - S$40)</f>
        <v>-19</v>
      </c>
      <c r="T278" s="8">
        <f xml:space="preserve"> (Data!$C$45 - T$85 - T$40)</f>
        <v>-21</v>
      </c>
      <c r="U278" s="8">
        <f xml:space="preserve"> (Data!$C$45 - U$85 - U$40)</f>
        <v>-22</v>
      </c>
    </row>
    <row r="279" spans="1:21">
      <c r="A279" s="8" t="s">
        <v>65</v>
      </c>
      <c r="B279" s="8">
        <f xml:space="preserve"> (Data!$C$45 - B$85 - B$40)</f>
        <v>7</v>
      </c>
      <c r="C279" s="8">
        <f xml:space="preserve"> (Data!$C$45 - C$85 - C$40)</f>
        <v>6</v>
      </c>
      <c r="D279" s="8">
        <f xml:space="preserve"> (Data!$C$45 - D$85 - D$40)</f>
        <v>6</v>
      </c>
      <c r="E279" s="8">
        <f xml:space="preserve"> (Data!$C$45 - E$85 - E$40)</f>
        <v>4</v>
      </c>
      <c r="F279" s="8">
        <f xml:space="preserve"> (Data!$C$45 - F$85 - F$40)</f>
        <v>3</v>
      </c>
      <c r="G279" s="8">
        <f xml:space="preserve"> (Data!$C$45 - G$85 - G$40)</f>
        <v>1</v>
      </c>
      <c r="H279" s="8">
        <f xml:space="preserve"> (Data!$C$45 - H$85 - H$40)</f>
        <v>0</v>
      </c>
      <c r="I279" s="8">
        <f xml:space="preserve"> (Data!$C$45 - I$85 - I$40)</f>
        <v>-2</v>
      </c>
      <c r="J279" s="8">
        <f xml:space="preserve"> (Data!$C$45 - J$85 - J$40)</f>
        <v>-3</v>
      </c>
      <c r="K279" s="8">
        <f xml:space="preserve"> (Data!$C$45 - K$85 - K$40)</f>
        <v>-6</v>
      </c>
      <c r="L279" s="8">
        <f xml:space="preserve"> (Data!$C$45 - L$85 - L$40)</f>
        <v>-8</v>
      </c>
      <c r="M279" s="8">
        <f xml:space="preserve"> (Data!$C$45 - M$85 - M$40)</f>
        <v>-9</v>
      </c>
      <c r="N279" s="8">
        <f xml:space="preserve"> (Data!$C$45 - N$85 - N$40)</f>
        <v>-12</v>
      </c>
      <c r="O279" s="8">
        <f xml:space="preserve"> (Data!$C$45 - O$85 - O$40)</f>
        <v>-13</v>
      </c>
      <c r="P279" s="8">
        <f xml:space="preserve"> (Data!$C$45 - P$85 - P$40)</f>
        <v>-15</v>
      </c>
      <c r="Q279" s="8">
        <f xml:space="preserve"> (Data!$C$45 - Q$85 - Q$40)</f>
        <v>-16</v>
      </c>
      <c r="R279" s="8">
        <f xml:space="preserve"> (Data!$C$45 - R$85 - R$40)</f>
        <v>-18</v>
      </c>
      <c r="S279" s="8">
        <f xml:space="preserve"> (Data!$C$45 - S$85 - S$40)</f>
        <v>-19</v>
      </c>
      <c r="T279" s="8">
        <f xml:space="preserve"> (Data!$C$45 - T$85 - T$40)</f>
        <v>-21</v>
      </c>
      <c r="U279" s="8">
        <f xml:space="preserve"> (Data!$C$45 - U$85 - U$40)</f>
        <v>-22</v>
      </c>
    </row>
    <row r="280" spans="1:21">
      <c r="A280" s="8" t="s">
        <v>66</v>
      </c>
      <c r="B280" s="8">
        <f xml:space="preserve"> (Data!$C$45 - B$84 - B$40)</f>
        <v>9</v>
      </c>
      <c r="C280" s="8">
        <f xml:space="preserve"> (Data!$C$45 - C$84 - C$40)</f>
        <v>8</v>
      </c>
      <c r="D280" s="8">
        <f xml:space="preserve"> (Data!$C$45 - D$84 - D$40)</f>
        <v>8</v>
      </c>
      <c r="E280" s="8">
        <f xml:space="preserve"> (Data!$C$45 - E$84 - E$40)</f>
        <v>6</v>
      </c>
      <c r="F280" s="8">
        <f xml:space="preserve"> (Data!$C$45 - F$84 - F$40)</f>
        <v>5</v>
      </c>
      <c r="G280" s="8">
        <f xml:space="preserve"> (Data!$C$45 - G$84 - G$40)</f>
        <v>3</v>
      </c>
      <c r="H280" s="8">
        <f xml:space="preserve"> (Data!$C$45 - H$84 - H$40)</f>
        <v>2</v>
      </c>
      <c r="I280" s="8">
        <f xml:space="preserve"> (Data!$C$45 - I$84 - I$40)</f>
        <v>0</v>
      </c>
      <c r="J280" s="8">
        <f xml:space="preserve"> (Data!$C$45 - J$84 - J$40)</f>
        <v>-1</v>
      </c>
      <c r="K280" s="8">
        <f xml:space="preserve"> (Data!$C$45 - K$84 - K$40)</f>
        <v>-4</v>
      </c>
      <c r="L280" s="8">
        <f xml:space="preserve"> (Data!$C$45 - L$84 - L$40)</f>
        <v>-6</v>
      </c>
      <c r="M280" s="8">
        <f xml:space="preserve"> (Data!$C$45 - M$84 - M$40)</f>
        <v>-7</v>
      </c>
      <c r="N280" s="8">
        <f xml:space="preserve"> (Data!$C$45 - N$84 - N$40)</f>
        <v>-9</v>
      </c>
      <c r="O280" s="8">
        <f xml:space="preserve"> (Data!$C$45 - O$84 - O$40)</f>
        <v>-10</v>
      </c>
      <c r="P280" s="8">
        <f xml:space="preserve"> (Data!$C$45 - P$84 - P$40)</f>
        <v>-12</v>
      </c>
      <c r="Q280" s="8">
        <f xml:space="preserve"> (Data!$C$45 - Q$84 - Q$40)</f>
        <v>-13</v>
      </c>
      <c r="R280" s="8">
        <f xml:space="preserve"> (Data!$C$45 - R$84 - R$40)</f>
        <v>-15</v>
      </c>
      <c r="S280" s="8">
        <f xml:space="preserve"> (Data!$C$45 - S$84 - S$40)</f>
        <v>-16</v>
      </c>
      <c r="T280" s="8">
        <f xml:space="preserve"> (Data!$C$45 - T$84 - T$40)</f>
        <v>-18</v>
      </c>
      <c r="U280" s="8">
        <f xml:space="preserve"> (Data!$C$45 - U$84 - U$40)</f>
        <v>-19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15</v>
      </c>
      <c r="C282" s="8">
        <f xml:space="preserve"> (Data!$C$46 - C$86 - C$40)</f>
        <v>14</v>
      </c>
      <c r="D282" s="8">
        <f xml:space="preserve"> (Data!$C$46 - D$86 - D$40)</f>
        <v>14</v>
      </c>
      <c r="E282" s="8">
        <f xml:space="preserve"> (Data!$C$46 - E$86 - E$40)</f>
        <v>11</v>
      </c>
      <c r="F282" s="8">
        <f xml:space="preserve"> (Data!$C$46 - F$86 - F$40)</f>
        <v>10</v>
      </c>
      <c r="G282" s="8">
        <f xml:space="preserve"> (Data!$C$46 - G$86 - G$40)</f>
        <v>8</v>
      </c>
      <c r="H282" s="8">
        <f xml:space="preserve"> (Data!$C$46 - H$86 - H$40)</f>
        <v>7</v>
      </c>
      <c r="I282" s="8">
        <f xml:space="preserve"> (Data!$C$46 - I$86 - I$40)</f>
        <v>5</v>
      </c>
      <c r="J282" s="8">
        <f xml:space="preserve"> (Data!$C$46 - J$86 - J$40)</f>
        <v>4</v>
      </c>
      <c r="K282" s="8">
        <f xml:space="preserve"> (Data!$C$46 - K$86 - K$40)</f>
        <v>2</v>
      </c>
      <c r="L282" s="8">
        <f xml:space="preserve"> (Data!$C$46 - L$86 - L$40)</f>
        <v>0</v>
      </c>
      <c r="M282" s="8">
        <f xml:space="preserve"> (Data!$C$46 - M$86 - M$40)</f>
        <v>-1</v>
      </c>
      <c r="N282" s="8">
        <f xml:space="preserve"> (Data!$C$46 - N$86 - N$40)</f>
        <v>-2</v>
      </c>
      <c r="O282" s="8">
        <f xml:space="preserve"> (Data!$C$46 - O$86 - O$40)</f>
        <v>-4</v>
      </c>
      <c r="P282" s="8">
        <f xml:space="preserve"> (Data!$C$46 - P$86 - P$40)</f>
        <v>-5</v>
      </c>
      <c r="Q282" s="8">
        <f xml:space="preserve"> (Data!$C$46 - Q$86 - Q$40)</f>
        <v>-7</v>
      </c>
      <c r="R282" s="8">
        <f xml:space="preserve"> (Data!$C$46 - R$86 - R$40)</f>
        <v>-8</v>
      </c>
      <c r="S282" s="8">
        <f xml:space="preserve"> (Data!$C$46 - S$86 - S$40)</f>
        <v>-9</v>
      </c>
      <c r="T282" s="8">
        <f xml:space="preserve"> (Data!$C$46 - T$86 - T$40)</f>
        <v>-11</v>
      </c>
      <c r="U282" s="8">
        <f xml:space="preserve"> (Data!$C$46 - U$86 - U$40)</f>
        <v>-12</v>
      </c>
    </row>
    <row r="283" spans="1:21">
      <c r="A283" s="8" t="s">
        <v>64</v>
      </c>
      <c r="B283" s="8">
        <f xml:space="preserve"> (Data!$C$46 - B$85 - B$40)</f>
        <v>12</v>
      </c>
      <c r="C283" s="8">
        <f xml:space="preserve"> (Data!$C$46 - C$85 - C$40)</f>
        <v>11</v>
      </c>
      <c r="D283" s="8">
        <f xml:space="preserve"> (Data!$C$46 - D$85 - D$40)</f>
        <v>11</v>
      </c>
      <c r="E283" s="8">
        <f xml:space="preserve"> (Data!$C$46 - E$85 - E$40)</f>
        <v>9</v>
      </c>
      <c r="F283" s="8">
        <f xml:space="preserve"> (Data!$C$46 - F$85 - F$40)</f>
        <v>8</v>
      </c>
      <c r="G283" s="8">
        <f xml:space="preserve"> (Data!$C$46 - G$85 - G$40)</f>
        <v>6</v>
      </c>
      <c r="H283" s="8">
        <f xml:space="preserve"> (Data!$C$46 - H$85 - H$40)</f>
        <v>5</v>
      </c>
      <c r="I283" s="8">
        <f xml:space="preserve"> (Data!$C$46 - I$85 - I$40)</f>
        <v>3</v>
      </c>
      <c r="J283" s="8">
        <f xml:space="preserve"> (Data!$C$46 - J$85 - J$40)</f>
        <v>2</v>
      </c>
      <c r="K283" s="8">
        <f xml:space="preserve"> (Data!$C$46 - K$85 - K$40)</f>
        <v>-1</v>
      </c>
      <c r="L283" s="8">
        <f xml:space="preserve"> (Data!$C$46 - L$85 - L$40)</f>
        <v>-3</v>
      </c>
      <c r="M283" s="8">
        <f xml:space="preserve"> (Data!$C$46 - M$85 - M$40)</f>
        <v>-4</v>
      </c>
      <c r="N283" s="8">
        <f xml:space="preserve"> (Data!$C$46 - N$85 - N$40)</f>
        <v>-7</v>
      </c>
      <c r="O283" s="8">
        <f xml:space="preserve"> (Data!$C$46 - O$85 - O$40)</f>
        <v>-8</v>
      </c>
      <c r="P283" s="8">
        <f xml:space="preserve"> (Data!$C$46 - P$85 - P$40)</f>
        <v>-10</v>
      </c>
      <c r="Q283" s="8">
        <f xml:space="preserve"> (Data!$C$46 - Q$85 - Q$40)</f>
        <v>-11</v>
      </c>
      <c r="R283" s="8">
        <f xml:space="preserve"> (Data!$C$46 - R$85 - R$40)</f>
        <v>-13</v>
      </c>
      <c r="S283" s="8">
        <f xml:space="preserve"> (Data!$C$46 - S$85 - S$40)</f>
        <v>-14</v>
      </c>
      <c r="T283" s="8">
        <f xml:space="preserve"> (Data!$C$46 - T$85 - T$40)</f>
        <v>-16</v>
      </c>
      <c r="U283" s="8">
        <f xml:space="preserve"> (Data!$C$46 - U$85 - U$40)</f>
        <v>-17</v>
      </c>
    </row>
    <row r="284" spans="1:21">
      <c r="A284" s="8" t="s">
        <v>65</v>
      </c>
      <c r="B284" s="8">
        <f xml:space="preserve"> (Data!$C$46 - B$85 - B$40)</f>
        <v>12</v>
      </c>
      <c r="C284" s="8">
        <f xml:space="preserve"> (Data!$C$46 - C$85 - C$40)</f>
        <v>11</v>
      </c>
      <c r="D284" s="8">
        <f xml:space="preserve"> (Data!$C$46 - D$85 - D$40)</f>
        <v>11</v>
      </c>
      <c r="E284" s="8">
        <f xml:space="preserve"> (Data!$C$46 - E$85 - E$40)</f>
        <v>9</v>
      </c>
      <c r="F284" s="8">
        <f xml:space="preserve"> (Data!$C$46 - F$85 - F$40)</f>
        <v>8</v>
      </c>
      <c r="G284" s="8">
        <f xml:space="preserve"> (Data!$C$46 - G$85 - G$40)</f>
        <v>6</v>
      </c>
      <c r="H284" s="8">
        <f xml:space="preserve"> (Data!$C$46 - H$85 - H$40)</f>
        <v>5</v>
      </c>
      <c r="I284" s="8">
        <f xml:space="preserve"> (Data!$C$46 - I$85 - I$40)</f>
        <v>3</v>
      </c>
      <c r="J284" s="8">
        <f xml:space="preserve"> (Data!$C$46 - J$85 - J$40)</f>
        <v>2</v>
      </c>
      <c r="K284" s="8">
        <f xml:space="preserve"> (Data!$C$46 - K$85 - K$40)</f>
        <v>-1</v>
      </c>
      <c r="L284" s="8">
        <f xml:space="preserve"> (Data!$C$46 - L$85 - L$40)</f>
        <v>-3</v>
      </c>
      <c r="M284" s="8">
        <f xml:space="preserve"> (Data!$C$46 - M$85 - M$40)</f>
        <v>-4</v>
      </c>
      <c r="N284" s="8">
        <f xml:space="preserve"> (Data!$C$46 - N$85 - N$40)</f>
        <v>-7</v>
      </c>
      <c r="O284" s="8">
        <f xml:space="preserve"> (Data!$C$46 - O$85 - O$40)</f>
        <v>-8</v>
      </c>
      <c r="P284" s="8">
        <f xml:space="preserve"> (Data!$C$46 - P$85 - P$40)</f>
        <v>-10</v>
      </c>
      <c r="Q284" s="8">
        <f xml:space="preserve"> (Data!$C$46 - Q$85 - Q$40)</f>
        <v>-11</v>
      </c>
      <c r="R284" s="8">
        <f xml:space="preserve"> (Data!$C$46 - R$85 - R$40)</f>
        <v>-13</v>
      </c>
      <c r="S284" s="8">
        <f xml:space="preserve"> (Data!$C$46 - S$85 - S$40)</f>
        <v>-14</v>
      </c>
      <c r="T284" s="8">
        <f xml:space="preserve"> (Data!$C$46 - T$85 - T$40)</f>
        <v>-16</v>
      </c>
      <c r="U284" s="8">
        <f xml:space="preserve"> (Data!$C$46 - U$85 - U$40)</f>
        <v>-17</v>
      </c>
    </row>
    <row r="285" spans="1:21">
      <c r="A285" s="8" t="s">
        <v>66</v>
      </c>
      <c r="B285" s="8">
        <f xml:space="preserve"> (Data!$C$46 - B$84 - B$40)</f>
        <v>14</v>
      </c>
      <c r="C285" s="8">
        <f xml:space="preserve"> (Data!$C$46 - C$84 - C$40)</f>
        <v>13</v>
      </c>
      <c r="D285" s="8">
        <f xml:space="preserve"> (Data!$C$46 - D$84 - D$40)</f>
        <v>13</v>
      </c>
      <c r="E285" s="8">
        <f xml:space="preserve"> (Data!$C$46 - E$84 - E$40)</f>
        <v>11</v>
      </c>
      <c r="F285" s="8">
        <f xml:space="preserve"> (Data!$C$46 - F$84 - F$40)</f>
        <v>10</v>
      </c>
      <c r="G285" s="8">
        <f xml:space="preserve"> (Data!$C$46 - G$84 - G$40)</f>
        <v>8</v>
      </c>
      <c r="H285" s="8">
        <f xml:space="preserve"> (Data!$C$46 - H$84 - H$40)</f>
        <v>7</v>
      </c>
      <c r="I285" s="8">
        <f xml:space="preserve"> (Data!$C$46 - I$84 - I$40)</f>
        <v>5</v>
      </c>
      <c r="J285" s="8">
        <f xml:space="preserve"> (Data!$C$46 - J$84 - J$40)</f>
        <v>4</v>
      </c>
      <c r="K285" s="8">
        <f xml:space="preserve"> (Data!$C$46 - K$84 - K$40)</f>
        <v>1</v>
      </c>
      <c r="L285" s="8">
        <f xml:space="preserve"> (Data!$C$46 - L$84 - L$40)</f>
        <v>-1</v>
      </c>
      <c r="M285" s="8">
        <f xml:space="preserve"> (Data!$C$46 - M$84 - M$40)</f>
        <v>-2</v>
      </c>
      <c r="N285" s="8">
        <f xml:space="preserve"> (Data!$C$46 - N$84 - N$40)</f>
        <v>-4</v>
      </c>
      <c r="O285" s="8">
        <f xml:space="preserve"> (Data!$C$46 - O$84 - O$40)</f>
        <v>-5</v>
      </c>
      <c r="P285" s="8">
        <f xml:space="preserve"> (Data!$C$46 - P$84 - P$40)</f>
        <v>-7</v>
      </c>
      <c r="Q285" s="8">
        <f xml:space="preserve"> (Data!$C$46 - Q$84 - Q$40)</f>
        <v>-8</v>
      </c>
      <c r="R285" s="8">
        <f xml:space="preserve"> (Data!$C$46 - R$84 - R$40)</f>
        <v>-10</v>
      </c>
      <c r="S285" s="8">
        <f xml:space="preserve"> (Data!$C$46 - S$84 - S$40)</f>
        <v>-11</v>
      </c>
      <c r="T285" s="8">
        <f xml:space="preserve"> (Data!$C$46 - T$84 - T$40)</f>
        <v>-13</v>
      </c>
      <c r="U285" s="8">
        <f xml:space="preserve"> (Data!$C$46 - U$84 - U$40)</f>
        <v>-14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10</v>
      </c>
      <c r="C289" s="8">
        <f xml:space="preserve"> (Data!$D$44 - C$86 - C$40)</f>
        <v>9</v>
      </c>
      <c r="D289" s="8">
        <f xml:space="preserve"> (Data!$D$44 - D$86 - D$40)</f>
        <v>9</v>
      </c>
      <c r="E289" s="8">
        <f xml:space="preserve"> (Data!$D$44 - E$86 - E$40)</f>
        <v>6</v>
      </c>
      <c r="F289" s="8">
        <f xml:space="preserve"> (Data!$D$44 - F$86 - F$40)</f>
        <v>5</v>
      </c>
      <c r="G289" s="8">
        <f xml:space="preserve"> (Data!$D$44 - G$86 - G$40)</f>
        <v>3</v>
      </c>
      <c r="H289" s="8">
        <f xml:space="preserve"> (Data!$D$44 - H$86 - H$40)</f>
        <v>2</v>
      </c>
      <c r="I289" s="8">
        <f xml:space="preserve"> (Data!$D$44 - I$86 - I$40)</f>
        <v>0</v>
      </c>
      <c r="J289" s="8">
        <f xml:space="preserve"> (Data!$D$44 - J$86 - J$40)</f>
        <v>-1</v>
      </c>
      <c r="K289" s="8">
        <f xml:space="preserve"> (Data!$D$44 - K$86 - K$40)</f>
        <v>-3</v>
      </c>
      <c r="L289" s="8">
        <f xml:space="preserve"> (Data!$D$44 - L$86 - L$40)</f>
        <v>-5</v>
      </c>
      <c r="M289" s="8">
        <f xml:space="preserve"> (Data!$D$44 - M$86 - M$40)</f>
        <v>-6</v>
      </c>
      <c r="N289" s="8">
        <f xml:space="preserve"> (Data!$D$44 - N$86 - N$40)</f>
        <v>-7</v>
      </c>
      <c r="O289" s="8">
        <f xml:space="preserve"> (Data!$D$44 - O$86 - O$40)</f>
        <v>-9</v>
      </c>
      <c r="P289" s="8">
        <f xml:space="preserve"> (Data!$D$44 - P$86 - P$40)</f>
        <v>-10</v>
      </c>
      <c r="Q289" s="8">
        <f xml:space="preserve"> (Data!$D$44 - Q$86 - Q$40)</f>
        <v>-12</v>
      </c>
      <c r="R289" s="8">
        <f xml:space="preserve"> (Data!$D$44 - R$86 - R$40)</f>
        <v>-13</v>
      </c>
      <c r="S289" s="8">
        <f xml:space="preserve"> (Data!$D$44 - S$86 - S$40)</f>
        <v>-14</v>
      </c>
      <c r="T289" s="8">
        <f xml:space="preserve"> (Data!$D$44 - T$86 - T$40)</f>
        <v>-16</v>
      </c>
      <c r="U289" s="8">
        <f xml:space="preserve"> (Data!$D$44 - U$86 - U$40)</f>
        <v>-17</v>
      </c>
    </row>
    <row r="290" spans="1:21">
      <c r="A290" s="8" t="s">
        <v>64</v>
      </c>
      <c r="B290" s="8">
        <f xml:space="preserve"> (Data!$D$44 - B$85 - B$40)</f>
        <v>7</v>
      </c>
      <c r="C290" s="8">
        <f xml:space="preserve"> (Data!$D$44 - C$85 - C$40)</f>
        <v>6</v>
      </c>
      <c r="D290" s="8">
        <f xml:space="preserve"> (Data!$D$44 - D$85 - D$40)</f>
        <v>6</v>
      </c>
      <c r="E290" s="8">
        <f xml:space="preserve"> (Data!$D$44 - E$85 - E$40)</f>
        <v>4</v>
      </c>
      <c r="F290" s="8">
        <f xml:space="preserve"> (Data!$D$44 - F$85 - F$40)</f>
        <v>3</v>
      </c>
      <c r="G290" s="8">
        <f xml:space="preserve"> (Data!$D$44 - G$85 - G$40)</f>
        <v>1</v>
      </c>
      <c r="H290" s="8">
        <f xml:space="preserve"> (Data!$D$44 - H$85 - H$40)</f>
        <v>0</v>
      </c>
      <c r="I290" s="8">
        <f xml:space="preserve"> (Data!$D$44 - I$85 - I$40)</f>
        <v>-2</v>
      </c>
      <c r="J290" s="8">
        <f xml:space="preserve"> (Data!$D$44 - J$85 - J$40)</f>
        <v>-3</v>
      </c>
      <c r="K290" s="8">
        <f xml:space="preserve"> (Data!$D$44 - K$85 - K$40)</f>
        <v>-6</v>
      </c>
      <c r="L290" s="8">
        <f xml:space="preserve"> (Data!$D$44 - L$85 - L$40)</f>
        <v>-8</v>
      </c>
      <c r="M290" s="8">
        <f xml:space="preserve"> (Data!$D$44 - M$85 - M$40)</f>
        <v>-9</v>
      </c>
      <c r="N290" s="8">
        <f xml:space="preserve"> (Data!$D$44 - N$85 - N$40)</f>
        <v>-12</v>
      </c>
      <c r="O290" s="8">
        <f xml:space="preserve"> (Data!$D$44 - O$85 - O$40)</f>
        <v>-13</v>
      </c>
      <c r="P290" s="8">
        <f xml:space="preserve"> (Data!$D$44 - P$85 - P$40)</f>
        <v>-15</v>
      </c>
      <c r="Q290" s="8">
        <f xml:space="preserve"> (Data!$D$44 - Q$85 - Q$40)</f>
        <v>-16</v>
      </c>
      <c r="R290" s="8">
        <f xml:space="preserve"> (Data!$D$44 - R$85 - R$40)</f>
        <v>-18</v>
      </c>
      <c r="S290" s="8">
        <f xml:space="preserve"> (Data!$D$44 - S$85 - S$40)</f>
        <v>-19</v>
      </c>
      <c r="T290" s="8">
        <f xml:space="preserve"> (Data!$D$44 - T$85 - T$40)</f>
        <v>-21</v>
      </c>
      <c r="U290" s="8">
        <f xml:space="preserve"> (Data!$D$44 - U$85 - U$40)</f>
        <v>-22</v>
      </c>
    </row>
    <row r="291" spans="1:21">
      <c r="A291" s="8" t="s">
        <v>65</v>
      </c>
      <c r="B291" s="8">
        <f xml:space="preserve"> (Data!$D$44 - B$85 - B$40)</f>
        <v>7</v>
      </c>
      <c r="C291" s="8">
        <f xml:space="preserve"> (Data!$D$44 - C$85 - C$40)</f>
        <v>6</v>
      </c>
      <c r="D291" s="8">
        <f xml:space="preserve"> (Data!$D$44 - D$85 - D$40)</f>
        <v>6</v>
      </c>
      <c r="E291" s="8">
        <f xml:space="preserve"> (Data!$D$44 - E$85 - E$40)</f>
        <v>4</v>
      </c>
      <c r="F291" s="8">
        <f xml:space="preserve"> (Data!$D$44 - F$85 - F$40)</f>
        <v>3</v>
      </c>
      <c r="G291" s="8">
        <f xml:space="preserve"> (Data!$D$44 - G$85 - G$40)</f>
        <v>1</v>
      </c>
      <c r="H291" s="8">
        <f xml:space="preserve"> (Data!$D$44 - H$85 - H$40)</f>
        <v>0</v>
      </c>
      <c r="I291" s="8">
        <f xml:space="preserve"> (Data!$D$44 - I$85 - I$40)</f>
        <v>-2</v>
      </c>
      <c r="J291" s="8">
        <f xml:space="preserve"> (Data!$D$44 - J$85 - J$40)</f>
        <v>-3</v>
      </c>
      <c r="K291" s="8">
        <f xml:space="preserve"> (Data!$D$44 - K$85 - K$40)</f>
        <v>-6</v>
      </c>
      <c r="L291" s="8">
        <f xml:space="preserve"> (Data!$D$44 - L$85 - L$40)</f>
        <v>-8</v>
      </c>
      <c r="M291" s="8">
        <f xml:space="preserve"> (Data!$D$44 - M$85 - M$40)</f>
        <v>-9</v>
      </c>
      <c r="N291" s="8">
        <f xml:space="preserve"> (Data!$D$44 - N$85 - N$40)</f>
        <v>-12</v>
      </c>
      <c r="O291" s="8">
        <f xml:space="preserve"> (Data!$D$44 - O$85 - O$40)</f>
        <v>-13</v>
      </c>
      <c r="P291" s="8">
        <f xml:space="preserve"> (Data!$D$44 - P$85 - P$40)</f>
        <v>-15</v>
      </c>
      <c r="Q291" s="8">
        <f xml:space="preserve"> (Data!$D$44 - Q$85 - Q$40)</f>
        <v>-16</v>
      </c>
      <c r="R291" s="8">
        <f xml:space="preserve"> (Data!$D$44 - R$85 - R$40)</f>
        <v>-18</v>
      </c>
      <c r="S291" s="8">
        <f xml:space="preserve"> (Data!$D$44 - S$85 - S$40)</f>
        <v>-19</v>
      </c>
      <c r="T291" s="8">
        <f xml:space="preserve"> (Data!$D$44 - T$85 - T$40)</f>
        <v>-21</v>
      </c>
      <c r="U291" s="8">
        <f xml:space="preserve"> (Data!$D$44 - U$85 - U$40)</f>
        <v>-22</v>
      </c>
    </row>
    <row r="292" spans="1:21">
      <c r="A292" s="8" t="s">
        <v>66</v>
      </c>
      <c r="B292" s="8">
        <f xml:space="preserve"> (Data!$D$44 - B$84 - B$40)</f>
        <v>9</v>
      </c>
      <c r="C292" s="8">
        <f xml:space="preserve"> (Data!$D$44 - C$84 - C$40)</f>
        <v>8</v>
      </c>
      <c r="D292" s="8">
        <f xml:space="preserve"> (Data!$D$44 - D$84 - D$40)</f>
        <v>8</v>
      </c>
      <c r="E292" s="8">
        <f xml:space="preserve"> (Data!$D$44 - E$84 - E$40)</f>
        <v>6</v>
      </c>
      <c r="F292" s="8">
        <f xml:space="preserve"> (Data!$D$44 - F$84 - F$40)</f>
        <v>5</v>
      </c>
      <c r="G292" s="8">
        <f xml:space="preserve"> (Data!$D$44 - G$84 - G$40)</f>
        <v>3</v>
      </c>
      <c r="H292" s="8">
        <f xml:space="preserve"> (Data!$D$44 - H$84 - H$40)</f>
        <v>2</v>
      </c>
      <c r="I292" s="8">
        <f xml:space="preserve"> (Data!$D$44 - I$84 - I$40)</f>
        <v>0</v>
      </c>
      <c r="J292" s="8">
        <f xml:space="preserve"> (Data!$D$44 - J$84 - J$40)</f>
        <v>-1</v>
      </c>
      <c r="K292" s="8">
        <f xml:space="preserve"> (Data!$D$44 - K$84 - K$40)</f>
        <v>-4</v>
      </c>
      <c r="L292" s="8">
        <f xml:space="preserve"> (Data!$D$44 - L$84 - L$40)</f>
        <v>-6</v>
      </c>
      <c r="M292" s="8">
        <f xml:space="preserve"> (Data!$D$44 - M$84 - M$40)</f>
        <v>-7</v>
      </c>
      <c r="N292" s="8">
        <f xml:space="preserve"> (Data!$D$44 - N$84 - N$40)</f>
        <v>-9</v>
      </c>
      <c r="O292" s="8">
        <f xml:space="preserve"> (Data!$D$44 - O$84 - O$40)</f>
        <v>-10</v>
      </c>
      <c r="P292" s="8">
        <f xml:space="preserve"> (Data!$D$44 - P$84 - P$40)</f>
        <v>-12</v>
      </c>
      <c r="Q292" s="8">
        <f xml:space="preserve"> (Data!$D$44 - Q$84 - Q$40)</f>
        <v>-13</v>
      </c>
      <c r="R292" s="8">
        <f xml:space="preserve"> (Data!$D$44 - R$84 - R$40)</f>
        <v>-15</v>
      </c>
      <c r="S292" s="8">
        <f xml:space="preserve"> (Data!$D$44 - S$84 - S$40)</f>
        <v>-16</v>
      </c>
      <c r="T292" s="8">
        <f xml:space="preserve"> (Data!$D$44 - T$84 - T$40)</f>
        <v>-18</v>
      </c>
      <c r="U292" s="8">
        <f xml:space="preserve"> (Data!$D$44 - U$84 - U$40)</f>
        <v>-19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15</v>
      </c>
      <c r="C294" s="8">
        <f xml:space="preserve"> (Data!$D$45 - C$86 - C$40)</f>
        <v>14</v>
      </c>
      <c r="D294" s="8">
        <f xml:space="preserve"> (Data!$D$45 - D$86 - D$40)</f>
        <v>14</v>
      </c>
      <c r="E294" s="8">
        <f xml:space="preserve"> (Data!$D$45 - E$86 - E$40)</f>
        <v>11</v>
      </c>
      <c r="F294" s="8">
        <f xml:space="preserve"> (Data!$D$45 - F$86 - F$40)</f>
        <v>10</v>
      </c>
      <c r="G294" s="8">
        <f xml:space="preserve"> (Data!$D$45 - G$86 - G$40)</f>
        <v>8</v>
      </c>
      <c r="H294" s="8">
        <f xml:space="preserve"> (Data!$D$45 - H$86 - H$40)</f>
        <v>7</v>
      </c>
      <c r="I294" s="8">
        <f xml:space="preserve"> (Data!$D$45 - I$86 - I$40)</f>
        <v>5</v>
      </c>
      <c r="J294" s="8">
        <f xml:space="preserve"> (Data!$D$45 - J$86 - J$40)</f>
        <v>4</v>
      </c>
      <c r="K294" s="8">
        <f xml:space="preserve"> (Data!$D$45 - K$86 - K$40)</f>
        <v>2</v>
      </c>
      <c r="L294" s="8">
        <f xml:space="preserve"> (Data!$D$45 - L$86 - L$40)</f>
        <v>0</v>
      </c>
      <c r="M294" s="8">
        <f xml:space="preserve"> (Data!$D$45 - M$86 - M$40)</f>
        <v>-1</v>
      </c>
      <c r="N294" s="8">
        <f xml:space="preserve"> (Data!$D$45 - N$86 - N$40)</f>
        <v>-2</v>
      </c>
      <c r="O294" s="8">
        <f xml:space="preserve"> (Data!$D$45 - O$86 - O$40)</f>
        <v>-4</v>
      </c>
      <c r="P294" s="8">
        <f xml:space="preserve"> (Data!$D$45 - P$86 - P$40)</f>
        <v>-5</v>
      </c>
      <c r="Q294" s="8">
        <f xml:space="preserve"> (Data!$D$45 - Q$86 - Q$40)</f>
        <v>-7</v>
      </c>
      <c r="R294" s="8">
        <f xml:space="preserve"> (Data!$D$45 - R$86 - R$40)</f>
        <v>-8</v>
      </c>
      <c r="S294" s="8">
        <f xml:space="preserve"> (Data!$D$45 - S$86 - S$40)</f>
        <v>-9</v>
      </c>
      <c r="T294" s="8">
        <f xml:space="preserve"> (Data!$D$45 - T$86 - T$40)</f>
        <v>-11</v>
      </c>
      <c r="U294" s="8">
        <f xml:space="preserve"> (Data!$D$45 - U$86 - U$40)</f>
        <v>-12</v>
      </c>
    </row>
    <row r="295" spans="1:21">
      <c r="A295" s="8" t="s">
        <v>64</v>
      </c>
      <c r="B295" s="8">
        <f xml:space="preserve"> (Data!$D$45 - B$85 - B$40)</f>
        <v>12</v>
      </c>
      <c r="C295" s="8">
        <f xml:space="preserve"> (Data!$D$45 - C$85 - C$40)</f>
        <v>11</v>
      </c>
      <c r="D295" s="8">
        <f xml:space="preserve"> (Data!$D$45 - D$85 - D$40)</f>
        <v>11</v>
      </c>
      <c r="E295" s="8">
        <f xml:space="preserve"> (Data!$D$45 - E$85 - E$40)</f>
        <v>9</v>
      </c>
      <c r="F295" s="8">
        <f xml:space="preserve"> (Data!$D$45 - F$85 - F$40)</f>
        <v>8</v>
      </c>
      <c r="G295" s="8">
        <f xml:space="preserve"> (Data!$D$45 - G$85 - G$40)</f>
        <v>6</v>
      </c>
      <c r="H295" s="8">
        <f xml:space="preserve"> (Data!$D$45 - H$85 - H$40)</f>
        <v>5</v>
      </c>
      <c r="I295" s="8">
        <f xml:space="preserve"> (Data!$D$45 - I$85 - I$40)</f>
        <v>3</v>
      </c>
      <c r="J295" s="8">
        <f xml:space="preserve"> (Data!$D$45 - J$85 - J$40)</f>
        <v>2</v>
      </c>
      <c r="K295" s="8">
        <f xml:space="preserve"> (Data!$D$45 - K$85 - K$40)</f>
        <v>-1</v>
      </c>
      <c r="L295" s="8">
        <f xml:space="preserve"> (Data!$D$45 - L$85 - L$40)</f>
        <v>-3</v>
      </c>
      <c r="M295" s="8">
        <f xml:space="preserve"> (Data!$D$45 - M$85 - M$40)</f>
        <v>-4</v>
      </c>
      <c r="N295" s="8">
        <f xml:space="preserve"> (Data!$D$45 - N$85 - N$40)</f>
        <v>-7</v>
      </c>
      <c r="O295" s="8">
        <f xml:space="preserve"> (Data!$D$45 - O$85 - O$40)</f>
        <v>-8</v>
      </c>
      <c r="P295" s="8">
        <f xml:space="preserve"> (Data!$D$45 - P$85 - P$40)</f>
        <v>-10</v>
      </c>
      <c r="Q295" s="8">
        <f xml:space="preserve"> (Data!$D$45 - Q$85 - Q$40)</f>
        <v>-11</v>
      </c>
      <c r="R295" s="8">
        <f xml:space="preserve"> (Data!$D$45 - R$85 - R$40)</f>
        <v>-13</v>
      </c>
      <c r="S295" s="8">
        <f xml:space="preserve"> (Data!$D$45 - S$85 - S$40)</f>
        <v>-14</v>
      </c>
      <c r="T295" s="8">
        <f xml:space="preserve"> (Data!$D$45 - T$85 - T$40)</f>
        <v>-16</v>
      </c>
      <c r="U295" s="8">
        <f xml:space="preserve"> (Data!$D$45 - U$85 - U$40)</f>
        <v>-17</v>
      </c>
    </row>
    <row r="296" spans="1:21">
      <c r="A296" s="8" t="s">
        <v>65</v>
      </c>
      <c r="B296" s="8">
        <f xml:space="preserve"> (Data!$D$45 - B$85 - B$40)</f>
        <v>12</v>
      </c>
      <c r="C296" s="8">
        <f xml:space="preserve"> (Data!$D$45 - C$85 - C$40)</f>
        <v>11</v>
      </c>
      <c r="D296" s="8">
        <f xml:space="preserve"> (Data!$D$45 - D$85 - D$40)</f>
        <v>11</v>
      </c>
      <c r="E296" s="8">
        <f xml:space="preserve"> (Data!$D$45 - E$85 - E$40)</f>
        <v>9</v>
      </c>
      <c r="F296" s="8">
        <f xml:space="preserve"> (Data!$D$45 - F$85 - F$40)</f>
        <v>8</v>
      </c>
      <c r="G296" s="8">
        <f xml:space="preserve"> (Data!$D$45 - G$85 - G$40)</f>
        <v>6</v>
      </c>
      <c r="H296" s="8">
        <f xml:space="preserve"> (Data!$D$45 - H$85 - H$40)</f>
        <v>5</v>
      </c>
      <c r="I296" s="8">
        <f xml:space="preserve"> (Data!$D$45 - I$85 - I$40)</f>
        <v>3</v>
      </c>
      <c r="J296" s="8">
        <f xml:space="preserve"> (Data!$D$45 - J$85 - J$40)</f>
        <v>2</v>
      </c>
      <c r="K296" s="8">
        <f xml:space="preserve"> (Data!$D$45 - K$85 - K$40)</f>
        <v>-1</v>
      </c>
      <c r="L296" s="8">
        <f xml:space="preserve"> (Data!$D$45 - L$85 - L$40)</f>
        <v>-3</v>
      </c>
      <c r="M296" s="8">
        <f xml:space="preserve"> (Data!$D$45 - M$85 - M$40)</f>
        <v>-4</v>
      </c>
      <c r="N296" s="8">
        <f xml:space="preserve"> (Data!$D$45 - N$85 - N$40)</f>
        <v>-7</v>
      </c>
      <c r="O296" s="8">
        <f xml:space="preserve"> (Data!$D$45 - O$85 - O$40)</f>
        <v>-8</v>
      </c>
      <c r="P296" s="8">
        <f xml:space="preserve"> (Data!$D$45 - P$85 - P$40)</f>
        <v>-10</v>
      </c>
      <c r="Q296" s="8">
        <f xml:space="preserve"> (Data!$D$45 - Q$85 - Q$40)</f>
        <v>-11</v>
      </c>
      <c r="R296" s="8">
        <f xml:space="preserve"> (Data!$D$45 - R$85 - R$40)</f>
        <v>-13</v>
      </c>
      <c r="S296" s="8">
        <f xml:space="preserve"> (Data!$D$45 - S$85 - S$40)</f>
        <v>-14</v>
      </c>
      <c r="T296" s="8">
        <f xml:space="preserve"> (Data!$D$45 - T$85 - T$40)</f>
        <v>-16</v>
      </c>
      <c r="U296" s="8">
        <f xml:space="preserve"> (Data!$D$45 - U$85 - U$40)</f>
        <v>-17</v>
      </c>
    </row>
    <row r="297" spans="1:21">
      <c r="A297" s="8" t="s">
        <v>66</v>
      </c>
      <c r="B297" s="8">
        <f xml:space="preserve"> (Data!$D$45 - B$84 - B$40)</f>
        <v>14</v>
      </c>
      <c r="C297" s="8">
        <f xml:space="preserve"> (Data!$D$45 - C$84 - C$40)</f>
        <v>13</v>
      </c>
      <c r="D297" s="8">
        <f xml:space="preserve"> (Data!$D$45 - D$84 - D$40)</f>
        <v>13</v>
      </c>
      <c r="E297" s="8">
        <f xml:space="preserve"> (Data!$D$45 - E$84 - E$40)</f>
        <v>11</v>
      </c>
      <c r="F297" s="8">
        <f xml:space="preserve"> (Data!$D$45 - F$84 - F$40)</f>
        <v>10</v>
      </c>
      <c r="G297" s="8">
        <f xml:space="preserve"> (Data!$D$45 - G$84 - G$40)</f>
        <v>8</v>
      </c>
      <c r="H297" s="8">
        <f xml:space="preserve"> (Data!$D$45 - H$84 - H$40)</f>
        <v>7</v>
      </c>
      <c r="I297" s="8">
        <f xml:space="preserve"> (Data!$D$45 - I$84 - I$40)</f>
        <v>5</v>
      </c>
      <c r="J297" s="8">
        <f xml:space="preserve"> (Data!$D$45 - J$84 - J$40)</f>
        <v>4</v>
      </c>
      <c r="K297" s="8">
        <f xml:space="preserve"> (Data!$D$45 - K$84 - K$40)</f>
        <v>1</v>
      </c>
      <c r="L297" s="8">
        <f xml:space="preserve"> (Data!$D$45 - L$84 - L$40)</f>
        <v>-1</v>
      </c>
      <c r="M297" s="8">
        <f xml:space="preserve"> (Data!$D$45 - M$84 - M$40)</f>
        <v>-2</v>
      </c>
      <c r="N297" s="8">
        <f xml:space="preserve"> (Data!$D$45 - N$84 - N$40)</f>
        <v>-4</v>
      </c>
      <c r="O297" s="8">
        <f xml:space="preserve"> (Data!$D$45 - O$84 - O$40)</f>
        <v>-5</v>
      </c>
      <c r="P297" s="8">
        <f xml:space="preserve"> (Data!$D$45 - P$84 - P$40)</f>
        <v>-7</v>
      </c>
      <c r="Q297" s="8">
        <f xml:space="preserve"> (Data!$D$45 - Q$84 - Q$40)</f>
        <v>-8</v>
      </c>
      <c r="R297" s="8">
        <f xml:space="preserve"> (Data!$D$45 - R$84 - R$40)</f>
        <v>-10</v>
      </c>
      <c r="S297" s="8">
        <f xml:space="preserve"> (Data!$D$45 - S$84 - S$40)</f>
        <v>-11</v>
      </c>
      <c r="T297" s="8">
        <f xml:space="preserve"> (Data!$D$45 - T$84 - T$40)</f>
        <v>-13</v>
      </c>
      <c r="U297" s="8">
        <f xml:space="preserve"> (Data!$D$45 - U$84 - U$40)</f>
        <v>-14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20</v>
      </c>
      <c r="C299" s="8">
        <f xml:space="preserve"> (Data!$D$46 - C$86 - C$40)</f>
        <v>19</v>
      </c>
      <c r="D299" s="8">
        <f xml:space="preserve"> (Data!$D$46 - D$86 - D$40)</f>
        <v>19</v>
      </c>
      <c r="E299" s="8">
        <f xml:space="preserve"> (Data!$D$46 - E$86 - E$40)</f>
        <v>16</v>
      </c>
      <c r="F299" s="8">
        <f xml:space="preserve"> (Data!$D$46 - F$86 - F$40)</f>
        <v>15</v>
      </c>
      <c r="G299" s="8">
        <f xml:space="preserve"> (Data!$D$46 - G$86 - G$40)</f>
        <v>13</v>
      </c>
      <c r="H299" s="8">
        <f xml:space="preserve"> (Data!$D$46 - H$86 - H$40)</f>
        <v>12</v>
      </c>
      <c r="I299" s="8">
        <f xml:space="preserve"> (Data!$D$46 - I$86 - I$40)</f>
        <v>10</v>
      </c>
      <c r="J299" s="8">
        <f xml:space="preserve"> (Data!$D$46 - J$86 - J$40)</f>
        <v>9</v>
      </c>
      <c r="K299" s="8">
        <f xml:space="preserve"> (Data!$D$46 - K$86 - K$40)</f>
        <v>7</v>
      </c>
      <c r="L299" s="8">
        <f xml:space="preserve"> (Data!$D$46 - L$86 - L$40)</f>
        <v>5</v>
      </c>
      <c r="M299" s="8">
        <f xml:space="preserve"> (Data!$D$46 - M$86 - M$40)</f>
        <v>4</v>
      </c>
      <c r="N299" s="8">
        <f xml:space="preserve"> (Data!$D$46 - N$86 - N$40)</f>
        <v>3</v>
      </c>
      <c r="O299" s="8">
        <f xml:space="preserve"> (Data!$D$46 - O$86 - O$40)</f>
        <v>1</v>
      </c>
      <c r="P299" s="8">
        <f xml:space="preserve"> (Data!$D$46 - P$86 - P$40)</f>
        <v>0</v>
      </c>
      <c r="Q299" s="8">
        <f xml:space="preserve"> (Data!$D$46 - Q$86 - Q$40)</f>
        <v>-2</v>
      </c>
      <c r="R299" s="8">
        <f xml:space="preserve"> (Data!$D$46 - R$86 - R$40)</f>
        <v>-3</v>
      </c>
      <c r="S299" s="8">
        <f xml:space="preserve"> (Data!$D$46 - S$86 - S$40)</f>
        <v>-4</v>
      </c>
      <c r="T299" s="8">
        <f xml:space="preserve"> (Data!$D$46 - T$86 - T$40)</f>
        <v>-6</v>
      </c>
      <c r="U299" s="8">
        <f xml:space="preserve"> (Data!$D$46 - U$86 - U$40)</f>
        <v>-7</v>
      </c>
    </row>
    <row r="300" spans="1:21">
      <c r="A300" s="8" t="s">
        <v>64</v>
      </c>
      <c r="B300" s="8">
        <f xml:space="preserve"> (Data!$D$46 - B$85 - B$40)</f>
        <v>17</v>
      </c>
      <c r="C300" s="8">
        <f xml:space="preserve"> (Data!$D$46 - C$85 - C$40)</f>
        <v>16</v>
      </c>
      <c r="D300" s="8">
        <f xml:space="preserve"> (Data!$D$46 - D$85 - D$40)</f>
        <v>16</v>
      </c>
      <c r="E300" s="8">
        <f xml:space="preserve"> (Data!$D$46 - E$85 - E$40)</f>
        <v>14</v>
      </c>
      <c r="F300" s="8">
        <f xml:space="preserve"> (Data!$D$46 - F$85 - F$40)</f>
        <v>13</v>
      </c>
      <c r="G300" s="8">
        <f xml:space="preserve"> (Data!$D$46 - G$85 - G$40)</f>
        <v>11</v>
      </c>
      <c r="H300" s="8">
        <f xml:space="preserve"> (Data!$D$46 - H$85 - H$40)</f>
        <v>10</v>
      </c>
      <c r="I300" s="8">
        <f xml:space="preserve"> (Data!$D$46 - I$85 - I$40)</f>
        <v>8</v>
      </c>
      <c r="J300" s="8">
        <f xml:space="preserve"> (Data!$D$46 - J$85 - J$40)</f>
        <v>7</v>
      </c>
      <c r="K300" s="8">
        <f xml:space="preserve"> (Data!$D$46 - K$85 - K$40)</f>
        <v>4</v>
      </c>
      <c r="L300" s="8">
        <f xml:space="preserve"> (Data!$D$46 - L$85 - L$40)</f>
        <v>2</v>
      </c>
      <c r="M300" s="8">
        <f xml:space="preserve"> (Data!$D$46 - M$85 - M$40)</f>
        <v>1</v>
      </c>
      <c r="N300" s="8">
        <f xml:space="preserve"> (Data!$D$46 - N$85 - N$40)</f>
        <v>-2</v>
      </c>
      <c r="O300" s="8">
        <f xml:space="preserve"> (Data!$D$46 - O$85 - O$40)</f>
        <v>-3</v>
      </c>
      <c r="P300" s="8">
        <f xml:space="preserve"> (Data!$D$46 - P$85 - P$40)</f>
        <v>-5</v>
      </c>
      <c r="Q300" s="8">
        <f xml:space="preserve"> (Data!$D$46 - Q$85 - Q$40)</f>
        <v>-6</v>
      </c>
      <c r="R300" s="8">
        <f xml:space="preserve"> (Data!$D$46 - R$85 - R$40)</f>
        <v>-8</v>
      </c>
      <c r="S300" s="8">
        <f xml:space="preserve"> (Data!$D$46 - S$85 - S$40)</f>
        <v>-9</v>
      </c>
      <c r="T300" s="8">
        <f xml:space="preserve"> (Data!$D$46 - T$85 - T$40)</f>
        <v>-11</v>
      </c>
      <c r="U300" s="8">
        <f xml:space="preserve"> (Data!$D$46 - U$85 - U$40)</f>
        <v>-12</v>
      </c>
    </row>
    <row r="301" spans="1:21">
      <c r="A301" s="8" t="s">
        <v>65</v>
      </c>
      <c r="B301" s="8">
        <f xml:space="preserve"> (Data!$D$46 - B$85 - B$40)</f>
        <v>17</v>
      </c>
      <c r="C301" s="8">
        <f xml:space="preserve"> (Data!$D$46 - C$85 - C$40)</f>
        <v>16</v>
      </c>
      <c r="D301" s="8">
        <f xml:space="preserve"> (Data!$D$46 - D$85 - D$40)</f>
        <v>16</v>
      </c>
      <c r="E301" s="8">
        <f xml:space="preserve"> (Data!$D$46 - E$85 - E$40)</f>
        <v>14</v>
      </c>
      <c r="F301" s="8">
        <f xml:space="preserve"> (Data!$D$46 - F$85 - F$40)</f>
        <v>13</v>
      </c>
      <c r="G301" s="8">
        <f xml:space="preserve"> (Data!$D$46 - G$85 - G$40)</f>
        <v>11</v>
      </c>
      <c r="H301" s="8">
        <f xml:space="preserve"> (Data!$D$46 - H$85 - H$40)</f>
        <v>10</v>
      </c>
      <c r="I301" s="8">
        <f xml:space="preserve"> (Data!$D$46 - I$85 - I$40)</f>
        <v>8</v>
      </c>
      <c r="J301" s="8">
        <f xml:space="preserve"> (Data!$D$46 - J$85 - J$40)</f>
        <v>7</v>
      </c>
      <c r="K301" s="8">
        <f xml:space="preserve"> (Data!$D$46 - K$85 - K$40)</f>
        <v>4</v>
      </c>
      <c r="L301" s="8">
        <f xml:space="preserve"> (Data!$D$46 - L$85 - L$40)</f>
        <v>2</v>
      </c>
      <c r="M301" s="8">
        <f xml:space="preserve"> (Data!$D$46 - M$85 - M$40)</f>
        <v>1</v>
      </c>
      <c r="N301" s="8">
        <f xml:space="preserve"> (Data!$D$46 - N$85 - N$40)</f>
        <v>-2</v>
      </c>
      <c r="O301" s="8">
        <f xml:space="preserve"> (Data!$D$46 - O$85 - O$40)</f>
        <v>-3</v>
      </c>
      <c r="P301" s="8">
        <f xml:space="preserve"> (Data!$D$46 - P$85 - P$40)</f>
        <v>-5</v>
      </c>
      <c r="Q301" s="8">
        <f xml:space="preserve"> (Data!$D$46 - Q$85 - Q$40)</f>
        <v>-6</v>
      </c>
      <c r="R301" s="8">
        <f xml:space="preserve"> (Data!$D$46 - R$85 - R$40)</f>
        <v>-8</v>
      </c>
      <c r="S301" s="8">
        <f xml:space="preserve"> (Data!$D$46 - S$85 - S$40)</f>
        <v>-9</v>
      </c>
      <c r="T301" s="8">
        <f xml:space="preserve"> (Data!$D$46 - T$85 - T$40)</f>
        <v>-11</v>
      </c>
      <c r="U301" s="8">
        <f xml:space="preserve"> (Data!$D$46 - U$85 - U$40)</f>
        <v>-12</v>
      </c>
    </row>
    <row r="302" spans="1:21">
      <c r="A302" s="8" t="s">
        <v>66</v>
      </c>
      <c r="B302" s="8">
        <f xml:space="preserve"> (Data!$D$46 - B$84 - B$40)</f>
        <v>19</v>
      </c>
      <c r="C302" s="8">
        <f xml:space="preserve"> (Data!$D$46 - C$84 - C$40)</f>
        <v>18</v>
      </c>
      <c r="D302" s="8">
        <f xml:space="preserve"> (Data!$D$46 - D$84 - D$40)</f>
        <v>18</v>
      </c>
      <c r="E302" s="8">
        <f xml:space="preserve"> (Data!$D$46 - E$84 - E$40)</f>
        <v>16</v>
      </c>
      <c r="F302" s="8">
        <f xml:space="preserve"> (Data!$D$46 - F$84 - F$40)</f>
        <v>15</v>
      </c>
      <c r="G302" s="8">
        <f xml:space="preserve"> (Data!$D$46 - G$84 - G$40)</f>
        <v>13</v>
      </c>
      <c r="H302" s="8">
        <f xml:space="preserve"> (Data!$D$46 - H$84 - H$40)</f>
        <v>12</v>
      </c>
      <c r="I302" s="8">
        <f xml:space="preserve"> (Data!$D$46 - I$84 - I$40)</f>
        <v>10</v>
      </c>
      <c r="J302" s="8">
        <f xml:space="preserve"> (Data!$D$46 - J$84 - J$40)</f>
        <v>9</v>
      </c>
      <c r="K302" s="8">
        <f xml:space="preserve"> (Data!$D$46 - K$84 - K$40)</f>
        <v>6</v>
      </c>
      <c r="L302" s="8">
        <f xml:space="preserve"> (Data!$D$46 - L$84 - L$40)</f>
        <v>4</v>
      </c>
      <c r="M302" s="8">
        <f xml:space="preserve"> (Data!$D$46 - M$84 - M$40)</f>
        <v>3</v>
      </c>
      <c r="N302" s="8">
        <f xml:space="preserve"> (Data!$D$46 - N$84 - N$40)</f>
        <v>1</v>
      </c>
      <c r="O302" s="8">
        <f xml:space="preserve"> (Data!$D$46 - O$84 - O$40)</f>
        <v>0</v>
      </c>
      <c r="P302" s="8">
        <f xml:space="preserve"> (Data!$D$46 - P$84 - P$40)</f>
        <v>-2</v>
      </c>
      <c r="Q302" s="8">
        <f xml:space="preserve"> (Data!$D$46 - Q$84 - Q$40)</f>
        <v>-3</v>
      </c>
      <c r="R302" s="8">
        <f xml:space="preserve"> (Data!$D$46 - R$84 - R$40)</f>
        <v>-5</v>
      </c>
      <c r="S302" s="8">
        <f xml:space="preserve"> (Data!$D$46 - S$84 - S$40)</f>
        <v>-6</v>
      </c>
      <c r="T302" s="8">
        <f xml:space="preserve"> (Data!$D$46 - T$84 - T$40)</f>
        <v>-8</v>
      </c>
      <c r="U302" s="8">
        <f xml:space="preserve"> (Data!$D$46 - U$84 - U$40)</f>
        <v>-9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20</v>
      </c>
      <c r="C306" s="8">
        <f xml:space="preserve"> (Data!$E$44 - C$86 - C$40)</f>
        <v>19</v>
      </c>
      <c r="D306" s="8">
        <f xml:space="preserve"> (Data!$E$44 - D$86 - D$40)</f>
        <v>19</v>
      </c>
      <c r="E306" s="8">
        <f xml:space="preserve"> (Data!$E$44 - E$86 - E$40)</f>
        <v>16</v>
      </c>
      <c r="F306" s="8">
        <f xml:space="preserve"> (Data!$E$44 - F$86 - F$40)</f>
        <v>15</v>
      </c>
      <c r="G306" s="8">
        <f xml:space="preserve"> (Data!$E$44 - G$86 - G$40)</f>
        <v>13</v>
      </c>
      <c r="H306" s="8">
        <f xml:space="preserve"> (Data!$E$44 - H$86 - H$40)</f>
        <v>12</v>
      </c>
      <c r="I306" s="8">
        <f xml:space="preserve"> (Data!$E$44 - I$86 - I$40)</f>
        <v>10</v>
      </c>
      <c r="J306" s="8">
        <f xml:space="preserve"> (Data!$E$44 - J$86 - J$40)</f>
        <v>9</v>
      </c>
      <c r="K306" s="8">
        <f xml:space="preserve"> (Data!$E$44 - K$86 - K$40)</f>
        <v>7</v>
      </c>
      <c r="L306" s="8">
        <f xml:space="preserve"> (Data!$E$44 - L$86 - L$40)</f>
        <v>5</v>
      </c>
      <c r="M306" s="8">
        <f xml:space="preserve"> (Data!$E$44 - M$86 - M$40)</f>
        <v>4</v>
      </c>
      <c r="N306" s="8">
        <f xml:space="preserve"> (Data!$E$44 - N$86 - N$40)</f>
        <v>3</v>
      </c>
      <c r="O306" s="8">
        <f xml:space="preserve"> (Data!$E$44 - O$86 - O$40)</f>
        <v>1</v>
      </c>
      <c r="P306" s="8">
        <f xml:space="preserve"> (Data!$E$44 - P$86 - P$40)</f>
        <v>0</v>
      </c>
      <c r="Q306" s="8">
        <f xml:space="preserve"> (Data!$E$44 - Q$86 - Q$40)</f>
        <v>-2</v>
      </c>
      <c r="R306" s="8">
        <f xml:space="preserve"> (Data!$E$44 - R$86 - R$40)</f>
        <v>-3</v>
      </c>
      <c r="S306" s="8">
        <f xml:space="preserve"> (Data!$E$44 - S$86 - S$40)</f>
        <v>-4</v>
      </c>
      <c r="T306" s="8">
        <f xml:space="preserve"> (Data!$E$44 - T$86 - T$40)</f>
        <v>-6</v>
      </c>
      <c r="U306" s="8">
        <f xml:space="preserve"> (Data!$E$44 - U$86 - U$40)</f>
        <v>-7</v>
      </c>
    </row>
    <row r="307" spans="1:21">
      <c r="A307" s="8" t="s">
        <v>64</v>
      </c>
      <c r="B307" s="8">
        <f xml:space="preserve"> (Data!$E$44 - B$85 - B$40)</f>
        <v>17</v>
      </c>
      <c r="C307" s="8">
        <f xml:space="preserve"> (Data!$E$44 - C$85 - C$40)</f>
        <v>16</v>
      </c>
      <c r="D307" s="8">
        <f xml:space="preserve"> (Data!$E$44 - D$85 - D$40)</f>
        <v>16</v>
      </c>
      <c r="E307" s="8">
        <f xml:space="preserve"> (Data!$E$44 - E$85 - E$40)</f>
        <v>14</v>
      </c>
      <c r="F307" s="8">
        <f xml:space="preserve"> (Data!$E$44 - F$85 - F$40)</f>
        <v>13</v>
      </c>
      <c r="G307" s="8">
        <f xml:space="preserve"> (Data!$E$44 - G$85 - G$40)</f>
        <v>11</v>
      </c>
      <c r="H307" s="8">
        <f xml:space="preserve"> (Data!$E$44 - H$85 - H$40)</f>
        <v>10</v>
      </c>
      <c r="I307" s="8">
        <f xml:space="preserve"> (Data!$E$44 - I$85 - I$40)</f>
        <v>8</v>
      </c>
      <c r="J307" s="8">
        <f xml:space="preserve"> (Data!$E$44 - J$85 - J$40)</f>
        <v>7</v>
      </c>
      <c r="K307" s="8">
        <f xml:space="preserve"> (Data!$E$44 - K$85 - K$40)</f>
        <v>4</v>
      </c>
      <c r="L307" s="8">
        <f xml:space="preserve"> (Data!$E$44 - L$85 - L$40)</f>
        <v>2</v>
      </c>
      <c r="M307" s="8">
        <f xml:space="preserve"> (Data!$E$44 - M$85 - M$40)</f>
        <v>1</v>
      </c>
      <c r="N307" s="8">
        <f xml:space="preserve"> (Data!$E$44 - N$85 - N$40)</f>
        <v>-2</v>
      </c>
      <c r="O307" s="8">
        <f xml:space="preserve"> (Data!$E$44 - O$85 - O$40)</f>
        <v>-3</v>
      </c>
      <c r="P307" s="8">
        <f xml:space="preserve"> (Data!$E$44 - P$85 - P$40)</f>
        <v>-5</v>
      </c>
      <c r="Q307" s="8">
        <f xml:space="preserve"> (Data!$E$44 - Q$85 - Q$40)</f>
        <v>-6</v>
      </c>
      <c r="R307" s="8">
        <f xml:space="preserve"> (Data!$E$44 - R$85 - R$40)</f>
        <v>-8</v>
      </c>
      <c r="S307" s="8">
        <f xml:space="preserve"> (Data!$E$44 - S$85 - S$40)</f>
        <v>-9</v>
      </c>
      <c r="T307" s="8">
        <f xml:space="preserve"> (Data!$E$44 - T$85 - T$40)</f>
        <v>-11</v>
      </c>
      <c r="U307" s="8">
        <f xml:space="preserve"> (Data!$E$44 - U$85 - U$40)</f>
        <v>-12</v>
      </c>
    </row>
    <row r="308" spans="1:21">
      <c r="A308" s="8" t="s">
        <v>65</v>
      </c>
      <c r="B308" s="8">
        <f xml:space="preserve"> (Data!$E$44 - B$85 - B$40)</f>
        <v>17</v>
      </c>
      <c r="C308" s="8">
        <f xml:space="preserve"> (Data!$E$44 - C$85 - C$40)</f>
        <v>16</v>
      </c>
      <c r="D308" s="8">
        <f xml:space="preserve"> (Data!$E$44 - D$85 - D$40)</f>
        <v>16</v>
      </c>
      <c r="E308" s="8">
        <f xml:space="preserve"> (Data!$E$44 - E$85 - E$40)</f>
        <v>14</v>
      </c>
      <c r="F308" s="8">
        <f xml:space="preserve"> (Data!$E$44 - F$85 - F$40)</f>
        <v>13</v>
      </c>
      <c r="G308" s="8">
        <f xml:space="preserve"> (Data!$E$44 - G$85 - G$40)</f>
        <v>11</v>
      </c>
      <c r="H308" s="8">
        <f xml:space="preserve"> (Data!$E$44 - H$85 - H$40)</f>
        <v>10</v>
      </c>
      <c r="I308" s="8">
        <f xml:space="preserve"> (Data!$E$44 - I$85 - I$40)</f>
        <v>8</v>
      </c>
      <c r="J308" s="8">
        <f xml:space="preserve"> (Data!$E$44 - J$85 - J$40)</f>
        <v>7</v>
      </c>
      <c r="K308" s="8">
        <f xml:space="preserve"> (Data!$E$44 - K$85 - K$40)</f>
        <v>4</v>
      </c>
      <c r="L308" s="8">
        <f xml:space="preserve"> (Data!$E$44 - L$85 - L$40)</f>
        <v>2</v>
      </c>
      <c r="M308" s="8">
        <f xml:space="preserve"> (Data!$E$44 - M$85 - M$40)</f>
        <v>1</v>
      </c>
      <c r="N308" s="8">
        <f xml:space="preserve"> (Data!$E$44 - N$85 - N$40)</f>
        <v>-2</v>
      </c>
      <c r="O308" s="8">
        <f xml:space="preserve"> (Data!$E$44 - O$85 - O$40)</f>
        <v>-3</v>
      </c>
      <c r="P308" s="8">
        <f xml:space="preserve"> (Data!$E$44 - P$85 - P$40)</f>
        <v>-5</v>
      </c>
      <c r="Q308" s="8">
        <f xml:space="preserve"> (Data!$E$44 - Q$85 - Q$40)</f>
        <v>-6</v>
      </c>
      <c r="R308" s="8">
        <f xml:space="preserve"> (Data!$E$44 - R$85 - R$40)</f>
        <v>-8</v>
      </c>
      <c r="S308" s="8">
        <f xml:space="preserve"> (Data!$E$44 - S$85 - S$40)</f>
        <v>-9</v>
      </c>
      <c r="T308" s="8">
        <f xml:space="preserve"> (Data!$E$44 - T$85 - T$40)</f>
        <v>-11</v>
      </c>
      <c r="U308" s="8">
        <f xml:space="preserve"> (Data!$E$44 - U$85 - U$40)</f>
        <v>-12</v>
      </c>
    </row>
    <row r="309" spans="1:21">
      <c r="A309" s="8" t="s">
        <v>66</v>
      </c>
      <c r="B309" s="8">
        <f xml:space="preserve"> (Data!$E$44 - B$84 - B$40)</f>
        <v>19</v>
      </c>
      <c r="C309" s="8">
        <f xml:space="preserve"> (Data!$E$44 - C$84 - C$40)</f>
        <v>18</v>
      </c>
      <c r="D309" s="8">
        <f xml:space="preserve"> (Data!$E$44 - D$84 - D$40)</f>
        <v>18</v>
      </c>
      <c r="E309" s="8">
        <f xml:space="preserve"> (Data!$E$44 - E$84 - E$40)</f>
        <v>16</v>
      </c>
      <c r="F309" s="8">
        <f xml:space="preserve"> (Data!$E$44 - F$84 - F$40)</f>
        <v>15</v>
      </c>
      <c r="G309" s="8">
        <f xml:space="preserve"> (Data!$E$44 - G$84 - G$40)</f>
        <v>13</v>
      </c>
      <c r="H309" s="8">
        <f xml:space="preserve"> (Data!$E$44 - H$84 - H$40)</f>
        <v>12</v>
      </c>
      <c r="I309" s="8">
        <f xml:space="preserve"> (Data!$E$44 - I$84 - I$40)</f>
        <v>10</v>
      </c>
      <c r="J309" s="8">
        <f xml:space="preserve"> (Data!$E$44 - J$84 - J$40)</f>
        <v>9</v>
      </c>
      <c r="K309" s="8">
        <f xml:space="preserve"> (Data!$E$44 - K$84 - K$40)</f>
        <v>6</v>
      </c>
      <c r="L309" s="8">
        <f xml:space="preserve"> (Data!$E$44 - L$84 - L$40)</f>
        <v>4</v>
      </c>
      <c r="M309" s="8">
        <f xml:space="preserve"> (Data!$E$44 - M$84 - M$40)</f>
        <v>3</v>
      </c>
      <c r="N309" s="8">
        <f xml:space="preserve"> (Data!$E$44 - N$84 - N$40)</f>
        <v>1</v>
      </c>
      <c r="O309" s="8">
        <f xml:space="preserve"> (Data!$E$44 - O$84 - O$40)</f>
        <v>0</v>
      </c>
      <c r="P309" s="8">
        <f xml:space="preserve"> (Data!$E$44 - P$84 - P$40)</f>
        <v>-2</v>
      </c>
      <c r="Q309" s="8">
        <f xml:space="preserve"> (Data!$E$44 - Q$84 - Q$40)</f>
        <v>-3</v>
      </c>
      <c r="R309" s="8">
        <f xml:space="preserve"> (Data!$E$44 - R$84 - R$40)</f>
        <v>-5</v>
      </c>
      <c r="S309" s="8">
        <f xml:space="preserve"> (Data!$E$44 - S$84 - S$40)</f>
        <v>-6</v>
      </c>
      <c r="T309" s="8">
        <f xml:space="preserve"> (Data!$E$44 - T$84 - T$40)</f>
        <v>-8</v>
      </c>
      <c r="U309" s="8">
        <f xml:space="preserve"> (Data!$E$44 - U$84 - U$40)</f>
        <v>-9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25</v>
      </c>
      <c r="C311" s="8">
        <f xml:space="preserve"> (Data!$E$45 - C$86 - C$40)</f>
        <v>24</v>
      </c>
      <c r="D311" s="8">
        <f xml:space="preserve"> (Data!$E$45 - D$86 - D$40)</f>
        <v>24</v>
      </c>
      <c r="E311" s="8">
        <f xml:space="preserve"> (Data!$E$45 - E$86 - E$40)</f>
        <v>21</v>
      </c>
      <c r="F311" s="8">
        <f xml:space="preserve"> (Data!$E$45 - F$86 - F$40)</f>
        <v>20</v>
      </c>
      <c r="G311" s="8">
        <f xml:space="preserve"> (Data!$E$45 - G$86 - G$40)</f>
        <v>18</v>
      </c>
      <c r="H311" s="8">
        <f xml:space="preserve"> (Data!$E$45 - H$86 - H$40)</f>
        <v>17</v>
      </c>
      <c r="I311" s="8">
        <f xml:space="preserve"> (Data!$E$45 - I$86 - I$40)</f>
        <v>15</v>
      </c>
      <c r="J311" s="8">
        <f xml:space="preserve"> (Data!$E$45 - J$86 - J$40)</f>
        <v>14</v>
      </c>
      <c r="K311" s="8">
        <f xml:space="preserve"> (Data!$E$45 - K$86 - K$40)</f>
        <v>12</v>
      </c>
      <c r="L311" s="8">
        <f xml:space="preserve"> (Data!$E$45 - L$86 - L$40)</f>
        <v>10</v>
      </c>
      <c r="M311" s="8">
        <f xml:space="preserve"> (Data!$E$45 - M$86 - M$40)</f>
        <v>9</v>
      </c>
      <c r="N311" s="8">
        <f xml:space="preserve"> (Data!$E$45 - N$86 - N$40)</f>
        <v>8</v>
      </c>
      <c r="O311" s="8">
        <f xml:space="preserve"> (Data!$E$45 - O$86 - O$40)</f>
        <v>6</v>
      </c>
      <c r="P311" s="8">
        <f xml:space="preserve"> (Data!$E$45 - P$86 - P$40)</f>
        <v>5</v>
      </c>
      <c r="Q311" s="8">
        <f xml:space="preserve"> (Data!$E$45 - Q$86 - Q$40)</f>
        <v>3</v>
      </c>
      <c r="R311" s="8">
        <f xml:space="preserve"> (Data!$E$45 - R$86 - R$40)</f>
        <v>2</v>
      </c>
      <c r="S311" s="8">
        <f xml:space="preserve"> (Data!$E$45 - S$86 - S$40)</f>
        <v>1</v>
      </c>
      <c r="T311" s="8">
        <f xml:space="preserve"> (Data!$E$45 - T$86 - T$40)</f>
        <v>-1</v>
      </c>
      <c r="U311" s="8">
        <f xml:space="preserve"> (Data!$E$45 - U$86 - U$40)</f>
        <v>-2</v>
      </c>
    </row>
    <row r="312" spans="1:21">
      <c r="A312" s="8" t="s">
        <v>64</v>
      </c>
      <c r="B312" s="8">
        <f xml:space="preserve"> (Data!$E$45 - B$85 - B$40)</f>
        <v>22</v>
      </c>
      <c r="C312" s="8">
        <f xml:space="preserve"> (Data!$E$45 - C$85 - C$40)</f>
        <v>21</v>
      </c>
      <c r="D312" s="8">
        <f xml:space="preserve"> (Data!$E$45 - D$85 - D$40)</f>
        <v>21</v>
      </c>
      <c r="E312" s="8">
        <f xml:space="preserve"> (Data!$E$45 - E$85 - E$40)</f>
        <v>19</v>
      </c>
      <c r="F312" s="8">
        <f xml:space="preserve"> (Data!$E$45 - F$85 - F$40)</f>
        <v>18</v>
      </c>
      <c r="G312" s="8">
        <f xml:space="preserve"> (Data!$E$45 - G$85 - G$40)</f>
        <v>16</v>
      </c>
      <c r="H312" s="8">
        <f xml:space="preserve"> (Data!$E$45 - H$85 - H$40)</f>
        <v>15</v>
      </c>
      <c r="I312" s="8">
        <f xml:space="preserve"> (Data!$E$45 - I$85 - I$40)</f>
        <v>13</v>
      </c>
      <c r="J312" s="8">
        <f xml:space="preserve"> (Data!$E$45 - J$85 - J$40)</f>
        <v>12</v>
      </c>
      <c r="K312" s="8">
        <f xml:space="preserve"> (Data!$E$45 - K$85 - K$40)</f>
        <v>9</v>
      </c>
      <c r="L312" s="8">
        <f xml:space="preserve"> (Data!$E$45 - L$85 - L$40)</f>
        <v>7</v>
      </c>
      <c r="M312" s="8">
        <f xml:space="preserve"> (Data!$E$45 - M$85 - M$40)</f>
        <v>6</v>
      </c>
      <c r="N312" s="8">
        <f xml:space="preserve"> (Data!$E$45 - N$85 - N$40)</f>
        <v>3</v>
      </c>
      <c r="O312" s="8">
        <f xml:space="preserve"> (Data!$E$45 - O$85 - O$40)</f>
        <v>2</v>
      </c>
      <c r="P312" s="8">
        <f xml:space="preserve"> (Data!$E$45 - P$85 - P$40)</f>
        <v>0</v>
      </c>
      <c r="Q312" s="8">
        <f xml:space="preserve"> (Data!$E$45 - Q$85 - Q$40)</f>
        <v>-1</v>
      </c>
      <c r="R312" s="8">
        <f xml:space="preserve"> (Data!$E$45 - R$85 - R$40)</f>
        <v>-3</v>
      </c>
      <c r="S312" s="8">
        <f xml:space="preserve"> (Data!$E$45 - S$85 - S$40)</f>
        <v>-4</v>
      </c>
      <c r="T312" s="8">
        <f xml:space="preserve"> (Data!$E$45 - T$85 - T$40)</f>
        <v>-6</v>
      </c>
      <c r="U312" s="8">
        <f xml:space="preserve"> (Data!$E$45 - U$85 - U$40)</f>
        <v>-7</v>
      </c>
    </row>
    <row r="313" spans="1:21">
      <c r="A313" s="8" t="s">
        <v>65</v>
      </c>
      <c r="B313" s="8">
        <f xml:space="preserve"> (Data!$E$45 - B$85 - B$40)</f>
        <v>22</v>
      </c>
      <c r="C313" s="8">
        <f xml:space="preserve"> (Data!$E$45 - C$85 - C$40)</f>
        <v>21</v>
      </c>
      <c r="D313" s="8">
        <f xml:space="preserve"> (Data!$E$45 - D$85 - D$40)</f>
        <v>21</v>
      </c>
      <c r="E313" s="8">
        <f xml:space="preserve"> (Data!$E$45 - E$85 - E$40)</f>
        <v>19</v>
      </c>
      <c r="F313" s="8">
        <f xml:space="preserve"> (Data!$E$45 - F$85 - F$40)</f>
        <v>18</v>
      </c>
      <c r="G313" s="8">
        <f xml:space="preserve"> (Data!$E$45 - G$85 - G$40)</f>
        <v>16</v>
      </c>
      <c r="H313" s="8">
        <f xml:space="preserve"> (Data!$E$45 - H$85 - H$40)</f>
        <v>15</v>
      </c>
      <c r="I313" s="8">
        <f xml:space="preserve"> (Data!$E$45 - I$85 - I$40)</f>
        <v>13</v>
      </c>
      <c r="J313" s="8">
        <f xml:space="preserve"> (Data!$E$45 - J$85 - J$40)</f>
        <v>12</v>
      </c>
      <c r="K313" s="8">
        <f xml:space="preserve"> (Data!$E$45 - K$85 - K$40)</f>
        <v>9</v>
      </c>
      <c r="L313" s="8">
        <f xml:space="preserve"> (Data!$E$45 - L$85 - L$40)</f>
        <v>7</v>
      </c>
      <c r="M313" s="8">
        <f xml:space="preserve"> (Data!$E$45 - M$85 - M$40)</f>
        <v>6</v>
      </c>
      <c r="N313" s="8">
        <f xml:space="preserve"> (Data!$E$45 - N$85 - N$40)</f>
        <v>3</v>
      </c>
      <c r="O313" s="8">
        <f xml:space="preserve"> (Data!$E$45 - O$85 - O$40)</f>
        <v>2</v>
      </c>
      <c r="P313" s="8">
        <f xml:space="preserve"> (Data!$E$45 - P$85 - P$40)</f>
        <v>0</v>
      </c>
      <c r="Q313" s="8">
        <f xml:space="preserve"> (Data!$E$45 - Q$85 - Q$40)</f>
        <v>-1</v>
      </c>
      <c r="R313" s="8">
        <f xml:space="preserve"> (Data!$E$45 - R$85 - R$40)</f>
        <v>-3</v>
      </c>
      <c r="S313" s="8">
        <f xml:space="preserve"> (Data!$E$45 - S$85 - S$40)</f>
        <v>-4</v>
      </c>
      <c r="T313" s="8">
        <f xml:space="preserve"> (Data!$E$45 - T$85 - T$40)</f>
        <v>-6</v>
      </c>
      <c r="U313" s="8">
        <f xml:space="preserve"> (Data!$E$45 - U$85 - U$40)</f>
        <v>-7</v>
      </c>
    </row>
    <row r="314" spans="1:21">
      <c r="A314" s="8" t="s">
        <v>66</v>
      </c>
      <c r="B314" s="8">
        <f xml:space="preserve"> (Data!$E$45 - B$84 - B$40)</f>
        <v>24</v>
      </c>
      <c r="C314" s="8">
        <f xml:space="preserve"> (Data!$E$45 - C$84 - C$40)</f>
        <v>23</v>
      </c>
      <c r="D314" s="8">
        <f xml:space="preserve"> (Data!$E$45 - D$84 - D$40)</f>
        <v>23</v>
      </c>
      <c r="E314" s="8">
        <f xml:space="preserve"> (Data!$E$45 - E$84 - E$40)</f>
        <v>21</v>
      </c>
      <c r="F314" s="8">
        <f xml:space="preserve"> (Data!$E$45 - F$84 - F$40)</f>
        <v>20</v>
      </c>
      <c r="G314" s="8">
        <f xml:space="preserve"> (Data!$E$45 - G$84 - G$40)</f>
        <v>18</v>
      </c>
      <c r="H314" s="8">
        <f xml:space="preserve"> (Data!$E$45 - H$84 - H$40)</f>
        <v>17</v>
      </c>
      <c r="I314" s="8">
        <f xml:space="preserve"> (Data!$E$45 - I$84 - I$40)</f>
        <v>15</v>
      </c>
      <c r="J314" s="8">
        <f xml:space="preserve"> (Data!$E$45 - J$84 - J$40)</f>
        <v>14</v>
      </c>
      <c r="K314" s="8">
        <f xml:space="preserve"> (Data!$E$45 - K$84 - K$40)</f>
        <v>11</v>
      </c>
      <c r="L314" s="8">
        <f xml:space="preserve"> (Data!$E$45 - L$84 - L$40)</f>
        <v>9</v>
      </c>
      <c r="M314" s="8">
        <f xml:space="preserve"> (Data!$E$45 - M$84 - M$40)</f>
        <v>8</v>
      </c>
      <c r="N314" s="8">
        <f xml:space="preserve"> (Data!$E$45 - N$84 - N$40)</f>
        <v>6</v>
      </c>
      <c r="O314" s="8">
        <f xml:space="preserve"> (Data!$E$45 - O$84 - O$40)</f>
        <v>5</v>
      </c>
      <c r="P314" s="8">
        <f xml:space="preserve"> (Data!$E$45 - P$84 - P$40)</f>
        <v>3</v>
      </c>
      <c r="Q314" s="8">
        <f xml:space="preserve"> (Data!$E$45 - Q$84 - Q$40)</f>
        <v>2</v>
      </c>
      <c r="R314" s="8">
        <f xml:space="preserve"> (Data!$E$45 - R$84 - R$40)</f>
        <v>0</v>
      </c>
      <c r="S314" s="8">
        <f xml:space="preserve"> (Data!$E$45 - S$84 - S$40)</f>
        <v>-1</v>
      </c>
      <c r="T314" s="8">
        <f xml:space="preserve"> (Data!$E$45 - T$84 - T$40)</f>
        <v>-3</v>
      </c>
      <c r="U314" s="8">
        <f xml:space="preserve"> (Data!$E$45 - U$84 - U$40)</f>
        <v>-4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30</v>
      </c>
      <c r="C316" s="8">
        <f xml:space="preserve"> (Data!$E$46 - C$86 - C$40)</f>
        <v>29</v>
      </c>
      <c r="D316" s="8">
        <f xml:space="preserve"> (Data!$E$46 - D$86 - D$40)</f>
        <v>29</v>
      </c>
      <c r="E316" s="8">
        <f xml:space="preserve"> (Data!$E$46 - E$86 - E$40)</f>
        <v>26</v>
      </c>
      <c r="F316" s="8">
        <f xml:space="preserve"> (Data!$E$46 - F$86 - F$40)</f>
        <v>25</v>
      </c>
      <c r="G316" s="8">
        <f xml:space="preserve"> (Data!$E$46 - G$86 - G$40)</f>
        <v>23</v>
      </c>
      <c r="H316" s="8">
        <f xml:space="preserve"> (Data!$E$46 - H$86 - H$40)</f>
        <v>22</v>
      </c>
      <c r="I316" s="8">
        <f xml:space="preserve"> (Data!$E$46 - I$86 - I$40)</f>
        <v>20</v>
      </c>
      <c r="J316" s="8">
        <f xml:space="preserve"> (Data!$E$46 - J$86 - J$40)</f>
        <v>19</v>
      </c>
      <c r="K316" s="8">
        <f xml:space="preserve"> (Data!$E$46 - K$86 - K$40)</f>
        <v>17</v>
      </c>
      <c r="L316" s="8">
        <f xml:space="preserve"> (Data!$E$46 - L$86 - L$40)</f>
        <v>15</v>
      </c>
      <c r="M316" s="8">
        <f xml:space="preserve"> (Data!$E$46 - M$86 - M$40)</f>
        <v>14</v>
      </c>
      <c r="N316" s="8">
        <f xml:space="preserve"> (Data!$E$46 - N$86 - N$40)</f>
        <v>13</v>
      </c>
      <c r="O316" s="8">
        <f xml:space="preserve"> (Data!$E$46 - O$86 - O$40)</f>
        <v>11</v>
      </c>
      <c r="P316" s="8">
        <f xml:space="preserve"> (Data!$E$46 - P$86 - P$40)</f>
        <v>10</v>
      </c>
      <c r="Q316" s="8">
        <f xml:space="preserve"> (Data!$E$46 - Q$86 - Q$40)</f>
        <v>8</v>
      </c>
      <c r="R316" s="8">
        <f xml:space="preserve"> (Data!$E$46 - R$86 - R$40)</f>
        <v>7</v>
      </c>
      <c r="S316" s="8">
        <f xml:space="preserve"> (Data!$E$46 - S$86 - S$40)</f>
        <v>6</v>
      </c>
      <c r="T316" s="8">
        <f xml:space="preserve"> (Data!$E$46 - T$86 - T$40)</f>
        <v>4</v>
      </c>
      <c r="U316" s="8">
        <f xml:space="preserve"> (Data!$E$46 - U$86 - U$40)</f>
        <v>3</v>
      </c>
    </row>
    <row r="317" spans="1:21">
      <c r="A317" s="8" t="s">
        <v>64</v>
      </c>
      <c r="B317" s="8">
        <f xml:space="preserve"> (Data!$E$46 - B$85 - B$40)</f>
        <v>27</v>
      </c>
      <c r="C317" s="8">
        <f xml:space="preserve"> (Data!$E$46 - C$85 - C$40)</f>
        <v>26</v>
      </c>
      <c r="D317" s="8">
        <f xml:space="preserve"> (Data!$E$46 - D$85 - D$40)</f>
        <v>26</v>
      </c>
      <c r="E317" s="8">
        <f xml:space="preserve"> (Data!$E$46 - E$85 - E$40)</f>
        <v>24</v>
      </c>
      <c r="F317" s="8">
        <f xml:space="preserve"> (Data!$E$46 - F$85 - F$40)</f>
        <v>23</v>
      </c>
      <c r="G317" s="8">
        <f xml:space="preserve"> (Data!$E$46 - G$85 - G$40)</f>
        <v>21</v>
      </c>
      <c r="H317" s="8">
        <f xml:space="preserve"> (Data!$E$46 - H$85 - H$40)</f>
        <v>20</v>
      </c>
      <c r="I317" s="8">
        <f xml:space="preserve"> (Data!$E$46 - I$85 - I$40)</f>
        <v>18</v>
      </c>
      <c r="J317" s="8">
        <f xml:space="preserve"> (Data!$E$46 - J$85 - J$40)</f>
        <v>17</v>
      </c>
      <c r="K317" s="8">
        <f xml:space="preserve"> (Data!$E$46 - K$85 - K$40)</f>
        <v>14</v>
      </c>
      <c r="L317" s="8">
        <f xml:space="preserve"> (Data!$E$46 - L$85 - L$40)</f>
        <v>12</v>
      </c>
      <c r="M317" s="8">
        <f xml:space="preserve"> (Data!$E$46 - M$85 - M$40)</f>
        <v>11</v>
      </c>
      <c r="N317" s="8">
        <f xml:space="preserve"> (Data!$E$46 - N$85 - N$40)</f>
        <v>8</v>
      </c>
      <c r="O317" s="8">
        <f xml:space="preserve"> (Data!$E$46 - O$85 - O$40)</f>
        <v>7</v>
      </c>
      <c r="P317" s="8">
        <f xml:space="preserve"> (Data!$E$46 - P$85 - P$40)</f>
        <v>5</v>
      </c>
      <c r="Q317" s="8">
        <f xml:space="preserve"> (Data!$E$46 - Q$85 - Q$40)</f>
        <v>4</v>
      </c>
      <c r="R317" s="8">
        <f xml:space="preserve"> (Data!$E$46 - R$85 - R$40)</f>
        <v>2</v>
      </c>
      <c r="S317" s="8">
        <f xml:space="preserve"> (Data!$E$46 - S$85 - S$40)</f>
        <v>1</v>
      </c>
      <c r="T317" s="8">
        <f xml:space="preserve"> (Data!$E$46 - T$85 - T$40)</f>
        <v>-1</v>
      </c>
      <c r="U317" s="8">
        <f xml:space="preserve"> (Data!$E$46 - U$85 - U$40)</f>
        <v>-2</v>
      </c>
    </row>
    <row r="318" spans="1:21">
      <c r="A318" s="8" t="s">
        <v>65</v>
      </c>
      <c r="B318" s="8">
        <f xml:space="preserve"> (Data!$E$46 - B$85 - B$40)</f>
        <v>27</v>
      </c>
      <c r="C318" s="8">
        <f xml:space="preserve"> (Data!$E$46 - C$85 - C$40)</f>
        <v>26</v>
      </c>
      <c r="D318" s="8">
        <f xml:space="preserve"> (Data!$E$46 - D$85 - D$40)</f>
        <v>26</v>
      </c>
      <c r="E318" s="8">
        <f xml:space="preserve"> (Data!$E$46 - E$85 - E$40)</f>
        <v>24</v>
      </c>
      <c r="F318" s="8">
        <f xml:space="preserve"> (Data!$E$46 - F$85 - F$40)</f>
        <v>23</v>
      </c>
      <c r="G318" s="8">
        <f xml:space="preserve"> (Data!$E$46 - G$85 - G$40)</f>
        <v>21</v>
      </c>
      <c r="H318" s="8">
        <f xml:space="preserve"> (Data!$E$46 - H$85 - H$40)</f>
        <v>20</v>
      </c>
      <c r="I318" s="8">
        <f xml:space="preserve"> (Data!$E$46 - I$85 - I$40)</f>
        <v>18</v>
      </c>
      <c r="J318" s="8">
        <f xml:space="preserve"> (Data!$E$46 - J$85 - J$40)</f>
        <v>17</v>
      </c>
      <c r="K318" s="8">
        <f xml:space="preserve"> (Data!$E$46 - K$85 - K$40)</f>
        <v>14</v>
      </c>
      <c r="L318" s="8">
        <f xml:space="preserve"> (Data!$E$46 - L$85 - L$40)</f>
        <v>12</v>
      </c>
      <c r="M318" s="8">
        <f xml:space="preserve"> (Data!$E$46 - M$85 - M$40)</f>
        <v>11</v>
      </c>
      <c r="N318" s="8">
        <f xml:space="preserve"> (Data!$E$46 - N$85 - N$40)</f>
        <v>8</v>
      </c>
      <c r="O318" s="8">
        <f xml:space="preserve"> (Data!$E$46 - O$85 - O$40)</f>
        <v>7</v>
      </c>
      <c r="P318" s="8">
        <f xml:space="preserve"> (Data!$E$46 - P$85 - P$40)</f>
        <v>5</v>
      </c>
      <c r="Q318" s="8">
        <f xml:space="preserve"> (Data!$E$46 - Q$85 - Q$40)</f>
        <v>4</v>
      </c>
      <c r="R318" s="8">
        <f xml:space="preserve"> (Data!$E$46 - R$85 - R$40)</f>
        <v>2</v>
      </c>
      <c r="S318" s="8">
        <f xml:space="preserve"> (Data!$E$46 - S$85 - S$40)</f>
        <v>1</v>
      </c>
      <c r="T318" s="8">
        <f xml:space="preserve"> (Data!$E$46 - T$85 - T$40)</f>
        <v>-1</v>
      </c>
      <c r="U318" s="8">
        <f xml:space="preserve"> (Data!$E$46 - U$85 - U$40)</f>
        <v>-2</v>
      </c>
    </row>
    <row r="319" spans="1:21">
      <c r="A319" s="8" t="s">
        <v>66</v>
      </c>
      <c r="B319" s="8">
        <f xml:space="preserve"> (Data!$E$46 - B$84 - B$40)</f>
        <v>29</v>
      </c>
      <c r="C319" s="8">
        <f xml:space="preserve"> (Data!$E$46 - C$84 - C$40)</f>
        <v>28</v>
      </c>
      <c r="D319" s="8">
        <f xml:space="preserve"> (Data!$E$46 - D$84 - D$40)</f>
        <v>28</v>
      </c>
      <c r="E319" s="8">
        <f xml:space="preserve"> (Data!$E$46 - E$84 - E$40)</f>
        <v>26</v>
      </c>
      <c r="F319" s="8">
        <f xml:space="preserve"> (Data!$E$46 - F$84 - F$40)</f>
        <v>25</v>
      </c>
      <c r="G319" s="8">
        <f xml:space="preserve"> (Data!$E$46 - G$84 - G$40)</f>
        <v>23</v>
      </c>
      <c r="H319" s="8">
        <f xml:space="preserve"> (Data!$E$46 - H$84 - H$40)</f>
        <v>22</v>
      </c>
      <c r="I319" s="8">
        <f xml:space="preserve"> (Data!$E$46 - I$84 - I$40)</f>
        <v>20</v>
      </c>
      <c r="J319" s="8">
        <f xml:space="preserve"> (Data!$E$46 - J$84 - J$40)</f>
        <v>19</v>
      </c>
      <c r="K319" s="8">
        <f xml:space="preserve"> (Data!$E$46 - K$84 - K$40)</f>
        <v>16</v>
      </c>
      <c r="L319" s="8">
        <f xml:space="preserve"> (Data!$E$46 - L$84 - L$40)</f>
        <v>14</v>
      </c>
      <c r="M319" s="8">
        <f xml:space="preserve"> (Data!$E$46 - M$84 - M$40)</f>
        <v>13</v>
      </c>
      <c r="N319" s="8">
        <f xml:space="preserve"> (Data!$E$46 - N$84 - N$40)</f>
        <v>11</v>
      </c>
      <c r="O319" s="8">
        <f xml:space="preserve"> (Data!$E$46 - O$84 - O$40)</f>
        <v>10</v>
      </c>
      <c r="P319" s="8">
        <f xml:space="preserve"> (Data!$E$46 - P$84 - P$40)</f>
        <v>8</v>
      </c>
      <c r="Q319" s="8">
        <f xml:space="preserve"> (Data!$E$46 - Q$84 - Q$40)</f>
        <v>7</v>
      </c>
      <c r="R319" s="8">
        <f xml:space="preserve"> (Data!$E$46 - R$84 - R$40)</f>
        <v>5</v>
      </c>
      <c r="S319" s="8">
        <f xml:space="preserve"> (Data!$E$46 - S$84 - S$40)</f>
        <v>4</v>
      </c>
      <c r="T319" s="8">
        <f xml:space="preserve"> (Data!$E$46 - T$84 - T$40)</f>
        <v>2</v>
      </c>
      <c r="U319" s="8">
        <f xml:space="preserve"> (Data!$E$46 - U$84 - U$40)</f>
        <v>1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{FC700625-BBE5-0C42-86FC-321F114DE141}</x14:id>
        </ext>
      </extLst>
    </cfRule>
  </conditionalFormatting>
  <conditionalFormatting sqref="B89:U96">
    <cfRule type="cellIs" dxfId="223" priority="42" operator="equal">
      <formula>-1</formula>
    </cfRule>
    <cfRule type="cellIs" dxfId="222" priority="43" operator="equal">
      <formula>1</formula>
    </cfRule>
  </conditionalFormatting>
  <conditionalFormatting sqref="B197:U204">
    <cfRule type="cellIs" dxfId="221" priority="41" operator="greaterThan">
      <formula>0</formula>
    </cfRule>
  </conditionalFormatting>
  <conditionalFormatting sqref="B190:U195">
    <cfRule type="expression" dxfId="220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{5824ED3B-5839-B941-A732-A4E7AAE1313A}</x14:id>
        </ext>
      </extLst>
    </cfRule>
  </conditionalFormatting>
  <conditionalFormatting sqref="B39:U46">
    <cfRule type="expression" dxfId="219" priority="36" stopIfTrue="1">
      <formula>B224&gt;0.75</formula>
    </cfRule>
    <cfRule type="expression" dxfId="218" priority="37" stopIfTrue="1">
      <formula>B224&gt;0.5</formula>
    </cfRule>
    <cfRule type="expression" dxfId="217" priority="38">
      <formula>B224&lt;=0.5</formula>
    </cfRule>
  </conditionalFormatting>
  <conditionalFormatting sqref="B9:U14">
    <cfRule type="expression" dxfId="216" priority="4">
      <formula>B$7&lt;=$B$5</formula>
    </cfRule>
    <cfRule type="expression" dxfId="215" priority="8">
      <formula>A9&lt;B9</formula>
    </cfRule>
  </conditionalFormatting>
  <conditionalFormatting sqref="B8:U8">
    <cfRule type="cellIs" dxfId="214" priority="6" operator="lessThan">
      <formula>0</formula>
    </cfRule>
    <cfRule type="cellIs" dxfId="213" priority="7" operator="greaterThan">
      <formula>0</formula>
    </cfRule>
  </conditionalFormatting>
  <conditionalFormatting sqref="B25:U25">
    <cfRule type="expression" dxfId="212" priority="2">
      <formula>B$7&lt;=$B$5</formula>
    </cfRule>
    <cfRule type="expression" dxfId="211" priority="9">
      <formula>B24&gt;0</formula>
    </cfRule>
  </conditionalFormatting>
  <conditionalFormatting sqref="B27:U27">
    <cfRule type="expression" dxfId="210" priority="1">
      <formula>B$7&lt;=$B$5</formula>
    </cfRule>
    <cfRule type="expression" dxfId="209" priority="5">
      <formula>B26&gt;0</formula>
    </cfRule>
  </conditionalFormatting>
  <conditionalFormatting sqref="B15:U15">
    <cfRule type="cellIs" dxfId="208" priority="10" operator="lessThan">
      <formula>0</formula>
    </cfRule>
    <cfRule type="cellIs" dxfId="207" priority="11" operator="greaterThan">
      <formula>0</formula>
    </cfRule>
    <cfRule type="cellIs" dxfId="206" priority="12" operator="greaterThan">
      <formula>$C$221</formula>
    </cfRule>
  </conditionalFormatting>
  <conditionalFormatting sqref="C16:U23">
    <cfRule type="expression" dxfId="205" priority="13" stopIfTrue="1">
      <formula>C16&gt;B16</formula>
    </cfRule>
    <cfRule type="expression" dxfId="204" priority="14">
      <formula>C89=1</formula>
    </cfRule>
  </conditionalFormatting>
  <conditionalFormatting sqref="A16:A23">
    <cfRule type="expression" dxfId="203" priority="15" stopIfTrue="1">
      <formula>B89=0</formula>
    </cfRule>
    <cfRule type="expression" dxfId="202" priority="16">
      <formula>$B89=1</formula>
    </cfRule>
  </conditionalFormatting>
  <conditionalFormatting sqref="B16:U23">
    <cfRule type="expression" dxfId="201" priority="3">
      <formula>B$7&lt;=$B$5</formula>
    </cfRule>
    <cfRule type="expression" dxfId="200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700625-BBE5-0C42-86FC-321F114DE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5824ED3B-5839-B941-A732-A4E7AAE1313A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4EFC1-93E0-CE48-A0D5-B06251DE8E3E}">
  <sheetPr>
    <pageSetUpPr autoPageBreaks="0"/>
  </sheetPr>
  <dimension ref="A1:CS319"/>
  <sheetViews>
    <sheetView workbookViewId="0">
      <selection activeCell="F23" sqref="F23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85</v>
      </c>
    </row>
    <row r="2" spans="1:97" ht="139.05000000000001" customHeight="1">
      <c r="A2" s="12"/>
    </row>
    <row r="3" spans="1:97" ht="23.25">
      <c r="A3" s="62" t="s">
        <v>19</v>
      </c>
      <c r="B3" s="91" t="s">
        <v>20</v>
      </c>
      <c r="C3" s="91" t="s">
        <v>20</v>
      </c>
      <c r="D3" s="91" t="s">
        <v>20</v>
      </c>
      <c r="E3" s="91" t="s">
        <v>20</v>
      </c>
      <c r="F3" s="91" t="s">
        <v>20</v>
      </c>
      <c r="G3" s="91" t="s">
        <v>20</v>
      </c>
      <c r="H3" s="91" t="s">
        <v>20</v>
      </c>
      <c r="I3" s="91" t="s">
        <v>20</v>
      </c>
      <c r="J3" s="91" t="s">
        <v>20</v>
      </c>
      <c r="K3" s="91" t="s">
        <v>20</v>
      </c>
      <c r="L3" s="91" t="s">
        <v>20</v>
      </c>
      <c r="M3" s="91" t="s">
        <v>20</v>
      </c>
      <c r="N3" s="91" t="s">
        <v>20</v>
      </c>
      <c r="O3" s="91" t="s">
        <v>20</v>
      </c>
      <c r="P3" s="91" t="s">
        <v>20</v>
      </c>
      <c r="Q3" s="91" t="s">
        <v>20</v>
      </c>
      <c r="R3" s="91" t="s">
        <v>20</v>
      </c>
      <c r="S3" s="91" t="s">
        <v>20</v>
      </c>
      <c r="T3" s="91" t="s">
        <v>20</v>
      </c>
      <c r="U3" s="91" t="s">
        <v>20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158</v>
      </c>
      <c r="B5" s="215">
        <v>4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>
        <f t="shared" ref="F8:U8" si="1" xml:space="preserve"> IF(F7=1,78,IF(MOD(F7,4)=0,1,0)) - SUM(F190:F195)</f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20</v>
      </c>
      <c r="C9" s="95">
        <v>20</v>
      </c>
      <c r="D9" s="95">
        <v>20</v>
      </c>
      <c r="E9" s="95">
        <v>20</v>
      </c>
      <c r="F9" s="95">
        <v>20</v>
      </c>
      <c r="G9" s="95">
        <v>20</v>
      </c>
      <c r="H9" s="95">
        <v>20</v>
      </c>
      <c r="I9" s="95">
        <v>20</v>
      </c>
      <c r="J9" s="95">
        <v>20</v>
      </c>
      <c r="K9" s="95">
        <v>20</v>
      </c>
      <c r="L9" s="95">
        <v>20</v>
      </c>
      <c r="M9" s="95">
        <v>21</v>
      </c>
      <c r="N9" s="95">
        <v>21</v>
      </c>
      <c r="O9" s="95">
        <v>21</v>
      </c>
      <c r="P9" s="95">
        <v>21</v>
      </c>
      <c r="Q9" s="95">
        <v>22</v>
      </c>
      <c r="R9" s="95">
        <v>22</v>
      </c>
      <c r="S9" s="95">
        <v>22</v>
      </c>
      <c r="T9" s="95">
        <v>22</v>
      </c>
      <c r="U9" s="95">
        <v>23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13</v>
      </c>
      <c r="C10" s="23">
        <v>13</v>
      </c>
      <c r="D10" s="23">
        <v>13</v>
      </c>
      <c r="E10" s="23">
        <v>13</v>
      </c>
      <c r="F10" s="23">
        <v>13</v>
      </c>
      <c r="G10" s="23">
        <v>13</v>
      </c>
      <c r="H10" s="23">
        <v>13</v>
      </c>
      <c r="I10" s="23">
        <v>14</v>
      </c>
      <c r="J10" s="23">
        <v>14</v>
      </c>
      <c r="K10" s="23">
        <v>14</v>
      </c>
      <c r="L10" s="23">
        <v>14</v>
      </c>
      <c r="M10" s="23">
        <v>14</v>
      </c>
      <c r="N10" s="23">
        <v>14</v>
      </c>
      <c r="O10" s="23">
        <v>14</v>
      </c>
      <c r="P10" s="23">
        <v>14</v>
      </c>
      <c r="Q10" s="23">
        <v>14</v>
      </c>
      <c r="R10" s="23">
        <v>14</v>
      </c>
      <c r="S10" s="23">
        <v>14</v>
      </c>
      <c r="T10" s="23">
        <v>14</v>
      </c>
      <c r="U10" s="23">
        <v>14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20</v>
      </c>
      <c r="C11" s="23">
        <v>20</v>
      </c>
      <c r="D11" s="23">
        <v>20</v>
      </c>
      <c r="E11" s="23">
        <v>20</v>
      </c>
      <c r="F11" s="23">
        <v>20</v>
      </c>
      <c r="G11" s="23">
        <v>20</v>
      </c>
      <c r="H11" s="23">
        <v>20</v>
      </c>
      <c r="I11" s="23">
        <v>20</v>
      </c>
      <c r="J11" s="27">
        <v>20</v>
      </c>
      <c r="K11" s="23">
        <v>20</v>
      </c>
      <c r="L11" s="76">
        <v>20</v>
      </c>
      <c r="M11" s="23">
        <v>20</v>
      </c>
      <c r="N11" s="23">
        <v>20</v>
      </c>
      <c r="O11" s="23">
        <v>20</v>
      </c>
      <c r="P11" s="23">
        <v>20</v>
      </c>
      <c r="Q11" s="23">
        <v>20</v>
      </c>
      <c r="R11" s="23">
        <v>20</v>
      </c>
      <c r="S11" s="23">
        <v>20</v>
      </c>
      <c r="T11" s="23">
        <v>20</v>
      </c>
      <c r="U11" s="23">
        <v>20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10</v>
      </c>
      <c r="C12" s="23">
        <v>10</v>
      </c>
      <c r="D12" s="23">
        <v>10</v>
      </c>
      <c r="E12" s="23">
        <v>10</v>
      </c>
      <c r="F12" s="23">
        <v>10</v>
      </c>
      <c r="G12" s="23">
        <v>10</v>
      </c>
      <c r="H12" s="23">
        <v>10</v>
      </c>
      <c r="I12" s="23">
        <v>10</v>
      </c>
      <c r="J12" s="27">
        <v>10</v>
      </c>
      <c r="K12" s="23">
        <v>10</v>
      </c>
      <c r="L12" s="76">
        <v>10</v>
      </c>
      <c r="M12" s="23">
        <v>10</v>
      </c>
      <c r="N12" s="23">
        <v>10</v>
      </c>
      <c r="O12" s="23">
        <v>10</v>
      </c>
      <c r="P12" s="23">
        <v>10</v>
      </c>
      <c r="Q12" s="23">
        <v>10</v>
      </c>
      <c r="R12" s="23">
        <v>10</v>
      </c>
      <c r="S12" s="23">
        <v>10</v>
      </c>
      <c r="T12" s="23">
        <v>10</v>
      </c>
      <c r="U12" s="23">
        <v>10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12</v>
      </c>
      <c r="C13" s="23">
        <v>12</v>
      </c>
      <c r="D13" s="23">
        <v>12</v>
      </c>
      <c r="E13" s="23">
        <v>12</v>
      </c>
      <c r="F13" s="23">
        <v>12</v>
      </c>
      <c r="G13" s="23">
        <v>12</v>
      </c>
      <c r="H13" s="23">
        <v>12</v>
      </c>
      <c r="I13" s="23">
        <v>12</v>
      </c>
      <c r="J13" s="27">
        <v>12</v>
      </c>
      <c r="K13" s="23">
        <v>12</v>
      </c>
      <c r="L13" s="76">
        <v>12</v>
      </c>
      <c r="M13" s="23">
        <v>12</v>
      </c>
      <c r="N13" s="23">
        <v>12</v>
      </c>
      <c r="O13" s="23">
        <v>12</v>
      </c>
      <c r="P13" s="23">
        <v>12</v>
      </c>
      <c r="Q13" s="23">
        <v>12</v>
      </c>
      <c r="R13" s="23">
        <v>12</v>
      </c>
      <c r="S13" s="23">
        <v>12</v>
      </c>
      <c r="T13" s="23">
        <v>12</v>
      </c>
      <c r="U13" s="23">
        <v>12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8</v>
      </c>
      <c r="C14" s="23">
        <v>8</v>
      </c>
      <c r="D14" s="23">
        <v>8</v>
      </c>
      <c r="E14" s="23">
        <v>8</v>
      </c>
      <c r="F14" s="23">
        <v>8</v>
      </c>
      <c r="G14" s="23">
        <v>8</v>
      </c>
      <c r="H14" s="23">
        <v>8</v>
      </c>
      <c r="I14" s="23">
        <v>8</v>
      </c>
      <c r="J14" s="27">
        <v>8</v>
      </c>
      <c r="K14" s="23">
        <v>8</v>
      </c>
      <c r="L14" s="76">
        <v>8</v>
      </c>
      <c r="M14" s="23">
        <v>8</v>
      </c>
      <c r="N14" s="23">
        <v>8</v>
      </c>
      <c r="O14" s="23">
        <v>8</v>
      </c>
      <c r="P14" s="23">
        <v>8</v>
      </c>
      <c r="Q14" s="23">
        <v>8</v>
      </c>
      <c r="R14" s="23">
        <v>8</v>
      </c>
      <c r="S14" s="23">
        <v>8</v>
      </c>
      <c r="T14" s="23">
        <v>8</v>
      </c>
      <c r="U14" s="23">
        <v>8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>
        <f t="shared" ref="F15:U15" si="2" xml:space="preserve"> F221 - SUM(F197:F204) + E15</f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6</v>
      </c>
      <c r="C17" s="20">
        <v>6</v>
      </c>
      <c r="D17" s="20">
        <v>6</v>
      </c>
      <c r="E17" s="20">
        <v>6</v>
      </c>
      <c r="F17" s="20">
        <v>6</v>
      </c>
      <c r="G17" s="20">
        <v>6</v>
      </c>
      <c r="H17" s="20">
        <v>6</v>
      </c>
      <c r="I17" s="20">
        <v>6</v>
      </c>
      <c r="J17" s="20">
        <v>6</v>
      </c>
      <c r="K17" s="20">
        <v>6</v>
      </c>
      <c r="L17" s="20">
        <v>6</v>
      </c>
      <c r="M17" s="20">
        <v>6</v>
      </c>
      <c r="N17" s="20">
        <v>6</v>
      </c>
      <c r="O17" s="20">
        <v>6</v>
      </c>
      <c r="P17" s="20">
        <v>6</v>
      </c>
      <c r="Q17" s="20">
        <v>6</v>
      </c>
      <c r="R17" s="20">
        <v>6</v>
      </c>
      <c r="S17" s="20">
        <v>6</v>
      </c>
      <c r="T17" s="20">
        <v>6</v>
      </c>
      <c r="U17" s="20">
        <v>6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6</v>
      </c>
      <c r="C19" s="20">
        <v>6</v>
      </c>
      <c r="D19" s="20">
        <v>6</v>
      </c>
      <c r="E19" s="20">
        <v>6</v>
      </c>
      <c r="F19" s="20">
        <v>6</v>
      </c>
      <c r="G19" s="20">
        <v>6</v>
      </c>
      <c r="H19" s="20">
        <v>7</v>
      </c>
      <c r="I19" s="20">
        <v>8</v>
      </c>
      <c r="J19" s="20">
        <v>9</v>
      </c>
      <c r="K19" s="20">
        <v>10</v>
      </c>
      <c r="L19" s="20">
        <v>11</v>
      </c>
      <c r="M19" s="20">
        <v>12</v>
      </c>
      <c r="N19" s="20">
        <v>13</v>
      </c>
      <c r="O19" s="20">
        <v>14</v>
      </c>
      <c r="P19" s="20">
        <v>15</v>
      </c>
      <c r="Q19" s="20">
        <v>16</v>
      </c>
      <c r="R19" s="20">
        <v>17</v>
      </c>
      <c r="S19" s="20">
        <v>18</v>
      </c>
      <c r="T19" s="20">
        <v>19</v>
      </c>
      <c r="U19" s="20">
        <v>20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4</v>
      </c>
      <c r="C21" s="20">
        <v>4</v>
      </c>
      <c r="D21" s="20">
        <v>4</v>
      </c>
      <c r="E21" s="20">
        <v>4</v>
      </c>
      <c r="F21" s="20">
        <v>7</v>
      </c>
      <c r="G21" s="20">
        <v>8</v>
      </c>
      <c r="H21" s="20">
        <v>9</v>
      </c>
      <c r="I21" s="20">
        <v>10</v>
      </c>
      <c r="J21" s="20">
        <v>11</v>
      </c>
      <c r="K21" s="20">
        <v>12</v>
      </c>
      <c r="L21" s="20">
        <v>13</v>
      </c>
      <c r="M21" s="20">
        <v>14</v>
      </c>
      <c r="N21" s="20">
        <v>15</v>
      </c>
      <c r="O21" s="20">
        <v>16</v>
      </c>
      <c r="P21" s="20">
        <v>17</v>
      </c>
      <c r="Q21" s="20">
        <v>18</v>
      </c>
      <c r="R21" s="20">
        <v>19</v>
      </c>
      <c r="S21" s="20">
        <v>20</v>
      </c>
      <c r="T21" s="20">
        <v>21</v>
      </c>
      <c r="U21" s="20">
        <v>22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5</v>
      </c>
      <c r="C23" s="70">
        <v>5</v>
      </c>
      <c r="D23" s="70">
        <v>5</v>
      </c>
      <c r="E23" s="70">
        <v>5</v>
      </c>
      <c r="F23" s="70">
        <v>5</v>
      </c>
      <c r="G23" s="70">
        <v>7</v>
      </c>
      <c r="H23" s="70">
        <v>8</v>
      </c>
      <c r="I23" s="70">
        <v>9</v>
      </c>
      <c r="J23" s="70">
        <v>10</v>
      </c>
      <c r="K23" s="20">
        <v>11</v>
      </c>
      <c r="L23" s="70">
        <v>12</v>
      </c>
      <c r="M23" s="70">
        <v>13</v>
      </c>
      <c r="N23" s="70">
        <v>14</v>
      </c>
      <c r="O23" s="70">
        <v>15</v>
      </c>
      <c r="P23" s="70">
        <v>16</v>
      </c>
      <c r="Q23" s="70">
        <v>17</v>
      </c>
      <c r="R23" s="70">
        <v>18</v>
      </c>
      <c r="S23" s="70">
        <v>19</v>
      </c>
      <c r="T23" s="70">
        <v>20</v>
      </c>
      <c r="U23" s="70">
        <v>21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0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0</v>
      </c>
      <c r="N24" s="168">
        <f xml:space="preserve"> INDEX( Data!$B$62:$U$69, MATCH( N3, Data!$A$62:$A$69, 0 ), MATCH( N36, Data!$B$61:$U$61, 0 ) )</f>
        <v>1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1</v>
      </c>
      <c r="S24" s="168">
        <f xml:space="preserve"> INDEX( Data!$B$62:$U$69, MATCH( S3, Data!$A$62:$A$69, 0 ), MATCH( S36, Data!$B$61:$U$61, 0 ) )</f>
        <v>0</v>
      </c>
      <c r="T24" s="168">
        <f xml:space="preserve"> INDEX( Data!$B$62:$U$69, MATCH( T3, Data!$A$62:$A$69, 0 ), MATCH( T36, Data!$B$61:$U$61, 0 ) )</f>
        <v>1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 t="s">
        <v>86</v>
      </c>
      <c r="G25" s="96"/>
      <c r="H25" s="96" t="s">
        <v>108</v>
      </c>
      <c r="I25" s="96"/>
      <c r="J25" s="186" t="s">
        <v>175</v>
      </c>
      <c r="K25" s="186"/>
      <c r="L25" s="96" t="s">
        <v>176</v>
      </c>
      <c r="M25" s="96"/>
      <c r="N25" s="96" t="s">
        <v>177</v>
      </c>
      <c r="O25" s="96"/>
      <c r="P25" s="96" t="s">
        <v>178</v>
      </c>
      <c r="Q25" s="96"/>
      <c r="R25" s="96" t="s">
        <v>115</v>
      </c>
      <c r="S25" s="96"/>
      <c r="T25" s="96" t="s">
        <v>179</v>
      </c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152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138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154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0</v>
      </c>
      <c r="C39" s="8">
        <f t="shared" ref="C39:U39" si="4" xml:space="preserve"> C16 + C218</f>
        <v>0</v>
      </c>
      <c r="D39" s="8">
        <f t="shared" si="4"/>
        <v>0</v>
      </c>
      <c r="E39" s="8">
        <f t="shared" si="4"/>
        <v>0</v>
      </c>
      <c r="F39" s="8">
        <f t="shared" si="4"/>
        <v>0</v>
      </c>
      <c r="G39" s="8">
        <f t="shared" si="4"/>
        <v>0</v>
      </c>
      <c r="H39" s="8">
        <f t="shared" si="4"/>
        <v>0</v>
      </c>
      <c r="I39" s="8">
        <f t="shared" si="4"/>
        <v>0</v>
      </c>
      <c r="J39" s="8">
        <f t="shared" si="4"/>
        <v>0</v>
      </c>
      <c r="K39" s="8">
        <f t="shared" si="4"/>
        <v>0</v>
      </c>
      <c r="L39" s="8">
        <f t="shared" si="4"/>
        <v>0</v>
      </c>
      <c r="M39" s="8">
        <f t="shared" si="4"/>
        <v>0</v>
      </c>
      <c r="N39" s="8">
        <f t="shared" si="4"/>
        <v>0</v>
      </c>
      <c r="O39" s="8">
        <f t="shared" si="4"/>
        <v>0</v>
      </c>
      <c r="P39" s="8">
        <f t="shared" si="4"/>
        <v>0</v>
      </c>
      <c r="Q39" s="8">
        <f t="shared" si="4"/>
        <v>0</v>
      </c>
      <c r="R39" s="8">
        <f t="shared" si="4"/>
        <v>0</v>
      </c>
      <c r="S39" s="8">
        <f t="shared" si="4"/>
        <v>0</v>
      </c>
      <c r="T39" s="8">
        <f t="shared" si="4"/>
        <v>0</v>
      </c>
      <c r="U39" s="8">
        <f t="shared" si="4"/>
        <v>0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6</v>
      </c>
      <c r="C40" s="8">
        <f t="shared" ref="C40:U40" si="5" xml:space="preserve"> C17 + C218</f>
        <v>6</v>
      </c>
      <c r="D40" s="8">
        <f t="shared" si="5"/>
        <v>6</v>
      </c>
      <c r="E40" s="8">
        <f t="shared" si="5"/>
        <v>6</v>
      </c>
      <c r="F40" s="8">
        <f t="shared" si="5"/>
        <v>6</v>
      </c>
      <c r="G40" s="8">
        <f t="shared" si="5"/>
        <v>6</v>
      </c>
      <c r="H40" s="8">
        <f t="shared" si="5"/>
        <v>6</v>
      </c>
      <c r="I40" s="8">
        <f t="shared" si="5"/>
        <v>6</v>
      </c>
      <c r="J40" s="8">
        <f t="shared" si="5"/>
        <v>6</v>
      </c>
      <c r="K40" s="8">
        <f t="shared" si="5"/>
        <v>6</v>
      </c>
      <c r="L40" s="8">
        <f t="shared" si="5"/>
        <v>6</v>
      </c>
      <c r="M40" s="8">
        <f t="shared" si="5"/>
        <v>6</v>
      </c>
      <c r="N40" s="8">
        <f t="shared" si="5"/>
        <v>6</v>
      </c>
      <c r="O40" s="8">
        <f t="shared" si="5"/>
        <v>6</v>
      </c>
      <c r="P40" s="8">
        <f t="shared" si="5"/>
        <v>6</v>
      </c>
      <c r="Q40" s="8">
        <f t="shared" si="5"/>
        <v>6</v>
      </c>
      <c r="R40" s="8">
        <f t="shared" si="5"/>
        <v>6</v>
      </c>
      <c r="S40" s="8">
        <f t="shared" si="5"/>
        <v>6</v>
      </c>
      <c r="T40" s="8">
        <f t="shared" si="5"/>
        <v>6</v>
      </c>
      <c r="U40" s="8">
        <f t="shared" si="5"/>
        <v>6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1</v>
      </c>
      <c r="C41" s="8">
        <f t="shared" ref="C41:U41" si="6" xml:space="preserve"> C18 + C216</f>
        <v>1</v>
      </c>
      <c r="D41" s="8">
        <f t="shared" si="6"/>
        <v>1</v>
      </c>
      <c r="E41" s="8">
        <f t="shared" si="6"/>
        <v>1</v>
      </c>
      <c r="F41" s="8">
        <f t="shared" si="6"/>
        <v>1</v>
      </c>
      <c r="G41" s="8">
        <f t="shared" si="6"/>
        <v>1</v>
      </c>
      <c r="H41" s="8">
        <f t="shared" si="6"/>
        <v>1</v>
      </c>
      <c r="I41" s="8">
        <f t="shared" si="6"/>
        <v>2</v>
      </c>
      <c r="J41" s="8">
        <f t="shared" si="6"/>
        <v>2</v>
      </c>
      <c r="K41" s="8">
        <f t="shared" si="6"/>
        <v>2</v>
      </c>
      <c r="L41" s="8">
        <f t="shared" si="6"/>
        <v>2</v>
      </c>
      <c r="M41" s="8">
        <f t="shared" si="6"/>
        <v>2</v>
      </c>
      <c r="N41" s="8">
        <f t="shared" si="6"/>
        <v>2</v>
      </c>
      <c r="O41" s="8">
        <f t="shared" si="6"/>
        <v>2</v>
      </c>
      <c r="P41" s="8">
        <f t="shared" si="6"/>
        <v>2</v>
      </c>
      <c r="Q41" s="8">
        <f t="shared" si="6"/>
        <v>2</v>
      </c>
      <c r="R41" s="8">
        <f t="shared" si="6"/>
        <v>2</v>
      </c>
      <c r="S41" s="8">
        <f t="shared" si="6"/>
        <v>2</v>
      </c>
      <c r="T41" s="8">
        <f t="shared" si="6"/>
        <v>2</v>
      </c>
      <c r="U41" s="8">
        <f t="shared" si="6"/>
        <v>2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7</v>
      </c>
      <c r="C42" s="8">
        <f t="shared" ref="C42:U42" si="7" xml:space="preserve"> C19 + C219 + C81</f>
        <v>7</v>
      </c>
      <c r="D42" s="8">
        <f t="shared" si="7"/>
        <v>7</v>
      </c>
      <c r="E42" s="8">
        <f t="shared" si="7"/>
        <v>7</v>
      </c>
      <c r="F42" s="8">
        <f t="shared" si="7"/>
        <v>7</v>
      </c>
      <c r="G42" s="8">
        <f t="shared" si="7"/>
        <v>7</v>
      </c>
      <c r="H42" s="8">
        <f t="shared" si="7"/>
        <v>8</v>
      </c>
      <c r="I42" s="8">
        <f t="shared" si="7"/>
        <v>9</v>
      </c>
      <c r="J42" s="8">
        <f t="shared" si="7"/>
        <v>10</v>
      </c>
      <c r="K42" s="8">
        <f t="shared" si="7"/>
        <v>11</v>
      </c>
      <c r="L42" s="8">
        <f t="shared" si="7"/>
        <v>12</v>
      </c>
      <c r="M42" s="8">
        <f t="shared" si="7"/>
        <v>13</v>
      </c>
      <c r="N42" s="8">
        <f t="shared" si="7"/>
        <v>14</v>
      </c>
      <c r="O42" s="8">
        <f t="shared" si="7"/>
        <v>15</v>
      </c>
      <c r="P42" s="8">
        <f t="shared" si="7"/>
        <v>16</v>
      </c>
      <c r="Q42" s="8">
        <f t="shared" si="7"/>
        <v>17</v>
      </c>
      <c r="R42" s="8">
        <f t="shared" si="7"/>
        <v>18</v>
      </c>
      <c r="S42" s="8">
        <f t="shared" si="7"/>
        <v>19</v>
      </c>
      <c r="T42" s="8">
        <f t="shared" si="7"/>
        <v>20</v>
      </c>
      <c r="U42" s="8">
        <f t="shared" si="7"/>
        <v>21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-1</v>
      </c>
      <c r="C43" s="8">
        <f t="shared" ref="C43:U43" si="8" xml:space="preserve"> C20 + C220 + C81</f>
        <v>-1</v>
      </c>
      <c r="D43" s="8">
        <f t="shared" si="8"/>
        <v>-1</v>
      </c>
      <c r="E43" s="8">
        <f t="shared" si="8"/>
        <v>-1</v>
      </c>
      <c r="F43" s="8">
        <f t="shared" si="8"/>
        <v>-1</v>
      </c>
      <c r="G43" s="8">
        <f t="shared" si="8"/>
        <v>-1</v>
      </c>
      <c r="H43" s="8">
        <f t="shared" si="8"/>
        <v>-1</v>
      </c>
      <c r="I43" s="8">
        <f t="shared" si="8"/>
        <v>-1</v>
      </c>
      <c r="J43" s="8">
        <f t="shared" si="8"/>
        <v>-1</v>
      </c>
      <c r="K43" s="8">
        <f t="shared" si="8"/>
        <v>-1</v>
      </c>
      <c r="L43" s="8">
        <f t="shared" si="8"/>
        <v>-1</v>
      </c>
      <c r="M43" s="8">
        <f t="shared" si="8"/>
        <v>-1</v>
      </c>
      <c r="N43" s="8">
        <f t="shared" si="8"/>
        <v>-1</v>
      </c>
      <c r="O43" s="8">
        <f t="shared" si="8"/>
        <v>-1</v>
      </c>
      <c r="P43" s="8">
        <f t="shared" si="8"/>
        <v>-1</v>
      </c>
      <c r="Q43" s="8">
        <f t="shared" si="8"/>
        <v>-1</v>
      </c>
      <c r="R43" s="8">
        <f t="shared" si="8"/>
        <v>-1</v>
      </c>
      <c r="S43" s="8">
        <f t="shared" si="8"/>
        <v>-1</v>
      </c>
      <c r="T43" s="8">
        <f t="shared" si="8"/>
        <v>-1</v>
      </c>
      <c r="U43" s="8">
        <f t="shared" si="8"/>
        <v>-1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4</v>
      </c>
      <c r="C44" s="8">
        <f t="shared" ref="C44:U45" si="9" xml:space="preserve"> C21 + C218</f>
        <v>4</v>
      </c>
      <c r="D44" s="8">
        <f t="shared" si="9"/>
        <v>4</v>
      </c>
      <c r="E44" s="8">
        <f t="shared" si="9"/>
        <v>4</v>
      </c>
      <c r="F44" s="8">
        <f t="shared" si="9"/>
        <v>7</v>
      </c>
      <c r="G44" s="8">
        <f t="shared" si="9"/>
        <v>8</v>
      </c>
      <c r="H44" s="8">
        <f t="shared" si="9"/>
        <v>9</v>
      </c>
      <c r="I44" s="8">
        <f t="shared" si="9"/>
        <v>10</v>
      </c>
      <c r="J44" s="8">
        <f t="shared" si="9"/>
        <v>11</v>
      </c>
      <c r="K44" s="8">
        <f t="shared" si="9"/>
        <v>12</v>
      </c>
      <c r="L44" s="8">
        <f t="shared" si="9"/>
        <v>13</v>
      </c>
      <c r="M44" s="8">
        <f t="shared" si="9"/>
        <v>14</v>
      </c>
      <c r="N44" s="8">
        <f t="shared" si="9"/>
        <v>15</v>
      </c>
      <c r="O44" s="8">
        <f t="shared" si="9"/>
        <v>16</v>
      </c>
      <c r="P44" s="8">
        <f t="shared" si="9"/>
        <v>17</v>
      </c>
      <c r="Q44" s="8">
        <f t="shared" si="9"/>
        <v>18</v>
      </c>
      <c r="R44" s="8">
        <f t="shared" si="9"/>
        <v>19</v>
      </c>
      <c r="S44" s="8">
        <f t="shared" si="9"/>
        <v>20</v>
      </c>
      <c r="T44" s="8">
        <f t="shared" si="9"/>
        <v>21</v>
      </c>
      <c r="U44" s="8">
        <f t="shared" si="9"/>
        <v>22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8">
        <f t="shared" si="9"/>
        <v>1</v>
      </c>
      <c r="K45" s="8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1</v>
      </c>
      <c r="R45" s="8">
        <f t="shared" si="9"/>
        <v>1</v>
      </c>
      <c r="S45" s="8">
        <f t="shared" si="9"/>
        <v>1</v>
      </c>
      <c r="T45" s="8">
        <f t="shared" si="9"/>
        <v>1</v>
      </c>
      <c r="U45" s="8">
        <f t="shared" si="9"/>
        <v>1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6</v>
      </c>
      <c r="C46" s="8">
        <f t="shared" ref="C46:U46" si="10" xml:space="preserve"> C23 + C219 + C81</f>
        <v>6</v>
      </c>
      <c r="D46" s="8">
        <f t="shared" si="10"/>
        <v>6</v>
      </c>
      <c r="E46" s="8">
        <f t="shared" si="10"/>
        <v>6</v>
      </c>
      <c r="F46" s="8">
        <f t="shared" si="10"/>
        <v>6</v>
      </c>
      <c r="G46" s="8">
        <f t="shared" si="10"/>
        <v>8</v>
      </c>
      <c r="H46" s="8">
        <f t="shared" si="10"/>
        <v>9</v>
      </c>
      <c r="I46" s="8">
        <f t="shared" si="10"/>
        <v>10</v>
      </c>
      <c r="J46" s="8">
        <f t="shared" si="10"/>
        <v>11</v>
      </c>
      <c r="K46" s="8">
        <f t="shared" si="10"/>
        <v>12</v>
      </c>
      <c r="L46" s="8">
        <f t="shared" si="10"/>
        <v>13</v>
      </c>
      <c r="M46" s="8">
        <f t="shared" si="10"/>
        <v>14</v>
      </c>
      <c r="N46" s="8">
        <f t="shared" si="10"/>
        <v>15</v>
      </c>
      <c r="O46" s="8">
        <f t="shared" si="10"/>
        <v>16</v>
      </c>
      <c r="P46" s="8">
        <f t="shared" si="10"/>
        <v>17</v>
      </c>
      <c r="Q46" s="8">
        <f t="shared" si="10"/>
        <v>18</v>
      </c>
      <c r="R46" s="8">
        <f t="shared" si="10"/>
        <v>19</v>
      </c>
      <c r="S46" s="8">
        <f t="shared" si="10"/>
        <v>20</v>
      </c>
      <c r="T46" s="8">
        <f t="shared" si="10"/>
        <v>21</v>
      </c>
      <c r="U46" s="8">
        <f t="shared" si="10"/>
        <v>22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129</v>
      </c>
      <c r="B49" s="53">
        <f t="shared" ref="B49:U49" si="11">IF(OR(B3="Scout",B3="Sentinel",B3="Expert Droid"),8,0) + IF(OR(B3="Soldier",B3="Guardian"),10,0) + IF(OR(B3="Scoundrel",B3="Consular"),6,0) + IF(OR(B3="Combat Droid"),12,0)</f>
        <v>8</v>
      </c>
      <c r="C49" s="53">
        <f t="shared" si="11"/>
        <v>8</v>
      </c>
      <c r="D49" s="53">
        <f t="shared" si="11"/>
        <v>8</v>
      </c>
      <c r="E49" s="53">
        <f t="shared" si="11"/>
        <v>8</v>
      </c>
      <c r="F49" s="53">
        <f t="shared" si="11"/>
        <v>8</v>
      </c>
      <c r="G49" s="53">
        <f t="shared" si="11"/>
        <v>8</v>
      </c>
      <c r="H49" s="53">
        <f t="shared" si="11"/>
        <v>8</v>
      </c>
      <c r="I49" s="53">
        <f t="shared" si="11"/>
        <v>8</v>
      </c>
      <c r="J49" s="101">
        <f t="shared" si="11"/>
        <v>8</v>
      </c>
      <c r="K49" s="53">
        <f t="shared" si="11"/>
        <v>8</v>
      </c>
      <c r="L49" s="174">
        <f t="shared" si="11"/>
        <v>8</v>
      </c>
      <c r="M49" s="53">
        <f t="shared" si="11"/>
        <v>8</v>
      </c>
      <c r="N49" s="53">
        <f t="shared" si="11"/>
        <v>8</v>
      </c>
      <c r="O49" s="53">
        <f t="shared" si="11"/>
        <v>8</v>
      </c>
      <c r="P49" s="53">
        <f t="shared" si="11"/>
        <v>8</v>
      </c>
      <c r="Q49" s="53">
        <f t="shared" si="11"/>
        <v>8</v>
      </c>
      <c r="R49" s="53">
        <f t="shared" si="11"/>
        <v>8</v>
      </c>
      <c r="S49" s="53">
        <f t="shared" si="11"/>
        <v>8</v>
      </c>
      <c r="T49" s="53">
        <f t="shared" si="11"/>
        <v>8</v>
      </c>
      <c r="U49" s="53">
        <f t="shared" si="11"/>
        <v>8</v>
      </c>
      <c r="V49" s="18"/>
    </row>
    <row r="50" spans="1:97" s="29" customFormat="1">
      <c r="A50" s="60" t="s">
        <v>130</v>
      </c>
      <c r="B50" s="53">
        <f xml:space="preserve"> 0 + B49</f>
        <v>8</v>
      </c>
      <c r="C50" s="53">
        <f t="shared" ref="C50:U50" si="12" xml:space="preserve"> B50 + C49</f>
        <v>16</v>
      </c>
      <c r="D50" s="53">
        <f t="shared" si="12"/>
        <v>24</v>
      </c>
      <c r="E50" s="53">
        <f t="shared" si="12"/>
        <v>32</v>
      </c>
      <c r="F50" s="53">
        <f t="shared" si="12"/>
        <v>40</v>
      </c>
      <c r="G50" s="53">
        <f t="shared" si="12"/>
        <v>48</v>
      </c>
      <c r="H50" s="53">
        <f t="shared" si="12"/>
        <v>56</v>
      </c>
      <c r="I50" s="53">
        <f t="shared" si="12"/>
        <v>64</v>
      </c>
      <c r="J50" s="101">
        <f t="shared" si="12"/>
        <v>72</v>
      </c>
      <c r="K50" s="53">
        <f t="shared" si="12"/>
        <v>80</v>
      </c>
      <c r="L50" s="174">
        <f t="shared" si="12"/>
        <v>88</v>
      </c>
      <c r="M50" s="53">
        <f t="shared" si="12"/>
        <v>96</v>
      </c>
      <c r="N50" s="53">
        <f t="shared" si="12"/>
        <v>104</v>
      </c>
      <c r="O50" s="53">
        <f t="shared" si="12"/>
        <v>112</v>
      </c>
      <c r="P50" s="53">
        <f t="shared" si="12"/>
        <v>120</v>
      </c>
      <c r="Q50" s="53">
        <f t="shared" si="12"/>
        <v>128</v>
      </c>
      <c r="R50" s="53">
        <f t="shared" si="12"/>
        <v>136</v>
      </c>
      <c r="S50" s="53">
        <f t="shared" si="12"/>
        <v>144</v>
      </c>
      <c r="T50" s="53">
        <f t="shared" si="12"/>
        <v>152</v>
      </c>
      <c r="U50" s="53">
        <f t="shared" si="12"/>
        <v>160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13</v>
      </c>
      <c r="C51" s="87">
        <f t="shared" si="13"/>
        <v>26</v>
      </c>
      <c r="D51" s="87">
        <f t="shared" si="13"/>
        <v>39</v>
      </c>
      <c r="E51" s="87">
        <f t="shared" si="13"/>
        <v>52</v>
      </c>
      <c r="F51" s="87">
        <f t="shared" si="13"/>
        <v>65</v>
      </c>
      <c r="G51" s="87">
        <f t="shared" si="13"/>
        <v>78</v>
      </c>
      <c r="H51" s="87">
        <f t="shared" si="13"/>
        <v>91</v>
      </c>
      <c r="I51" s="87">
        <f t="shared" si="13"/>
        <v>104</v>
      </c>
      <c r="J51" s="102">
        <f t="shared" si="13"/>
        <v>117</v>
      </c>
      <c r="K51" s="82">
        <f t="shared" si="13"/>
        <v>130</v>
      </c>
      <c r="L51" s="175">
        <f t="shared" si="13"/>
        <v>143</v>
      </c>
      <c r="M51" s="87">
        <f t="shared" si="13"/>
        <v>156</v>
      </c>
      <c r="N51" s="87">
        <f t="shared" si="13"/>
        <v>169</v>
      </c>
      <c r="O51" s="87">
        <f t="shared" si="13"/>
        <v>182</v>
      </c>
      <c r="P51" s="87">
        <f t="shared" si="13"/>
        <v>195</v>
      </c>
      <c r="Q51" s="87">
        <f t="shared" si="13"/>
        <v>208</v>
      </c>
      <c r="R51" s="87">
        <f t="shared" si="13"/>
        <v>221</v>
      </c>
      <c r="S51" s="87">
        <f t="shared" si="13"/>
        <v>234</v>
      </c>
      <c r="T51" s="87">
        <f t="shared" si="13"/>
        <v>247</v>
      </c>
      <c r="U51" s="87">
        <f t="shared" si="13"/>
        <v>260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133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122</v>
      </c>
      <c r="B53" s="89">
        <f t="shared" ref="B53:U53" si="14" xml:space="preserve"> MIN((B207/B51),1)</f>
        <v>0.46153846153846156</v>
      </c>
      <c r="C53" s="89">
        <f t="shared" si="14"/>
        <v>0.26923076923076922</v>
      </c>
      <c r="D53" s="89">
        <f t="shared" si="14"/>
        <v>0.20512820512820512</v>
      </c>
      <c r="E53" s="89">
        <f t="shared" si="14"/>
        <v>0.17307692307692307</v>
      </c>
      <c r="F53" s="89">
        <f t="shared" si="14"/>
        <v>0.15384615384615385</v>
      </c>
      <c r="G53" s="89">
        <f t="shared" si="14"/>
        <v>0.14102564102564102</v>
      </c>
      <c r="H53" s="89">
        <f t="shared" si="14"/>
        <v>0.13186813186813187</v>
      </c>
      <c r="I53" s="89">
        <f t="shared" si="14"/>
        <v>0.125</v>
      </c>
      <c r="J53" s="103">
        <f t="shared" si="14"/>
        <v>0.11965811965811966</v>
      </c>
      <c r="K53" s="89">
        <f t="shared" si="14"/>
        <v>0.11538461538461539</v>
      </c>
      <c r="L53" s="176">
        <f t="shared" si="14"/>
        <v>0.11188811188811189</v>
      </c>
      <c r="M53" s="89">
        <f t="shared" si="14"/>
        <v>0.10897435897435898</v>
      </c>
      <c r="N53" s="89">
        <f t="shared" si="14"/>
        <v>0.10650887573964497</v>
      </c>
      <c r="O53" s="89">
        <f t="shared" si="14"/>
        <v>0.1043956043956044</v>
      </c>
      <c r="P53" s="89">
        <f t="shared" si="14"/>
        <v>0.10256410256410256</v>
      </c>
      <c r="Q53" s="89">
        <f t="shared" si="14"/>
        <v>0.10096153846153846</v>
      </c>
      <c r="R53" s="89">
        <f t="shared" si="14"/>
        <v>9.9547511312217188E-2</v>
      </c>
      <c r="S53" s="89">
        <f t="shared" si="14"/>
        <v>9.8290598290598288E-2</v>
      </c>
      <c r="T53" s="89">
        <f t="shared" si="14"/>
        <v>9.7165991902834009E-2</v>
      </c>
      <c r="U53" s="89">
        <f t="shared" si="14"/>
        <v>9.6153846153846159E-2</v>
      </c>
    </row>
    <row r="54" spans="1:97" s="18" customFormat="1">
      <c r="A54" s="74" t="s">
        <v>123</v>
      </c>
      <c r="B54" s="89">
        <f t="shared" ref="B54:U54" si="15" xml:space="preserve"> MIN(B208/B51,1)</f>
        <v>0.84615384615384615</v>
      </c>
      <c r="C54" s="89">
        <f t="shared" si="15"/>
        <v>0.46153846153846156</v>
      </c>
      <c r="D54" s="89">
        <f t="shared" si="15"/>
        <v>0.33333333333333331</v>
      </c>
      <c r="E54" s="89">
        <f t="shared" si="15"/>
        <v>0.26923076923076922</v>
      </c>
      <c r="F54" s="89">
        <f t="shared" si="15"/>
        <v>0.23076923076923078</v>
      </c>
      <c r="G54" s="89">
        <f t="shared" si="15"/>
        <v>0.20512820512820512</v>
      </c>
      <c r="H54" s="89">
        <f t="shared" si="15"/>
        <v>0.18681318681318682</v>
      </c>
      <c r="I54" s="89">
        <f t="shared" si="15"/>
        <v>0.17307692307692307</v>
      </c>
      <c r="J54" s="103">
        <f t="shared" si="15"/>
        <v>0.1623931623931624</v>
      </c>
      <c r="K54" s="89">
        <f t="shared" si="15"/>
        <v>0.15384615384615385</v>
      </c>
      <c r="L54" s="176">
        <f t="shared" si="15"/>
        <v>0.14685314685314685</v>
      </c>
      <c r="M54" s="89">
        <f t="shared" si="15"/>
        <v>0.14102564102564102</v>
      </c>
      <c r="N54" s="89">
        <f t="shared" si="15"/>
        <v>0.13609467455621302</v>
      </c>
      <c r="O54" s="89">
        <f t="shared" si="15"/>
        <v>0.13186813186813187</v>
      </c>
      <c r="P54" s="89">
        <f t="shared" si="15"/>
        <v>0.12820512820512819</v>
      </c>
      <c r="Q54" s="89">
        <f t="shared" si="15"/>
        <v>0.125</v>
      </c>
      <c r="R54" s="89">
        <f t="shared" si="15"/>
        <v>0.12217194570135746</v>
      </c>
      <c r="S54" s="89">
        <f t="shared" si="15"/>
        <v>0.11965811965811966</v>
      </c>
      <c r="T54" s="89">
        <f t="shared" si="15"/>
        <v>0.11740890688259109</v>
      </c>
      <c r="U54" s="89">
        <f t="shared" si="15"/>
        <v>0.11538461538461539</v>
      </c>
    </row>
    <row r="55" spans="1:97">
      <c r="A55" s="74" t="s">
        <v>124</v>
      </c>
      <c r="B55" s="90">
        <f t="shared" ref="B55:U55" si="16" xml:space="preserve"> MIN(B209/B51,1)</f>
        <v>1</v>
      </c>
      <c r="C55" s="90">
        <f t="shared" si="16"/>
        <v>0.65384615384615385</v>
      </c>
      <c r="D55" s="90">
        <f t="shared" si="16"/>
        <v>0.4358974358974359</v>
      </c>
      <c r="E55" s="90">
        <f t="shared" si="16"/>
        <v>0.32692307692307693</v>
      </c>
      <c r="F55" s="90">
        <f t="shared" si="16"/>
        <v>0.26153846153846155</v>
      </c>
      <c r="G55" s="90">
        <f t="shared" si="16"/>
        <v>0.24358974358974358</v>
      </c>
      <c r="H55" s="90">
        <f t="shared" si="16"/>
        <v>0.21978021978021978</v>
      </c>
      <c r="I55" s="90">
        <f t="shared" si="16"/>
        <v>0.20192307692307693</v>
      </c>
      <c r="J55" s="104">
        <f t="shared" si="16"/>
        <v>0.18803418803418803</v>
      </c>
      <c r="K55" s="90">
        <f t="shared" si="16"/>
        <v>0.17692307692307693</v>
      </c>
      <c r="L55" s="177">
        <f t="shared" si="16"/>
        <v>0.16783216783216784</v>
      </c>
      <c r="M55" s="90">
        <f t="shared" si="16"/>
        <v>0.16025641025641027</v>
      </c>
      <c r="N55" s="90">
        <f t="shared" si="16"/>
        <v>0.15384615384615385</v>
      </c>
      <c r="O55" s="90">
        <f t="shared" si="16"/>
        <v>0.14835164835164835</v>
      </c>
      <c r="P55" s="90">
        <f t="shared" si="16"/>
        <v>0.14358974358974358</v>
      </c>
      <c r="Q55" s="90">
        <f t="shared" si="16"/>
        <v>0.13942307692307693</v>
      </c>
      <c r="R55" s="90">
        <f t="shared" si="16"/>
        <v>0.13574660633484162</v>
      </c>
      <c r="S55" s="90">
        <f t="shared" si="16"/>
        <v>0.13247863247863248</v>
      </c>
      <c r="T55" s="90">
        <f t="shared" si="16"/>
        <v>0.12955465587044535</v>
      </c>
      <c r="U55" s="90">
        <f t="shared" si="16"/>
        <v>0.12692307692307692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125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0.84615384615384615</v>
      </c>
      <c r="E56" s="90">
        <f t="shared" si="17"/>
        <v>0.63461538461538458</v>
      </c>
      <c r="F56" s="90">
        <f t="shared" si="17"/>
        <v>0.50769230769230766</v>
      </c>
      <c r="G56" s="90">
        <f t="shared" si="17"/>
        <v>0.47435897435897434</v>
      </c>
      <c r="H56" s="90">
        <f t="shared" si="17"/>
        <v>0.42857142857142855</v>
      </c>
      <c r="I56" s="90">
        <f t="shared" si="17"/>
        <v>0.39423076923076922</v>
      </c>
      <c r="J56" s="104">
        <f t="shared" si="17"/>
        <v>0.36752136752136755</v>
      </c>
      <c r="K56" s="90">
        <f t="shared" si="17"/>
        <v>0.34615384615384615</v>
      </c>
      <c r="L56" s="177">
        <f t="shared" si="17"/>
        <v>0.32867132867132864</v>
      </c>
      <c r="M56" s="90">
        <f t="shared" si="17"/>
        <v>0.3141025641025641</v>
      </c>
      <c r="N56" s="90">
        <f t="shared" si="17"/>
        <v>0.30177514792899407</v>
      </c>
      <c r="O56" s="90">
        <f t="shared" si="17"/>
        <v>0.29120879120879123</v>
      </c>
      <c r="P56" s="90">
        <f t="shared" si="17"/>
        <v>0.28205128205128205</v>
      </c>
      <c r="Q56" s="90">
        <f t="shared" si="17"/>
        <v>0.27403846153846156</v>
      </c>
      <c r="R56" s="90">
        <f t="shared" si="17"/>
        <v>0.2669683257918552</v>
      </c>
      <c r="S56" s="90">
        <f t="shared" si="17"/>
        <v>0.2606837606837607</v>
      </c>
      <c r="T56" s="90">
        <f t="shared" si="17"/>
        <v>0.25506072874493929</v>
      </c>
      <c r="U56" s="90">
        <f t="shared" si="17"/>
        <v>0.25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126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0.94230769230769229</v>
      </c>
      <c r="F57" s="90">
        <f t="shared" si="18"/>
        <v>0.75384615384615383</v>
      </c>
      <c r="G57" s="90">
        <f t="shared" si="18"/>
        <v>0.70512820512820518</v>
      </c>
      <c r="H57" s="90">
        <f t="shared" si="18"/>
        <v>0.63736263736263732</v>
      </c>
      <c r="I57" s="90">
        <f t="shared" si="18"/>
        <v>0.58653846153846156</v>
      </c>
      <c r="J57" s="104">
        <f t="shared" si="18"/>
        <v>0.54700854700854706</v>
      </c>
      <c r="K57" s="90">
        <f t="shared" si="18"/>
        <v>0.51538461538461533</v>
      </c>
      <c r="L57" s="177">
        <f t="shared" si="18"/>
        <v>0.48951048951048953</v>
      </c>
      <c r="M57" s="90">
        <f t="shared" si="18"/>
        <v>0.46794871794871795</v>
      </c>
      <c r="N57" s="90">
        <f t="shared" si="18"/>
        <v>0.44970414201183434</v>
      </c>
      <c r="O57" s="90">
        <f t="shared" si="18"/>
        <v>0.43406593406593408</v>
      </c>
      <c r="P57" s="90">
        <f t="shared" si="18"/>
        <v>0.42051282051282052</v>
      </c>
      <c r="Q57" s="90">
        <f t="shared" si="18"/>
        <v>0.40865384615384615</v>
      </c>
      <c r="R57" s="90">
        <f t="shared" si="18"/>
        <v>0.39819004524886875</v>
      </c>
      <c r="S57" s="90">
        <f t="shared" si="18"/>
        <v>0.3888888888888889</v>
      </c>
      <c r="T57" s="90">
        <f t="shared" si="18"/>
        <v>0.38056680161943318</v>
      </c>
      <c r="U57" s="90">
        <f t="shared" si="18"/>
        <v>0.37307692307692308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134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136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137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135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139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140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141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142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1</v>
      </c>
      <c r="C71" s="15">
        <f t="shared" si="29"/>
        <v>1</v>
      </c>
      <c r="D71" s="15">
        <f t="shared" si="29"/>
        <v>1</v>
      </c>
      <c r="E71" s="15">
        <f t="shared" si="29"/>
        <v>1</v>
      </c>
      <c r="F71" s="15">
        <f t="shared" si="29"/>
        <v>1</v>
      </c>
      <c r="G71" s="15">
        <f t="shared" si="29"/>
        <v>2</v>
      </c>
      <c r="H71" s="15">
        <f t="shared" si="29"/>
        <v>2</v>
      </c>
      <c r="I71" s="15">
        <f t="shared" si="29"/>
        <v>2</v>
      </c>
      <c r="J71" s="25">
        <f t="shared" si="29"/>
        <v>2</v>
      </c>
      <c r="K71" s="15">
        <f t="shared" si="29"/>
        <v>3</v>
      </c>
      <c r="L71" s="180">
        <f t="shared" si="29"/>
        <v>3</v>
      </c>
      <c r="M71" s="15">
        <f t="shared" si="29"/>
        <v>3</v>
      </c>
      <c r="N71" s="15">
        <f t="shared" si="29"/>
        <v>3</v>
      </c>
      <c r="O71" s="15">
        <f t="shared" si="29"/>
        <v>4</v>
      </c>
      <c r="P71" s="15">
        <f t="shared" si="29"/>
        <v>4</v>
      </c>
      <c r="Q71" s="15">
        <f t="shared" si="29"/>
        <v>4</v>
      </c>
      <c r="R71" s="15">
        <f t="shared" si="29"/>
        <v>4</v>
      </c>
      <c r="S71" s="15">
        <f t="shared" si="29"/>
        <v>5</v>
      </c>
      <c r="T71" s="15">
        <f t="shared" si="29"/>
        <v>5</v>
      </c>
      <c r="U71" s="15">
        <f t="shared" si="29"/>
        <v>5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131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0</v>
      </c>
      <c r="T80" s="8">
        <f t="shared" si="33"/>
        <v>0</v>
      </c>
      <c r="U80" s="8">
        <f t="shared" si="33"/>
        <v>0</v>
      </c>
    </row>
    <row r="81" spans="1:22">
      <c r="A81" s="23" t="s">
        <v>157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145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7</v>
      </c>
      <c r="C84" s="8">
        <f t="shared" si="35"/>
        <v>8</v>
      </c>
      <c r="D84" s="8">
        <f t="shared" si="35"/>
        <v>8</v>
      </c>
      <c r="E84" s="8">
        <f t="shared" si="35"/>
        <v>9</v>
      </c>
      <c r="F84" s="8">
        <f t="shared" si="35"/>
        <v>9</v>
      </c>
      <c r="G84" s="8">
        <f t="shared" si="35"/>
        <v>10</v>
      </c>
      <c r="H84" s="8">
        <f t="shared" si="35"/>
        <v>10</v>
      </c>
      <c r="I84" s="8">
        <f t="shared" si="35"/>
        <v>11</v>
      </c>
      <c r="J84" s="26">
        <f t="shared" si="35"/>
        <v>11</v>
      </c>
      <c r="K84" s="8">
        <f t="shared" ref="K84:U84" si="36" xml:space="preserve"> J217 + INT(2+ $J$7/2) + INT(2+ (K$7 - $J$7)/2)</f>
        <v>13</v>
      </c>
      <c r="L84" s="28">
        <f t="shared" si="36"/>
        <v>14</v>
      </c>
      <c r="M84" s="8">
        <f t="shared" si="36"/>
        <v>14</v>
      </c>
      <c r="N84" s="8">
        <f t="shared" si="36"/>
        <v>15</v>
      </c>
      <c r="O84" s="8">
        <f t="shared" si="36"/>
        <v>15</v>
      </c>
      <c r="P84" s="8">
        <f t="shared" si="36"/>
        <v>16</v>
      </c>
      <c r="Q84" s="8">
        <f t="shared" si="36"/>
        <v>16</v>
      </c>
      <c r="R84" s="8">
        <f t="shared" si="36"/>
        <v>17</v>
      </c>
      <c r="S84" s="8">
        <f t="shared" si="36"/>
        <v>17</v>
      </c>
      <c r="T84" s="8">
        <f t="shared" si="36"/>
        <v>18</v>
      </c>
      <c r="U84" s="8">
        <f t="shared" si="36"/>
        <v>18</v>
      </c>
      <c r="V84" s="29"/>
    </row>
    <row r="85" spans="1:22">
      <c r="A85" s="45" t="s">
        <v>52</v>
      </c>
      <c r="B85" s="8">
        <f t="shared" ref="B85:J85" si="37" xml:space="preserve"> B216 + INT(2+ B$7/2)</f>
        <v>3</v>
      </c>
      <c r="C85" s="8">
        <f t="shared" si="37"/>
        <v>4</v>
      </c>
      <c r="D85" s="8">
        <f t="shared" si="37"/>
        <v>4</v>
      </c>
      <c r="E85" s="8">
        <f t="shared" si="37"/>
        <v>5</v>
      </c>
      <c r="F85" s="8">
        <f t="shared" si="37"/>
        <v>5</v>
      </c>
      <c r="G85" s="8">
        <f t="shared" si="37"/>
        <v>6</v>
      </c>
      <c r="H85" s="8">
        <f t="shared" si="37"/>
        <v>6</v>
      </c>
      <c r="I85" s="8">
        <f t="shared" si="37"/>
        <v>8</v>
      </c>
      <c r="J85" s="26">
        <f t="shared" si="37"/>
        <v>8</v>
      </c>
      <c r="K85" s="8">
        <f t="shared" ref="K85:U85" si="38" xml:space="preserve"> J216 + INT(2+ $J$7/2) +  INT(2+ (K$7 - $J$7)/2)</f>
        <v>10</v>
      </c>
      <c r="L85" s="28">
        <f t="shared" si="38"/>
        <v>11</v>
      </c>
      <c r="M85" s="8">
        <f t="shared" si="38"/>
        <v>11</v>
      </c>
      <c r="N85" s="8">
        <f t="shared" si="38"/>
        <v>12</v>
      </c>
      <c r="O85" s="8">
        <f t="shared" si="38"/>
        <v>12</v>
      </c>
      <c r="P85" s="8">
        <f t="shared" si="38"/>
        <v>13</v>
      </c>
      <c r="Q85" s="8">
        <f t="shared" si="38"/>
        <v>13</v>
      </c>
      <c r="R85" s="8">
        <f t="shared" si="38"/>
        <v>14</v>
      </c>
      <c r="S85" s="8">
        <f t="shared" si="38"/>
        <v>14</v>
      </c>
      <c r="T85" s="8">
        <f t="shared" si="38"/>
        <v>15</v>
      </c>
      <c r="U85" s="8">
        <f t="shared" si="38"/>
        <v>15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8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11</v>
      </c>
      <c r="S86" s="8">
        <f t="shared" si="40"/>
        <v>11</v>
      </c>
      <c r="T86" s="8">
        <f t="shared" si="40"/>
        <v>12</v>
      </c>
      <c r="U86" s="8">
        <f t="shared" si="40"/>
        <v>12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143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23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23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55.000000000000007</v>
      </c>
      <c r="C115" s="8">
        <f t="shared" si="49"/>
        <v>60</v>
      </c>
      <c r="D115" s="8">
        <f t="shared" si="49"/>
        <v>60</v>
      </c>
      <c r="E115" s="8">
        <f t="shared" si="49"/>
        <v>65</v>
      </c>
      <c r="F115" s="8">
        <f t="shared" si="49"/>
        <v>65</v>
      </c>
      <c r="G115" s="8">
        <f t="shared" si="49"/>
        <v>70</v>
      </c>
      <c r="H115" s="8">
        <f t="shared" si="49"/>
        <v>75</v>
      </c>
      <c r="I115" s="8">
        <f t="shared" si="49"/>
        <v>85</v>
      </c>
      <c r="J115" s="26">
        <f t="shared" si="49"/>
        <v>90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55.000000000000007</v>
      </c>
      <c r="C116" s="8">
        <f t="shared" si="50"/>
        <v>60</v>
      </c>
      <c r="D116" s="8">
        <f t="shared" si="50"/>
        <v>60</v>
      </c>
      <c r="E116" s="8">
        <f t="shared" si="50"/>
        <v>65</v>
      </c>
      <c r="F116" s="8">
        <f t="shared" si="50"/>
        <v>65</v>
      </c>
      <c r="G116" s="8">
        <f t="shared" si="50"/>
        <v>70</v>
      </c>
      <c r="H116" s="8">
        <f t="shared" si="50"/>
        <v>75</v>
      </c>
      <c r="I116" s="8">
        <f t="shared" si="50"/>
        <v>90</v>
      </c>
      <c r="J116" s="26">
        <f t="shared" si="50"/>
        <v>95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55.000000000000007</v>
      </c>
      <c r="C117" s="8">
        <f t="shared" si="51"/>
        <v>60</v>
      </c>
      <c r="D117" s="8">
        <f t="shared" si="51"/>
        <v>60</v>
      </c>
      <c r="E117" s="8">
        <f t="shared" si="51"/>
        <v>65</v>
      </c>
      <c r="F117" s="8">
        <f t="shared" si="51"/>
        <v>65</v>
      </c>
      <c r="G117" s="8">
        <f t="shared" si="51"/>
        <v>70</v>
      </c>
      <c r="H117" s="8">
        <f t="shared" si="51"/>
        <v>75</v>
      </c>
      <c r="I117" s="8">
        <f t="shared" si="51"/>
        <v>90</v>
      </c>
      <c r="J117" s="26">
        <f t="shared" si="51"/>
        <v>95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75</v>
      </c>
      <c r="C118" s="8">
        <f t="shared" si="52"/>
        <v>80</v>
      </c>
      <c r="D118" s="8">
        <f t="shared" si="52"/>
        <v>80</v>
      </c>
      <c r="E118" s="8">
        <f t="shared" si="52"/>
        <v>85</v>
      </c>
      <c r="F118" s="8">
        <f t="shared" si="52"/>
        <v>85</v>
      </c>
      <c r="G118" s="8">
        <f t="shared" si="52"/>
        <v>90</v>
      </c>
      <c r="H118" s="8">
        <f t="shared" si="52"/>
        <v>95</v>
      </c>
      <c r="I118" s="8">
        <f t="shared" si="52"/>
        <v>100</v>
      </c>
      <c r="J118" s="26">
        <f t="shared" si="52"/>
        <v>100</v>
      </c>
      <c r="K118" s="8">
        <f t="shared" si="52"/>
        <v>100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5.0000000000000044</v>
      </c>
      <c r="C120" s="8">
        <f t="shared" si="53"/>
        <v>9.9999999999999982</v>
      </c>
      <c r="D120" s="8">
        <f t="shared" si="53"/>
        <v>9.9999999999999982</v>
      </c>
      <c r="E120" s="8">
        <f t="shared" si="53"/>
        <v>15.000000000000002</v>
      </c>
      <c r="F120" s="8">
        <f t="shared" si="53"/>
        <v>15.000000000000002</v>
      </c>
      <c r="G120" s="8">
        <f t="shared" si="53"/>
        <v>19.999999999999996</v>
      </c>
      <c r="H120" s="8">
        <f t="shared" si="53"/>
        <v>25</v>
      </c>
      <c r="I120" s="8">
        <f t="shared" si="53"/>
        <v>35</v>
      </c>
      <c r="J120" s="26">
        <f t="shared" si="53"/>
        <v>40</v>
      </c>
      <c r="K120" s="8">
        <f t="shared" si="53"/>
        <v>50</v>
      </c>
      <c r="L120" s="28">
        <f t="shared" si="53"/>
        <v>60</v>
      </c>
      <c r="M120" s="8">
        <f t="shared" si="53"/>
        <v>65</v>
      </c>
      <c r="N120" s="8">
        <f t="shared" si="53"/>
        <v>70</v>
      </c>
      <c r="O120" s="8">
        <f t="shared" si="53"/>
        <v>80</v>
      </c>
      <c r="P120" s="8">
        <f t="shared" si="53"/>
        <v>85</v>
      </c>
      <c r="Q120" s="8">
        <f t="shared" si="53"/>
        <v>95</v>
      </c>
      <c r="R120" s="8">
        <f t="shared" si="53"/>
        <v>100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5.0000000000000044</v>
      </c>
      <c r="C121" s="8">
        <f t="shared" si="54"/>
        <v>9.9999999999999982</v>
      </c>
      <c r="D121" s="8">
        <f t="shared" si="54"/>
        <v>9.9999999999999982</v>
      </c>
      <c r="E121" s="8">
        <f t="shared" si="54"/>
        <v>15.000000000000002</v>
      </c>
      <c r="F121" s="8">
        <f t="shared" si="54"/>
        <v>15.000000000000002</v>
      </c>
      <c r="G121" s="8">
        <f t="shared" si="54"/>
        <v>19.999999999999996</v>
      </c>
      <c r="H121" s="8">
        <f t="shared" si="54"/>
        <v>25</v>
      </c>
      <c r="I121" s="8">
        <f t="shared" si="54"/>
        <v>40</v>
      </c>
      <c r="J121" s="26">
        <f t="shared" si="54"/>
        <v>44.999999999999993</v>
      </c>
      <c r="K121" s="8">
        <f t="shared" si="54"/>
        <v>60</v>
      </c>
      <c r="L121" s="28">
        <f t="shared" si="54"/>
        <v>70</v>
      </c>
      <c r="M121" s="8">
        <f t="shared" si="54"/>
        <v>75</v>
      </c>
      <c r="N121" s="8">
        <f t="shared" si="54"/>
        <v>85</v>
      </c>
      <c r="O121" s="8">
        <f t="shared" si="54"/>
        <v>90</v>
      </c>
      <c r="P121" s="8">
        <f t="shared" si="54"/>
        <v>100</v>
      </c>
      <c r="Q121" s="8">
        <f t="shared" si="54"/>
        <v>100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5.0000000000000044</v>
      </c>
      <c r="C122" s="8">
        <f t="shared" si="55"/>
        <v>9.9999999999999982</v>
      </c>
      <c r="D122" s="8">
        <f t="shared" si="55"/>
        <v>9.9999999999999982</v>
      </c>
      <c r="E122" s="8">
        <f t="shared" si="55"/>
        <v>15.000000000000002</v>
      </c>
      <c r="F122" s="8">
        <f t="shared" si="55"/>
        <v>15.000000000000002</v>
      </c>
      <c r="G122" s="8">
        <f t="shared" si="55"/>
        <v>19.999999999999996</v>
      </c>
      <c r="H122" s="8">
        <f t="shared" si="55"/>
        <v>25</v>
      </c>
      <c r="I122" s="8">
        <f t="shared" si="55"/>
        <v>40</v>
      </c>
      <c r="J122" s="26">
        <f t="shared" si="55"/>
        <v>44.999999999999993</v>
      </c>
      <c r="K122" s="8">
        <f t="shared" si="55"/>
        <v>60</v>
      </c>
      <c r="L122" s="28">
        <f t="shared" si="55"/>
        <v>70</v>
      </c>
      <c r="M122" s="8">
        <f t="shared" si="55"/>
        <v>75</v>
      </c>
      <c r="N122" s="8">
        <f t="shared" si="55"/>
        <v>85</v>
      </c>
      <c r="O122" s="8">
        <f t="shared" si="55"/>
        <v>90</v>
      </c>
      <c r="P122" s="8">
        <f t="shared" si="55"/>
        <v>100</v>
      </c>
      <c r="Q122" s="8">
        <f t="shared" si="55"/>
        <v>100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25</v>
      </c>
      <c r="C123" s="8">
        <f t="shared" si="56"/>
        <v>30.000000000000004</v>
      </c>
      <c r="D123" s="8">
        <f t="shared" si="56"/>
        <v>30.000000000000004</v>
      </c>
      <c r="E123" s="8">
        <f t="shared" si="56"/>
        <v>35</v>
      </c>
      <c r="F123" s="8">
        <f t="shared" si="56"/>
        <v>35</v>
      </c>
      <c r="G123" s="8">
        <f t="shared" si="56"/>
        <v>40</v>
      </c>
      <c r="H123" s="8">
        <f t="shared" si="56"/>
        <v>44.999999999999993</v>
      </c>
      <c r="I123" s="8">
        <f t="shared" si="56"/>
        <v>55.000000000000007</v>
      </c>
      <c r="J123" s="26">
        <f t="shared" si="56"/>
        <v>60</v>
      </c>
      <c r="K123" s="8">
        <f t="shared" si="56"/>
        <v>75</v>
      </c>
      <c r="L123" s="28">
        <f t="shared" si="56"/>
        <v>85</v>
      </c>
      <c r="M123" s="8">
        <f t="shared" si="56"/>
        <v>90</v>
      </c>
      <c r="N123" s="8">
        <f t="shared" si="56"/>
        <v>100</v>
      </c>
      <c r="O123" s="8">
        <f t="shared" si="56"/>
        <v>100</v>
      </c>
      <c r="P123" s="8">
        <f t="shared" si="56"/>
        <v>100</v>
      </c>
      <c r="Q123" s="8">
        <f t="shared" si="56"/>
        <v>100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9.9999999999999982</v>
      </c>
      <c r="M125" s="8">
        <f t="shared" si="57"/>
        <v>15.000000000000002</v>
      </c>
      <c r="N125" s="8">
        <f t="shared" si="57"/>
        <v>19.999999999999996</v>
      </c>
      <c r="O125" s="8">
        <f t="shared" si="57"/>
        <v>30.000000000000004</v>
      </c>
      <c r="P125" s="8">
        <f t="shared" si="57"/>
        <v>35</v>
      </c>
      <c r="Q125" s="8">
        <f t="shared" si="57"/>
        <v>44.999999999999993</v>
      </c>
      <c r="R125" s="8">
        <f t="shared" si="57"/>
        <v>50</v>
      </c>
      <c r="S125" s="8">
        <f t="shared" si="57"/>
        <v>55.000000000000007</v>
      </c>
      <c r="T125" s="8">
        <f t="shared" si="57"/>
        <v>65</v>
      </c>
      <c r="U125" s="8">
        <f t="shared" si="57"/>
        <v>70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9.9999999999999982</v>
      </c>
      <c r="L126" s="28">
        <f t="shared" si="58"/>
        <v>19.999999999999996</v>
      </c>
      <c r="M126" s="8">
        <f t="shared" si="58"/>
        <v>25</v>
      </c>
      <c r="N126" s="8">
        <f t="shared" si="58"/>
        <v>35</v>
      </c>
      <c r="O126" s="8">
        <f t="shared" si="58"/>
        <v>40</v>
      </c>
      <c r="P126" s="8">
        <f t="shared" si="58"/>
        <v>50</v>
      </c>
      <c r="Q126" s="8">
        <f t="shared" si="58"/>
        <v>55.000000000000007</v>
      </c>
      <c r="R126" s="8">
        <f t="shared" si="58"/>
        <v>65</v>
      </c>
      <c r="S126" s="8">
        <f t="shared" si="58"/>
        <v>70</v>
      </c>
      <c r="T126" s="8">
        <f t="shared" si="58"/>
        <v>80</v>
      </c>
      <c r="U126" s="8">
        <f t="shared" si="58"/>
        <v>85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9.9999999999999982</v>
      </c>
      <c r="L127" s="28">
        <f t="shared" si="59"/>
        <v>19.999999999999996</v>
      </c>
      <c r="M127" s="8">
        <f t="shared" si="59"/>
        <v>25</v>
      </c>
      <c r="N127" s="8">
        <f t="shared" si="59"/>
        <v>35</v>
      </c>
      <c r="O127" s="8">
        <f t="shared" si="59"/>
        <v>40</v>
      </c>
      <c r="P127" s="8">
        <f t="shared" si="59"/>
        <v>50</v>
      </c>
      <c r="Q127" s="8">
        <f t="shared" si="59"/>
        <v>55.000000000000007</v>
      </c>
      <c r="R127" s="8">
        <f t="shared" si="59"/>
        <v>65</v>
      </c>
      <c r="S127" s="8">
        <f t="shared" si="59"/>
        <v>70</v>
      </c>
      <c r="T127" s="8">
        <f t="shared" si="59"/>
        <v>80</v>
      </c>
      <c r="U127" s="8">
        <f t="shared" si="59"/>
        <v>85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5.0000000000000044</v>
      </c>
      <c r="J128" s="26">
        <f t="shared" si="60"/>
        <v>9.9999999999999982</v>
      </c>
      <c r="K128" s="8">
        <f t="shared" si="60"/>
        <v>25</v>
      </c>
      <c r="L128" s="28">
        <f t="shared" si="60"/>
        <v>35</v>
      </c>
      <c r="M128" s="8">
        <f t="shared" si="60"/>
        <v>40</v>
      </c>
      <c r="N128" s="8">
        <f t="shared" si="60"/>
        <v>50</v>
      </c>
      <c r="O128" s="8">
        <f t="shared" si="60"/>
        <v>55.000000000000007</v>
      </c>
      <c r="P128" s="8">
        <f t="shared" si="60"/>
        <v>65</v>
      </c>
      <c r="Q128" s="8">
        <f t="shared" si="60"/>
        <v>70</v>
      </c>
      <c r="R128" s="8">
        <f t="shared" si="60"/>
        <v>80</v>
      </c>
      <c r="S128" s="8">
        <f t="shared" si="60"/>
        <v>85</v>
      </c>
      <c r="T128" s="8">
        <f t="shared" si="60"/>
        <v>95</v>
      </c>
      <c r="U128" s="8">
        <f t="shared" si="60"/>
        <v>100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75</v>
      </c>
      <c r="C132" s="8">
        <f t="shared" si="61"/>
        <v>80</v>
      </c>
      <c r="D132" s="8">
        <f t="shared" si="61"/>
        <v>80</v>
      </c>
      <c r="E132" s="8">
        <f t="shared" si="61"/>
        <v>85</v>
      </c>
      <c r="F132" s="8">
        <f t="shared" si="61"/>
        <v>85</v>
      </c>
      <c r="G132" s="8">
        <f t="shared" si="61"/>
        <v>90</v>
      </c>
      <c r="H132" s="8">
        <f t="shared" si="61"/>
        <v>90</v>
      </c>
      <c r="I132" s="8">
        <f t="shared" si="61"/>
        <v>95</v>
      </c>
      <c r="J132" s="26">
        <f t="shared" si="61"/>
        <v>95</v>
      </c>
      <c r="K132" s="8">
        <f t="shared" si="61"/>
        <v>100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75</v>
      </c>
      <c r="C133" s="8">
        <f t="shared" si="62"/>
        <v>80</v>
      </c>
      <c r="D133" s="8">
        <f t="shared" si="62"/>
        <v>80</v>
      </c>
      <c r="E133" s="8">
        <f t="shared" si="62"/>
        <v>85</v>
      </c>
      <c r="F133" s="8">
        <f t="shared" si="62"/>
        <v>85</v>
      </c>
      <c r="G133" s="8">
        <f t="shared" si="62"/>
        <v>90</v>
      </c>
      <c r="H133" s="8">
        <f t="shared" si="62"/>
        <v>90</v>
      </c>
      <c r="I133" s="8">
        <f t="shared" si="62"/>
        <v>100</v>
      </c>
      <c r="J133" s="26">
        <f t="shared" si="62"/>
        <v>100</v>
      </c>
      <c r="K133" s="8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75</v>
      </c>
      <c r="C134" s="8">
        <f t="shared" si="63"/>
        <v>80</v>
      </c>
      <c r="D134" s="8">
        <f t="shared" si="63"/>
        <v>80</v>
      </c>
      <c r="E134" s="8">
        <f t="shared" si="63"/>
        <v>85</v>
      </c>
      <c r="F134" s="8">
        <f t="shared" si="63"/>
        <v>85</v>
      </c>
      <c r="G134" s="8">
        <f t="shared" si="63"/>
        <v>90</v>
      </c>
      <c r="H134" s="8">
        <f t="shared" si="63"/>
        <v>90</v>
      </c>
      <c r="I134" s="8">
        <f t="shared" si="63"/>
        <v>100</v>
      </c>
      <c r="J134" s="26">
        <f t="shared" si="63"/>
        <v>100</v>
      </c>
      <c r="K134" s="8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95</v>
      </c>
      <c r="C135" s="8">
        <f t="shared" si="64"/>
        <v>100</v>
      </c>
      <c r="D135" s="8">
        <f t="shared" si="64"/>
        <v>100</v>
      </c>
      <c r="E135" s="8">
        <f t="shared" si="64"/>
        <v>100</v>
      </c>
      <c r="F135" s="8">
        <f t="shared" si="64"/>
        <v>100</v>
      </c>
      <c r="G135" s="8">
        <f t="shared" si="64"/>
        <v>100</v>
      </c>
      <c r="H135" s="8">
        <f t="shared" si="64"/>
        <v>100</v>
      </c>
      <c r="I135" s="8">
        <f t="shared" si="64"/>
        <v>100</v>
      </c>
      <c r="J135" s="26">
        <f t="shared" si="64"/>
        <v>100</v>
      </c>
      <c r="K135" s="8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50</v>
      </c>
      <c r="C137" s="8">
        <f t="shared" si="65"/>
        <v>55.000000000000007</v>
      </c>
      <c r="D137" s="8">
        <f t="shared" si="65"/>
        <v>55.000000000000007</v>
      </c>
      <c r="E137" s="8">
        <f t="shared" si="65"/>
        <v>60</v>
      </c>
      <c r="F137" s="8">
        <f t="shared" si="65"/>
        <v>60</v>
      </c>
      <c r="G137" s="8">
        <f t="shared" si="65"/>
        <v>65</v>
      </c>
      <c r="H137" s="8">
        <f t="shared" si="65"/>
        <v>65</v>
      </c>
      <c r="I137" s="8">
        <f t="shared" si="65"/>
        <v>70</v>
      </c>
      <c r="J137" s="26">
        <f t="shared" si="65"/>
        <v>70</v>
      </c>
      <c r="K137" s="8">
        <f t="shared" si="65"/>
        <v>75</v>
      </c>
      <c r="L137" s="28">
        <f t="shared" si="65"/>
        <v>80</v>
      </c>
      <c r="M137" s="8">
        <f t="shared" si="65"/>
        <v>80</v>
      </c>
      <c r="N137" s="8">
        <f t="shared" si="65"/>
        <v>80</v>
      </c>
      <c r="O137" s="8">
        <f t="shared" si="65"/>
        <v>85</v>
      </c>
      <c r="P137" s="8">
        <f t="shared" si="65"/>
        <v>85</v>
      </c>
      <c r="Q137" s="8">
        <f t="shared" si="65"/>
        <v>90</v>
      </c>
      <c r="R137" s="8">
        <f t="shared" si="65"/>
        <v>90</v>
      </c>
      <c r="S137" s="8">
        <f t="shared" si="65"/>
        <v>90</v>
      </c>
      <c r="T137" s="8">
        <f t="shared" si="65"/>
        <v>95</v>
      </c>
      <c r="U137" s="8">
        <f t="shared" si="65"/>
        <v>95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50</v>
      </c>
      <c r="C138" s="8">
        <f t="shared" si="66"/>
        <v>55.000000000000007</v>
      </c>
      <c r="D138" s="8">
        <f t="shared" si="66"/>
        <v>55.000000000000007</v>
      </c>
      <c r="E138" s="8">
        <f t="shared" si="66"/>
        <v>60</v>
      </c>
      <c r="F138" s="8">
        <f t="shared" si="66"/>
        <v>60</v>
      </c>
      <c r="G138" s="8">
        <f t="shared" si="66"/>
        <v>65</v>
      </c>
      <c r="H138" s="8">
        <f t="shared" si="66"/>
        <v>65</v>
      </c>
      <c r="I138" s="8">
        <f t="shared" si="66"/>
        <v>75</v>
      </c>
      <c r="J138" s="26">
        <f t="shared" si="66"/>
        <v>75</v>
      </c>
      <c r="K138" s="8">
        <f t="shared" si="66"/>
        <v>85</v>
      </c>
      <c r="L138" s="28">
        <f t="shared" si="66"/>
        <v>90</v>
      </c>
      <c r="M138" s="8">
        <f t="shared" si="66"/>
        <v>90</v>
      </c>
      <c r="N138" s="8">
        <f t="shared" si="66"/>
        <v>95</v>
      </c>
      <c r="O138" s="8">
        <f t="shared" si="66"/>
        <v>95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50</v>
      </c>
      <c r="C139" s="8">
        <f t="shared" si="67"/>
        <v>55.000000000000007</v>
      </c>
      <c r="D139" s="8">
        <f t="shared" si="67"/>
        <v>55.000000000000007</v>
      </c>
      <c r="E139" s="8">
        <f t="shared" si="67"/>
        <v>60</v>
      </c>
      <c r="F139" s="8">
        <f t="shared" si="67"/>
        <v>60</v>
      </c>
      <c r="G139" s="8">
        <f t="shared" si="67"/>
        <v>65</v>
      </c>
      <c r="H139" s="8">
        <f t="shared" si="67"/>
        <v>65</v>
      </c>
      <c r="I139" s="8">
        <f t="shared" si="67"/>
        <v>75</v>
      </c>
      <c r="J139" s="26">
        <f t="shared" si="67"/>
        <v>75</v>
      </c>
      <c r="K139" s="8">
        <f t="shared" si="67"/>
        <v>85</v>
      </c>
      <c r="L139" s="28">
        <f t="shared" si="67"/>
        <v>90</v>
      </c>
      <c r="M139" s="8">
        <f t="shared" si="67"/>
        <v>90</v>
      </c>
      <c r="N139" s="8">
        <f t="shared" si="67"/>
        <v>95</v>
      </c>
      <c r="O139" s="8">
        <f t="shared" si="67"/>
        <v>95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70</v>
      </c>
      <c r="C140" s="8">
        <f t="shared" si="68"/>
        <v>75</v>
      </c>
      <c r="D140" s="8">
        <f t="shared" si="68"/>
        <v>75</v>
      </c>
      <c r="E140" s="8">
        <f t="shared" si="68"/>
        <v>80</v>
      </c>
      <c r="F140" s="8">
        <f t="shared" si="68"/>
        <v>80</v>
      </c>
      <c r="G140" s="8">
        <f t="shared" si="68"/>
        <v>85</v>
      </c>
      <c r="H140" s="8">
        <f t="shared" si="68"/>
        <v>85</v>
      </c>
      <c r="I140" s="8">
        <f t="shared" si="68"/>
        <v>90</v>
      </c>
      <c r="J140" s="26">
        <f t="shared" si="68"/>
        <v>90</v>
      </c>
      <c r="K140" s="8">
        <f t="shared" si="68"/>
        <v>100</v>
      </c>
      <c r="L140" s="28">
        <f t="shared" si="68"/>
        <v>100</v>
      </c>
      <c r="M140" s="8">
        <f t="shared" si="68"/>
        <v>100</v>
      </c>
      <c r="N140" s="8">
        <f t="shared" si="68"/>
        <v>100</v>
      </c>
      <c r="O140" s="8">
        <f t="shared" si="68"/>
        <v>100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25</v>
      </c>
      <c r="C142" s="8">
        <f t="shared" si="69"/>
        <v>30.000000000000004</v>
      </c>
      <c r="D142" s="8">
        <f t="shared" si="69"/>
        <v>30.000000000000004</v>
      </c>
      <c r="E142" s="8">
        <f t="shared" si="69"/>
        <v>35</v>
      </c>
      <c r="F142" s="8">
        <f t="shared" si="69"/>
        <v>35</v>
      </c>
      <c r="G142" s="8">
        <f t="shared" si="69"/>
        <v>40</v>
      </c>
      <c r="H142" s="8">
        <f t="shared" si="69"/>
        <v>40</v>
      </c>
      <c r="I142" s="8">
        <f t="shared" si="69"/>
        <v>44.999999999999993</v>
      </c>
      <c r="J142" s="26">
        <f t="shared" si="69"/>
        <v>44.999999999999993</v>
      </c>
      <c r="K142" s="8">
        <f t="shared" si="69"/>
        <v>50</v>
      </c>
      <c r="L142" s="28">
        <f t="shared" si="69"/>
        <v>55.000000000000007</v>
      </c>
      <c r="M142" s="8">
        <f t="shared" si="69"/>
        <v>55.000000000000007</v>
      </c>
      <c r="N142" s="8">
        <f t="shared" si="69"/>
        <v>55.000000000000007</v>
      </c>
      <c r="O142" s="8">
        <f t="shared" si="69"/>
        <v>60</v>
      </c>
      <c r="P142" s="8">
        <f t="shared" si="69"/>
        <v>60</v>
      </c>
      <c r="Q142" s="8">
        <f t="shared" si="69"/>
        <v>65</v>
      </c>
      <c r="R142" s="8">
        <f t="shared" si="69"/>
        <v>65</v>
      </c>
      <c r="S142" s="8">
        <f t="shared" si="69"/>
        <v>65</v>
      </c>
      <c r="T142" s="8">
        <f t="shared" si="69"/>
        <v>70</v>
      </c>
      <c r="U142" s="8">
        <f t="shared" si="69"/>
        <v>70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25</v>
      </c>
      <c r="C143" s="8">
        <f t="shared" si="70"/>
        <v>30.000000000000004</v>
      </c>
      <c r="D143" s="8">
        <f t="shared" si="70"/>
        <v>30.000000000000004</v>
      </c>
      <c r="E143" s="8">
        <f t="shared" si="70"/>
        <v>35</v>
      </c>
      <c r="F143" s="8">
        <f t="shared" si="70"/>
        <v>35</v>
      </c>
      <c r="G143" s="8">
        <f t="shared" si="70"/>
        <v>40</v>
      </c>
      <c r="H143" s="8">
        <f t="shared" si="70"/>
        <v>40</v>
      </c>
      <c r="I143" s="8">
        <f t="shared" si="70"/>
        <v>50</v>
      </c>
      <c r="J143" s="26">
        <f t="shared" si="70"/>
        <v>50</v>
      </c>
      <c r="K143" s="8">
        <f t="shared" si="70"/>
        <v>60</v>
      </c>
      <c r="L143" s="28">
        <f t="shared" si="70"/>
        <v>65</v>
      </c>
      <c r="M143" s="8">
        <f t="shared" si="70"/>
        <v>65</v>
      </c>
      <c r="N143" s="8">
        <f t="shared" si="70"/>
        <v>70</v>
      </c>
      <c r="O143" s="8">
        <f t="shared" si="70"/>
        <v>70</v>
      </c>
      <c r="P143" s="8">
        <f t="shared" si="70"/>
        <v>75</v>
      </c>
      <c r="Q143" s="8">
        <f t="shared" si="70"/>
        <v>75</v>
      </c>
      <c r="R143" s="8">
        <f t="shared" si="70"/>
        <v>80</v>
      </c>
      <c r="S143" s="8">
        <f t="shared" si="70"/>
        <v>80</v>
      </c>
      <c r="T143" s="8">
        <f t="shared" si="70"/>
        <v>85</v>
      </c>
      <c r="U143" s="8">
        <f t="shared" si="70"/>
        <v>85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25</v>
      </c>
      <c r="C144" s="8">
        <f t="shared" si="71"/>
        <v>30.000000000000004</v>
      </c>
      <c r="D144" s="8">
        <f t="shared" si="71"/>
        <v>30.000000000000004</v>
      </c>
      <c r="E144" s="8">
        <f t="shared" si="71"/>
        <v>35</v>
      </c>
      <c r="F144" s="8">
        <f t="shared" si="71"/>
        <v>35</v>
      </c>
      <c r="G144" s="8">
        <f t="shared" si="71"/>
        <v>40</v>
      </c>
      <c r="H144" s="8">
        <f t="shared" si="71"/>
        <v>40</v>
      </c>
      <c r="I144" s="8">
        <f t="shared" si="71"/>
        <v>50</v>
      </c>
      <c r="J144" s="26">
        <f t="shared" si="71"/>
        <v>50</v>
      </c>
      <c r="K144" s="8">
        <f t="shared" si="71"/>
        <v>60</v>
      </c>
      <c r="L144" s="28">
        <f t="shared" si="71"/>
        <v>65</v>
      </c>
      <c r="M144" s="8">
        <f t="shared" si="71"/>
        <v>65</v>
      </c>
      <c r="N144" s="8">
        <f t="shared" si="71"/>
        <v>70</v>
      </c>
      <c r="O144" s="8">
        <f t="shared" si="71"/>
        <v>70</v>
      </c>
      <c r="P144" s="8">
        <f t="shared" si="71"/>
        <v>75</v>
      </c>
      <c r="Q144" s="8">
        <f t="shared" si="71"/>
        <v>75</v>
      </c>
      <c r="R144" s="8">
        <f t="shared" si="71"/>
        <v>80</v>
      </c>
      <c r="S144" s="8">
        <f t="shared" si="71"/>
        <v>80</v>
      </c>
      <c r="T144" s="8">
        <f t="shared" si="71"/>
        <v>85</v>
      </c>
      <c r="U144" s="8">
        <f t="shared" si="71"/>
        <v>85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44.999999999999993</v>
      </c>
      <c r="C145" s="8">
        <f t="shared" si="72"/>
        <v>50</v>
      </c>
      <c r="D145" s="8">
        <f t="shared" si="72"/>
        <v>50</v>
      </c>
      <c r="E145" s="8">
        <f t="shared" si="72"/>
        <v>55.000000000000007</v>
      </c>
      <c r="F145" s="8">
        <f t="shared" si="72"/>
        <v>55.000000000000007</v>
      </c>
      <c r="G145" s="8">
        <f t="shared" si="72"/>
        <v>60</v>
      </c>
      <c r="H145" s="8">
        <f t="shared" si="72"/>
        <v>60</v>
      </c>
      <c r="I145" s="8">
        <f t="shared" si="72"/>
        <v>65</v>
      </c>
      <c r="J145" s="26">
        <f t="shared" si="72"/>
        <v>65</v>
      </c>
      <c r="K145" s="8">
        <f t="shared" si="72"/>
        <v>75</v>
      </c>
      <c r="L145" s="28">
        <f t="shared" si="72"/>
        <v>80</v>
      </c>
      <c r="M145" s="8">
        <f t="shared" si="72"/>
        <v>80</v>
      </c>
      <c r="N145" s="8">
        <f t="shared" si="72"/>
        <v>85</v>
      </c>
      <c r="O145" s="8">
        <f t="shared" si="72"/>
        <v>85</v>
      </c>
      <c r="P145" s="8">
        <f t="shared" si="72"/>
        <v>90</v>
      </c>
      <c r="Q145" s="8">
        <f t="shared" si="72"/>
        <v>90</v>
      </c>
      <c r="R145" s="8">
        <f t="shared" si="72"/>
        <v>95</v>
      </c>
      <c r="S145" s="8">
        <f t="shared" si="72"/>
        <v>95</v>
      </c>
      <c r="T145" s="8">
        <f t="shared" si="72"/>
        <v>100</v>
      </c>
      <c r="U145" s="8">
        <f t="shared" si="72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50</v>
      </c>
      <c r="C149" s="8">
        <f t="shared" si="73"/>
        <v>55.000000000000007</v>
      </c>
      <c r="D149" s="8">
        <f t="shared" si="73"/>
        <v>55.000000000000007</v>
      </c>
      <c r="E149" s="8">
        <f t="shared" si="73"/>
        <v>60</v>
      </c>
      <c r="F149" s="8">
        <f t="shared" si="73"/>
        <v>60</v>
      </c>
      <c r="G149" s="8">
        <f t="shared" si="73"/>
        <v>65</v>
      </c>
      <c r="H149" s="8">
        <f t="shared" si="73"/>
        <v>65</v>
      </c>
      <c r="I149" s="8">
        <f t="shared" si="73"/>
        <v>70</v>
      </c>
      <c r="J149" s="26">
        <f t="shared" si="73"/>
        <v>70</v>
      </c>
      <c r="K149" s="8">
        <f t="shared" si="73"/>
        <v>75</v>
      </c>
      <c r="L149" s="28">
        <f t="shared" si="73"/>
        <v>80</v>
      </c>
      <c r="M149" s="8">
        <f t="shared" si="73"/>
        <v>80</v>
      </c>
      <c r="N149" s="8">
        <f t="shared" si="73"/>
        <v>80</v>
      </c>
      <c r="O149" s="8">
        <f t="shared" si="73"/>
        <v>85</v>
      </c>
      <c r="P149" s="8">
        <f t="shared" si="73"/>
        <v>85</v>
      </c>
      <c r="Q149" s="8">
        <f t="shared" si="73"/>
        <v>90</v>
      </c>
      <c r="R149" s="8">
        <f t="shared" si="73"/>
        <v>90</v>
      </c>
      <c r="S149" s="8">
        <f t="shared" si="73"/>
        <v>90</v>
      </c>
      <c r="T149" s="8">
        <f t="shared" si="73"/>
        <v>95</v>
      </c>
      <c r="U149" s="8">
        <f t="shared" si="73"/>
        <v>95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50</v>
      </c>
      <c r="C150" s="8">
        <f t="shared" si="74"/>
        <v>55.000000000000007</v>
      </c>
      <c r="D150" s="8">
        <f t="shared" si="74"/>
        <v>55.000000000000007</v>
      </c>
      <c r="E150" s="8">
        <f t="shared" si="74"/>
        <v>60</v>
      </c>
      <c r="F150" s="8">
        <f t="shared" si="74"/>
        <v>60</v>
      </c>
      <c r="G150" s="8">
        <f t="shared" si="74"/>
        <v>65</v>
      </c>
      <c r="H150" s="8">
        <f t="shared" si="74"/>
        <v>65</v>
      </c>
      <c r="I150" s="8">
        <f t="shared" si="74"/>
        <v>75</v>
      </c>
      <c r="J150" s="26">
        <f t="shared" si="74"/>
        <v>75</v>
      </c>
      <c r="K150" s="8">
        <f t="shared" si="74"/>
        <v>85</v>
      </c>
      <c r="L150" s="28">
        <f t="shared" si="74"/>
        <v>90</v>
      </c>
      <c r="M150" s="8">
        <f t="shared" si="74"/>
        <v>90</v>
      </c>
      <c r="N150" s="8">
        <f t="shared" si="74"/>
        <v>95</v>
      </c>
      <c r="O150" s="8">
        <f t="shared" si="74"/>
        <v>95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50</v>
      </c>
      <c r="C151" s="8">
        <f t="shared" si="75"/>
        <v>55.000000000000007</v>
      </c>
      <c r="D151" s="8">
        <f t="shared" si="75"/>
        <v>55.000000000000007</v>
      </c>
      <c r="E151" s="8">
        <f t="shared" si="75"/>
        <v>60</v>
      </c>
      <c r="F151" s="8">
        <f t="shared" si="75"/>
        <v>60</v>
      </c>
      <c r="G151" s="8">
        <f t="shared" si="75"/>
        <v>65</v>
      </c>
      <c r="H151" s="8">
        <f t="shared" si="75"/>
        <v>65</v>
      </c>
      <c r="I151" s="8">
        <f t="shared" si="75"/>
        <v>75</v>
      </c>
      <c r="J151" s="26">
        <f t="shared" si="75"/>
        <v>75</v>
      </c>
      <c r="K151" s="8">
        <f t="shared" si="75"/>
        <v>85</v>
      </c>
      <c r="L151" s="28">
        <f t="shared" si="75"/>
        <v>90</v>
      </c>
      <c r="M151" s="8">
        <f t="shared" si="75"/>
        <v>90</v>
      </c>
      <c r="N151" s="8">
        <f t="shared" si="75"/>
        <v>95</v>
      </c>
      <c r="O151" s="8">
        <f t="shared" si="75"/>
        <v>95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70</v>
      </c>
      <c r="C152" s="8">
        <f t="shared" si="76"/>
        <v>75</v>
      </c>
      <c r="D152" s="8">
        <f t="shared" si="76"/>
        <v>75</v>
      </c>
      <c r="E152" s="8">
        <f t="shared" si="76"/>
        <v>80</v>
      </c>
      <c r="F152" s="8">
        <f t="shared" si="76"/>
        <v>80</v>
      </c>
      <c r="G152" s="8">
        <f t="shared" si="76"/>
        <v>85</v>
      </c>
      <c r="H152" s="8">
        <f t="shared" si="76"/>
        <v>85</v>
      </c>
      <c r="I152" s="8">
        <f t="shared" si="76"/>
        <v>90</v>
      </c>
      <c r="J152" s="26">
        <f t="shared" si="76"/>
        <v>90</v>
      </c>
      <c r="K152" s="8">
        <f t="shared" si="76"/>
        <v>100</v>
      </c>
      <c r="L152" s="28">
        <f t="shared" si="76"/>
        <v>100</v>
      </c>
      <c r="M152" s="8">
        <f t="shared" si="76"/>
        <v>100</v>
      </c>
      <c r="N152" s="8">
        <f t="shared" si="76"/>
        <v>100</v>
      </c>
      <c r="O152" s="8">
        <f t="shared" si="76"/>
        <v>100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25</v>
      </c>
      <c r="C154" s="8">
        <f t="shared" si="77"/>
        <v>30.000000000000004</v>
      </c>
      <c r="D154" s="8">
        <f t="shared" si="77"/>
        <v>30.000000000000004</v>
      </c>
      <c r="E154" s="8">
        <f t="shared" si="77"/>
        <v>35</v>
      </c>
      <c r="F154" s="8">
        <f t="shared" si="77"/>
        <v>35</v>
      </c>
      <c r="G154" s="8">
        <f t="shared" si="77"/>
        <v>40</v>
      </c>
      <c r="H154" s="8">
        <f t="shared" si="77"/>
        <v>40</v>
      </c>
      <c r="I154" s="8">
        <f t="shared" si="77"/>
        <v>44.999999999999993</v>
      </c>
      <c r="J154" s="26">
        <f t="shared" si="77"/>
        <v>44.999999999999993</v>
      </c>
      <c r="K154" s="8">
        <f t="shared" si="77"/>
        <v>50</v>
      </c>
      <c r="L154" s="28">
        <f t="shared" si="77"/>
        <v>55.000000000000007</v>
      </c>
      <c r="M154" s="8">
        <f t="shared" si="77"/>
        <v>55.000000000000007</v>
      </c>
      <c r="N154" s="8">
        <f t="shared" si="77"/>
        <v>55.000000000000007</v>
      </c>
      <c r="O154" s="8">
        <f t="shared" si="77"/>
        <v>60</v>
      </c>
      <c r="P154" s="8">
        <f t="shared" si="77"/>
        <v>60</v>
      </c>
      <c r="Q154" s="8">
        <f t="shared" si="77"/>
        <v>65</v>
      </c>
      <c r="R154" s="8">
        <f t="shared" si="77"/>
        <v>65</v>
      </c>
      <c r="S154" s="8">
        <f t="shared" si="77"/>
        <v>65</v>
      </c>
      <c r="T154" s="8">
        <f t="shared" si="77"/>
        <v>70</v>
      </c>
      <c r="U154" s="8">
        <f t="shared" si="77"/>
        <v>70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25</v>
      </c>
      <c r="C155" s="8">
        <f t="shared" si="78"/>
        <v>30.000000000000004</v>
      </c>
      <c r="D155" s="8">
        <f t="shared" si="78"/>
        <v>30.000000000000004</v>
      </c>
      <c r="E155" s="8">
        <f t="shared" si="78"/>
        <v>35</v>
      </c>
      <c r="F155" s="8">
        <f t="shared" si="78"/>
        <v>35</v>
      </c>
      <c r="G155" s="8">
        <f t="shared" si="78"/>
        <v>40</v>
      </c>
      <c r="H155" s="8">
        <f t="shared" si="78"/>
        <v>40</v>
      </c>
      <c r="I155" s="8">
        <f t="shared" si="78"/>
        <v>50</v>
      </c>
      <c r="J155" s="26">
        <f t="shared" si="78"/>
        <v>50</v>
      </c>
      <c r="K155" s="8">
        <f t="shared" si="78"/>
        <v>60</v>
      </c>
      <c r="L155" s="28">
        <f t="shared" si="78"/>
        <v>65</v>
      </c>
      <c r="M155" s="8">
        <f t="shared" si="78"/>
        <v>65</v>
      </c>
      <c r="N155" s="8">
        <f t="shared" si="78"/>
        <v>70</v>
      </c>
      <c r="O155" s="8">
        <f t="shared" si="78"/>
        <v>70</v>
      </c>
      <c r="P155" s="8">
        <f t="shared" si="78"/>
        <v>75</v>
      </c>
      <c r="Q155" s="8">
        <f t="shared" si="78"/>
        <v>75</v>
      </c>
      <c r="R155" s="8">
        <f t="shared" si="78"/>
        <v>80</v>
      </c>
      <c r="S155" s="8">
        <f t="shared" si="78"/>
        <v>80</v>
      </c>
      <c r="T155" s="8">
        <f t="shared" si="78"/>
        <v>85</v>
      </c>
      <c r="U155" s="8">
        <f t="shared" si="78"/>
        <v>85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25</v>
      </c>
      <c r="C156" s="8">
        <f t="shared" si="79"/>
        <v>30.000000000000004</v>
      </c>
      <c r="D156" s="8">
        <f t="shared" si="79"/>
        <v>30.000000000000004</v>
      </c>
      <c r="E156" s="8">
        <f t="shared" si="79"/>
        <v>35</v>
      </c>
      <c r="F156" s="8">
        <f t="shared" si="79"/>
        <v>35</v>
      </c>
      <c r="G156" s="8">
        <f t="shared" si="79"/>
        <v>40</v>
      </c>
      <c r="H156" s="8">
        <f t="shared" si="79"/>
        <v>40</v>
      </c>
      <c r="I156" s="8">
        <f t="shared" si="79"/>
        <v>50</v>
      </c>
      <c r="J156" s="26">
        <f t="shared" si="79"/>
        <v>50</v>
      </c>
      <c r="K156" s="8">
        <f t="shared" si="79"/>
        <v>60</v>
      </c>
      <c r="L156" s="28">
        <f t="shared" si="79"/>
        <v>65</v>
      </c>
      <c r="M156" s="8">
        <f t="shared" si="79"/>
        <v>65</v>
      </c>
      <c r="N156" s="8">
        <f t="shared" si="79"/>
        <v>70</v>
      </c>
      <c r="O156" s="8">
        <f t="shared" si="79"/>
        <v>70</v>
      </c>
      <c r="P156" s="8">
        <f t="shared" si="79"/>
        <v>75</v>
      </c>
      <c r="Q156" s="8">
        <f t="shared" si="79"/>
        <v>75</v>
      </c>
      <c r="R156" s="8">
        <f t="shared" si="79"/>
        <v>80</v>
      </c>
      <c r="S156" s="8">
        <f t="shared" si="79"/>
        <v>80</v>
      </c>
      <c r="T156" s="8">
        <f t="shared" si="79"/>
        <v>85</v>
      </c>
      <c r="U156" s="8">
        <f t="shared" si="79"/>
        <v>85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44.999999999999993</v>
      </c>
      <c r="C157" s="8">
        <f t="shared" si="80"/>
        <v>50</v>
      </c>
      <c r="D157" s="8">
        <f t="shared" si="80"/>
        <v>50</v>
      </c>
      <c r="E157" s="8">
        <f t="shared" si="80"/>
        <v>55.000000000000007</v>
      </c>
      <c r="F157" s="8">
        <f t="shared" si="80"/>
        <v>55.000000000000007</v>
      </c>
      <c r="G157" s="8">
        <f t="shared" si="80"/>
        <v>60</v>
      </c>
      <c r="H157" s="8">
        <f t="shared" si="80"/>
        <v>60</v>
      </c>
      <c r="I157" s="8">
        <f t="shared" si="80"/>
        <v>65</v>
      </c>
      <c r="J157" s="26">
        <f t="shared" si="80"/>
        <v>65</v>
      </c>
      <c r="K157" s="8">
        <f t="shared" si="80"/>
        <v>75</v>
      </c>
      <c r="L157" s="28">
        <f t="shared" si="80"/>
        <v>80</v>
      </c>
      <c r="M157" s="8">
        <f t="shared" si="80"/>
        <v>80</v>
      </c>
      <c r="N157" s="8">
        <f t="shared" si="80"/>
        <v>85</v>
      </c>
      <c r="O157" s="8">
        <f t="shared" si="80"/>
        <v>85</v>
      </c>
      <c r="P157" s="8">
        <f t="shared" si="80"/>
        <v>90</v>
      </c>
      <c r="Q157" s="8">
        <f t="shared" si="80"/>
        <v>90</v>
      </c>
      <c r="R157" s="8">
        <f t="shared" si="80"/>
        <v>95</v>
      </c>
      <c r="S157" s="8">
        <f t="shared" si="80"/>
        <v>95</v>
      </c>
      <c r="T157" s="8">
        <f t="shared" si="80"/>
        <v>100</v>
      </c>
      <c r="U157" s="8">
        <f t="shared" si="80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5.0000000000000044</v>
      </c>
      <c r="D159" s="8">
        <f t="shared" si="81"/>
        <v>5.0000000000000044</v>
      </c>
      <c r="E159" s="8">
        <f t="shared" si="81"/>
        <v>9.9999999999999982</v>
      </c>
      <c r="F159" s="8">
        <f t="shared" si="81"/>
        <v>9.9999999999999982</v>
      </c>
      <c r="G159" s="8">
        <f t="shared" si="81"/>
        <v>15.000000000000002</v>
      </c>
      <c r="H159" s="8">
        <f t="shared" si="81"/>
        <v>15.000000000000002</v>
      </c>
      <c r="I159" s="8">
        <f t="shared" si="81"/>
        <v>19.999999999999996</v>
      </c>
      <c r="J159" s="26">
        <f t="shared" si="81"/>
        <v>19.999999999999996</v>
      </c>
      <c r="K159" s="8">
        <f t="shared" si="81"/>
        <v>25</v>
      </c>
      <c r="L159" s="28">
        <f t="shared" si="81"/>
        <v>30.000000000000004</v>
      </c>
      <c r="M159" s="8">
        <f t="shared" si="81"/>
        <v>30.000000000000004</v>
      </c>
      <c r="N159" s="8">
        <f t="shared" si="81"/>
        <v>30.000000000000004</v>
      </c>
      <c r="O159" s="8">
        <f t="shared" si="81"/>
        <v>35</v>
      </c>
      <c r="P159" s="8">
        <f t="shared" si="81"/>
        <v>35</v>
      </c>
      <c r="Q159" s="8">
        <f t="shared" si="81"/>
        <v>40</v>
      </c>
      <c r="R159" s="8">
        <f t="shared" si="81"/>
        <v>40</v>
      </c>
      <c r="S159" s="8">
        <f t="shared" si="81"/>
        <v>40</v>
      </c>
      <c r="T159" s="8">
        <f t="shared" si="81"/>
        <v>44.999999999999993</v>
      </c>
      <c r="U159" s="8">
        <f t="shared" si="81"/>
        <v>44.999999999999993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5.0000000000000044</v>
      </c>
      <c r="D160" s="8">
        <f t="shared" si="82"/>
        <v>5.0000000000000044</v>
      </c>
      <c r="E160" s="8">
        <f t="shared" si="82"/>
        <v>9.9999999999999982</v>
      </c>
      <c r="F160" s="8">
        <f t="shared" si="82"/>
        <v>9.9999999999999982</v>
      </c>
      <c r="G160" s="8">
        <f t="shared" si="82"/>
        <v>15.000000000000002</v>
      </c>
      <c r="H160" s="8">
        <f t="shared" si="82"/>
        <v>15.000000000000002</v>
      </c>
      <c r="I160" s="8">
        <f t="shared" si="82"/>
        <v>25</v>
      </c>
      <c r="J160" s="26">
        <f t="shared" si="82"/>
        <v>25</v>
      </c>
      <c r="K160" s="8">
        <f t="shared" si="82"/>
        <v>35</v>
      </c>
      <c r="L160" s="28">
        <f t="shared" si="82"/>
        <v>40</v>
      </c>
      <c r="M160" s="8">
        <f t="shared" si="82"/>
        <v>40</v>
      </c>
      <c r="N160" s="8">
        <f t="shared" si="82"/>
        <v>44.999999999999993</v>
      </c>
      <c r="O160" s="8">
        <f t="shared" si="82"/>
        <v>44.999999999999993</v>
      </c>
      <c r="P160" s="8">
        <f t="shared" si="82"/>
        <v>50</v>
      </c>
      <c r="Q160" s="8">
        <f t="shared" si="82"/>
        <v>50</v>
      </c>
      <c r="R160" s="8">
        <f t="shared" si="82"/>
        <v>55.000000000000007</v>
      </c>
      <c r="S160" s="8">
        <f t="shared" si="82"/>
        <v>55.000000000000007</v>
      </c>
      <c r="T160" s="8">
        <f t="shared" si="82"/>
        <v>60</v>
      </c>
      <c r="U160" s="8">
        <f t="shared" si="82"/>
        <v>60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5.0000000000000044</v>
      </c>
      <c r="D161" s="8">
        <f t="shared" si="83"/>
        <v>5.0000000000000044</v>
      </c>
      <c r="E161" s="8">
        <f t="shared" si="83"/>
        <v>9.9999999999999982</v>
      </c>
      <c r="F161" s="8">
        <f t="shared" si="83"/>
        <v>9.9999999999999982</v>
      </c>
      <c r="G161" s="8">
        <f t="shared" si="83"/>
        <v>15.000000000000002</v>
      </c>
      <c r="H161" s="8">
        <f t="shared" si="83"/>
        <v>15.000000000000002</v>
      </c>
      <c r="I161" s="8">
        <f t="shared" si="83"/>
        <v>25</v>
      </c>
      <c r="J161" s="26">
        <f t="shared" si="83"/>
        <v>25</v>
      </c>
      <c r="K161" s="8">
        <f t="shared" si="83"/>
        <v>35</v>
      </c>
      <c r="L161" s="28">
        <f t="shared" si="83"/>
        <v>40</v>
      </c>
      <c r="M161" s="8">
        <f t="shared" si="83"/>
        <v>40</v>
      </c>
      <c r="N161" s="8">
        <f t="shared" si="83"/>
        <v>44.999999999999993</v>
      </c>
      <c r="O161" s="8">
        <f t="shared" si="83"/>
        <v>44.999999999999993</v>
      </c>
      <c r="P161" s="8">
        <f t="shared" si="83"/>
        <v>50</v>
      </c>
      <c r="Q161" s="8">
        <f t="shared" si="83"/>
        <v>50</v>
      </c>
      <c r="R161" s="8">
        <f t="shared" si="83"/>
        <v>55.000000000000007</v>
      </c>
      <c r="S161" s="8">
        <f t="shared" si="83"/>
        <v>55.000000000000007</v>
      </c>
      <c r="T161" s="8">
        <f t="shared" si="83"/>
        <v>60</v>
      </c>
      <c r="U161" s="8">
        <f t="shared" si="83"/>
        <v>60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19.999999999999996</v>
      </c>
      <c r="C162" s="8">
        <f t="shared" si="84"/>
        <v>25</v>
      </c>
      <c r="D162" s="8">
        <f t="shared" si="84"/>
        <v>25</v>
      </c>
      <c r="E162" s="8">
        <f t="shared" si="84"/>
        <v>30.000000000000004</v>
      </c>
      <c r="F162" s="8">
        <f t="shared" si="84"/>
        <v>30.000000000000004</v>
      </c>
      <c r="G162" s="8">
        <f t="shared" si="84"/>
        <v>35</v>
      </c>
      <c r="H162" s="8">
        <f t="shared" si="84"/>
        <v>35</v>
      </c>
      <c r="I162" s="8">
        <f t="shared" si="84"/>
        <v>40</v>
      </c>
      <c r="J162" s="26">
        <f t="shared" si="84"/>
        <v>40</v>
      </c>
      <c r="K162" s="8">
        <f t="shared" si="84"/>
        <v>50</v>
      </c>
      <c r="L162" s="28">
        <f t="shared" si="84"/>
        <v>55.000000000000007</v>
      </c>
      <c r="M162" s="8">
        <f t="shared" si="84"/>
        <v>55.000000000000007</v>
      </c>
      <c r="N162" s="8">
        <f t="shared" si="84"/>
        <v>60</v>
      </c>
      <c r="O162" s="8">
        <f t="shared" si="84"/>
        <v>60</v>
      </c>
      <c r="P162" s="8">
        <f t="shared" si="84"/>
        <v>65</v>
      </c>
      <c r="Q162" s="8">
        <f t="shared" si="84"/>
        <v>65</v>
      </c>
      <c r="R162" s="8">
        <f t="shared" si="84"/>
        <v>70</v>
      </c>
      <c r="S162" s="8">
        <f t="shared" si="84"/>
        <v>70</v>
      </c>
      <c r="T162" s="8">
        <f t="shared" si="84"/>
        <v>75</v>
      </c>
      <c r="U162" s="8">
        <f t="shared" si="84"/>
        <v>75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5.0000000000000044</v>
      </c>
      <c r="D166" s="8">
        <f t="shared" si="85"/>
        <v>5.0000000000000044</v>
      </c>
      <c r="E166" s="8">
        <f t="shared" si="85"/>
        <v>9.9999999999999982</v>
      </c>
      <c r="F166" s="8">
        <f t="shared" si="85"/>
        <v>9.9999999999999982</v>
      </c>
      <c r="G166" s="8">
        <f t="shared" si="85"/>
        <v>15.000000000000002</v>
      </c>
      <c r="H166" s="8">
        <f t="shared" si="85"/>
        <v>15.000000000000002</v>
      </c>
      <c r="I166" s="8">
        <f t="shared" si="85"/>
        <v>19.999999999999996</v>
      </c>
      <c r="J166" s="26">
        <f t="shared" si="85"/>
        <v>19.999999999999996</v>
      </c>
      <c r="K166" s="8">
        <f t="shared" si="85"/>
        <v>25</v>
      </c>
      <c r="L166" s="28">
        <f t="shared" si="85"/>
        <v>30.000000000000004</v>
      </c>
      <c r="M166" s="8">
        <f t="shared" si="85"/>
        <v>30.000000000000004</v>
      </c>
      <c r="N166" s="8">
        <f t="shared" si="85"/>
        <v>30.000000000000004</v>
      </c>
      <c r="O166" s="8">
        <f t="shared" si="85"/>
        <v>35</v>
      </c>
      <c r="P166" s="8">
        <f t="shared" si="85"/>
        <v>35</v>
      </c>
      <c r="Q166" s="8">
        <f t="shared" si="85"/>
        <v>40</v>
      </c>
      <c r="R166" s="8">
        <f t="shared" si="85"/>
        <v>40</v>
      </c>
      <c r="S166" s="8">
        <f t="shared" si="85"/>
        <v>40</v>
      </c>
      <c r="T166" s="8">
        <f t="shared" si="85"/>
        <v>44.999999999999993</v>
      </c>
      <c r="U166" s="8">
        <f t="shared" si="85"/>
        <v>44.999999999999993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5.0000000000000044</v>
      </c>
      <c r="D167" s="8">
        <f t="shared" si="86"/>
        <v>5.0000000000000044</v>
      </c>
      <c r="E167" s="8">
        <f t="shared" si="86"/>
        <v>9.9999999999999982</v>
      </c>
      <c r="F167" s="8">
        <f t="shared" si="86"/>
        <v>9.9999999999999982</v>
      </c>
      <c r="G167" s="8">
        <f t="shared" si="86"/>
        <v>15.000000000000002</v>
      </c>
      <c r="H167" s="8">
        <f t="shared" si="86"/>
        <v>15.000000000000002</v>
      </c>
      <c r="I167" s="8">
        <f t="shared" si="86"/>
        <v>25</v>
      </c>
      <c r="J167" s="26">
        <f t="shared" si="86"/>
        <v>25</v>
      </c>
      <c r="K167" s="8">
        <f t="shared" si="86"/>
        <v>35</v>
      </c>
      <c r="L167" s="28">
        <f t="shared" si="86"/>
        <v>40</v>
      </c>
      <c r="M167" s="8">
        <f t="shared" si="86"/>
        <v>40</v>
      </c>
      <c r="N167" s="8">
        <f t="shared" si="86"/>
        <v>44.999999999999993</v>
      </c>
      <c r="O167" s="8">
        <f t="shared" si="86"/>
        <v>44.999999999999993</v>
      </c>
      <c r="P167" s="8">
        <f t="shared" si="86"/>
        <v>50</v>
      </c>
      <c r="Q167" s="8">
        <f t="shared" si="86"/>
        <v>50</v>
      </c>
      <c r="R167" s="8">
        <f t="shared" si="86"/>
        <v>55.000000000000007</v>
      </c>
      <c r="S167" s="8">
        <f t="shared" si="86"/>
        <v>55.000000000000007</v>
      </c>
      <c r="T167" s="8">
        <f t="shared" si="86"/>
        <v>60</v>
      </c>
      <c r="U167" s="8">
        <f t="shared" si="86"/>
        <v>60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5.0000000000000044</v>
      </c>
      <c r="D168" s="8">
        <f t="shared" si="87"/>
        <v>5.0000000000000044</v>
      </c>
      <c r="E168" s="8">
        <f t="shared" si="87"/>
        <v>9.9999999999999982</v>
      </c>
      <c r="F168" s="8">
        <f t="shared" si="87"/>
        <v>9.9999999999999982</v>
      </c>
      <c r="G168" s="8">
        <f t="shared" si="87"/>
        <v>15.000000000000002</v>
      </c>
      <c r="H168" s="8">
        <f t="shared" si="87"/>
        <v>15.000000000000002</v>
      </c>
      <c r="I168" s="8">
        <f t="shared" si="87"/>
        <v>25</v>
      </c>
      <c r="J168" s="26">
        <f t="shared" si="87"/>
        <v>25</v>
      </c>
      <c r="K168" s="8">
        <f t="shared" si="87"/>
        <v>35</v>
      </c>
      <c r="L168" s="28">
        <f t="shared" si="87"/>
        <v>40</v>
      </c>
      <c r="M168" s="8">
        <f t="shared" si="87"/>
        <v>40</v>
      </c>
      <c r="N168" s="8">
        <f t="shared" si="87"/>
        <v>44.999999999999993</v>
      </c>
      <c r="O168" s="8">
        <f t="shared" si="87"/>
        <v>44.999999999999993</v>
      </c>
      <c r="P168" s="8">
        <f t="shared" si="87"/>
        <v>50</v>
      </c>
      <c r="Q168" s="8">
        <f t="shared" si="87"/>
        <v>50</v>
      </c>
      <c r="R168" s="8">
        <f t="shared" si="87"/>
        <v>55.000000000000007</v>
      </c>
      <c r="S168" s="8">
        <f t="shared" si="87"/>
        <v>55.000000000000007</v>
      </c>
      <c r="T168" s="8">
        <f t="shared" si="87"/>
        <v>60</v>
      </c>
      <c r="U168" s="8">
        <f t="shared" si="87"/>
        <v>60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19.999999999999996</v>
      </c>
      <c r="C169" s="8">
        <f t="shared" si="88"/>
        <v>25</v>
      </c>
      <c r="D169" s="8">
        <f t="shared" si="88"/>
        <v>25</v>
      </c>
      <c r="E169" s="8">
        <f t="shared" si="88"/>
        <v>30.000000000000004</v>
      </c>
      <c r="F169" s="8">
        <f t="shared" si="88"/>
        <v>30.000000000000004</v>
      </c>
      <c r="G169" s="8">
        <f t="shared" si="88"/>
        <v>35</v>
      </c>
      <c r="H169" s="8">
        <f t="shared" si="88"/>
        <v>35</v>
      </c>
      <c r="I169" s="8">
        <f t="shared" si="88"/>
        <v>40</v>
      </c>
      <c r="J169" s="26">
        <f t="shared" si="88"/>
        <v>40</v>
      </c>
      <c r="K169" s="8">
        <f t="shared" si="88"/>
        <v>50</v>
      </c>
      <c r="L169" s="28">
        <f t="shared" si="88"/>
        <v>55.000000000000007</v>
      </c>
      <c r="M169" s="8">
        <f t="shared" si="88"/>
        <v>55.000000000000007</v>
      </c>
      <c r="N169" s="8">
        <f t="shared" si="88"/>
        <v>60</v>
      </c>
      <c r="O169" s="8">
        <f t="shared" si="88"/>
        <v>60</v>
      </c>
      <c r="P169" s="8">
        <f t="shared" si="88"/>
        <v>65</v>
      </c>
      <c r="Q169" s="8">
        <f t="shared" si="88"/>
        <v>65</v>
      </c>
      <c r="R169" s="8">
        <f t="shared" si="88"/>
        <v>70</v>
      </c>
      <c r="S169" s="8">
        <f t="shared" si="88"/>
        <v>70</v>
      </c>
      <c r="T169" s="8">
        <f t="shared" si="88"/>
        <v>75</v>
      </c>
      <c r="U169" s="8">
        <f t="shared" si="88"/>
        <v>75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5.0000000000000044</v>
      </c>
      <c r="M171" s="8">
        <f t="shared" si="89"/>
        <v>5.0000000000000044</v>
      </c>
      <c r="N171" s="8">
        <f t="shared" si="89"/>
        <v>5.0000000000000044</v>
      </c>
      <c r="O171" s="8">
        <f t="shared" si="89"/>
        <v>9.9999999999999982</v>
      </c>
      <c r="P171" s="8">
        <f t="shared" si="89"/>
        <v>9.9999999999999982</v>
      </c>
      <c r="Q171" s="8">
        <f t="shared" si="89"/>
        <v>15.000000000000002</v>
      </c>
      <c r="R171" s="8">
        <f t="shared" si="89"/>
        <v>15.000000000000002</v>
      </c>
      <c r="S171" s="8">
        <f t="shared" si="89"/>
        <v>15.000000000000002</v>
      </c>
      <c r="T171" s="8">
        <f t="shared" si="89"/>
        <v>19.999999999999996</v>
      </c>
      <c r="U171" s="8">
        <f t="shared" si="89"/>
        <v>19.999999999999996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0</v>
      </c>
      <c r="J172" s="26">
        <f t="shared" si="90"/>
        <v>0</v>
      </c>
      <c r="K172" s="8">
        <f t="shared" si="90"/>
        <v>9.9999999999999982</v>
      </c>
      <c r="L172" s="28">
        <f t="shared" si="90"/>
        <v>15.000000000000002</v>
      </c>
      <c r="M172" s="8">
        <f t="shared" si="90"/>
        <v>15.000000000000002</v>
      </c>
      <c r="N172" s="8">
        <f t="shared" si="90"/>
        <v>19.999999999999996</v>
      </c>
      <c r="O172" s="8">
        <f t="shared" si="90"/>
        <v>19.999999999999996</v>
      </c>
      <c r="P172" s="8">
        <f t="shared" si="90"/>
        <v>25</v>
      </c>
      <c r="Q172" s="8">
        <f t="shared" si="90"/>
        <v>25</v>
      </c>
      <c r="R172" s="8">
        <f t="shared" si="90"/>
        <v>30.000000000000004</v>
      </c>
      <c r="S172" s="8">
        <f t="shared" si="90"/>
        <v>30.000000000000004</v>
      </c>
      <c r="T172" s="8">
        <f t="shared" si="90"/>
        <v>35</v>
      </c>
      <c r="U172" s="8">
        <f t="shared" si="90"/>
        <v>35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0</v>
      </c>
      <c r="J173" s="26">
        <f t="shared" si="91"/>
        <v>0</v>
      </c>
      <c r="K173" s="8">
        <f t="shared" si="91"/>
        <v>9.9999999999999982</v>
      </c>
      <c r="L173" s="28">
        <f t="shared" si="91"/>
        <v>15.000000000000002</v>
      </c>
      <c r="M173" s="8">
        <f t="shared" si="91"/>
        <v>15.000000000000002</v>
      </c>
      <c r="N173" s="8">
        <f t="shared" si="91"/>
        <v>19.999999999999996</v>
      </c>
      <c r="O173" s="8">
        <f t="shared" si="91"/>
        <v>19.999999999999996</v>
      </c>
      <c r="P173" s="8">
        <f t="shared" si="91"/>
        <v>25</v>
      </c>
      <c r="Q173" s="8">
        <f t="shared" si="91"/>
        <v>25</v>
      </c>
      <c r="R173" s="8">
        <f t="shared" si="91"/>
        <v>30.000000000000004</v>
      </c>
      <c r="S173" s="8">
        <f t="shared" si="91"/>
        <v>30.000000000000004</v>
      </c>
      <c r="T173" s="8">
        <f t="shared" si="91"/>
        <v>35</v>
      </c>
      <c r="U173" s="8">
        <f t="shared" si="91"/>
        <v>35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5.0000000000000044</v>
      </c>
      <c r="F174" s="8">
        <f t="shared" si="92"/>
        <v>5.0000000000000044</v>
      </c>
      <c r="G174" s="8">
        <f t="shared" si="92"/>
        <v>9.9999999999999982</v>
      </c>
      <c r="H174" s="8">
        <f t="shared" si="92"/>
        <v>9.9999999999999982</v>
      </c>
      <c r="I174" s="8">
        <f t="shared" si="92"/>
        <v>15.000000000000002</v>
      </c>
      <c r="J174" s="26">
        <f t="shared" si="92"/>
        <v>15.000000000000002</v>
      </c>
      <c r="K174" s="8">
        <f t="shared" si="92"/>
        <v>25</v>
      </c>
      <c r="L174" s="28">
        <f t="shared" si="92"/>
        <v>30.000000000000004</v>
      </c>
      <c r="M174" s="8">
        <f t="shared" si="92"/>
        <v>30.000000000000004</v>
      </c>
      <c r="N174" s="8">
        <f t="shared" si="92"/>
        <v>35</v>
      </c>
      <c r="O174" s="8">
        <f t="shared" si="92"/>
        <v>35</v>
      </c>
      <c r="P174" s="8">
        <f t="shared" si="92"/>
        <v>40</v>
      </c>
      <c r="Q174" s="8">
        <f t="shared" si="92"/>
        <v>40</v>
      </c>
      <c r="R174" s="8">
        <f t="shared" si="92"/>
        <v>44.999999999999993</v>
      </c>
      <c r="S174" s="8">
        <f t="shared" si="92"/>
        <v>44.999999999999993</v>
      </c>
      <c r="T174" s="8">
        <f t="shared" si="92"/>
        <v>50</v>
      </c>
      <c r="U174" s="8">
        <f t="shared" si="92"/>
        <v>50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0</v>
      </c>
      <c r="Q177" s="8">
        <f t="shared" si="94"/>
        <v>0</v>
      </c>
      <c r="R177" s="8">
        <f t="shared" si="94"/>
        <v>5.0000000000000044</v>
      </c>
      <c r="S177" s="8">
        <f t="shared" si="94"/>
        <v>5.0000000000000044</v>
      </c>
      <c r="T177" s="8">
        <f t="shared" si="94"/>
        <v>9.9999999999999982</v>
      </c>
      <c r="U177" s="8">
        <f t="shared" si="94"/>
        <v>9.9999999999999982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0</v>
      </c>
      <c r="Q178" s="8">
        <f t="shared" si="95"/>
        <v>0</v>
      </c>
      <c r="R178" s="8">
        <f t="shared" si="95"/>
        <v>5.0000000000000044</v>
      </c>
      <c r="S178" s="8">
        <f t="shared" si="95"/>
        <v>5.0000000000000044</v>
      </c>
      <c r="T178" s="8">
        <f t="shared" si="95"/>
        <v>9.9999999999999982</v>
      </c>
      <c r="U178" s="8">
        <f t="shared" si="95"/>
        <v>9.9999999999999982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5.0000000000000044</v>
      </c>
      <c r="M179" s="8">
        <f t="shared" si="96"/>
        <v>5.0000000000000044</v>
      </c>
      <c r="N179" s="8">
        <f t="shared" si="96"/>
        <v>9.9999999999999982</v>
      </c>
      <c r="O179" s="8">
        <f t="shared" si="96"/>
        <v>9.9999999999999982</v>
      </c>
      <c r="P179" s="8">
        <f t="shared" si="96"/>
        <v>15.000000000000002</v>
      </c>
      <c r="Q179" s="8">
        <f t="shared" si="96"/>
        <v>15.000000000000002</v>
      </c>
      <c r="R179" s="8">
        <f t="shared" si="96"/>
        <v>19.999999999999996</v>
      </c>
      <c r="S179" s="8">
        <f t="shared" si="96"/>
        <v>19.999999999999996</v>
      </c>
      <c r="T179" s="8">
        <f t="shared" si="96"/>
        <v>25</v>
      </c>
      <c r="U179" s="8">
        <f t="shared" si="96"/>
        <v>25</v>
      </c>
    </row>
    <row r="185" spans="1:21" ht="16.149999999999999" thickBot="1"/>
    <row r="186" spans="1:21" ht="24" thickTop="1" thickBot="1">
      <c r="A186" s="191" t="s">
        <v>146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147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20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1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1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1</v>
      </c>
    </row>
    <row r="191" spans="1:21">
      <c r="A191" s="7" t="s">
        <v>4</v>
      </c>
      <c r="B191" s="94">
        <f t="shared" si="97"/>
        <v>13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1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0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0</v>
      </c>
    </row>
    <row r="192" spans="1:21">
      <c r="A192" s="7" t="s">
        <v>5</v>
      </c>
      <c r="B192" s="94">
        <f t="shared" si="97"/>
        <v>20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10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12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8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144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6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6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0</v>
      </c>
      <c r="G200" s="73">
        <f t="shared" si="108"/>
        <v>0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4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3</v>
      </c>
      <c r="G202" s="73">
        <f t="shared" si="110"/>
        <v>1</v>
      </c>
      <c r="H202" s="73">
        <f t="shared" si="110"/>
        <v>1</v>
      </c>
      <c r="I202" s="73">
        <f t="shared" si="110"/>
        <v>1</v>
      </c>
      <c r="J202" s="151">
        <f t="shared" si="110"/>
        <v>1</v>
      </c>
      <c r="K202" s="23">
        <f t="shared" si="110"/>
        <v>1</v>
      </c>
      <c r="L202" s="182">
        <f t="shared" si="110"/>
        <v>1</v>
      </c>
      <c r="M202" s="73">
        <f t="shared" si="110"/>
        <v>1</v>
      </c>
      <c r="N202" s="73">
        <f t="shared" si="110"/>
        <v>1</v>
      </c>
      <c r="O202" s="73">
        <f t="shared" si="110"/>
        <v>1</v>
      </c>
      <c r="P202" s="73">
        <f t="shared" si="110"/>
        <v>1</v>
      </c>
      <c r="Q202" s="73">
        <f t="shared" si="110"/>
        <v>1</v>
      </c>
      <c r="R202" s="73">
        <f t="shared" si="110"/>
        <v>1</v>
      </c>
      <c r="S202" s="73">
        <f t="shared" si="110"/>
        <v>1</v>
      </c>
      <c r="T202" s="73">
        <f t="shared" si="110"/>
        <v>1</v>
      </c>
      <c r="U202" s="73">
        <f t="shared" si="110"/>
        <v>1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5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2</v>
      </c>
      <c r="H204" s="73">
        <f t="shared" si="112"/>
        <v>1</v>
      </c>
      <c r="I204" s="73">
        <f t="shared" si="112"/>
        <v>1</v>
      </c>
      <c r="J204" s="151">
        <f t="shared" si="112"/>
        <v>1</v>
      </c>
      <c r="K204" s="23">
        <f t="shared" si="112"/>
        <v>1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1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132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122</v>
      </c>
      <c r="B207" s="23">
        <f t="shared" ref="B207:U207" si="113">5 + B220 + B219 + B7</f>
        <v>6</v>
      </c>
      <c r="C207" s="23">
        <f t="shared" si="113"/>
        <v>7</v>
      </c>
      <c r="D207" s="23">
        <f t="shared" si="113"/>
        <v>8</v>
      </c>
      <c r="E207" s="23">
        <f t="shared" si="113"/>
        <v>9</v>
      </c>
      <c r="F207" s="23">
        <f t="shared" si="113"/>
        <v>10</v>
      </c>
      <c r="G207" s="23">
        <f t="shared" si="113"/>
        <v>11</v>
      </c>
      <c r="H207" s="23">
        <f t="shared" si="113"/>
        <v>12</v>
      </c>
      <c r="I207" s="23">
        <f t="shared" si="113"/>
        <v>13</v>
      </c>
      <c r="J207" s="27">
        <f t="shared" si="113"/>
        <v>14</v>
      </c>
      <c r="K207" s="23">
        <f t="shared" si="113"/>
        <v>15</v>
      </c>
      <c r="L207" s="76">
        <f t="shared" si="113"/>
        <v>16</v>
      </c>
      <c r="M207" s="23">
        <f t="shared" si="113"/>
        <v>17</v>
      </c>
      <c r="N207" s="23">
        <f t="shared" si="113"/>
        <v>18</v>
      </c>
      <c r="O207" s="23">
        <f t="shared" si="113"/>
        <v>19</v>
      </c>
      <c r="P207" s="23">
        <f t="shared" si="113"/>
        <v>20</v>
      </c>
      <c r="Q207" s="23">
        <f t="shared" si="113"/>
        <v>21</v>
      </c>
      <c r="R207" s="23">
        <f t="shared" si="113"/>
        <v>22</v>
      </c>
      <c r="S207" s="23">
        <f t="shared" si="113"/>
        <v>23</v>
      </c>
      <c r="T207" s="23">
        <f t="shared" si="113"/>
        <v>24</v>
      </c>
      <c r="U207" s="23">
        <f t="shared" si="113"/>
        <v>25</v>
      </c>
    </row>
    <row r="208" spans="1:21">
      <c r="A208" s="74" t="s">
        <v>123</v>
      </c>
      <c r="B208" s="23">
        <f t="shared" ref="B208:U208" si="114" xml:space="preserve"> 10 + B220 + B219 + B7</f>
        <v>11</v>
      </c>
      <c r="C208" s="23">
        <f t="shared" si="114"/>
        <v>12</v>
      </c>
      <c r="D208" s="23">
        <f t="shared" si="114"/>
        <v>13</v>
      </c>
      <c r="E208" s="23">
        <f t="shared" si="114"/>
        <v>14</v>
      </c>
      <c r="F208" s="23">
        <f t="shared" si="114"/>
        <v>15</v>
      </c>
      <c r="G208" s="23">
        <f t="shared" si="114"/>
        <v>16</v>
      </c>
      <c r="H208" s="23">
        <f t="shared" si="114"/>
        <v>17</v>
      </c>
      <c r="I208" s="23">
        <f t="shared" si="114"/>
        <v>18</v>
      </c>
      <c r="J208" s="27">
        <f t="shared" si="114"/>
        <v>19</v>
      </c>
      <c r="K208" s="23">
        <f t="shared" si="114"/>
        <v>20</v>
      </c>
      <c r="L208" s="76">
        <f t="shared" si="114"/>
        <v>21</v>
      </c>
      <c r="M208" s="23">
        <f t="shared" si="114"/>
        <v>22</v>
      </c>
      <c r="N208" s="23">
        <f t="shared" si="114"/>
        <v>23</v>
      </c>
      <c r="O208" s="23">
        <f t="shared" si="114"/>
        <v>24</v>
      </c>
      <c r="P208" s="23">
        <f t="shared" si="114"/>
        <v>25</v>
      </c>
      <c r="Q208" s="23">
        <f t="shared" si="114"/>
        <v>26</v>
      </c>
      <c r="R208" s="23">
        <f t="shared" si="114"/>
        <v>27</v>
      </c>
      <c r="S208" s="23">
        <f t="shared" si="114"/>
        <v>28</v>
      </c>
      <c r="T208" s="23">
        <f t="shared" si="114"/>
        <v>29</v>
      </c>
      <c r="U208" s="23">
        <f t="shared" si="114"/>
        <v>30</v>
      </c>
    </row>
    <row r="209" spans="1:21">
      <c r="A209" s="74" t="s">
        <v>124</v>
      </c>
      <c r="B209" s="8">
        <f t="shared" ref="B209:T209" si="115" xml:space="preserve"> 10 + B219 + B46</f>
        <v>17</v>
      </c>
      <c r="C209" s="8">
        <f t="shared" si="115"/>
        <v>17</v>
      </c>
      <c r="D209" s="8">
        <f t="shared" si="115"/>
        <v>17</v>
      </c>
      <c r="E209" s="8">
        <f t="shared" si="115"/>
        <v>17</v>
      </c>
      <c r="F209" s="8">
        <f t="shared" si="115"/>
        <v>17</v>
      </c>
      <c r="G209" s="8">
        <f t="shared" si="115"/>
        <v>19</v>
      </c>
      <c r="H209" s="8">
        <f t="shared" si="115"/>
        <v>20</v>
      </c>
      <c r="I209" s="8">
        <f t="shared" si="115"/>
        <v>21</v>
      </c>
      <c r="J209" s="8">
        <f t="shared" si="115"/>
        <v>22</v>
      </c>
      <c r="K209" s="8">
        <f t="shared" si="115"/>
        <v>23</v>
      </c>
      <c r="L209" s="8">
        <f t="shared" si="115"/>
        <v>24</v>
      </c>
      <c r="M209" s="8">
        <f t="shared" si="115"/>
        <v>25</v>
      </c>
      <c r="N209" s="8">
        <f t="shared" si="115"/>
        <v>26</v>
      </c>
      <c r="O209" s="8">
        <f t="shared" si="115"/>
        <v>27</v>
      </c>
      <c r="P209" s="8">
        <f t="shared" si="115"/>
        <v>28</v>
      </c>
      <c r="Q209" s="8">
        <f t="shared" si="115"/>
        <v>29</v>
      </c>
      <c r="R209" s="8">
        <f t="shared" si="115"/>
        <v>30</v>
      </c>
      <c r="S209" s="8">
        <f t="shared" si="115"/>
        <v>31</v>
      </c>
      <c r="T209" s="8">
        <f t="shared" si="115"/>
        <v>32</v>
      </c>
      <c r="U209" s="8">
        <f xml:space="preserve"> 10 + U219 + U46</f>
        <v>33</v>
      </c>
    </row>
    <row r="210" spans="1:21">
      <c r="A210" s="74" t="s">
        <v>125</v>
      </c>
      <c r="B210" s="8">
        <f t="shared" ref="B210:T210" si="116" xml:space="preserve"> 20 + B219 + 2*B46</f>
        <v>33</v>
      </c>
      <c r="C210" s="8">
        <f t="shared" si="116"/>
        <v>33</v>
      </c>
      <c r="D210" s="8">
        <f t="shared" si="116"/>
        <v>33</v>
      </c>
      <c r="E210" s="8">
        <f t="shared" si="116"/>
        <v>33</v>
      </c>
      <c r="F210" s="8">
        <f t="shared" si="116"/>
        <v>33</v>
      </c>
      <c r="G210" s="8">
        <f t="shared" si="116"/>
        <v>37</v>
      </c>
      <c r="H210" s="8">
        <f t="shared" si="116"/>
        <v>39</v>
      </c>
      <c r="I210" s="8">
        <f t="shared" si="116"/>
        <v>41</v>
      </c>
      <c r="J210" s="8">
        <f t="shared" si="116"/>
        <v>43</v>
      </c>
      <c r="K210" s="8">
        <f t="shared" si="116"/>
        <v>45</v>
      </c>
      <c r="L210" s="8">
        <f t="shared" si="116"/>
        <v>47</v>
      </c>
      <c r="M210" s="8">
        <f t="shared" si="116"/>
        <v>49</v>
      </c>
      <c r="N210" s="8">
        <f t="shared" si="116"/>
        <v>51</v>
      </c>
      <c r="O210" s="8">
        <f t="shared" si="116"/>
        <v>53</v>
      </c>
      <c r="P210" s="8">
        <f t="shared" si="116"/>
        <v>55</v>
      </c>
      <c r="Q210" s="8">
        <f t="shared" si="116"/>
        <v>57</v>
      </c>
      <c r="R210" s="8">
        <f t="shared" si="116"/>
        <v>59</v>
      </c>
      <c r="S210" s="8">
        <f t="shared" si="116"/>
        <v>61</v>
      </c>
      <c r="T210" s="8">
        <f t="shared" si="116"/>
        <v>63</v>
      </c>
      <c r="U210" s="8">
        <f xml:space="preserve"> 20 + U219 + 2*U46</f>
        <v>65</v>
      </c>
    </row>
    <row r="211" spans="1:21">
      <c r="A211" s="74" t="s">
        <v>126</v>
      </c>
      <c r="B211" s="8">
        <f t="shared" ref="B211:T211" si="117" xml:space="preserve"> 30 + B219 + 3*B46</f>
        <v>49</v>
      </c>
      <c r="C211" s="8">
        <f t="shared" si="117"/>
        <v>49</v>
      </c>
      <c r="D211" s="8">
        <f t="shared" si="117"/>
        <v>49</v>
      </c>
      <c r="E211" s="8">
        <f t="shared" si="117"/>
        <v>49</v>
      </c>
      <c r="F211" s="8">
        <f t="shared" si="117"/>
        <v>49</v>
      </c>
      <c r="G211" s="8">
        <f t="shared" si="117"/>
        <v>55</v>
      </c>
      <c r="H211" s="8">
        <f t="shared" si="117"/>
        <v>58</v>
      </c>
      <c r="I211" s="8">
        <f t="shared" si="117"/>
        <v>61</v>
      </c>
      <c r="J211" s="8">
        <f t="shared" si="117"/>
        <v>64</v>
      </c>
      <c r="K211" s="8">
        <f t="shared" si="117"/>
        <v>67</v>
      </c>
      <c r="L211" s="8">
        <f t="shared" si="117"/>
        <v>70</v>
      </c>
      <c r="M211" s="8">
        <f t="shared" si="117"/>
        <v>73</v>
      </c>
      <c r="N211" s="8">
        <f t="shared" si="117"/>
        <v>76</v>
      </c>
      <c r="O211" s="8">
        <f t="shared" si="117"/>
        <v>79</v>
      </c>
      <c r="P211" s="8">
        <f t="shared" si="117"/>
        <v>82</v>
      </c>
      <c r="Q211" s="8">
        <f t="shared" si="117"/>
        <v>85</v>
      </c>
      <c r="R211" s="8">
        <f t="shared" si="117"/>
        <v>88</v>
      </c>
      <c r="S211" s="8">
        <f t="shared" si="117"/>
        <v>91</v>
      </c>
      <c r="T211" s="8">
        <f t="shared" si="117"/>
        <v>94</v>
      </c>
      <c r="U211" s="8">
        <f xml:space="preserve"> 30 + U219 + 3*U46</f>
        <v>97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3</v>
      </c>
      <c r="C213" s="61">
        <f t="shared" si="118"/>
        <v>3</v>
      </c>
      <c r="D213" s="61">
        <f t="shared" si="118"/>
        <v>3</v>
      </c>
      <c r="E213" s="61">
        <f t="shared" si="118"/>
        <v>3</v>
      </c>
      <c r="F213" s="61">
        <f t="shared" si="118"/>
        <v>3</v>
      </c>
      <c r="G213" s="61">
        <f t="shared" si="118"/>
        <v>3</v>
      </c>
      <c r="H213" s="61">
        <f t="shared" si="118"/>
        <v>3</v>
      </c>
      <c r="I213" s="61">
        <f t="shared" si="118"/>
        <v>3</v>
      </c>
      <c r="J213" s="100">
        <f t="shared" si="118"/>
        <v>3</v>
      </c>
      <c r="K213" s="61">
        <f t="shared" si="118"/>
        <v>3</v>
      </c>
      <c r="L213" s="184">
        <f t="shared" si="118"/>
        <v>3</v>
      </c>
      <c r="M213" s="61">
        <f t="shared" si="118"/>
        <v>3</v>
      </c>
      <c r="N213" s="61">
        <f t="shared" si="118"/>
        <v>3</v>
      </c>
      <c r="O213" s="61">
        <f t="shared" si="118"/>
        <v>3</v>
      </c>
      <c r="P213" s="61">
        <f t="shared" si="118"/>
        <v>3</v>
      </c>
      <c r="Q213" s="61">
        <f t="shared" si="118"/>
        <v>3</v>
      </c>
      <c r="R213" s="61">
        <f t="shared" si="118"/>
        <v>3</v>
      </c>
      <c r="S213" s="61">
        <f t="shared" si="118"/>
        <v>3</v>
      </c>
      <c r="T213" s="61">
        <f t="shared" si="118"/>
        <v>3</v>
      </c>
      <c r="U213" s="61">
        <f t="shared" si="118"/>
        <v>3</v>
      </c>
    </row>
    <row r="214" spans="1:21" ht="17.649999999999999">
      <c r="A214" s="33" t="s">
        <v>155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5</v>
      </c>
      <c r="C215" s="21">
        <f t="shared" si="119"/>
        <v>5</v>
      </c>
      <c r="D215" s="21">
        <f t="shared" si="119"/>
        <v>5</v>
      </c>
      <c r="E215" s="21">
        <f t="shared" si="119"/>
        <v>5</v>
      </c>
      <c r="F215" s="21">
        <f t="shared" si="119"/>
        <v>5</v>
      </c>
      <c r="G215" s="21">
        <f t="shared" si="119"/>
        <v>5</v>
      </c>
      <c r="H215" s="21">
        <f t="shared" si="119"/>
        <v>5</v>
      </c>
      <c r="I215" s="21">
        <f t="shared" si="119"/>
        <v>5</v>
      </c>
      <c r="J215" s="21">
        <f t="shared" si="119"/>
        <v>5</v>
      </c>
      <c r="K215" s="21">
        <f t="shared" si="119"/>
        <v>5</v>
      </c>
      <c r="L215" s="21">
        <f t="shared" si="119"/>
        <v>5</v>
      </c>
      <c r="M215" s="21">
        <f t="shared" si="119"/>
        <v>5</v>
      </c>
      <c r="N215" s="21">
        <f t="shared" si="119"/>
        <v>5</v>
      </c>
      <c r="O215" s="21">
        <f t="shared" si="119"/>
        <v>5</v>
      </c>
      <c r="P215" s="21">
        <f t="shared" si="119"/>
        <v>5</v>
      </c>
      <c r="Q215" s="21">
        <f t="shared" si="119"/>
        <v>6</v>
      </c>
      <c r="R215" s="21">
        <f t="shared" si="119"/>
        <v>6</v>
      </c>
      <c r="S215" s="21">
        <f t="shared" si="119"/>
        <v>6</v>
      </c>
      <c r="T215" s="21">
        <f t="shared" si="119"/>
        <v>6</v>
      </c>
      <c r="U215" s="36">
        <f t="shared" si="119"/>
        <v>6</v>
      </c>
    </row>
    <row r="216" spans="1:21">
      <c r="A216" s="37" t="s">
        <v>4</v>
      </c>
      <c r="B216" s="21">
        <f t="shared" ref="B216:U216" si="120" xml:space="preserve"> INT((B10-10)/2)</f>
        <v>1</v>
      </c>
      <c r="C216" s="21">
        <f t="shared" si="120"/>
        <v>1</v>
      </c>
      <c r="D216" s="21">
        <f t="shared" si="120"/>
        <v>1</v>
      </c>
      <c r="E216" s="21">
        <f t="shared" si="120"/>
        <v>1</v>
      </c>
      <c r="F216" s="21">
        <f t="shared" si="120"/>
        <v>1</v>
      </c>
      <c r="G216" s="21">
        <f t="shared" si="120"/>
        <v>1</v>
      </c>
      <c r="H216" s="21">
        <f t="shared" si="120"/>
        <v>1</v>
      </c>
      <c r="I216" s="21">
        <f t="shared" si="120"/>
        <v>2</v>
      </c>
      <c r="J216" s="21">
        <f t="shared" si="120"/>
        <v>2</v>
      </c>
      <c r="K216" s="21">
        <f t="shared" si="120"/>
        <v>2</v>
      </c>
      <c r="L216" s="21">
        <f t="shared" si="120"/>
        <v>2</v>
      </c>
      <c r="M216" s="21">
        <f t="shared" si="120"/>
        <v>2</v>
      </c>
      <c r="N216" s="21">
        <f t="shared" si="120"/>
        <v>2</v>
      </c>
      <c r="O216" s="21">
        <f t="shared" si="120"/>
        <v>2</v>
      </c>
      <c r="P216" s="21">
        <f t="shared" si="120"/>
        <v>2</v>
      </c>
      <c r="Q216" s="21">
        <f t="shared" si="120"/>
        <v>2</v>
      </c>
      <c r="R216" s="21">
        <f t="shared" si="120"/>
        <v>2</v>
      </c>
      <c r="S216" s="21">
        <f t="shared" si="120"/>
        <v>2</v>
      </c>
      <c r="T216" s="21">
        <f t="shared" si="120"/>
        <v>2</v>
      </c>
      <c r="U216" s="36">
        <f t="shared" si="120"/>
        <v>2</v>
      </c>
    </row>
    <row r="217" spans="1:21">
      <c r="A217" s="37" t="s">
        <v>5</v>
      </c>
      <c r="B217" s="21">
        <f t="shared" ref="B217:U217" si="121" xml:space="preserve"> INT((B11-10)/2)</f>
        <v>5</v>
      </c>
      <c r="C217" s="21">
        <f t="shared" si="121"/>
        <v>5</v>
      </c>
      <c r="D217" s="21">
        <f t="shared" si="121"/>
        <v>5</v>
      </c>
      <c r="E217" s="21">
        <f t="shared" si="121"/>
        <v>5</v>
      </c>
      <c r="F217" s="21">
        <f t="shared" si="121"/>
        <v>5</v>
      </c>
      <c r="G217" s="21">
        <f t="shared" si="121"/>
        <v>5</v>
      </c>
      <c r="H217" s="21">
        <f t="shared" si="121"/>
        <v>5</v>
      </c>
      <c r="I217" s="21">
        <f t="shared" si="121"/>
        <v>5</v>
      </c>
      <c r="J217" s="21">
        <f t="shared" si="121"/>
        <v>5</v>
      </c>
      <c r="K217" s="21">
        <f t="shared" si="121"/>
        <v>5</v>
      </c>
      <c r="L217" s="21">
        <f t="shared" si="121"/>
        <v>5</v>
      </c>
      <c r="M217" s="21">
        <f t="shared" si="121"/>
        <v>5</v>
      </c>
      <c r="N217" s="21">
        <f t="shared" si="121"/>
        <v>5</v>
      </c>
      <c r="O217" s="21">
        <f t="shared" si="121"/>
        <v>5</v>
      </c>
      <c r="P217" s="21">
        <f t="shared" si="121"/>
        <v>5</v>
      </c>
      <c r="Q217" s="21">
        <f t="shared" si="121"/>
        <v>5</v>
      </c>
      <c r="R217" s="21">
        <f t="shared" si="121"/>
        <v>5</v>
      </c>
      <c r="S217" s="21">
        <f t="shared" si="121"/>
        <v>5</v>
      </c>
      <c r="T217" s="21">
        <f t="shared" si="121"/>
        <v>5</v>
      </c>
      <c r="U217" s="36">
        <f t="shared" si="121"/>
        <v>5</v>
      </c>
    </row>
    <row r="218" spans="1:21">
      <c r="A218" s="37" t="s">
        <v>6</v>
      </c>
      <c r="B218" s="21">
        <f t="shared" ref="B218:U218" si="122" xml:space="preserve"> INT((B12-10)/2)</f>
        <v>0</v>
      </c>
      <c r="C218" s="21">
        <f t="shared" si="122"/>
        <v>0</v>
      </c>
      <c r="D218" s="21">
        <f t="shared" si="122"/>
        <v>0</v>
      </c>
      <c r="E218" s="21">
        <f t="shared" si="122"/>
        <v>0</v>
      </c>
      <c r="F218" s="21">
        <f t="shared" si="122"/>
        <v>0</v>
      </c>
      <c r="G218" s="21">
        <f t="shared" si="122"/>
        <v>0</v>
      </c>
      <c r="H218" s="21">
        <f t="shared" si="122"/>
        <v>0</v>
      </c>
      <c r="I218" s="21">
        <f t="shared" si="122"/>
        <v>0</v>
      </c>
      <c r="J218" s="21">
        <f t="shared" si="122"/>
        <v>0</v>
      </c>
      <c r="K218" s="21">
        <f t="shared" si="122"/>
        <v>0</v>
      </c>
      <c r="L218" s="21">
        <f t="shared" si="122"/>
        <v>0</v>
      </c>
      <c r="M218" s="21">
        <f t="shared" si="122"/>
        <v>0</v>
      </c>
      <c r="N218" s="21">
        <f t="shared" si="122"/>
        <v>0</v>
      </c>
      <c r="O218" s="21">
        <f t="shared" si="122"/>
        <v>0</v>
      </c>
      <c r="P218" s="21">
        <f t="shared" si="122"/>
        <v>0</v>
      </c>
      <c r="Q218" s="21">
        <f t="shared" si="122"/>
        <v>0</v>
      </c>
      <c r="R218" s="21">
        <f t="shared" si="122"/>
        <v>0</v>
      </c>
      <c r="S218" s="21">
        <f t="shared" si="122"/>
        <v>0</v>
      </c>
      <c r="T218" s="21">
        <f t="shared" si="122"/>
        <v>0</v>
      </c>
      <c r="U218" s="36">
        <f t="shared" si="122"/>
        <v>0</v>
      </c>
    </row>
    <row r="219" spans="1:21">
      <c r="A219" s="37" t="s">
        <v>7</v>
      </c>
      <c r="B219" s="21">
        <f t="shared" ref="B219:U219" si="123" xml:space="preserve"> INT((B13-10)/2)</f>
        <v>1</v>
      </c>
      <c r="C219" s="21">
        <f t="shared" si="123"/>
        <v>1</v>
      </c>
      <c r="D219" s="21">
        <f t="shared" si="123"/>
        <v>1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1</v>
      </c>
      <c r="J219" s="21">
        <f t="shared" si="123"/>
        <v>1</v>
      </c>
      <c r="K219" s="21">
        <f t="shared" si="123"/>
        <v>1</v>
      </c>
      <c r="L219" s="21">
        <f t="shared" si="123"/>
        <v>1</v>
      </c>
      <c r="M219" s="21">
        <f t="shared" si="123"/>
        <v>1</v>
      </c>
      <c r="N219" s="21">
        <f t="shared" si="123"/>
        <v>1</v>
      </c>
      <c r="O219" s="21">
        <f t="shared" si="123"/>
        <v>1</v>
      </c>
      <c r="P219" s="21">
        <f t="shared" si="123"/>
        <v>1</v>
      </c>
      <c r="Q219" s="21">
        <f t="shared" si="123"/>
        <v>1</v>
      </c>
      <c r="R219" s="21">
        <f t="shared" si="123"/>
        <v>1</v>
      </c>
      <c r="S219" s="21">
        <f t="shared" si="123"/>
        <v>1</v>
      </c>
      <c r="T219" s="21">
        <f t="shared" si="123"/>
        <v>1</v>
      </c>
      <c r="U219" s="36">
        <f t="shared" si="123"/>
        <v>1</v>
      </c>
    </row>
    <row r="220" spans="1:21">
      <c r="A220" s="37" t="s">
        <v>8</v>
      </c>
      <c r="B220" s="21">
        <f t="shared" ref="B220:U220" si="124" xml:space="preserve"> INT((B14-10)/2)</f>
        <v>-1</v>
      </c>
      <c r="C220" s="21">
        <f t="shared" si="124"/>
        <v>-1</v>
      </c>
      <c r="D220" s="21">
        <f t="shared" si="124"/>
        <v>-1</v>
      </c>
      <c r="E220" s="21">
        <f t="shared" si="124"/>
        <v>-1</v>
      </c>
      <c r="F220" s="21">
        <f t="shared" si="124"/>
        <v>-1</v>
      </c>
      <c r="G220" s="21">
        <f t="shared" si="124"/>
        <v>-1</v>
      </c>
      <c r="H220" s="21">
        <f t="shared" si="124"/>
        <v>-1</v>
      </c>
      <c r="I220" s="21">
        <f t="shared" si="124"/>
        <v>-1</v>
      </c>
      <c r="J220" s="21">
        <f t="shared" si="124"/>
        <v>-1</v>
      </c>
      <c r="K220" s="21">
        <f t="shared" si="124"/>
        <v>-1</v>
      </c>
      <c r="L220" s="21">
        <f t="shared" si="124"/>
        <v>-1</v>
      </c>
      <c r="M220" s="21">
        <f t="shared" si="124"/>
        <v>-1</v>
      </c>
      <c r="N220" s="21">
        <f t="shared" si="124"/>
        <v>-1</v>
      </c>
      <c r="O220" s="21">
        <f t="shared" si="124"/>
        <v>-1</v>
      </c>
      <c r="P220" s="21">
        <f t="shared" si="124"/>
        <v>-1</v>
      </c>
      <c r="Q220" s="21">
        <f t="shared" si="124"/>
        <v>-1</v>
      </c>
      <c r="R220" s="21">
        <f t="shared" si="124"/>
        <v>-1</v>
      </c>
      <c r="S220" s="21">
        <f t="shared" si="124"/>
        <v>-1</v>
      </c>
      <c r="T220" s="21">
        <f t="shared" si="124"/>
        <v>-1</v>
      </c>
      <c r="U220" s="36">
        <f t="shared" si="124"/>
        <v>-1</v>
      </c>
    </row>
    <row r="221" spans="1:21" ht="17.649999999999999">
      <c r="A221" s="38" t="s">
        <v>27</v>
      </c>
      <c r="B221" s="39">
        <f xml:space="preserve">  (B213 +B218)*4</f>
        <v>12</v>
      </c>
      <c r="C221" s="39">
        <f t="shared" ref="C221:U221" si="125" xml:space="preserve"> C213 + INT(C218/2)</f>
        <v>3</v>
      </c>
      <c r="D221" s="39">
        <f t="shared" si="125"/>
        <v>3</v>
      </c>
      <c r="E221" s="39">
        <f t="shared" si="125"/>
        <v>3</v>
      </c>
      <c r="F221" s="39">
        <f t="shared" si="125"/>
        <v>3</v>
      </c>
      <c r="G221" s="39">
        <f t="shared" si="125"/>
        <v>3</v>
      </c>
      <c r="H221" s="39">
        <f t="shared" si="125"/>
        <v>3</v>
      </c>
      <c r="I221" s="39">
        <f t="shared" si="125"/>
        <v>3</v>
      </c>
      <c r="J221" s="39">
        <f t="shared" si="125"/>
        <v>3</v>
      </c>
      <c r="K221" s="39">
        <f t="shared" si="125"/>
        <v>3</v>
      </c>
      <c r="L221" s="39">
        <f t="shared" si="125"/>
        <v>3</v>
      </c>
      <c r="M221" s="39">
        <f t="shared" si="125"/>
        <v>3</v>
      </c>
      <c r="N221" s="39">
        <f t="shared" si="125"/>
        <v>3</v>
      </c>
      <c r="O221" s="39">
        <f t="shared" si="125"/>
        <v>3</v>
      </c>
      <c r="P221" s="39">
        <f t="shared" si="125"/>
        <v>3</v>
      </c>
      <c r="Q221" s="39">
        <f t="shared" si="125"/>
        <v>3</v>
      </c>
      <c r="R221" s="39">
        <f t="shared" si="125"/>
        <v>3</v>
      </c>
      <c r="S221" s="39">
        <f t="shared" si="125"/>
        <v>3</v>
      </c>
      <c r="T221" s="39">
        <f t="shared" si="125"/>
        <v>3</v>
      </c>
      <c r="U221" s="39">
        <f t="shared" si="125"/>
        <v>3</v>
      </c>
    </row>
    <row r="223" spans="1:21" ht="18">
      <c r="A223" s="128" t="s">
        <v>156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</v>
      </c>
      <c r="C224" s="209">
        <f t="shared" ref="C224:U231" si="126" xml:space="preserve"> C39/(C$7+3)</f>
        <v>0</v>
      </c>
      <c r="D224" s="209">
        <f t="shared" si="126"/>
        <v>0</v>
      </c>
      <c r="E224" s="209">
        <f t="shared" si="126"/>
        <v>0</v>
      </c>
      <c r="F224" s="209">
        <f t="shared" si="126"/>
        <v>0</v>
      </c>
      <c r="G224" s="209">
        <f t="shared" si="126"/>
        <v>0</v>
      </c>
      <c r="H224" s="209">
        <f t="shared" si="126"/>
        <v>0</v>
      </c>
      <c r="I224" s="209">
        <f t="shared" si="126"/>
        <v>0</v>
      </c>
      <c r="J224" s="209">
        <f t="shared" si="126"/>
        <v>0</v>
      </c>
      <c r="K224" s="209">
        <f t="shared" si="126"/>
        <v>0</v>
      </c>
      <c r="L224" s="209">
        <f t="shared" si="126"/>
        <v>0</v>
      </c>
      <c r="M224" s="209">
        <f t="shared" si="126"/>
        <v>0</v>
      </c>
      <c r="N224" s="209">
        <f t="shared" si="126"/>
        <v>0</v>
      </c>
      <c r="O224" s="209">
        <f t="shared" si="126"/>
        <v>0</v>
      </c>
      <c r="P224" s="209">
        <f t="shared" si="126"/>
        <v>0</v>
      </c>
      <c r="Q224" s="209">
        <f t="shared" si="126"/>
        <v>0</v>
      </c>
      <c r="R224" s="209">
        <f t="shared" si="126"/>
        <v>0</v>
      </c>
      <c r="S224" s="209">
        <f t="shared" si="126"/>
        <v>0</v>
      </c>
      <c r="T224" s="209">
        <f t="shared" si="126"/>
        <v>0</v>
      </c>
      <c r="U224" s="209">
        <f t="shared" si="126"/>
        <v>0</v>
      </c>
    </row>
    <row r="225" spans="1:21">
      <c r="A225" s="66" t="s">
        <v>11</v>
      </c>
      <c r="B225" s="209">
        <f t="shared" ref="B225:Q231" si="127" xml:space="preserve"> B40/(B$7+3)</f>
        <v>1.5</v>
      </c>
      <c r="C225" s="209">
        <f t="shared" si="127"/>
        <v>1.2</v>
      </c>
      <c r="D225" s="209">
        <f t="shared" si="127"/>
        <v>1</v>
      </c>
      <c r="E225" s="209">
        <f t="shared" si="127"/>
        <v>0.8571428571428571</v>
      </c>
      <c r="F225" s="209">
        <f t="shared" si="127"/>
        <v>0.75</v>
      </c>
      <c r="G225" s="209">
        <f t="shared" si="127"/>
        <v>0.66666666666666663</v>
      </c>
      <c r="H225" s="209">
        <f t="shared" si="127"/>
        <v>0.6</v>
      </c>
      <c r="I225" s="209">
        <f t="shared" si="127"/>
        <v>0.54545454545454541</v>
      </c>
      <c r="J225" s="209">
        <f t="shared" si="127"/>
        <v>0.5</v>
      </c>
      <c r="K225" s="209">
        <f t="shared" si="127"/>
        <v>0.46153846153846156</v>
      </c>
      <c r="L225" s="209">
        <f t="shared" si="127"/>
        <v>0.42857142857142855</v>
      </c>
      <c r="M225" s="209">
        <f t="shared" si="127"/>
        <v>0.4</v>
      </c>
      <c r="N225" s="209">
        <f t="shared" si="127"/>
        <v>0.375</v>
      </c>
      <c r="O225" s="209">
        <f t="shared" si="127"/>
        <v>0.35294117647058826</v>
      </c>
      <c r="P225" s="209">
        <f t="shared" si="127"/>
        <v>0.33333333333333331</v>
      </c>
      <c r="Q225" s="209">
        <f t="shared" si="127"/>
        <v>0.31578947368421051</v>
      </c>
      <c r="R225" s="209">
        <f t="shared" si="126"/>
        <v>0.3</v>
      </c>
      <c r="S225" s="209">
        <f t="shared" si="126"/>
        <v>0.2857142857142857</v>
      </c>
      <c r="T225" s="209">
        <f t="shared" si="126"/>
        <v>0.27272727272727271</v>
      </c>
      <c r="U225" s="209">
        <f t="shared" si="126"/>
        <v>0.2608695652173913</v>
      </c>
    </row>
    <row r="226" spans="1:21">
      <c r="A226" s="66" t="s">
        <v>12</v>
      </c>
      <c r="B226" s="209">
        <f t="shared" si="127"/>
        <v>0.25</v>
      </c>
      <c r="C226" s="209">
        <f t="shared" si="126"/>
        <v>0.2</v>
      </c>
      <c r="D226" s="209">
        <f t="shared" si="126"/>
        <v>0.16666666666666666</v>
      </c>
      <c r="E226" s="209">
        <f t="shared" si="126"/>
        <v>0.14285714285714285</v>
      </c>
      <c r="F226" s="209">
        <f t="shared" si="126"/>
        <v>0.125</v>
      </c>
      <c r="G226" s="209">
        <f t="shared" si="126"/>
        <v>0.1111111111111111</v>
      </c>
      <c r="H226" s="209">
        <f t="shared" si="126"/>
        <v>0.1</v>
      </c>
      <c r="I226" s="209">
        <f t="shared" si="126"/>
        <v>0.18181818181818182</v>
      </c>
      <c r="J226" s="209">
        <f t="shared" si="126"/>
        <v>0.16666666666666666</v>
      </c>
      <c r="K226" s="209">
        <f t="shared" si="126"/>
        <v>0.15384615384615385</v>
      </c>
      <c r="L226" s="209">
        <f t="shared" si="126"/>
        <v>0.14285714285714285</v>
      </c>
      <c r="M226" s="209">
        <f t="shared" si="126"/>
        <v>0.13333333333333333</v>
      </c>
      <c r="N226" s="209">
        <f t="shared" si="126"/>
        <v>0.125</v>
      </c>
      <c r="O226" s="209">
        <f t="shared" si="126"/>
        <v>0.11764705882352941</v>
      </c>
      <c r="P226" s="209">
        <f t="shared" si="126"/>
        <v>0.1111111111111111</v>
      </c>
      <c r="Q226" s="209">
        <f t="shared" si="126"/>
        <v>0.10526315789473684</v>
      </c>
      <c r="R226" s="209">
        <f t="shared" si="126"/>
        <v>0.1</v>
      </c>
      <c r="S226" s="209">
        <f t="shared" si="126"/>
        <v>9.5238095238095233E-2</v>
      </c>
      <c r="T226" s="209">
        <f t="shared" si="126"/>
        <v>9.0909090909090912E-2</v>
      </c>
      <c r="U226" s="209">
        <f t="shared" si="126"/>
        <v>8.6956521739130432E-2</v>
      </c>
    </row>
    <row r="227" spans="1:21">
      <c r="A227" s="66" t="s">
        <v>13</v>
      </c>
      <c r="B227" s="209">
        <f t="shared" si="127"/>
        <v>1.75</v>
      </c>
      <c r="C227" s="209">
        <f t="shared" si="126"/>
        <v>1.4</v>
      </c>
      <c r="D227" s="209">
        <f t="shared" si="126"/>
        <v>1.1666666666666667</v>
      </c>
      <c r="E227" s="209">
        <f t="shared" si="126"/>
        <v>1</v>
      </c>
      <c r="F227" s="209">
        <f t="shared" si="126"/>
        <v>0.875</v>
      </c>
      <c r="G227" s="209">
        <f t="shared" si="126"/>
        <v>0.77777777777777779</v>
      </c>
      <c r="H227" s="209">
        <f t="shared" si="126"/>
        <v>0.8</v>
      </c>
      <c r="I227" s="209">
        <f t="shared" si="126"/>
        <v>0.81818181818181823</v>
      </c>
      <c r="J227" s="209">
        <f t="shared" si="126"/>
        <v>0.83333333333333337</v>
      </c>
      <c r="K227" s="209">
        <f t="shared" si="126"/>
        <v>0.84615384615384615</v>
      </c>
      <c r="L227" s="209">
        <f t="shared" si="126"/>
        <v>0.8571428571428571</v>
      </c>
      <c r="M227" s="209">
        <f t="shared" si="126"/>
        <v>0.8666666666666667</v>
      </c>
      <c r="N227" s="209">
        <f t="shared" si="126"/>
        <v>0.875</v>
      </c>
      <c r="O227" s="209">
        <f t="shared" si="126"/>
        <v>0.88235294117647056</v>
      </c>
      <c r="P227" s="209">
        <f t="shared" si="126"/>
        <v>0.88888888888888884</v>
      </c>
      <c r="Q227" s="209">
        <f t="shared" si="126"/>
        <v>0.89473684210526316</v>
      </c>
      <c r="R227" s="209">
        <f t="shared" si="126"/>
        <v>0.9</v>
      </c>
      <c r="S227" s="209">
        <f t="shared" si="126"/>
        <v>0.90476190476190477</v>
      </c>
      <c r="T227" s="209">
        <f t="shared" si="126"/>
        <v>0.90909090909090906</v>
      </c>
      <c r="U227" s="209">
        <f t="shared" si="126"/>
        <v>0.91304347826086951</v>
      </c>
    </row>
    <row r="228" spans="1:21">
      <c r="A228" s="66" t="s">
        <v>24</v>
      </c>
      <c r="B228" s="209">
        <f t="shared" si="127"/>
        <v>-0.25</v>
      </c>
      <c r="C228" s="209">
        <f t="shared" si="126"/>
        <v>-0.2</v>
      </c>
      <c r="D228" s="209">
        <f t="shared" si="126"/>
        <v>-0.16666666666666666</v>
      </c>
      <c r="E228" s="209">
        <f t="shared" si="126"/>
        <v>-0.14285714285714285</v>
      </c>
      <c r="F228" s="209">
        <f t="shared" si="126"/>
        <v>-0.125</v>
      </c>
      <c r="G228" s="209">
        <f t="shared" si="126"/>
        <v>-0.1111111111111111</v>
      </c>
      <c r="H228" s="209">
        <f t="shared" si="126"/>
        <v>-0.1</v>
      </c>
      <c r="I228" s="209">
        <f t="shared" si="126"/>
        <v>-9.0909090909090912E-2</v>
      </c>
      <c r="J228" s="209">
        <f t="shared" si="126"/>
        <v>-8.3333333333333329E-2</v>
      </c>
      <c r="K228" s="209">
        <f t="shared" si="126"/>
        <v>-7.6923076923076927E-2</v>
      </c>
      <c r="L228" s="209">
        <f t="shared" si="126"/>
        <v>-7.1428571428571425E-2</v>
      </c>
      <c r="M228" s="209">
        <f t="shared" si="126"/>
        <v>-6.6666666666666666E-2</v>
      </c>
      <c r="N228" s="209">
        <f t="shared" si="126"/>
        <v>-6.25E-2</v>
      </c>
      <c r="O228" s="209">
        <f t="shared" si="126"/>
        <v>-5.8823529411764705E-2</v>
      </c>
      <c r="P228" s="209">
        <f t="shared" si="126"/>
        <v>-5.5555555555555552E-2</v>
      </c>
      <c r="Q228" s="209">
        <f t="shared" si="126"/>
        <v>-5.2631578947368418E-2</v>
      </c>
      <c r="R228" s="209">
        <f t="shared" si="126"/>
        <v>-0.05</v>
      </c>
      <c r="S228" s="209">
        <f t="shared" si="126"/>
        <v>-4.7619047619047616E-2</v>
      </c>
      <c r="T228" s="209">
        <f t="shared" si="126"/>
        <v>-4.5454545454545456E-2</v>
      </c>
      <c r="U228" s="209">
        <f t="shared" si="126"/>
        <v>-4.3478260869565216E-2</v>
      </c>
    </row>
    <row r="229" spans="1:21">
      <c r="A229" s="66" t="s">
        <v>14</v>
      </c>
      <c r="B229" s="209">
        <f t="shared" si="127"/>
        <v>1</v>
      </c>
      <c r="C229" s="209">
        <f t="shared" si="126"/>
        <v>0.8</v>
      </c>
      <c r="D229" s="209">
        <f t="shared" si="126"/>
        <v>0.66666666666666663</v>
      </c>
      <c r="E229" s="209">
        <f t="shared" si="126"/>
        <v>0.5714285714285714</v>
      </c>
      <c r="F229" s="209">
        <f t="shared" si="126"/>
        <v>0.875</v>
      </c>
      <c r="G229" s="209">
        <f t="shared" si="126"/>
        <v>0.88888888888888884</v>
      </c>
      <c r="H229" s="209">
        <f t="shared" si="126"/>
        <v>0.9</v>
      </c>
      <c r="I229" s="209">
        <f t="shared" si="126"/>
        <v>0.90909090909090906</v>
      </c>
      <c r="J229" s="209">
        <f t="shared" si="126"/>
        <v>0.91666666666666663</v>
      </c>
      <c r="K229" s="209">
        <f t="shared" si="126"/>
        <v>0.92307692307692313</v>
      </c>
      <c r="L229" s="209">
        <f t="shared" si="126"/>
        <v>0.9285714285714286</v>
      </c>
      <c r="M229" s="209">
        <f t="shared" si="126"/>
        <v>0.93333333333333335</v>
      </c>
      <c r="N229" s="209">
        <f t="shared" si="126"/>
        <v>0.9375</v>
      </c>
      <c r="O229" s="209">
        <f t="shared" si="126"/>
        <v>0.94117647058823528</v>
      </c>
      <c r="P229" s="209">
        <f t="shared" si="126"/>
        <v>0.94444444444444442</v>
      </c>
      <c r="Q229" s="209">
        <f t="shared" si="126"/>
        <v>0.94736842105263153</v>
      </c>
      <c r="R229" s="209">
        <f t="shared" si="126"/>
        <v>0.95</v>
      </c>
      <c r="S229" s="209">
        <f t="shared" si="126"/>
        <v>0.95238095238095233</v>
      </c>
      <c r="T229" s="209">
        <f t="shared" si="126"/>
        <v>0.95454545454545459</v>
      </c>
      <c r="U229" s="209">
        <f t="shared" si="126"/>
        <v>0.95652173913043481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9.0909090909090912E-2</v>
      </c>
      <c r="J230" s="209">
        <f t="shared" si="126"/>
        <v>8.3333333333333329E-2</v>
      </c>
      <c r="K230" s="209">
        <f t="shared" si="126"/>
        <v>7.6923076923076927E-2</v>
      </c>
      <c r="L230" s="209">
        <f t="shared" si="126"/>
        <v>7.1428571428571425E-2</v>
      </c>
      <c r="M230" s="209">
        <f t="shared" si="126"/>
        <v>6.6666666666666666E-2</v>
      </c>
      <c r="N230" s="209">
        <f t="shared" si="126"/>
        <v>6.25E-2</v>
      </c>
      <c r="O230" s="209">
        <f t="shared" si="126"/>
        <v>5.8823529411764705E-2</v>
      </c>
      <c r="P230" s="209">
        <f t="shared" si="126"/>
        <v>5.5555555555555552E-2</v>
      </c>
      <c r="Q230" s="209">
        <f t="shared" si="126"/>
        <v>5.2631578947368418E-2</v>
      </c>
      <c r="R230" s="209">
        <f t="shared" si="126"/>
        <v>0.05</v>
      </c>
      <c r="S230" s="209">
        <f t="shared" si="126"/>
        <v>4.7619047619047616E-2</v>
      </c>
      <c r="T230" s="209">
        <f t="shared" si="126"/>
        <v>4.5454545454545456E-2</v>
      </c>
      <c r="U230" s="209">
        <f t="shared" si="126"/>
        <v>4.3478260869565216E-2</v>
      </c>
    </row>
    <row r="231" spans="1:21">
      <c r="A231" s="66" t="s">
        <v>16</v>
      </c>
      <c r="B231" s="209">
        <f t="shared" si="127"/>
        <v>1.5</v>
      </c>
      <c r="C231" s="209">
        <f t="shared" si="126"/>
        <v>1.2</v>
      </c>
      <c r="D231" s="209">
        <f t="shared" si="126"/>
        <v>1</v>
      </c>
      <c r="E231" s="209">
        <f t="shared" si="126"/>
        <v>0.8571428571428571</v>
      </c>
      <c r="F231" s="209">
        <f t="shared" si="126"/>
        <v>0.75</v>
      </c>
      <c r="G231" s="209">
        <f t="shared" si="126"/>
        <v>0.88888888888888884</v>
      </c>
      <c r="H231" s="209">
        <f t="shared" si="126"/>
        <v>0.9</v>
      </c>
      <c r="I231" s="209">
        <f t="shared" si="126"/>
        <v>0.90909090909090906</v>
      </c>
      <c r="J231" s="209">
        <f t="shared" si="126"/>
        <v>0.91666666666666663</v>
      </c>
      <c r="K231" s="209">
        <f t="shared" si="126"/>
        <v>0.92307692307692313</v>
      </c>
      <c r="L231" s="209">
        <f t="shared" si="126"/>
        <v>0.9285714285714286</v>
      </c>
      <c r="M231" s="209">
        <f t="shared" si="126"/>
        <v>0.93333333333333335</v>
      </c>
      <c r="N231" s="209">
        <f t="shared" si="126"/>
        <v>0.9375</v>
      </c>
      <c r="O231" s="209">
        <f t="shared" si="126"/>
        <v>0.94117647058823528</v>
      </c>
      <c r="P231" s="209">
        <f t="shared" si="126"/>
        <v>0.94444444444444442</v>
      </c>
      <c r="Q231" s="209">
        <f t="shared" si="126"/>
        <v>0.94736842105263153</v>
      </c>
      <c r="R231" s="209">
        <f t="shared" si="126"/>
        <v>0.95</v>
      </c>
      <c r="S231" s="209">
        <f t="shared" si="126"/>
        <v>0.95238095238095233</v>
      </c>
      <c r="T231" s="209">
        <f t="shared" si="126"/>
        <v>0.95454545454545459</v>
      </c>
      <c r="U231" s="209">
        <f t="shared" si="126"/>
        <v>0.95652173913043481</v>
      </c>
    </row>
    <row r="241" spans="1:21" ht="17.649999999999999">
      <c r="A241" s="71" t="s">
        <v>40</v>
      </c>
      <c r="B241" s="63">
        <f t="shared" ref="B241:U241" si="128" xml:space="preserve"> B16 + B218</f>
        <v>0</v>
      </c>
      <c r="C241" s="63">
        <f t="shared" si="128"/>
        <v>0</v>
      </c>
      <c r="D241" s="63">
        <f t="shared" si="128"/>
        <v>0</v>
      </c>
      <c r="E241" s="63">
        <f t="shared" si="128"/>
        <v>0</v>
      </c>
      <c r="F241" s="63">
        <f t="shared" si="128"/>
        <v>0</v>
      </c>
      <c r="G241" s="63">
        <f t="shared" si="128"/>
        <v>0</v>
      </c>
      <c r="H241" s="63">
        <f t="shared" si="128"/>
        <v>0</v>
      </c>
      <c r="I241" s="63">
        <f t="shared" si="128"/>
        <v>0</v>
      </c>
      <c r="J241" s="48">
        <f t="shared" si="128"/>
        <v>0</v>
      </c>
      <c r="K241" s="9">
        <f t="shared" si="128"/>
        <v>0</v>
      </c>
      <c r="L241" s="40">
        <f t="shared" si="128"/>
        <v>0</v>
      </c>
      <c r="M241" s="63">
        <f t="shared" si="128"/>
        <v>0</v>
      </c>
      <c r="N241" s="63">
        <f t="shared" si="128"/>
        <v>0</v>
      </c>
      <c r="O241" s="63">
        <f t="shared" si="128"/>
        <v>0</v>
      </c>
      <c r="P241" s="63">
        <f t="shared" si="128"/>
        <v>0</v>
      </c>
      <c r="Q241" s="63">
        <f t="shared" si="128"/>
        <v>0</v>
      </c>
      <c r="R241" s="63">
        <f t="shared" si="128"/>
        <v>0</v>
      </c>
      <c r="S241" s="63">
        <f t="shared" si="128"/>
        <v>0</v>
      </c>
      <c r="T241" s="63">
        <f t="shared" si="128"/>
        <v>0</v>
      </c>
      <c r="U241" s="63">
        <f t="shared" si="128"/>
        <v>0</v>
      </c>
    </row>
    <row r="242" spans="1:21" ht="17.649999999999999">
      <c r="A242" s="22" t="s">
        <v>42</v>
      </c>
      <c r="B242" s="9">
        <f t="shared" ref="B242:U242" si="129" xml:space="preserve"> B18 + B216</f>
        <v>1</v>
      </c>
      <c r="C242" s="9">
        <f t="shared" si="129"/>
        <v>1</v>
      </c>
      <c r="D242" s="9">
        <f t="shared" si="129"/>
        <v>1</v>
      </c>
      <c r="E242" s="9">
        <f t="shared" si="129"/>
        <v>1</v>
      </c>
      <c r="F242" s="9">
        <f t="shared" si="129"/>
        <v>1</v>
      </c>
      <c r="G242" s="9">
        <f t="shared" si="129"/>
        <v>1</v>
      </c>
      <c r="H242" s="9">
        <f t="shared" si="129"/>
        <v>1</v>
      </c>
      <c r="I242" s="9">
        <f t="shared" si="129"/>
        <v>2</v>
      </c>
      <c r="J242" s="47">
        <f t="shared" si="129"/>
        <v>2</v>
      </c>
      <c r="K242" s="9">
        <f t="shared" si="129"/>
        <v>2</v>
      </c>
      <c r="L242" s="49">
        <f t="shared" si="129"/>
        <v>2</v>
      </c>
      <c r="M242" s="9">
        <f t="shared" si="129"/>
        <v>2</v>
      </c>
      <c r="N242" s="9">
        <f t="shared" si="129"/>
        <v>2</v>
      </c>
      <c r="O242" s="9">
        <f t="shared" si="129"/>
        <v>2</v>
      </c>
      <c r="P242" s="9">
        <f t="shared" si="129"/>
        <v>2</v>
      </c>
      <c r="Q242" s="9">
        <f t="shared" si="129"/>
        <v>2</v>
      </c>
      <c r="R242" s="9">
        <f t="shared" si="129"/>
        <v>2</v>
      </c>
      <c r="S242" s="9">
        <f t="shared" si="129"/>
        <v>2</v>
      </c>
      <c r="T242" s="9">
        <f t="shared" si="129"/>
        <v>2</v>
      </c>
      <c r="U242" s="9">
        <f t="shared" si="129"/>
        <v>2</v>
      </c>
    </row>
    <row r="243" spans="1:21" ht="17.649999999999999">
      <c r="A243" s="22" t="s">
        <v>43</v>
      </c>
      <c r="B243" s="9">
        <f t="shared" ref="B243:U243" si="130" xml:space="preserve"> B19 + B219</f>
        <v>7</v>
      </c>
      <c r="C243" s="9">
        <f t="shared" si="130"/>
        <v>7</v>
      </c>
      <c r="D243" s="9">
        <f t="shared" si="130"/>
        <v>7</v>
      </c>
      <c r="E243" s="9">
        <f t="shared" si="130"/>
        <v>7</v>
      </c>
      <c r="F243" s="9">
        <f t="shared" si="130"/>
        <v>7</v>
      </c>
      <c r="G243" s="9">
        <f t="shared" si="130"/>
        <v>7</v>
      </c>
      <c r="H243" s="9">
        <f t="shared" si="130"/>
        <v>8</v>
      </c>
      <c r="I243" s="9">
        <f t="shared" si="130"/>
        <v>9</v>
      </c>
      <c r="J243" s="47">
        <f t="shared" si="130"/>
        <v>10</v>
      </c>
      <c r="K243" s="9">
        <f t="shared" si="130"/>
        <v>11</v>
      </c>
      <c r="L243" s="49">
        <f t="shared" si="130"/>
        <v>12</v>
      </c>
      <c r="M243" s="9">
        <f t="shared" si="130"/>
        <v>13</v>
      </c>
      <c r="N243" s="9">
        <f t="shared" si="130"/>
        <v>14</v>
      </c>
      <c r="O243" s="9">
        <f t="shared" si="130"/>
        <v>15</v>
      </c>
      <c r="P243" s="9">
        <f t="shared" si="130"/>
        <v>16</v>
      </c>
      <c r="Q243" s="9">
        <f t="shared" si="130"/>
        <v>17</v>
      </c>
      <c r="R243" s="9">
        <f t="shared" si="130"/>
        <v>18</v>
      </c>
      <c r="S243" s="9">
        <f t="shared" si="130"/>
        <v>19</v>
      </c>
      <c r="T243" s="9">
        <f t="shared" si="130"/>
        <v>20</v>
      </c>
      <c r="U243" s="9">
        <f t="shared" si="130"/>
        <v>21</v>
      </c>
    </row>
    <row r="244" spans="1:21" ht="17.649999999999999">
      <c r="A244" s="22" t="s">
        <v>29</v>
      </c>
      <c r="B244" s="9">
        <f t="shared" ref="B244:U244" si="131" xml:space="preserve"> B220 + B20 + B78</f>
        <v>-1</v>
      </c>
      <c r="C244" s="9">
        <f t="shared" si="131"/>
        <v>-1</v>
      </c>
      <c r="D244" s="9">
        <f t="shared" si="131"/>
        <v>0</v>
      </c>
      <c r="E244" s="9">
        <f t="shared" si="131"/>
        <v>0</v>
      </c>
      <c r="F244" s="9">
        <f t="shared" si="131"/>
        <v>0</v>
      </c>
      <c r="G244" s="9">
        <f t="shared" si="131"/>
        <v>0</v>
      </c>
      <c r="H244" s="9">
        <f t="shared" si="131"/>
        <v>0</v>
      </c>
      <c r="I244" s="9">
        <f t="shared" si="131"/>
        <v>0</v>
      </c>
      <c r="J244" s="47">
        <f t="shared" si="131"/>
        <v>0</v>
      </c>
      <c r="K244" s="9">
        <f t="shared" si="131"/>
        <v>0</v>
      </c>
      <c r="L244" s="49">
        <f t="shared" si="131"/>
        <v>0</v>
      </c>
      <c r="M244" s="9">
        <f t="shared" si="131"/>
        <v>0</v>
      </c>
      <c r="N244" s="9">
        <f t="shared" si="131"/>
        <v>0</v>
      </c>
      <c r="O244" s="9">
        <f t="shared" si="131"/>
        <v>0</v>
      </c>
      <c r="P244" s="9">
        <f t="shared" si="131"/>
        <v>0</v>
      </c>
      <c r="Q244" s="9">
        <f t="shared" si="131"/>
        <v>0</v>
      </c>
      <c r="R244" s="9">
        <f t="shared" si="131"/>
        <v>0</v>
      </c>
      <c r="S244" s="9">
        <f t="shared" si="131"/>
        <v>0</v>
      </c>
      <c r="T244" s="9">
        <f t="shared" si="131"/>
        <v>0</v>
      </c>
      <c r="U244" s="9">
        <f t="shared" si="131"/>
        <v>0</v>
      </c>
    </row>
    <row r="245" spans="1:21" ht="17.649999999999999">
      <c r="A245" s="22" t="s">
        <v>39</v>
      </c>
      <c r="B245" s="9">
        <f t="shared" ref="B245:U245" si="132" xml:space="preserve"> B21 + B218</f>
        <v>4</v>
      </c>
      <c r="C245" s="9">
        <f t="shared" si="132"/>
        <v>4</v>
      </c>
      <c r="D245" s="9">
        <f t="shared" si="132"/>
        <v>4</v>
      </c>
      <c r="E245" s="9">
        <f t="shared" si="132"/>
        <v>4</v>
      </c>
      <c r="F245" s="9">
        <f t="shared" si="132"/>
        <v>7</v>
      </c>
      <c r="G245" s="9">
        <f t="shared" si="132"/>
        <v>8</v>
      </c>
      <c r="H245" s="9">
        <f t="shared" si="132"/>
        <v>9</v>
      </c>
      <c r="I245" s="9">
        <f t="shared" si="132"/>
        <v>10</v>
      </c>
      <c r="J245" s="47">
        <f t="shared" si="132"/>
        <v>11</v>
      </c>
      <c r="K245" s="9">
        <f t="shared" si="132"/>
        <v>12</v>
      </c>
      <c r="L245" s="49">
        <f t="shared" si="132"/>
        <v>13</v>
      </c>
      <c r="M245" s="9">
        <f t="shared" si="132"/>
        <v>14</v>
      </c>
      <c r="N245" s="9">
        <f t="shared" si="132"/>
        <v>15</v>
      </c>
      <c r="O245" s="9">
        <f t="shared" si="132"/>
        <v>16</v>
      </c>
      <c r="P245" s="9">
        <f t="shared" si="132"/>
        <v>17</v>
      </c>
      <c r="Q245" s="9">
        <f t="shared" si="132"/>
        <v>18</v>
      </c>
      <c r="R245" s="9">
        <f t="shared" si="132"/>
        <v>19</v>
      </c>
      <c r="S245" s="9">
        <f t="shared" si="132"/>
        <v>20</v>
      </c>
      <c r="T245" s="9">
        <f t="shared" si="132"/>
        <v>21</v>
      </c>
      <c r="U245" s="9">
        <f t="shared" si="132"/>
        <v>22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1</v>
      </c>
      <c r="J246" s="47">
        <f t="shared" si="133"/>
        <v>1</v>
      </c>
      <c r="K246" s="9">
        <f t="shared" si="133"/>
        <v>1</v>
      </c>
      <c r="L246" s="49">
        <f t="shared" si="133"/>
        <v>1</v>
      </c>
      <c r="M246" s="9">
        <f t="shared" si="133"/>
        <v>1</v>
      </c>
      <c r="N246" s="9">
        <f t="shared" si="133"/>
        <v>1</v>
      </c>
      <c r="O246" s="9">
        <f t="shared" si="133"/>
        <v>1</v>
      </c>
      <c r="P246" s="9">
        <f t="shared" si="133"/>
        <v>1</v>
      </c>
      <c r="Q246" s="9">
        <f t="shared" si="133"/>
        <v>1</v>
      </c>
      <c r="R246" s="9">
        <f t="shared" si="133"/>
        <v>1</v>
      </c>
      <c r="S246" s="9">
        <f t="shared" si="133"/>
        <v>1</v>
      </c>
      <c r="T246" s="9">
        <f t="shared" si="133"/>
        <v>1</v>
      </c>
      <c r="U246" s="9">
        <f t="shared" si="133"/>
        <v>1</v>
      </c>
    </row>
    <row r="247" spans="1:21" ht="17.649999999999999">
      <c r="A247" s="22" t="s">
        <v>45</v>
      </c>
      <c r="B247" s="9">
        <f t="shared" ref="B247:U247" si="134" xml:space="preserve"> B23 + B219</f>
        <v>6</v>
      </c>
      <c r="C247" s="9">
        <f t="shared" si="134"/>
        <v>6</v>
      </c>
      <c r="D247" s="9">
        <f t="shared" si="134"/>
        <v>6</v>
      </c>
      <c r="E247" s="9">
        <f t="shared" si="134"/>
        <v>6</v>
      </c>
      <c r="F247" s="9">
        <f t="shared" si="134"/>
        <v>6</v>
      </c>
      <c r="G247" s="9">
        <f t="shared" si="134"/>
        <v>8</v>
      </c>
      <c r="H247" s="9">
        <f t="shared" si="134"/>
        <v>9</v>
      </c>
      <c r="I247" s="9">
        <f t="shared" si="134"/>
        <v>10</v>
      </c>
      <c r="J247" s="47">
        <f t="shared" si="134"/>
        <v>11</v>
      </c>
      <c r="K247" s="9">
        <f t="shared" si="134"/>
        <v>12</v>
      </c>
      <c r="L247" s="49">
        <f t="shared" si="134"/>
        <v>13</v>
      </c>
      <c r="M247" s="9">
        <f t="shared" si="134"/>
        <v>14</v>
      </c>
      <c r="N247" s="9">
        <f t="shared" si="134"/>
        <v>15</v>
      </c>
      <c r="O247" s="9">
        <f t="shared" si="134"/>
        <v>16</v>
      </c>
      <c r="P247" s="9">
        <f t="shared" si="134"/>
        <v>17</v>
      </c>
      <c r="Q247" s="9">
        <f t="shared" si="134"/>
        <v>18</v>
      </c>
      <c r="R247" s="9">
        <f t="shared" si="134"/>
        <v>19</v>
      </c>
      <c r="S247" s="9">
        <f t="shared" si="134"/>
        <v>20</v>
      </c>
      <c r="T247" s="9">
        <f t="shared" si="134"/>
        <v>21</v>
      </c>
      <c r="U247" s="9">
        <f t="shared" si="134"/>
        <v>22</v>
      </c>
    </row>
    <row r="249" spans="1:21" ht="17.649999999999999">
      <c r="A249" s="22" t="s">
        <v>28</v>
      </c>
      <c r="B249" s="9">
        <f t="shared" ref="B249:U249" si="135" xml:space="preserve"> B244/(B7+5)</f>
        <v>-0.16666666666666666</v>
      </c>
      <c r="C249" s="9">
        <f t="shared" si="135"/>
        <v>-0.14285714285714285</v>
      </c>
      <c r="D249" s="9">
        <f t="shared" si="135"/>
        <v>0</v>
      </c>
      <c r="E249" s="9">
        <f t="shared" si="135"/>
        <v>0</v>
      </c>
      <c r="F249" s="9">
        <f t="shared" si="135"/>
        <v>0</v>
      </c>
      <c r="G249" s="9">
        <f t="shared" si="135"/>
        <v>0</v>
      </c>
      <c r="H249" s="9">
        <f t="shared" si="135"/>
        <v>0</v>
      </c>
      <c r="I249" s="9">
        <f t="shared" si="135"/>
        <v>0</v>
      </c>
      <c r="J249" s="47">
        <f t="shared" si="135"/>
        <v>0</v>
      </c>
      <c r="K249" s="32">
        <f t="shared" si="135"/>
        <v>0</v>
      </c>
      <c r="L249" s="49">
        <f t="shared" si="135"/>
        <v>0</v>
      </c>
      <c r="M249" s="9">
        <f t="shared" si="135"/>
        <v>0</v>
      </c>
      <c r="N249" s="9">
        <f t="shared" si="135"/>
        <v>0</v>
      </c>
      <c r="O249" s="9">
        <f t="shared" si="135"/>
        <v>0</v>
      </c>
      <c r="P249" s="9">
        <f t="shared" si="135"/>
        <v>0</v>
      </c>
      <c r="Q249" s="9">
        <f t="shared" si="135"/>
        <v>0</v>
      </c>
      <c r="R249" s="9">
        <f t="shared" si="135"/>
        <v>0</v>
      </c>
      <c r="S249" s="9">
        <f t="shared" si="135"/>
        <v>0</v>
      </c>
      <c r="T249" s="9">
        <f t="shared" si="135"/>
        <v>0</v>
      </c>
      <c r="U249" s="9">
        <f t="shared" si="135"/>
        <v>0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10</v>
      </c>
      <c r="C255" s="8">
        <f xml:space="preserve"> (Data!$B$44 - C$86 - C$42)</f>
        <v>9</v>
      </c>
      <c r="D255" s="8">
        <f xml:space="preserve"> (Data!$B$44 - D$86 - D$42)</f>
        <v>9</v>
      </c>
      <c r="E255" s="8">
        <f xml:space="preserve"> (Data!$B$44 - E$86 - E$42)</f>
        <v>8</v>
      </c>
      <c r="F255" s="8">
        <f xml:space="preserve"> (Data!$B$44 - F$86 - F$42)</f>
        <v>8</v>
      </c>
      <c r="G255" s="8">
        <f xml:space="preserve"> (Data!$B$44 - G$86 - G$42)</f>
        <v>7</v>
      </c>
      <c r="H255" s="8">
        <f xml:space="preserve"> (Data!$B$44 - H$86 - H$42)</f>
        <v>6</v>
      </c>
      <c r="I255" s="8">
        <f xml:space="preserve"> (Data!$B$44 - I$86 - I$42)</f>
        <v>4</v>
      </c>
      <c r="J255" s="8">
        <f xml:space="preserve"> (Data!$B$44 - J$86 - J$42)</f>
        <v>3</v>
      </c>
      <c r="K255" s="8">
        <f xml:space="preserve"> (Data!$B$44 - K$86 - K$42)</f>
        <v>1</v>
      </c>
      <c r="L255" s="8">
        <f xml:space="preserve"> (Data!$B$44 - L$86 - L$42)</f>
        <v>-1</v>
      </c>
      <c r="M255" s="8">
        <f xml:space="preserve"> (Data!$B$44 - M$86 - M$42)</f>
        <v>-2</v>
      </c>
      <c r="N255" s="8">
        <f xml:space="preserve"> (Data!$B$44 - N$86 - N$42)</f>
        <v>-3</v>
      </c>
      <c r="O255" s="8">
        <f xml:space="preserve"> (Data!$B$44 - O$86 - O$42)</f>
        <v>-5</v>
      </c>
      <c r="P255" s="8">
        <f xml:space="preserve"> (Data!$B$44 - P$86 - P$42)</f>
        <v>-6</v>
      </c>
      <c r="Q255" s="8">
        <f xml:space="preserve"> (Data!$B$44 - Q$86 - Q$42)</f>
        <v>-8</v>
      </c>
      <c r="R255" s="8">
        <f xml:space="preserve"> (Data!$B$44 - R$86 - R$42)</f>
        <v>-9</v>
      </c>
      <c r="S255" s="8">
        <f xml:space="preserve"> (Data!$B$44 - S$86 - S$42)</f>
        <v>-10</v>
      </c>
      <c r="T255" s="8">
        <f xml:space="preserve"> (Data!$B$44 - T$86 - T$42)</f>
        <v>-12</v>
      </c>
      <c r="U255" s="8">
        <f xml:space="preserve"> (Data!$B$44 - U$86 - U$42)</f>
        <v>-13</v>
      </c>
    </row>
    <row r="256" spans="1:21">
      <c r="A256" s="8" t="s">
        <v>64</v>
      </c>
      <c r="B256" s="8">
        <f xml:space="preserve"> (Data!$B$44 - B$85 - B$42)</f>
        <v>10</v>
      </c>
      <c r="C256" s="8">
        <f xml:space="preserve"> (Data!$B$44 - C$85 - C$42)</f>
        <v>9</v>
      </c>
      <c r="D256" s="8">
        <f xml:space="preserve"> (Data!$B$44 - D$85 - D$42)</f>
        <v>9</v>
      </c>
      <c r="E256" s="8">
        <f xml:space="preserve"> (Data!$B$44 - E$85 - E$42)</f>
        <v>8</v>
      </c>
      <c r="F256" s="8">
        <f xml:space="preserve"> (Data!$B$44 - F$85 - F$42)</f>
        <v>8</v>
      </c>
      <c r="G256" s="8">
        <f xml:space="preserve"> (Data!$B$44 - G$85 - G$42)</f>
        <v>7</v>
      </c>
      <c r="H256" s="8">
        <f xml:space="preserve"> (Data!$B$44 - H$85 - H$42)</f>
        <v>6</v>
      </c>
      <c r="I256" s="8">
        <f xml:space="preserve"> (Data!$B$44 - I$85 - I$42)</f>
        <v>3</v>
      </c>
      <c r="J256" s="8">
        <f xml:space="preserve"> (Data!$B$44 - J$85 - J$42)</f>
        <v>2</v>
      </c>
      <c r="K256" s="8">
        <f xml:space="preserve"> (Data!$B$44 - K$85 - K$42)</f>
        <v>-1</v>
      </c>
      <c r="L256" s="8">
        <f xml:space="preserve"> (Data!$B$44 - L$85 - L$42)</f>
        <v>-3</v>
      </c>
      <c r="M256" s="8">
        <f xml:space="preserve"> (Data!$B$44 - M$85 - M$42)</f>
        <v>-4</v>
      </c>
      <c r="N256" s="8">
        <f xml:space="preserve"> (Data!$B$44 - N$85 - N$42)</f>
        <v>-6</v>
      </c>
      <c r="O256" s="8">
        <f xml:space="preserve"> (Data!$B$44 - O$85 - O$42)</f>
        <v>-7</v>
      </c>
      <c r="P256" s="8">
        <f xml:space="preserve"> (Data!$B$44 - P$85 - P$42)</f>
        <v>-9</v>
      </c>
      <c r="Q256" s="8">
        <f xml:space="preserve"> (Data!$B$44 - Q$85 - Q$42)</f>
        <v>-10</v>
      </c>
      <c r="R256" s="8">
        <f xml:space="preserve"> (Data!$B$44 - R$85 - R$42)</f>
        <v>-12</v>
      </c>
      <c r="S256" s="8">
        <f xml:space="preserve"> (Data!$B$44 - S$85 - S$42)</f>
        <v>-13</v>
      </c>
      <c r="T256" s="8">
        <f xml:space="preserve"> (Data!$B$44 - T$85 - T$42)</f>
        <v>-15</v>
      </c>
      <c r="U256" s="8">
        <f xml:space="preserve"> (Data!$B$44 - U$85 - U$42)</f>
        <v>-16</v>
      </c>
    </row>
    <row r="257" spans="1:21">
      <c r="A257" s="8" t="s">
        <v>65</v>
      </c>
      <c r="B257" s="8">
        <f xml:space="preserve"> (Data!$B$44 - B$85 - B$42)</f>
        <v>10</v>
      </c>
      <c r="C257" s="8">
        <f xml:space="preserve"> (Data!$B$44 - C$85 - C$42)</f>
        <v>9</v>
      </c>
      <c r="D257" s="8">
        <f xml:space="preserve"> (Data!$B$44 - D$85 - D$42)</f>
        <v>9</v>
      </c>
      <c r="E257" s="8">
        <f xml:space="preserve"> (Data!$B$44 - E$85 - E$42)</f>
        <v>8</v>
      </c>
      <c r="F257" s="8">
        <f xml:space="preserve"> (Data!$B$44 - F$85 - F$42)</f>
        <v>8</v>
      </c>
      <c r="G257" s="8">
        <f xml:space="preserve"> (Data!$B$44 - G$85 - G$42)</f>
        <v>7</v>
      </c>
      <c r="H257" s="8">
        <f xml:space="preserve"> (Data!$B$44 - H$85 - H$42)</f>
        <v>6</v>
      </c>
      <c r="I257" s="8">
        <f xml:space="preserve"> (Data!$B$44 - I$85 - I$42)</f>
        <v>3</v>
      </c>
      <c r="J257" s="8">
        <f xml:space="preserve"> (Data!$B$44 - J$85 - J$42)</f>
        <v>2</v>
      </c>
      <c r="K257" s="8">
        <f xml:space="preserve"> (Data!$B$44 - K$85 - K$42)</f>
        <v>-1</v>
      </c>
      <c r="L257" s="8">
        <f xml:space="preserve"> (Data!$B$44 - L$85 - L$42)</f>
        <v>-3</v>
      </c>
      <c r="M257" s="8">
        <f xml:space="preserve"> (Data!$B$44 - M$85 - M$42)</f>
        <v>-4</v>
      </c>
      <c r="N257" s="8">
        <f xml:space="preserve"> (Data!$B$44 - N$85 - N$42)</f>
        <v>-6</v>
      </c>
      <c r="O257" s="8">
        <f xml:space="preserve"> (Data!$B$44 - O$85 - O$42)</f>
        <v>-7</v>
      </c>
      <c r="P257" s="8">
        <f xml:space="preserve"> (Data!$B$44 - P$85 - P$42)</f>
        <v>-9</v>
      </c>
      <c r="Q257" s="8">
        <f xml:space="preserve"> (Data!$B$44 - Q$85 - Q$42)</f>
        <v>-10</v>
      </c>
      <c r="R257" s="8">
        <f xml:space="preserve"> (Data!$B$44 - R$85 - R$42)</f>
        <v>-12</v>
      </c>
      <c r="S257" s="8">
        <f xml:space="preserve"> (Data!$B$44 - S$85 - S$42)</f>
        <v>-13</v>
      </c>
      <c r="T257" s="8">
        <f xml:space="preserve"> (Data!$B$44 - T$85 - T$42)</f>
        <v>-15</v>
      </c>
      <c r="U257" s="8">
        <f xml:space="preserve"> (Data!$B$44 - U$85 - U$42)</f>
        <v>-16</v>
      </c>
    </row>
    <row r="258" spans="1:21">
      <c r="A258" s="8" t="s">
        <v>66</v>
      </c>
      <c r="B258" s="8">
        <f xml:space="preserve"> (Data!$B$44 - B$84 - B$42)</f>
        <v>6</v>
      </c>
      <c r="C258" s="8">
        <f xml:space="preserve"> (Data!$B$44 - C$84 - C$42)</f>
        <v>5</v>
      </c>
      <c r="D258" s="8">
        <f xml:space="preserve"> (Data!$B$44 - D$84 - D$42)</f>
        <v>5</v>
      </c>
      <c r="E258" s="8">
        <f xml:space="preserve"> (Data!$B$44 - E$84 - E$42)</f>
        <v>4</v>
      </c>
      <c r="F258" s="8">
        <f xml:space="preserve"> (Data!$B$44 - F$84 - F$42)</f>
        <v>4</v>
      </c>
      <c r="G258" s="8">
        <f xml:space="preserve"> (Data!$B$44 - G$84 - G$42)</f>
        <v>3</v>
      </c>
      <c r="H258" s="8">
        <f xml:space="preserve"> (Data!$B$44 - H$84 - H$42)</f>
        <v>2</v>
      </c>
      <c r="I258" s="8">
        <f xml:space="preserve"> (Data!$B$44 - I$84 - I$42)</f>
        <v>0</v>
      </c>
      <c r="J258" s="8">
        <f xml:space="preserve"> (Data!$B$44 - J$84 - J$42)</f>
        <v>-1</v>
      </c>
      <c r="K258" s="8">
        <f xml:space="preserve"> (Data!$B$44 - K$84 - K$42)</f>
        <v>-4</v>
      </c>
      <c r="L258" s="8">
        <f xml:space="preserve"> (Data!$B$44 - L$84 - L$42)</f>
        <v>-6</v>
      </c>
      <c r="M258" s="8">
        <f xml:space="preserve"> (Data!$B$44 - M$84 - M$42)</f>
        <v>-7</v>
      </c>
      <c r="N258" s="8">
        <f xml:space="preserve"> (Data!$B$44 - N$84 - N$42)</f>
        <v>-9</v>
      </c>
      <c r="O258" s="8">
        <f xml:space="preserve"> (Data!$B$44 - O$84 - O$42)</f>
        <v>-10</v>
      </c>
      <c r="P258" s="8">
        <f xml:space="preserve"> (Data!$B$44 - P$84 - P$42)</f>
        <v>-12</v>
      </c>
      <c r="Q258" s="8">
        <f xml:space="preserve"> (Data!$B$44 - Q$84 - Q$42)</f>
        <v>-13</v>
      </c>
      <c r="R258" s="8">
        <f xml:space="preserve"> (Data!$B$44 - R$84 - R$42)</f>
        <v>-15</v>
      </c>
      <c r="S258" s="8">
        <f xml:space="preserve"> (Data!$B$44 - S$84 - S$42)</f>
        <v>-16</v>
      </c>
      <c r="T258" s="8">
        <f xml:space="preserve"> (Data!$B$44 - T$84 - T$42)</f>
        <v>-18</v>
      </c>
      <c r="U258" s="8">
        <f xml:space="preserve"> (Data!$B$44 - U$84 - U$42)</f>
        <v>-19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20</v>
      </c>
      <c r="C260" s="8">
        <f xml:space="preserve"> (Data!$B$45 - C$86 - C$42)</f>
        <v>19</v>
      </c>
      <c r="D260" s="8">
        <f xml:space="preserve"> (Data!$B$45 - D$86 - D$42)</f>
        <v>19</v>
      </c>
      <c r="E260" s="8">
        <f xml:space="preserve"> (Data!$B$45 - E$86 - E$42)</f>
        <v>18</v>
      </c>
      <c r="F260" s="8">
        <f xml:space="preserve"> (Data!$B$45 - F$86 - F$42)</f>
        <v>18</v>
      </c>
      <c r="G260" s="8">
        <f xml:space="preserve"> (Data!$B$45 - G$86 - G$42)</f>
        <v>17</v>
      </c>
      <c r="H260" s="8">
        <f xml:space="preserve"> (Data!$B$45 - H$86 - H$42)</f>
        <v>16</v>
      </c>
      <c r="I260" s="8">
        <f xml:space="preserve"> (Data!$B$45 - I$86 - I$42)</f>
        <v>14</v>
      </c>
      <c r="J260" s="8">
        <f xml:space="preserve"> (Data!$B$45 - J$86 - J$42)</f>
        <v>13</v>
      </c>
      <c r="K260" s="8">
        <f xml:space="preserve"> (Data!$B$45 - K$86 - K$42)</f>
        <v>11</v>
      </c>
      <c r="L260" s="8">
        <f xml:space="preserve"> (Data!$B$45 - L$86 - L$42)</f>
        <v>9</v>
      </c>
      <c r="M260" s="8">
        <f xml:space="preserve"> (Data!$B$45 - M$86 - M$42)</f>
        <v>8</v>
      </c>
      <c r="N260" s="8">
        <f xml:space="preserve"> (Data!$B$45 - N$86 - N$42)</f>
        <v>7</v>
      </c>
      <c r="O260" s="8">
        <f xml:space="preserve"> (Data!$B$45 - O$86 - O$42)</f>
        <v>5</v>
      </c>
      <c r="P260" s="8">
        <f xml:space="preserve"> (Data!$B$45 - P$86 - P$42)</f>
        <v>4</v>
      </c>
      <c r="Q260" s="8">
        <f xml:space="preserve"> (Data!$B$45 - Q$86 - Q$42)</f>
        <v>2</v>
      </c>
      <c r="R260" s="8">
        <f xml:space="preserve"> (Data!$B$45 - R$86 - R$42)</f>
        <v>1</v>
      </c>
      <c r="S260" s="8">
        <f xml:space="preserve"> (Data!$B$45 - S$86 - S$42)</f>
        <v>0</v>
      </c>
      <c r="T260" s="8">
        <f xml:space="preserve"> (Data!$B$45 - T$86 - T$42)</f>
        <v>-2</v>
      </c>
      <c r="U260" s="8">
        <f xml:space="preserve"> (Data!$B$45 - U$86 - U$42)</f>
        <v>-3</v>
      </c>
    </row>
    <row r="261" spans="1:21">
      <c r="A261" s="8" t="s">
        <v>64</v>
      </c>
      <c r="B261" s="8">
        <f xml:space="preserve"> (Data!$B$45 - B$85 - B$42)</f>
        <v>20</v>
      </c>
      <c r="C261" s="8">
        <f xml:space="preserve"> (Data!$B$45 - C$85 - C$42)</f>
        <v>19</v>
      </c>
      <c r="D261" s="8">
        <f xml:space="preserve"> (Data!$B$45 - D$85 - D$42)</f>
        <v>19</v>
      </c>
      <c r="E261" s="8">
        <f xml:space="preserve"> (Data!$B$45 - E$85 - E$42)</f>
        <v>18</v>
      </c>
      <c r="F261" s="8">
        <f xml:space="preserve"> (Data!$B$45 - F$85 - F$42)</f>
        <v>18</v>
      </c>
      <c r="G261" s="8">
        <f xml:space="preserve"> (Data!$B$45 - G$85 - G$42)</f>
        <v>17</v>
      </c>
      <c r="H261" s="8">
        <f xml:space="preserve"> (Data!$B$45 - H$85 - H$42)</f>
        <v>16</v>
      </c>
      <c r="I261" s="8">
        <f xml:space="preserve"> (Data!$B$45 - I$85 - I$42)</f>
        <v>13</v>
      </c>
      <c r="J261" s="8">
        <f xml:space="preserve"> (Data!$B$45 - J$85 - J$42)</f>
        <v>12</v>
      </c>
      <c r="K261" s="8">
        <f xml:space="preserve"> (Data!$B$45 - K$85 - K$42)</f>
        <v>9</v>
      </c>
      <c r="L261" s="8">
        <f xml:space="preserve"> (Data!$B$45 - L$85 - L$42)</f>
        <v>7</v>
      </c>
      <c r="M261" s="8">
        <f xml:space="preserve"> (Data!$B$45 - M$85 - M$42)</f>
        <v>6</v>
      </c>
      <c r="N261" s="8">
        <f xml:space="preserve"> (Data!$B$45 - N$85 - N$42)</f>
        <v>4</v>
      </c>
      <c r="O261" s="8">
        <f xml:space="preserve"> (Data!$B$45 - O$85 - O$42)</f>
        <v>3</v>
      </c>
      <c r="P261" s="8">
        <f xml:space="preserve"> (Data!$B$45 - P$85 - P$42)</f>
        <v>1</v>
      </c>
      <c r="Q261" s="8">
        <f xml:space="preserve"> (Data!$B$45 - Q$85 - Q$42)</f>
        <v>0</v>
      </c>
      <c r="R261" s="8">
        <f xml:space="preserve"> (Data!$B$45 - R$85 - R$42)</f>
        <v>-2</v>
      </c>
      <c r="S261" s="8">
        <f xml:space="preserve"> (Data!$B$45 - S$85 - S$42)</f>
        <v>-3</v>
      </c>
      <c r="T261" s="8">
        <f xml:space="preserve"> (Data!$B$45 - T$85 - T$42)</f>
        <v>-5</v>
      </c>
      <c r="U261" s="8">
        <f xml:space="preserve"> (Data!$B$45 - U$85 - U$42)</f>
        <v>-6</v>
      </c>
    </row>
    <row r="262" spans="1:21">
      <c r="A262" s="8" t="s">
        <v>65</v>
      </c>
      <c r="B262" s="8">
        <f xml:space="preserve"> (Data!$B$45 - B$85 - B$42)</f>
        <v>20</v>
      </c>
      <c r="C262" s="8">
        <f xml:space="preserve"> (Data!$B$45 - C$85 - C$42)</f>
        <v>19</v>
      </c>
      <c r="D262" s="8">
        <f xml:space="preserve"> (Data!$B$45 - D$85 - D$42)</f>
        <v>19</v>
      </c>
      <c r="E262" s="8">
        <f xml:space="preserve"> (Data!$B$45 - E$85 - E$42)</f>
        <v>18</v>
      </c>
      <c r="F262" s="8">
        <f xml:space="preserve"> (Data!$B$45 - F$85 - F$42)</f>
        <v>18</v>
      </c>
      <c r="G262" s="8">
        <f xml:space="preserve"> (Data!$B$45 - G$85 - G$42)</f>
        <v>17</v>
      </c>
      <c r="H262" s="8">
        <f xml:space="preserve"> (Data!$B$45 - H$85 - H$42)</f>
        <v>16</v>
      </c>
      <c r="I262" s="8">
        <f xml:space="preserve"> (Data!$B$45 - I$85 - I$42)</f>
        <v>13</v>
      </c>
      <c r="J262" s="8">
        <f xml:space="preserve"> (Data!$B$45 - J$85 - J$42)</f>
        <v>12</v>
      </c>
      <c r="K262" s="8">
        <f xml:space="preserve"> (Data!$B$45 - K$85 - K$42)</f>
        <v>9</v>
      </c>
      <c r="L262" s="8">
        <f xml:space="preserve"> (Data!$B$45 - L$85 - L$42)</f>
        <v>7</v>
      </c>
      <c r="M262" s="8">
        <f xml:space="preserve"> (Data!$B$45 - M$85 - M$42)</f>
        <v>6</v>
      </c>
      <c r="N262" s="8">
        <f xml:space="preserve"> (Data!$B$45 - N$85 - N$42)</f>
        <v>4</v>
      </c>
      <c r="O262" s="8">
        <f xml:space="preserve"> (Data!$B$45 - O$85 - O$42)</f>
        <v>3</v>
      </c>
      <c r="P262" s="8">
        <f xml:space="preserve"> (Data!$B$45 - P$85 - P$42)</f>
        <v>1</v>
      </c>
      <c r="Q262" s="8">
        <f xml:space="preserve"> (Data!$B$45 - Q$85 - Q$42)</f>
        <v>0</v>
      </c>
      <c r="R262" s="8">
        <f xml:space="preserve"> (Data!$B$45 - R$85 - R$42)</f>
        <v>-2</v>
      </c>
      <c r="S262" s="8">
        <f xml:space="preserve"> (Data!$B$45 - S$85 - S$42)</f>
        <v>-3</v>
      </c>
      <c r="T262" s="8">
        <f xml:space="preserve"> (Data!$B$45 - T$85 - T$42)</f>
        <v>-5</v>
      </c>
      <c r="U262" s="8">
        <f xml:space="preserve"> (Data!$B$45 - U$85 - U$42)</f>
        <v>-6</v>
      </c>
    </row>
    <row r="263" spans="1:21">
      <c r="A263" s="8" t="s">
        <v>66</v>
      </c>
      <c r="B263" s="8">
        <f xml:space="preserve"> (Data!$B$45 - B$84 - B$42)</f>
        <v>16</v>
      </c>
      <c r="C263" s="8">
        <f xml:space="preserve"> (Data!$B$45 - C$84 - C$42)</f>
        <v>15</v>
      </c>
      <c r="D263" s="8">
        <f xml:space="preserve"> (Data!$B$45 - D$84 - D$42)</f>
        <v>15</v>
      </c>
      <c r="E263" s="8">
        <f xml:space="preserve"> (Data!$B$45 - E$84 - E$42)</f>
        <v>14</v>
      </c>
      <c r="F263" s="8">
        <f xml:space="preserve"> (Data!$B$45 - F$84 - F$42)</f>
        <v>14</v>
      </c>
      <c r="G263" s="8">
        <f xml:space="preserve"> (Data!$B$45 - G$84 - G$42)</f>
        <v>13</v>
      </c>
      <c r="H263" s="8">
        <f xml:space="preserve"> (Data!$B$45 - H$84 - H$42)</f>
        <v>12</v>
      </c>
      <c r="I263" s="8">
        <f xml:space="preserve"> (Data!$B$45 - I$84 - I$42)</f>
        <v>10</v>
      </c>
      <c r="J263" s="8">
        <f xml:space="preserve"> (Data!$B$45 - J$84 - J$42)</f>
        <v>9</v>
      </c>
      <c r="K263" s="8">
        <f xml:space="preserve"> (Data!$B$45 - K$84 - K$42)</f>
        <v>6</v>
      </c>
      <c r="L263" s="8">
        <f xml:space="preserve"> (Data!$B$45 - L$84 - L$42)</f>
        <v>4</v>
      </c>
      <c r="M263" s="8">
        <f xml:space="preserve"> (Data!$B$45 - M$84 - M$42)</f>
        <v>3</v>
      </c>
      <c r="N263" s="8">
        <f xml:space="preserve"> (Data!$B$45 - N$84 - N$42)</f>
        <v>1</v>
      </c>
      <c r="O263" s="8">
        <f xml:space="preserve"> (Data!$B$45 - O$84 - O$42)</f>
        <v>0</v>
      </c>
      <c r="P263" s="8">
        <f xml:space="preserve"> (Data!$B$45 - P$84 - P$42)</f>
        <v>-2</v>
      </c>
      <c r="Q263" s="8">
        <f xml:space="preserve"> (Data!$B$45 - Q$84 - Q$42)</f>
        <v>-3</v>
      </c>
      <c r="R263" s="8">
        <f xml:space="preserve"> (Data!$B$45 - R$84 - R$42)</f>
        <v>-5</v>
      </c>
      <c r="S263" s="8">
        <f xml:space="preserve"> (Data!$B$45 - S$84 - S$42)</f>
        <v>-6</v>
      </c>
      <c r="T263" s="8">
        <f xml:space="preserve"> (Data!$B$45 - T$84 - T$42)</f>
        <v>-8</v>
      </c>
      <c r="U263" s="8">
        <f xml:space="preserve"> (Data!$B$45 - U$84 - U$42)</f>
        <v>-9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30</v>
      </c>
      <c r="C265" s="8">
        <f xml:space="preserve"> (Data!$B$46 - C$86 - C$42)</f>
        <v>29</v>
      </c>
      <c r="D265" s="8">
        <f xml:space="preserve"> (Data!$B$46 - D$86 - D$42)</f>
        <v>29</v>
      </c>
      <c r="E265" s="8">
        <f xml:space="preserve"> (Data!$B$46 - E$86 - E$42)</f>
        <v>28</v>
      </c>
      <c r="F265" s="8">
        <f xml:space="preserve"> (Data!$B$46 - F$86 - F$42)</f>
        <v>28</v>
      </c>
      <c r="G265" s="8">
        <f xml:space="preserve"> (Data!$B$46 - G$86 - G$42)</f>
        <v>27</v>
      </c>
      <c r="H265" s="8">
        <f xml:space="preserve"> (Data!$B$46 - H$86 - H$42)</f>
        <v>26</v>
      </c>
      <c r="I265" s="8">
        <f xml:space="preserve"> (Data!$B$46 - I$86 - I$42)</f>
        <v>24</v>
      </c>
      <c r="J265" s="8">
        <f xml:space="preserve"> (Data!$B$46 - J$86 - J$42)</f>
        <v>23</v>
      </c>
      <c r="K265" s="8">
        <f xml:space="preserve"> (Data!$B$46 - K$86 - K$42)</f>
        <v>21</v>
      </c>
      <c r="L265" s="8">
        <f xml:space="preserve"> (Data!$B$46 - L$86 - L$42)</f>
        <v>19</v>
      </c>
      <c r="M265" s="8">
        <f xml:space="preserve"> (Data!$B$46 - M$86 - M$42)</f>
        <v>18</v>
      </c>
      <c r="N265" s="8">
        <f xml:space="preserve"> (Data!$B$46 - N$86 - N$42)</f>
        <v>17</v>
      </c>
      <c r="O265" s="8">
        <f xml:space="preserve"> (Data!$B$46 - O$86 - O$42)</f>
        <v>15</v>
      </c>
      <c r="P265" s="8">
        <f xml:space="preserve"> (Data!$B$46 - P$86 - P$42)</f>
        <v>14</v>
      </c>
      <c r="Q265" s="8">
        <f xml:space="preserve"> (Data!$B$46 - Q$86 - Q$42)</f>
        <v>12</v>
      </c>
      <c r="R265" s="8">
        <f xml:space="preserve"> (Data!$B$46 - R$86 - R$42)</f>
        <v>11</v>
      </c>
      <c r="S265" s="8">
        <f xml:space="preserve"> (Data!$B$46 - S$86 - S$42)</f>
        <v>10</v>
      </c>
      <c r="T265" s="8">
        <f xml:space="preserve"> (Data!$B$46 - T$86 - T$42)</f>
        <v>8</v>
      </c>
      <c r="U265" s="8">
        <f xml:space="preserve"> (Data!$B$46 - U$86 - U$42)</f>
        <v>7</v>
      </c>
    </row>
    <row r="266" spans="1:21">
      <c r="A266" s="8" t="s">
        <v>64</v>
      </c>
      <c r="B266" s="8">
        <f xml:space="preserve"> (Data!$B$46 - B$85 - B$42)</f>
        <v>30</v>
      </c>
      <c r="C266" s="8">
        <f xml:space="preserve"> (Data!$B$46 - C$85 - C$42)</f>
        <v>29</v>
      </c>
      <c r="D266" s="8">
        <f xml:space="preserve"> (Data!$B$46 - D$85 - D$42)</f>
        <v>29</v>
      </c>
      <c r="E266" s="8">
        <f xml:space="preserve"> (Data!$B$46 - E$85 - E$42)</f>
        <v>28</v>
      </c>
      <c r="F266" s="8">
        <f xml:space="preserve"> (Data!$B$46 - F$85 - F$42)</f>
        <v>28</v>
      </c>
      <c r="G266" s="8">
        <f xml:space="preserve"> (Data!$B$46 - G$85 - G$42)</f>
        <v>27</v>
      </c>
      <c r="H266" s="8">
        <f xml:space="preserve"> (Data!$B$46 - H$85 - H$42)</f>
        <v>26</v>
      </c>
      <c r="I266" s="8">
        <f xml:space="preserve"> (Data!$B$46 - I$85 - I$42)</f>
        <v>23</v>
      </c>
      <c r="J266" s="8">
        <f xml:space="preserve"> (Data!$B$46 - J$85 - J$42)</f>
        <v>22</v>
      </c>
      <c r="K266" s="8">
        <f xml:space="preserve"> (Data!$B$46 - K$85 - K$42)</f>
        <v>19</v>
      </c>
      <c r="L266" s="8">
        <f xml:space="preserve"> (Data!$B$46 - L$85 - L$42)</f>
        <v>17</v>
      </c>
      <c r="M266" s="8">
        <f xml:space="preserve"> (Data!$B$46 - M$85 - M$42)</f>
        <v>16</v>
      </c>
      <c r="N266" s="8">
        <f xml:space="preserve"> (Data!$B$46 - N$85 - N$42)</f>
        <v>14</v>
      </c>
      <c r="O266" s="8">
        <f xml:space="preserve"> (Data!$B$46 - O$85 - O$42)</f>
        <v>13</v>
      </c>
      <c r="P266" s="8">
        <f xml:space="preserve"> (Data!$B$46 - P$85 - P$42)</f>
        <v>11</v>
      </c>
      <c r="Q266" s="8">
        <f xml:space="preserve"> (Data!$B$46 - Q$85 - Q$42)</f>
        <v>10</v>
      </c>
      <c r="R266" s="8">
        <f xml:space="preserve"> (Data!$B$46 - R$85 - R$42)</f>
        <v>8</v>
      </c>
      <c r="S266" s="8">
        <f xml:space="preserve"> (Data!$B$46 - S$85 - S$42)</f>
        <v>7</v>
      </c>
      <c r="T266" s="8">
        <f xml:space="preserve"> (Data!$B$46 - T$85 - T$42)</f>
        <v>5</v>
      </c>
      <c r="U266" s="8">
        <f xml:space="preserve"> (Data!$B$46 - U$85 - U$42)</f>
        <v>4</v>
      </c>
    </row>
    <row r="267" spans="1:21">
      <c r="A267" s="8" t="s">
        <v>65</v>
      </c>
      <c r="B267" s="8">
        <f xml:space="preserve"> (Data!$B$46 - B$85 - B$42)</f>
        <v>30</v>
      </c>
      <c r="C267" s="8">
        <f xml:space="preserve"> (Data!$B$46 - C$85 - C$42)</f>
        <v>29</v>
      </c>
      <c r="D267" s="8">
        <f xml:space="preserve"> (Data!$B$46 - D$85 - D$42)</f>
        <v>29</v>
      </c>
      <c r="E267" s="8">
        <f xml:space="preserve"> (Data!$B$46 - E$85 - E$42)</f>
        <v>28</v>
      </c>
      <c r="F267" s="8">
        <f xml:space="preserve"> (Data!$B$46 - F$85 - F$42)</f>
        <v>28</v>
      </c>
      <c r="G267" s="8">
        <f xml:space="preserve"> (Data!$B$46 - G$85 - G$42)</f>
        <v>27</v>
      </c>
      <c r="H267" s="8">
        <f xml:space="preserve"> (Data!$B$46 - H$85 - H$42)</f>
        <v>26</v>
      </c>
      <c r="I267" s="8">
        <f xml:space="preserve"> (Data!$B$46 - I$85 - I$42)</f>
        <v>23</v>
      </c>
      <c r="J267" s="8">
        <f xml:space="preserve"> (Data!$B$46 - J$85 - J$42)</f>
        <v>22</v>
      </c>
      <c r="K267" s="8">
        <f xml:space="preserve"> (Data!$B$46 - K$85 - K$42)</f>
        <v>19</v>
      </c>
      <c r="L267" s="8">
        <f xml:space="preserve"> (Data!$B$46 - L$85 - L$42)</f>
        <v>17</v>
      </c>
      <c r="M267" s="8">
        <f xml:space="preserve"> (Data!$B$46 - M$85 - M$42)</f>
        <v>16</v>
      </c>
      <c r="N267" s="8">
        <f xml:space="preserve"> (Data!$B$46 - N$85 - N$42)</f>
        <v>14</v>
      </c>
      <c r="O267" s="8">
        <f xml:space="preserve"> (Data!$B$46 - O$85 - O$42)</f>
        <v>13</v>
      </c>
      <c r="P267" s="8">
        <f xml:space="preserve"> (Data!$B$46 - P$85 - P$42)</f>
        <v>11</v>
      </c>
      <c r="Q267" s="8">
        <f xml:space="preserve"> (Data!$B$46 - Q$85 - Q$42)</f>
        <v>10</v>
      </c>
      <c r="R267" s="8">
        <f xml:space="preserve"> (Data!$B$46 - R$85 - R$42)</f>
        <v>8</v>
      </c>
      <c r="S267" s="8">
        <f xml:space="preserve"> (Data!$B$46 - S$85 - S$42)</f>
        <v>7</v>
      </c>
      <c r="T267" s="8">
        <f xml:space="preserve"> (Data!$B$46 - T$85 - T$42)</f>
        <v>5</v>
      </c>
      <c r="U267" s="8">
        <f xml:space="preserve"> (Data!$B$46 - U$85 - U$42)</f>
        <v>4</v>
      </c>
    </row>
    <row r="268" spans="1:21">
      <c r="A268" s="8" t="s">
        <v>66</v>
      </c>
      <c r="B268" s="8">
        <f xml:space="preserve"> (Data!$B$46 - B$84 - B$42)</f>
        <v>26</v>
      </c>
      <c r="C268" s="8">
        <f xml:space="preserve"> (Data!$B$46 - C$84 - C$42)</f>
        <v>25</v>
      </c>
      <c r="D268" s="8">
        <f xml:space="preserve"> (Data!$B$46 - D$84 - D$42)</f>
        <v>25</v>
      </c>
      <c r="E268" s="8">
        <f xml:space="preserve"> (Data!$B$46 - E$84 - E$42)</f>
        <v>24</v>
      </c>
      <c r="F268" s="8">
        <f xml:space="preserve"> (Data!$B$46 - F$84 - F$42)</f>
        <v>24</v>
      </c>
      <c r="G268" s="8">
        <f xml:space="preserve"> (Data!$B$46 - G$84 - G$42)</f>
        <v>23</v>
      </c>
      <c r="H268" s="8">
        <f xml:space="preserve"> (Data!$B$46 - H$84 - H$42)</f>
        <v>22</v>
      </c>
      <c r="I268" s="8">
        <f xml:space="preserve"> (Data!$B$46 - I$84 - I$42)</f>
        <v>20</v>
      </c>
      <c r="J268" s="8">
        <f xml:space="preserve"> (Data!$B$46 - J$84 - J$42)</f>
        <v>19</v>
      </c>
      <c r="K268" s="8">
        <f xml:space="preserve"> (Data!$B$46 - K$84 - K$42)</f>
        <v>16</v>
      </c>
      <c r="L268" s="8">
        <f xml:space="preserve"> (Data!$B$46 - L$84 - L$42)</f>
        <v>14</v>
      </c>
      <c r="M268" s="8">
        <f xml:space="preserve"> (Data!$B$46 - M$84 - M$42)</f>
        <v>13</v>
      </c>
      <c r="N268" s="8">
        <f xml:space="preserve"> (Data!$B$46 - N$84 - N$42)</f>
        <v>11</v>
      </c>
      <c r="O268" s="8">
        <f xml:space="preserve"> (Data!$B$46 - O$84 - O$42)</f>
        <v>10</v>
      </c>
      <c r="P268" s="8">
        <f xml:space="preserve"> (Data!$B$46 - P$84 - P$42)</f>
        <v>8</v>
      </c>
      <c r="Q268" s="8">
        <f xml:space="preserve"> (Data!$B$46 - Q$84 - Q$42)</f>
        <v>7</v>
      </c>
      <c r="R268" s="8">
        <f xml:space="preserve"> (Data!$B$46 - R$84 - R$42)</f>
        <v>5</v>
      </c>
      <c r="S268" s="8">
        <f xml:space="preserve"> (Data!$B$46 - S$84 - S$42)</f>
        <v>4</v>
      </c>
      <c r="T268" s="8">
        <f xml:space="preserve"> (Data!$B$46 - T$84 - T$42)</f>
        <v>2</v>
      </c>
      <c r="U268" s="8">
        <f xml:space="preserve"> (Data!$B$46 - U$84 - U$42)</f>
        <v>1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6</v>
      </c>
      <c r="C272" s="8">
        <f xml:space="preserve"> (Data!$C$44 - C$86 - C$40)</f>
        <v>5</v>
      </c>
      <c r="D272" s="8">
        <f xml:space="preserve"> (Data!$C$44 - D$86 - D$40)</f>
        <v>5</v>
      </c>
      <c r="E272" s="8">
        <f xml:space="preserve"> (Data!$C$44 - E$86 - E$40)</f>
        <v>4</v>
      </c>
      <c r="F272" s="8">
        <f xml:space="preserve"> (Data!$C$44 - F$86 - F$40)</f>
        <v>4</v>
      </c>
      <c r="G272" s="8">
        <f xml:space="preserve"> (Data!$C$44 - G$86 - G$40)</f>
        <v>3</v>
      </c>
      <c r="H272" s="8">
        <f xml:space="preserve"> (Data!$C$44 - H$86 - H$40)</f>
        <v>3</v>
      </c>
      <c r="I272" s="8">
        <f xml:space="preserve"> (Data!$C$44 - I$86 - I$40)</f>
        <v>2</v>
      </c>
      <c r="J272" s="8">
        <f xml:space="preserve"> (Data!$C$44 - J$86 - J$40)</f>
        <v>2</v>
      </c>
      <c r="K272" s="8">
        <f xml:space="preserve"> (Data!$C$44 - K$86 - K$40)</f>
        <v>1</v>
      </c>
      <c r="L272" s="8">
        <f xml:space="preserve"> (Data!$C$44 - L$86 - L$40)</f>
        <v>0</v>
      </c>
      <c r="M272" s="8">
        <f xml:space="preserve"> (Data!$C$44 - M$86 - M$40)</f>
        <v>0</v>
      </c>
      <c r="N272" s="8">
        <f xml:space="preserve"> (Data!$C$44 - N$86 - N$40)</f>
        <v>0</v>
      </c>
      <c r="O272" s="8">
        <f xml:space="preserve"> (Data!$C$44 - O$86 - O$40)</f>
        <v>-1</v>
      </c>
      <c r="P272" s="8">
        <f xml:space="preserve"> (Data!$C$44 - P$86 - P$40)</f>
        <v>-1</v>
      </c>
      <c r="Q272" s="8">
        <f xml:space="preserve"> (Data!$C$44 - Q$86 - Q$40)</f>
        <v>-2</v>
      </c>
      <c r="R272" s="8">
        <f xml:space="preserve"> (Data!$C$44 - R$86 - R$40)</f>
        <v>-2</v>
      </c>
      <c r="S272" s="8">
        <f xml:space="preserve"> (Data!$C$44 - S$86 - S$40)</f>
        <v>-2</v>
      </c>
      <c r="T272" s="8">
        <f xml:space="preserve"> (Data!$C$44 - T$86 - T$40)</f>
        <v>-3</v>
      </c>
      <c r="U272" s="8">
        <f xml:space="preserve"> (Data!$C$44 - U$86 - U$40)</f>
        <v>-3</v>
      </c>
    </row>
    <row r="273" spans="1:21">
      <c r="A273" s="8" t="s">
        <v>64</v>
      </c>
      <c r="B273" s="8">
        <f xml:space="preserve"> (Data!$C$44 - B$85 - B$40)</f>
        <v>6</v>
      </c>
      <c r="C273" s="8">
        <f xml:space="preserve"> (Data!$C$44 - C$85 - C$40)</f>
        <v>5</v>
      </c>
      <c r="D273" s="8">
        <f xml:space="preserve"> (Data!$C$44 - D$85 - D$40)</f>
        <v>5</v>
      </c>
      <c r="E273" s="8">
        <f xml:space="preserve"> (Data!$C$44 - E$85 - E$40)</f>
        <v>4</v>
      </c>
      <c r="F273" s="8">
        <f xml:space="preserve"> (Data!$C$44 - F$85 - F$40)</f>
        <v>4</v>
      </c>
      <c r="G273" s="8">
        <f xml:space="preserve"> (Data!$C$44 - G$85 - G$40)</f>
        <v>3</v>
      </c>
      <c r="H273" s="8">
        <f xml:space="preserve"> (Data!$C$44 - H$85 - H$40)</f>
        <v>3</v>
      </c>
      <c r="I273" s="8">
        <f xml:space="preserve"> (Data!$C$44 - I$85 - I$40)</f>
        <v>1</v>
      </c>
      <c r="J273" s="8">
        <f xml:space="preserve"> (Data!$C$44 - J$85 - J$40)</f>
        <v>1</v>
      </c>
      <c r="K273" s="8">
        <f xml:space="preserve"> (Data!$C$44 - K$85 - K$40)</f>
        <v>-1</v>
      </c>
      <c r="L273" s="8">
        <f xml:space="preserve"> (Data!$C$44 - L$85 - L$40)</f>
        <v>-2</v>
      </c>
      <c r="M273" s="8">
        <f xml:space="preserve"> (Data!$C$44 - M$85 - M$40)</f>
        <v>-2</v>
      </c>
      <c r="N273" s="8">
        <f xml:space="preserve"> (Data!$C$44 - N$85 - N$40)</f>
        <v>-3</v>
      </c>
      <c r="O273" s="8">
        <f xml:space="preserve"> (Data!$C$44 - O$85 - O$40)</f>
        <v>-3</v>
      </c>
      <c r="P273" s="8">
        <f xml:space="preserve"> (Data!$C$44 - P$85 - P$40)</f>
        <v>-4</v>
      </c>
      <c r="Q273" s="8">
        <f xml:space="preserve"> (Data!$C$44 - Q$85 - Q$40)</f>
        <v>-4</v>
      </c>
      <c r="R273" s="8">
        <f xml:space="preserve"> (Data!$C$44 - R$85 - R$40)</f>
        <v>-5</v>
      </c>
      <c r="S273" s="8">
        <f xml:space="preserve"> (Data!$C$44 - S$85 - S$40)</f>
        <v>-5</v>
      </c>
      <c r="T273" s="8">
        <f xml:space="preserve"> (Data!$C$44 - T$85 - T$40)</f>
        <v>-6</v>
      </c>
      <c r="U273" s="8">
        <f xml:space="preserve"> (Data!$C$44 - U$85 - U$40)</f>
        <v>-6</v>
      </c>
    </row>
    <row r="274" spans="1:21">
      <c r="A274" s="8" t="s">
        <v>65</v>
      </c>
      <c r="B274" s="8">
        <f xml:space="preserve"> (Data!$C$44 - B$85 - B$40)</f>
        <v>6</v>
      </c>
      <c r="C274" s="8">
        <f xml:space="preserve"> (Data!$C$44 - C$85 - C$40)</f>
        <v>5</v>
      </c>
      <c r="D274" s="8">
        <f xml:space="preserve"> (Data!$C$44 - D$85 - D$40)</f>
        <v>5</v>
      </c>
      <c r="E274" s="8">
        <f xml:space="preserve"> (Data!$C$44 - E$85 - E$40)</f>
        <v>4</v>
      </c>
      <c r="F274" s="8">
        <f xml:space="preserve"> (Data!$C$44 - F$85 - F$40)</f>
        <v>4</v>
      </c>
      <c r="G274" s="8">
        <f xml:space="preserve"> (Data!$C$44 - G$85 - G$40)</f>
        <v>3</v>
      </c>
      <c r="H274" s="8">
        <f xml:space="preserve"> (Data!$C$44 - H$85 - H$40)</f>
        <v>3</v>
      </c>
      <c r="I274" s="8">
        <f xml:space="preserve"> (Data!$C$44 - I$85 - I$40)</f>
        <v>1</v>
      </c>
      <c r="J274" s="8">
        <f xml:space="preserve"> (Data!$C$44 - J$85 - J$40)</f>
        <v>1</v>
      </c>
      <c r="K274" s="8">
        <f xml:space="preserve"> (Data!$C$44 - K$85 - K$40)</f>
        <v>-1</v>
      </c>
      <c r="L274" s="8">
        <f xml:space="preserve"> (Data!$C$44 - L$85 - L$40)</f>
        <v>-2</v>
      </c>
      <c r="M274" s="8">
        <f xml:space="preserve"> (Data!$C$44 - M$85 - M$40)</f>
        <v>-2</v>
      </c>
      <c r="N274" s="8">
        <f xml:space="preserve"> (Data!$C$44 - N$85 - N$40)</f>
        <v>-3</v>
      </c>
      <c r="O274" s="8">
        <f xml:space="preserve"> (Data!$C$44 - O$85 - O$40)</f>
        <v>-3</v>
      </c>
      <c r="P274" s="8">
        <f xml:space="preserve"> (Data!$C$44 - P$85 - P$40)</f>
        <v>-4</v>
      </c>
      <c r="Q274" s="8">
        <f xml:space="preserve"> (Data!$C$44 - Q$85 - Q$40)</f>
        <v>-4</v>
      </c>
      <c r="R274" s="8">
        <f xml:space="preserve"> (Data!$C$44 - R$85 - R$40)</f>
        <v>-5</v>
      </c>
      <c r="S274" s="8">
        <f xml:space="preserve"> (Data!$C$44 - S$85 - S$40)</f>
        <v>-5</v>
      </c>
      <c r="T274" s="8">
        <f xml:space="preserve"> (Data!$C$44 - T$85 - T$40)</f>
        <v>-6</v>
      </c>
      <c r="U274" s="8">
        <f xml:space="preserve"> (Data!$C$44 - U$85 - U$40)</f>
        <v>-6</v>
      </c>
    </row>
    <row r="275" spans="1:21">
      <c r="A275" s="8" t="s">
        <v>66</v>
      </c>
      <c r="B275" s="8">
        <f xml:space="preserve"> (Data!$C$44 - B$84 - B$40)</f>
        <v>2</v>
      </c>
      <c r="C275" s="8">
        <f xml:space="preserve"> (Data!$C$44 - C$84 - C$40)</f>
        <v>1</v>
      </c>
      <c r="D275" s="8">
        <f xml:space="preserve"> (Data!$C$44 - D$84 - D$40)</f>
        <v>1</v>
      </c>
      <c r="E275" s="8">
        <f xml:space="preserve"> (Data!$C$44 - E$84 - E$40)</f>
        <v>0</v>
      </c>
      <c r="F275" s="8">
        <f xml:space="preserve"> (Data!$C$44 - F$84 - F$40)</f>
        <v>0</v>
      </c>
      <c r="G275" s="8">
        <f xml:space="preserve"> (Data!$C$44 - G$84 - G$40)</f>
        <v>-1</v>
      </c>
      <c r="H275" s="8">
        <f xml:space="preserve"> (Data!$C$44 - H$84 - H$40)</f>
        <v>-1</v>
      </c>
      <c r="I275" s="8">
        <f xml:space="preserve"> (Data!$C$44 - I$84 - I$40)</f>
        <v>-2</v>
      </c>
      <c r="J275" s="8">
        <f xml:space="preserve"> (Data!$C$44 - J$84 - J$40)</f>
        <v>-2</v>
      </c>
      <c r="K275" s="8">
        <f xml:space="preserve"> (Data!$C$44 - K$84 - K$40)</f>
        <v>-4</v>
      </c>
      <c r="L275" s="8">
        <f xml:space="preserve"> (Data!$C$44 - L$84 - L$40)</f>
        <v>-5</v>
      </c>
      <c r="M275" s="8">
        <f xml:space="preserve"> (Data!$C$44 - M$84 - M$40)</f>
        <v>-5</v>
      </c>
      <c r="N275" s="8">
        <f xml:space="preserve"> (Data!$C$44 - N$84 - N$40)</f>
        <v>-6</v>
      </c>
      <c r="O275" s="8">
        <f xml:space="preserve"> (Data!$C$44 - O$84 - O$40)</f>
        <v>-6</v>
      </c>
      <c r="P275" s="8">
        <f xml:space="preserve"> (Data!$C$44 - P$84 - P$40)</f>
        <v>-7</v>
      </c>
      <c r="Q275" s="8">
        <f xml:space="preserve"> (Data!$C$44 - Q$84 - Q$40)</f>
        <v>-7</v>
      </c>
      <c r="R275" s="8">
        <f xml:space="preserve"> (Data!$C$44 - R$84 - R$40)</f>
        <v>-8</v>
      </c>
      <c r="S275" s="8">
        <f xml:space="preserve"> (Data!$C$44 - S$84 - S$40)</f>
        <v>-8</v>
      </c>
      <c r="T275" s="8">
        <f xml:space="preserve"> (Data!$C$44 - T$84 - T$40)</f>
        <v>-9</v>
      </c>
      <c r="U275" s="8">
        <f xml:space="preserve"> (Data!$C$44 - U$84 - U$40)</f>
        <v>-9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11</v>
      </c>
      <c r="C277" s="8">
        <f xml:space="preserve"> (Data!$C$45 - C$86 - C$40)</f>
        <v>10</v>
      </c>
      <c r="D277" s="8">
        <f xml:space="preserve"> (Data!$C$45 - D$86 - D$40)</f>
        <v>10</v>
      </c>
      <c r="E277" s="8">
        <f xml:space="preserve"> (Data!$C$45 - E$86 - E$40)</f>
        <v>9</v>
      </c>
      <c r="F277" s="8">
        <f xml:space="preserve"> (Data!$C$45 - F$86 - F$40)</f>
        <v>9</v>
      </c>
      <c r="G277" s="8">
        <f xml:space="preserve"> (Data!$C$45 - G$86 - G$40)</f>
        <v>8</v>
      </c>
      <c r="H277" s="8">
        <f xml:space="preserve"> (Data!$C$45 - H$86 - H$40)</f>
        <v>8</v>
      </c>
      <c r="I277" s="8">
        <f xml:space="preserve"> (Data!$C$45 - I$86 - I$40)</f>
        <v>7</v>
      </c>
      <c r="J277" s="8">
        <f xml:space="preserve"> (Data!$C$45 - J$86 - J$40)</f>
        <v>7</v>
      </c>
      <c r="K277" s="8">
        <f xml:space="preserve"> (Data!$C$45 - K$86 - K$40)</f>
        <v>6</v>
      </c>
      <c r="L277" s="8">
        <f xml:space="preserve"> (Data!$C$45 - L$86 - L$40)</f>
        <v>5</v>
      </c>
      <c r="M277" s="8">
        <f xml:space="preserve"> (Data!$C$45 - M$86 - M$40)</f>
        <v>5</v>
      </c>
      <c r="N277" s="8">
        <f xml:space="preserve"> (Data!$C$45 - N$86 - N$40)</f>
        <v>5</v>
      </c>
      <c r="O277" s="8">
        <f xml:space="preserve"> (Data!$C$45 - O$86 - O$40)</f>
        <v>4</v>
      </c>
      <c r="P277" s="8">
        <f xml:space="preserve"> (Data!$C$45 - P$86 - P$40)</f>
        <v>4</v>
      </c>
      <c r="Q277" s="8">
        <f xml:space="preserve"> (Data!$C$45 - Q$86 - Q$40)</f>
        <v>3</v>
      </c>
      <c r="R277" s="8">
        <f xml:space="preserve"> (Data!$C$45 - R$86 - R$40)</f>
        <v>3</v>
      </c>
      <c r="S277" s="8">
        <f xml:space="preserve"> (Data!$C$45 - S$86 - S$40)</f>
        <v>3</v>
      </c>
      <c r="T277" s="8">
        <f xml:space="preserve"> (Data!$C$45 - T$86 - T$40)</f>
        <v>2</v>
      </c>
      <c r="U277" s="8">
        <f xml:space="preserve"> (Data!$C$45 - U$86 - U$40)</f>
        <v>2</v>
      </c>
    </row>
    <row r="278" spans="1:21">
      <c r="A278" s="8" t="s">
        <v>64</v>
      </c>
      <c r="B278" s="8">
        <f xml:space="preserve"> (Data!$C$45 - B$85 - B$40)</f>
        <v>11</v>
      </c>
      <c r="C278" s="8">
        <f xml:space="preserve"> (Data!$C$45 - C$85 - C$40)</f>
        <v>10</v>
      </c>
      <c r="D278" s="8">
        <f xml:space="preserve"> (Data!$C$45 - D$85 - D$40)</f>
        <v>10</v>
      </c>
      <c r="E278" s="8">
        <f xml:space="preserve"> (Data!$C$45 - E$85 - E$40)</f>
        <v>9</v>
      </c>
      <c r="F278" s="8">
        <f xml:space="preserve"> (Data!$C$45 - F$85 - F$40)</f>
        <v>9</v>
      </c>
      <c r="G278" s="8">
        <f xml:space="preserve"> (Data!$C$45 - G$85 - G$40)</f>
        <v>8</v>
      </c>
      <c r="H278" s="8">
        <f xml:space="preserve"> (Data!$C$45 - H$85 - H$40)</f>
        <v>8</v>
      </c>
      <c r="I278" s="8">
        <f xml:space="preserve"> (Data!$C$45 - I$85 - I$40)</f>
        <v>6</v>
      </c>
      <c r="J278" s="8">
        <f xml:space="preserve"> (Data!$C$45 - J$85 - J$40)</f>
        <v>6</v>
      </c>
      <c r="K278" s="8">
        <f xml:space="preserve"> (Data!$C$45 - K$85 - K$40)</f>
        <v>4</v>
      </c>
      <c r="L278" s="8">
        <f xml:space="preserve"> (Data!$C$45 - L$85 - L$40)</f>
        <v>3</v>
      </c>
      <c r="M278" s="8">
        <f xml:space="preserve"> (Data!$C$45 - M$85 - M$40)</f>
        <v>3</v>
      </c>
      <c r="N278" s="8">
        <f xml:space="preserve"> (Data!$C$45 - N$85 - N$40)</f>
        <v>2</v>
      </c>
      <c r="O278" s="8">
        <f xml:space="preserve"> (Data!$C$45 - O$85 - O$40)</f>
        <v>2</v>
      </c>
      <c r="P278" s="8">
        <f xml:space="preserve"> (Data!$C$45 - P$85 - P$40)</f>
        <v>1</v>
      </c>
      <c r="Q278" s="8">
        <f xml:space="preserve"> (Data!$C$45 - Q$85 - Q$40)</f>
        <v>1</v>
      </c>
      <c r="R278" s="8">
        <f xml:space="preserve"> (Data!$C$45 - R$85 - R$40)</f>
        <v>0</v>
      </c>
      <c r="S278" s="8">
        <f xml:space="preserve"> (Data!$C$45 - S$85 - S$40)</f>
        <v>0</v>
      </c>
      <c r="T278" s="8">
        <f xml:space="preserve"> (Data!$C$45 - T$85 - T$40)</f>
        <v>-1</v>
      </c>
      <c r="U278" s="8">
        <f xml:space="preserve"> (Data!$C$45 - U$85 - U$40)</f>
        <v>-1</v>
      </c>
    </row>
    <row r="279" spans="1:21">
      <c r="A279" s="8" t="s">
        <v>65</v>
      </c>
      <c r="B279" s="8">
        <f xml:space="preserve"> (Data!$C$45 - B$85 - B$40)</f>
        <v>11</v>
      </c>
      <c r="C279" s="8">
        <f xml:space="preserve"> (Data!$C$45 - C$85 - C$40)</f>
        <v>10</v>
      </c>
      <c r="D279" s="8">
        <f xml:space="preserve"> (Data!$C$45 - D$85 - D$40)</f>
        <v>10</v>
      </c>
      <c r="E279" s="8">
        <f xml:space="preserve"> (Data!$C$45 - E$85 - E$40)</f>
        <v>9</v>
      </c>
      <c r="F279" s="8">
        <f xml:space="preserve"> (Data!$C$45 - F$85 - F$40)</f>
        <v>9</v>
      </c>
      <c r="G279" s="8">
        <f xml:space="preserve"> (Data!$C$45 - G$85 - G$40)</f>
        <v>8</v>
      </c>
      <c r="H279" s="8">
        <f xml:space="preserve"> (Data!$C$45 - H$85 - H$40)</f>
        <v>8</v>
      </c>
      <c r="I279" s="8">
        <f xml:space="preserve"> (Data!$C$45 - I$85 - I$40)</f>
        <v>6</v>
      </c>
      <c r="J279" s="8">
        <f xml:space="preserve"> (Data!$C$45 - J$85 - J$40)</f>
        <v>6</v>
      </c>
      <c r="K279" s="8">
        <f xml:space="preserve"> (Data!$C$45 - K$85 - K$40)</f>
        <v>4</v>
      </c>
      <c r="L279" s="8">
        <f xml:space="preserve"> (Data!$C$45 - L$85 - L$40)</f>
        <v>3</v>
      </c>
      <c r="M279" s="8">
        <f xml:space="preserve"> (Data!$C$45 - M$85 - M$40)</f>
        <v>3</v>
      </c>
      <c r="N279" s="8">
        <f xml:space="preserve"> (Data!$C$45 - N$85 - N$40)</f>
        <v>2</v>
      </c>
      <c r="O279" s="8">
        <f xml:space="preserve"> (Data!$C$45 - O$85 - O$40)</f>
        <v>2</v>
      </c>
      <c r="P279" s="8">
        <f xml:space="preserve"> (Data!$C$45 - P$85 - P$40)</f>
        <v>1</v>
      </c>
      <c r="Q279" s="8">
        <f xml:space="preserve"> (Data!$C$45 - Q$85 - Q$40)</f>
        <v>1</v>
      </c>
      <c r="R279" s="8">
        <f xml:space="preserve"> (Data!$C$45 - R$85 - R$40)</f>
        <v>0</v>
      </c>
      <c r="S279" s="8">
        <f xml:space="preserve"> (Data!$C$45 - S$85 - S$40)</f>
        <v>0</v>
      </c>
      <c r="T279" s="8">
        <f xml:space="preserve"> (Data!$C$45 - T$85 - T$40)</f>
        <v>-1</v>
      </c>
      <c r="U279" s="8">
        <f xml:space="preserve"> (Data!$C$45 - U$85 - U$40)</f>
        <v>-1</v>
      </c>
    </row>
    <row r="280" spans="1:21">
      <c r="A280" s="8" t="s">
        <v>66</v>
      </c>
      <c r="B280" s="8">
        <f xml:space="preserve"> (Data!$C$45 - B$84 - B$40)</f>
        <v>7</v>
      </c>
      <c r="C280" s="8">
        <f xml:space="preserve"> (Data!$C$45 - C$84 - C$40)</f>
        <v>6</v>
      </c>
      <c r="D280" s="8">
        <f xml:space="preserve"> (Data!$C$45 - D$84 - D$40)</f>
        <v>6</v>
      </c>
      <c r="E280" s="8">
        <f xml:space="preserve"> (Data!$C$45 - E$84 - E$40)</f>
        <v>5</v>
      </c>
      <c r="F280" s="8">
        <f xml:space="preserve"> (Data!$C$45 - F$84 - F$40)</f>
        <v>5</v>
      </c>
      <c r="G280" s="8">
        <f xml:space="preserve"> (Data!$C$45 - G$84 - G$40)</f>
        <v>4</v>
      </c>
      <c r="H280" s="8">
        <f xml:space="preserve"> (Data!$C$45 - H$84 - H$40)</f>
        <v>4</v>
      </c>
      <c r="I280" s="8">
        <f xml:space="preserve"> (Data!$C$45 - I$84 - I$40)</f>
        <v>3</v>
      </c>
      <c r="J280" s="8">
        <f xml:space="preserve"> (Data!$C$45 - J$84 - J$40)</f>
        <v>3</v>
      </c>
      <c r="K280" s="8">
        <f xml:space="preserve"> (Data!$C$45 - K$84 - K$40)</f>
        <v>1</v>
      </c>
      <c r="L280" s="8">
        <f xml:space="preserve"> (Data!$C$45 - L$84 - L$40)</f>
        <v>0</v>
      </c>
      <c r="M280" s="8">
        <f xml:space="preserve"> (Data!$C$45 - M$84 - M$40)</f>
        <v>0</v>
      </c>
      <c r="N280" s="8">
        <f xml:space="preserve"> (Data!$C$45 - N$84 - N$40)</f>
        <v>-1</v>
      </c>
      <c r="O280" s="8">
        <f xml:space="preserve"> (Data!$C$45 - O$84 - O$40)</f>
        <v>-1</v>
      </c>
      <c r="P280" s="8">
        <f xml:space="preserve"> (Data!$C$45 - P$84 - P$40)</f>
        <v>-2</v>
      </c>
      <c r="Q280" s="8">
        <f xml:space="preserve"> (Data!$C$45 - Q$84 - Q$40)</f>
        <v>-2</v>
      </c>
      <c r="R280" s="8">
        <f xml:space="preserve"> (Data!$C$45 - R$84 - R$40)</f>
        <v>-3</v>
      </c>
      <c r="S280" s="8">
        <f xml:space="preserve"> (Data!$C$45 - S$84 - S$40)</f>
        <v>-3</v>
      </c>
      <c r="T280" s="8">
        <f xml:space="preserve"> (Data!$C$45 - T$84 - T$40)</f>
        <v>-4</v>
      </c>
      <c r="U280" s="8">
        <f xml:space="preserve"> (Data!$C$45 - U$84 - U$40)</f>
        <v>-4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16</v>
      </c>
      <c r="C282" s="8">
        <f xml:space="preserve"> (Data!$C$46 - C$86 - C$40)</f>
        <v>15</v>
      </c>
      <c r="D282" s="8">
        <f xml:space="preserve"> (Data!$C$46 - D$86 - D$40)</f>
        <v>15</v>
      </c>
      <c r="E282" s="8">
        <f xml:space="preserve"> (Data!$C$46 - E$86 - E$40)</f>
        <v>14</v>
      </c>
      <c r="F282" s="8">
        <f xml:space="preserve"> (Data!$C$46 - F$86 - F$40)</f>
        <v>14</v>
      </c>
      <c r="G282" s="8">
        <f xml:space="preserve"> (Data!$C$46 - G$86 - G$40)</f>
        <v>13</v>
      </c>
      <c r="H282" s="8">
        <f xml:space="preserve"> (Data!$C$46 - H$86 - H$40)</f>
        <v>13</v>
      </c>
      <c r="I282" s="8">
        <f xml:space="preserve"> (Data!$C$46 - I$86 - I$40)</f>
        <v>12</v>
      </c>
      <c r="J282" s="8">
        <f xml:space="preserve"> (Data!$C$46 - J$86 - J$40)</f>
        <v>12</v>
      </c>
      <c r="K282" s="8">
        <f xml:space="preserve"> (Data!$C$46 - K$86 - K$40)</f>
        <v>11</v>
      </c>
      <c r="L282" s="8">
        <f xml:space="preserve"> (Data!$C$46 - L$86 - L$40)</f>
        <v>10</v>
      </c>
      <c r="M282" s="8">
        <f xml:space="preserve"> (Data!$C$46 - M$86 - M$40)</f>
        <v>10</v>
      </c>
      <c r="N282" s="8">
        <f xml:space="preserve"> (Data!$C$46 - N$86 - N$40)</f>
        <v>10</v>
      </c>
      <c r="O282" s="8">
        <f xml:space="preserve"> (Data!$C$46 - O$86 - O$40)</f>
        <v>9</v>
      </c>
      <c r="P282" s="8">
        <f xml:space="preserve"> (Data!$C$46 - P$86 - P$40)</f>
        <v>9</v>
      </c>
      <c r="Q282" s="8">
        <f xml:space="preserve"> (Data!$C$46 - Q$86 - Q$40)</f>
        <v>8</v>
      </c>
      <c r="R282" s="8">
        <f xml:space="preserve"> (Data!$C$46 - R$86 - R$40)</f>
        <v>8</v>
      </c>
      <c r="S282" s="8">
        <f xml:space="preserve"> (Data!$C$46 - S$86 - S$40)</f>
        <v>8</v>
      </c>
      <c r="T282" s="8">
        <f xml:space="preserve"> (Data!$C$46 - T$86 - T$40)</f>
        <v>7</v>
      </c>
      <c r="U282" s="8">
        <f xml:space="preserve"> (Data!$C$46 - U$86 - U$40)</f>
        <v>7</v>
      </c>
    </row>
    <row r="283" spans="1:21">
      <c r="A283" s="8" t="s">
        <v>64</v>
      </c>
      <c r="B283" s="8">
        <f xml:space="preserve"> (Data!$C$46 - B$85 - B$40)</f>
        <v>16</v>
      </c>
      <c r="C283" s="8">
        <f xml:space="preserve"> (Data!$C$46 - C$85 - C$40)</f>
        <v>15</v>
      </c>
      <c r="D283" s="8">
        <f xml:space="preserve"> (Data!$C$46 - D$85 - D$40)</f>
        <v>15</v>
      </c>
      <c r="E283" s="8">
        <f xml:space="preserve"> (Data!$C$46 - E$85 - E$40)</f>
        <v>14</v>
      </c>
      <c r="F283" s="8">
        <f xml:space="preserve"> (Data!$C$46 - F$85 - F$40)</f>
        <v>14</v>
      </c>
      <c r="G283" s="8">
        <f xml:space="preserve"> (Data!$C$46 - G$85 - G$40)</f>
        <v>13</v>
      </c>
      <c r="H283" s="8">
        <f xml:space="preserve"> (Data!$C$46 - H$85 - H$40)</f>
        <v>13</v>
      </c>
      <c r="I283" s="8">
        <f xml:space="preserve"> (Data!$C$46 - I$85 - I$40)</f>
        <v>11</v>
      </c>
      <c r="J283" s="8">
        <f xml:space="preserve"> (Data!$C$46 - J$85 - J$40)</f>
        <v>11</v>
      </c>
      <c r="K283" s="8">
        <f xml:space="preserve"> (Data!$C$46 - K$85 - K$40)</f>
        <v>9</v>
      </c>
      <c r="L283" s="8">
        <f xml:space="preserve"> (Data!$C$46 - L$85 - L$40)</f>
        <v>8</v>
      </c>
      <c r="M283" s="8">
        <f xml:space="preserve"> (Data!$C$46 - M$85 - M$40)</f>
        <v>8</v>
      </c>
      <c r="N283" s="8">
        <f xml:space="preserve"> (Data!$C$46 - N$85 - N$40)</f>
        <v>7</v>
      </c>
      <c r="O283" s="8">
        <f xml:space="preserve"> (Data!$C$46 - O$85 - O$40)</f>
        <v>7</v>
      </c>
      <c r="P283" s="8">
        <f xml:space="preserve"> (Data!$C$46 - P$85 - P$40)</f>
        <v>6</v>
      </c>
      <c r="Q283" s="8">
        <f xml:space="preserve"> (Data!$C$46 - Q$85 - Q$40)</f>
        <v>6</v>
      </c>
      <c r="R283" s="8">
        <f xml:space="preserve"> (Data!$C$46 - R$85 - R$40)</f>
        <v>5</v>
      </c>
      <c r="S283" s="8">
        <f xml:space="preserve"> (Data!$C$46 - S$85 - S$40)</f>
        <v>5</v>
      </c>
      <c r="T283" s="8">
        <f xml:space="preserve"> (Data!$C$46 - T$85 - T$40)</f>
        <v>4</v>
      </c>
      <c r="U283" s="8">
        <f xml:space="preserve"> (Data!$C$46 - U$85 - U$40)</f>
        <v>4</v>
      </c>
    </row>
    <row r="284" spans="1:21">
      <c r="A284" s="8" t="s">
        <v>65</v>
      </c>
      <c r="B284" s="8">
        <f xml:space="preserve"> (Data!$C$46 - B$85 - B$40)</f>
        <v>16</v>
      </c>
      <c r="C284" s="8">
        <f xml:space="preserve"> (Data!$C$46 - C$85 - C$40)</f>
        <v>15</v>
      </c>
      <c r="D284" s="8">
        <f xml:space="preserve"> (Data!$C$46 - D$85 - D$40)</f>
        <v>15</v>
      </c>
      <c r="E284" s="8">
        <f xml:space="preserve"> (Data!$C$46 - E$85 - E$40)</f>
        <v>14</v>
      </c>
      <c r="F284" s="8">
        <f xml:space="preserve"> (Data!$C$46 - F$85 - F$40)</f>
        <v>14</v>
      </c>
      <c r="G284" s="8">
        <f xml:space="preserve"> (Data!$C$46 - G$85 - G$40)</f>
        <v>13</v>
      </c>
      <c r="H284" s="8">
        <f xml:space="preserve"> (Data!$C$46 - H$85 - H$40)</f>
        <v>13</v>
      </c>
      <c r="I284" s="8">
        <f xml:space="preserve"> (Data!$C$46 - I$85 - I$40)</f>
        <v>11</v>
      </c>
      <c r="J284" s="8">
        <f xml:space="preserve"> (Data!$C$46 - J$85 - J$40)</f>
        <v>11</v>
      </c>
      <c r="K284" s="8">
        <f xml:space="preserve"> (Data!$C$46 - K$85 - K$40)</f>
        <v>9</v>
      </c>
      <c r="L284" s="8">
        <f xml:space="preserve"> (Data!$C$46 - L$85 - L$40)</f>
        <v>8</v>
      </c>
      <c r="M284" s="8">
        <f xml:space="preserve"> (Data!$C$46 - M$85 - M$40)</f>
        <v>8</v>
      </c>
      <c r="N284" s="8">
        <f xml:space="preserve"> (Data!$C$46 - N$85 - N$40)</f>
        <v>7</v>
      </c>
      <c r="O284" s="8">
        <f xml:space="preserve"> (Data!$C$46 - O$85 - O$40)</f>
        <v>7</v>
      </c>
      <c r="P284" s="8">
        <f xml:space="preserve"> (Data!$C$46 - P$85 - P$40)</f>
        <v>6</v>
      </c>
      <c r="Q284" s="8">
        <f xml:space="preserve"> (Data!$C$46 - Q$85 - Q$40)</f>
        <v>6</v>
      </c>
      <c r="R284" s="8">
        <f xml:space="preserve"> (Data!$C$46 - R$85 - R$40)</f>
        <v>5</v>
      </c>
      <c r="S284" s="8">
        <f xml:space="preserve"> (Data!$C$46 - S$85 - S$40)</f>
        <v>5</v>
      </c>
      <c r="T284" s="8">
        <f xml:space="preserve"> (Data!$C$46 - T$85 - T$40)</f>
        <v>4</v>
      </c>
      <c r="U284" s="8">
        <f xml:space="preserve"> (Data!$C$46 - U$85 - U$40)</f>
        <v>4</v>
      </c>
    </row>
    <row r="285" spans="1:21">
      <c r="A285" s="8" t="s">
        <v>66</v>
      </c>
      <c r="B285" s="8">
        <f xml:space="preserve"> (Data!$C$46 - B$84 - B$40)</f>
        <v>12</v>
      </c>
      <c r="C285" s="8">
        <f xml:space="preserve"> (Data!$C$46 - C$84 - C$40)</f>
        <v>11</v>
      </c>
      <c r="D285" s="8">
        <f xml:space="preserve"> (Data!$C$46 - D$84 - D$40)</f>
        <v>11</v>
      </c>
      <c r="E285" s="8">
        <f xml:space="preserve"> (Data!$C$46 - E$84 - E$40)</f>
        <v>10</v>
      </c>
      <c r="F285" s="8">
        <f xml:space="preserve"> (Data!$C$46 - F$84 - F$40)</f>
        <v>10</v>
      </c>
      <c r="G285" s="8">
        <f xml:space="preserve"> (Data!$C$46 - G$84 - G$40)</f>
        <v>9</v>
      </c>
      <c r="H285" s="8">
        <f xml:space="preserve"> (Data!$C$46 - H$84 - H$40)</f>
        <v>9</v>
      </c>
      <c r="I285" s="8">
        <f xml:space="preserve"> (Data!$C$46 - I$84 - I$40)</f>
        <v>8</v>
      </c>
      <c r="J285" s="8">
        <f xml:space="preserve"> (Data!$C$46 - J$84 - J$40)</f>
        <v>8</v>
      </c>
      <c r="K285" s="8">
        <f xml:space="preserve"> (Data!$C$46 - K$84 - K$40)</f>
        <v>6</v>
      </c>
      <c r="L285" s="8">
        <f xml:space="preserve"> (Data!$C$46 - L$84 - L$40)</f>
        <v>5</v>
      </c>
      <c r="M285" s="8">
        <f xml:space="preserve"> (Data!$C$46 - M$84 - M$40)</f>
        <v>5</v>
      </c>
      <c r="N285" s="8">
        <f xml:space="preserve"> (Data!$C$46 - N$84 - N$40)</f>
        <v>4</v>
      </c>
      <c r="O285" s="8">
        <f xml:space="preserve"> (Data!$C$46 - O$84 - O$40)</f>
        <v>4</v>
      </c>
      <c r="P285" s="8">
        <f xml:space="preserve"> (Data!$C$46 - P$84 - P$40)</f>
        <v>3</v>
      </c>
      <c r="Q285" s="8">
        <f xml:space="preserve"> (Data!$C$46 - Q$84 - Q$40)</f>
        <v>3</v>
      </c>
      <c r="R285" s="8">
        <f xml:space="preserve"> (Data!$C$46 - R$84 - R$40)</f>
        <v>2</v>
      </c>
      <c r="S285" s="8">
        <f xml:space="preserve"> (Data!$C$46 - S$84 - S$40)</f>
        <v>2</v>
      </c>
      <c r="T285" s="8">
        <f xml:space="preserve"> (Data!$C$46 - T$84 - T$40)</f>
        <v>1</v>
      </c>
      <c r="U285" s="8">
        <f xml:space="preserve"> (Data!$C$46 - U$84 - U$40)</f>
        <v>1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11</v>
      </c>
      <c r="C289" s="8">
        <f xml:space="preserve"> (Data!$D$44 - C$86 - C$40)</f>
        <v>10</v>
      </c>
      <c r="D289" s="8">
        <f xml:space="preserve"> (Data!$D$44 - D$86 - D$40)</f>
        <v>10</v>
      </c>
      <c r="E289" s="8">
        <f xml:space="preserve"> (Data!$D$44 - E$86 - E$40)</f>
        <v>9</v>
      </c>
      <c r="F289" s="8">
        <f xml:space="preserve"> (Data!$D$44 - F$86 - F$40)</f>
        <v>9</v>
      </c>
      <c r="G289" s="8">
        <f xml:space="preserve"> (Data!$D$44 - G$86 - G$40)</f>
        <v>8</v>
      </c>
      <c r="H289" s="8">
        <f xml:space="preserve"> (Data!$D$44 - H$86 - H$40)</f>
        <v>8</v>
      </c>
      <c r="I289" s="8">
        <f xml:space="preserve"> (Data!$D$44 - I$86 - I$40)</f>
        <v>7</v>
      </c>
      <c r="J289" s="8">
        <f xml:space="preserve"> (Data!$D$44 - J$86 - J$40)</f>
        <v>7</v>
      </c>
      <c r="K289" s="8">
        <f xml:space="preserve"> (Data!$D$44 - K$86 - K$40)</f>
        <v>6</v>
      </c>
      <c r="L289" s="8">
        <f xml:space="preserve"> (Data!$D$44 - L$86 - L$40)</f>
        <v>5</v>
      </c>
      <c r="M289" s="8">
        <f xml:space="preserve"> (Data!$D$44 - M$86 - M$40)</f>
        <v>5</v>
      </c>
      <c r="N289" s="8">
        <f xml:space="preserve"> (Data!$D$44 - N$86 - N$40)</f>
        <v>5</v>
      </c>
      <c r="O289" s="8">
        <f xml:space="preserve"> (Data!$D$44 - O$86 - O$40)</f>
        <v>4</v>
      </c>
      <c r="P289" s="8">
        <f xml:space="preserve"> (Data!$D$44 - P$86 - P$40)</f>
        <v>4</v>
      </c>
      <c r="Q289" s="8">
        <f xml:space="preserve"> (Data!$D$44 - Q$86 - Q$40)</f>
        <v>3</v>
      </c>
      <c r="R289" s="8">
        <f xml:space="preserve"> (Data!$D$44 - R$86 - R$40)</f>
        <v>3</v>
      </c>
      <c r="S289" s="8">
        <f xml:space="preserve"> (Data!$D$44 - S$86 - S$40)</f>
        <v>3</v>
      </c>
      <c r="T289" s="8">
        <f xml:space="preserve"> (Data!$D$44 - T$86 - T$40)</f>
        <v>2</v>
      </c>
      <c r="U289" s="8">
        <f xml:space="preserve"> (Data!$D$44 - U$86 - U$40)</f>
        <v>2</v>
      </c>
    </row>
    <row r="290" spans="1:21">
      <c r="A290" s="8" t="s">
        <v>64</v>
      </c>
      <c r="B290" s="8">
        <f xml:space="preserve"> (Data!$D$44 - B$85 - B$40)</f>
        <v>11</v>
      </c>
      <c r="C290" s="8">
        <f xml:space="preserve"> (Data!$D$44 - C$85 - C$40)</f>
        <v>10</v>
      </c>
      <c r="D290" s="8">
        <f xml:space="preserve"> (Data!$D$44 - D$85 - D$40)</f>
        <v>10</v>
      </c>
      <c r="E290" s="8">
        <f xml:space="preserve"> (Data!$D$44 - E$85 - E$40)</f>
        <v>9</v>
      </c>
      <c r="F290" s="8">
        <f xml:space="preserve"> (Data!$D$44 - F$85 - F$40)</f>
        <v>9</v>
      </c>
      <c r="G290" s="8">
        <f xml:space="preserve"> (Data!$D$44 - G$85 - G$40)</f>
        <v>8</v>
      </c>
      <c r="H290" s="8">
        <f xml:space="preserve"> (Data!$D$44 - H$85 - H$40)</f>
        <v>8</v>
      </c>
      <c r="I290" s="8">
        <f xml:space="preserve"> (Data!$D$44 - I$85 - I$40)</f>
        <v>6</v>
      </c>
      <c r="J290" s="8">
        <f xml:space="preserve"> (Data!$D$44 - J$85 - J$40)</f>
        <v>6</v>
      </c>
      <c r="K290" s="8">
        <f xml:space="preserve"> (Data!$D$44 - K$85 - K$40)</f>
        <v>4</v>
      </c>
      <c r="L290" s="8">
        <f xml:space="preserve"> (Data!$D$44 - L$85 - L$40)</f>
        <v>3</v>
      </c>
      <c r="M290" s="8">
        <f xml:space="preserve"> (Data!$D$44 - M$85 - M$40)</f>
        <v>3</v>
      </c>
      <c r="N290" s="8">
        <f xml:space="preserve"> (Data!$D$44 - N$85 - N$40)</f>
        <v>2</v>
      </c>
      <c r="O290" s="8">
        <f xml:space="preserve"> (Data!$D$44 - O$85 - O$40)</f>
        <v>2</v>
      </c>
      <c r="P290" s="8">
        <f xml:space="preserve"> (Data!$D$44 - P$85 - P$40)</f>
        <v>1</v>
      </c>
      <c r="Q290" s="8">
        <f xml:space="preserve"> (Data!$D$44 - Q$85 - Q$40)</f>
        <v>1</v>
      </c>
      <c r="R290" s="8">
        <f xml:space="preserve"> (Data!$D$44 - R$85 - R$40)</f>
        <v>0</v>
      </c>
      <c r="S290" s="8">
        <f xml:space="preserve"> (Data!$D$44 - S$85 - S$40)</f>
        <v>0</v>
      </c>
      <c r="T290" s="8">
        <f xml:space="preserve"> (Data!$D$44 - T$85 - T$40)</f>
        <v>-1</v>
      </c>
      <c r="U290" s="8">
        <f xml:space="preserve"> (Data!$D$44 - U$85 - U$40)</f>
        <v>-1</v>
      </c>
    </row>
    <row r="291" spans="1:21">
      <c r="A291" s="8" t="s">
        <v>65</v>
      </c>
      <c r="B291" s="8">
        <f xml:space="preserve"> (Data!$D$44 - B$85 - B$40)</f>
        <v>11</v>
      </c>
      <c r="C291" s="8">
        <f xml:space="preserve"> (Data!$D$44 - C$85 - C$40)</f>
        <v>10</v>
      </c>
      <c r="D291" s="8">
        <f xml:space="preserve"> (Data!$D$44 - D$85 - D$40)</f>
        <v>10</v>
      </c>
      <c r="E291" s="8">
        <f xml:space="preserve"> (Data!$D$44 - E$85 - E$40)</f>
        <v>9</v>
      </c>
      <c r="F291" s="8">
        <f xml:space="preserve"> (Data!$D$44 - F$85 - F$40)</f>
        <v>9</v>
      </c>
      <c r="G291" s="8">
        <f xml:space="preserve"> (Data!$D$44 - G$85 - G$40)</f>
        <v>8</v>
      </c>
      <c r="H291" s="8">
        <f xml:space="preserve"> (Data!$D$44 - H$85 - H$40)</f>
        <v>8</v>
      </c>
      <c r="I291" s="8">
        <f xml:space="preserve"> (Data!$D$44 - I$85 - I$40)</f>
        <v>6</v>
      </c>
      <c r="J291" s="8">
        <f xml:space="preserve"> (Data!$D$44 - J$85 - J$40)</f>
        <v>6</v>
      </c>
      <c r="K291" s="8">
        <f xml:space="preserve"> (Data!$D$44 - K$85 - K$40)</f>
        <v>4</v>
      </c>
      <c r="L291" s="8">
        <f xml:space="preserve"> (Data!$D$44 - L$85 - L$40)</f>
        <v>3</v>
      </c>
      <c r="M291" s="8">
        <f xml:space="preserve"> (Data!$D$44 - M$85 - M$40)</f>
        <v>3</v>
      </c>
      <c r="N291" s="8">
        <f xml:space="preserve"> (Data!$D$44 - N$85 - N$40)</f>
        <v>2</v>
      </c>
      <c r="O291" s="8">
        <f xml:space="preserve"> (Data!$D$44 - O$85 - O$40)</f>
        <v>2</v>
      </c>
      <c r="P291" s="8">
        <f xml:space="preserve"> (Data!$D$44 - P$85 - P$40)</f>
        <v>1</v>
      </c>
      <c r="Q291" s="8">
        <f xml:space="preserve"> (Data!$D$44 - Q$85 - Q$40)</f>
        <v>1</v>
      </c>
      <c r="R291" s="8">
        <f xml:space="preserve"> (Data!$D$44 - R$85 - R$40)</f>
        <v>0</v>
      </c>
      <c r="S291" s="8">
        <f xml:space="preserve"> (Data!$D$44 - S$85 - S$40)</f>
        <v>0</v>
      </c>
      <c r="T291" s="8">
        <f xml:space="preserve"> (Data!$D$44 - T$85 - T$40)</f>
        <v>-1</v>
      </c>
      <c r="U291" s="8">
        <f xml:space="preserve"> (Data!$D$44 - U$85 - U$40)</f>
        <v>-1</v>
      </c>
    </row>
    <row r="292" spans="1:21">
      <c r="A292" s="8" t="s">
        <v>66</v>
      </c>
      <c r="B292" s="8">
        <f xml:space="preserve"> (Data!$D$44 - B$84 - B$40)</f>
        <v>7</v>
      </c>
      <c r="C292" s="8">
        <f xml:space="preserve"> (Data!$D$44 - C$84 - C$40)</f>
        <v>6</v>
      </c>
      <c r="D292" s="8">
        <f xml:space="preserve"> (Data!$D$44 - D$84 - D$40)</f>
        <v>6</v>
      </c>
      <c r="E292" s="8">
        <f xml:space="preserve"> (Data!$D$44 - E$84 - E$40)</f>
        <v>5</v>
      </c>
      <c r="F292" s="8">
        <f xml:space="preserve"> (Data!$D$44 - F$84 - F$40)</f>
        <v>5</v>
      </c>
      <c r="G292" s="8">
        <f xml:space="preserve"> (Data!$D$44 - G$84 - G$40)</f>
        <v>4</v>
      </c>
      <c r="H292" s="8">
        <f xml:space="preserve"> (Data!$D$44 - H$84 - H$40)</f>
        <v>4</v>
      </c>
      <c r="I292" s="8">
        <f xml:space="preserve"> (Data!$D$44 - I$84 - I$40)</f>
        <v>3</v>
      </c>
      <c r="J292" s="8">
        <f xml:space="preserve"> (Data!$D$44 - J$84 - J$40)</f>
        <v>3</v>
      </c>
      <c r="K292" s="8">
        <f xml:space="preserve"> (Data!$D$44 - K$84 - K$40)</f>
        <v>1</v>
      </c>
      <c r="L292" s="8">
        <f xml:space="preserve"> (Data!$D$44 - L$84 - L$40)</f>
        <v>0</v>
      </c>
      <c r="M292" s="8">
        <f xml:space="preserve"> (Data!$D$44 - M$84 - M$40)</f>
        <v>0</v>
      </c>
      <c r="N292" s="8">
        <f xml:space="preserve"> (Data!$D$44 - N$84 - N$40)</f>
        <v>-1</v>
      </c>
      <c r="O292" s="8">
        <f xml:space="preserve"> (Data!$D$44 - O$84 - O$40)</f>
        <v>-1</v>
      </c>
      <c r="P292" s="8">
        <f xml:space="preserve"> (Data!$D$44 - P$84 - P$40)</f>
        <v>-2</v>
      </c>
      <c r="Q292" s="8">
        <f xml:space="preserve"> (Data!$D$44 - Q$84 - Q$40)</f>
        <v>-2</v>
      </c>
      <c r="R292" s="8">
        <f xml:space="preserve"> (Data!$D$44 - R$84 - R$40)</f>
        <v>-3</v>
      </c>
      <c r="S292" s="8">
        <f xml:space="preserve"> (Data!$D$44 - S$84 - S$40)</f>
        <v>-3</v>
      </c>
      <c r="T292" s="8">
        <f xml:space="preserve"> (Data!$D$44 - T$84 - T$40)</f>
        <v>-4</v>
      </c>
      <c r="U292" s="8">
        <f xml:space="preserve"> (Data!$D$44 - U$84 - U$40)</f>
        <v>-4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16</v>
      </c>
      <c r="C294" s="8">
        <f xml:space="preserve"> (Data!$D$45 - C$86 - C$40)</f>
        <v>15</v>
      </c>
      <c r="D294" s="8">
        <f xml:space="preserve"> (Data!$D$45 - D$86 - D$40)</f>
        <v>15</v>
      </c>
      <c r="E294" s="8">
        <f xml:space="preserve"> (Data!$D$45 - E$86 - E$40)</f>
        <v>14</v>
      </c>
      <c r="F294" s="8">
        <f xml:space="preserve"> (Data!$D$45 - F$86 - F$40)</f>
        <v>14</v>
      </c>
      <c r="G294" s="8">
        <f xml:space="preserve"> (Data!$D$45 - G$86 - G$40)</f>
        <v>13</v>
      </c>
      <c r="H294" s="8">
        <f xml:space="preserve"> (Data!$D$45 - H$86 - H$40)</f>
        <v>13</v>
      </c>
      <c r="I294" s="8">
        <f xml:space="preserve"> (Data!$D$45 - I$86 - I$40)</f>
        <v>12</v>
      </c>
      <c r="J294" s="8">
        <f xml:space="preserve"> (Data!$D$45 - J$86 - J$40)</f>
        <v>12</v>
      </c>
      <c r="K294" s="8">
        <f xml:space="preserve"> (Data!$D$45 - K$86 - K$40)</f>
        <v>11</v>
      </c>
      <c r="L294" s="8">
        <f xml:space="preserve"> (Data!$D$45 - L$86 - L$40)</f>
        <v>10</v>
      </c>
      <c r="M294" s="8">
        <f xml:space="preserve"> (Data!$D$45 - M$86 - M$40)</f>
        <v>10</v>
      </c>
      <c r="N294" s="8">
        <f xml:space="preserve"> (Data!$D$45 - N$86 - N$40)</f>
        <v>10</v>
      </c>
      <c r="O294" s="8">
        <f xml:space="preserve"> (Data!$D$45 - O$86 - O$40)</f>
        <v>9</v>
      </c>
      <c r="P294" s="8">
        <f xml:space="preserve"> (Data!$D$45 - P$86 - P$40)</f>
        <v>9</v>
      </c>
      <c r="Q294" s="8">
        <f xml:space="preserve"> (Data!$D$45 - Q$86 - Q$40)</f>
        <v>8</v>
      </c>
      <c r="R294" s="8">
        <f xml:space="preserve"> (Data!$D$45 - R$86 - R$40)</f>
        <v>8</v>
      </c>
      <c r="S294" s="8">
        <f xml:space="preserve"> (Data!$D$45 - S$86 - S$40)</f>
        <v>8</v>
      </c>
      <c r="T294" s="8">
        <f xml:space="preserve"> (Data!$D$45 - T$86 - T$40)</f>
        <v>7</v>
      </c>
      <c r="U294" s="8">
        <f xml:space="preserve"> (Data!$D$45 - U$86 - U$40)</f>
        <v>7</v>
      </c>
    </row>
    <row r="295" spans="1:21">
      <c r="A295" s="8" t="s">
        <v>64</v>
      </c>
      <c r="B295" s="8">
        <f xml:space="preserve"> (Data!$D$45 - B$85 - B$40)</f>
        <v>16</v>
      </c>
      <c r="C295" s="8">
        <f xml:space="preserve"> (Data!$D$45 - C$85 - C$40)</f>
        <v>15</v>
      </c>
      <c r="D295" s="8">
        <f xml:space="preserve"> (Data!$D$45 - D$85 - D$40)</f>
        <v>15</v>
      </c>
      <c r="E295" s="8">
        <f xml:space="preserve"> (Data!$D$45 - E$85 - E$40)</f>
        <v>14</v>
      </c>
      <c r="F295" s="8">
        <f xml:space="preserve"> (Data!$D$45 - F$85 - F$40)</f>
        <v>14</v>
      </c>
      <c r="G295" s="8">
        <f xml:space="preserve"> (Data!$D$45 - G$85 - G$40)</f>
        <v>13</v>
      </c>
      <c r="H295" s="8">
        <f xml:space="preserve"> (Data!$D$45 - H$85 - H$40)</f>
        <v>13</v>
      </c>
      <c r="I295" s="8">
        <f xml:space="preserve"> (Data!$D$45 - I$85 - I$40)</f>
        <v>11</v>
      </c>
      <c r="J295" s="8">
        <f xml:space="preserve"> (Data!$D$45 - J$85 - J$40)</f>
        <v>11</v>
      </c>
      <c r="K295" s="8">
        <f xml:space="preserve"> (Data!$D$45 - K$85 - K$40)</f>
        <v>9</v>
      </c>
      <c r="L295" s="8">
        <f xml:space="preserve"> (Data!$D$45 - L$85 - L$40)</f>
        <v>8</v>
      </c>
      <c r="M295" s="8">
        <f xml:space="preserve"> (Data!$D$45 - M$85 - M$40)</f>
        <v>8</v>
      </c>
      <c r="N295" s="8">
        <f xml:space="preserve"> (Data!$D$45 - N$85 - N$40)</f>
        <v>7</v>
      </c>
      <c r="O295" s="8">
        <f xml:space="preserve"> (Data!$D$45 - O$85 - O$40)</f>
        <v>7</v>
      </c>
      <c r="P295" s="8">
        <f xml:space="preserve"> (Data!$D$45 - P$85 - P$40)</f>
        <v>6</v>
      </c>
      <c r="Q295" s="8">
        <f xml:space="preserve"> (Data!$D$45 - Q$85 - Q$40)</f>
        <v>6</v>
      </c>
      <c r="R295" s="8">
        <f xml:space="preserve"> (Data!$D$45 - R$85 - R$40)</f>
        <v>5</v>
      </c>
      <c r="S295" s="8">
        <f xml:space="preserve"> (Data!$D$45 - S$85 - S$40)</f>
        <v>5</v>
      </c>
      <c r="T295" s="8">
        <f xml:space="preserve"> (Data!$D$45 - T$85 - T$40)</f>
        <v>4</v>
      </c>
      <c r="U295" s="8">
        <f xml:space="preserve"> (Data!$D$45 - U$85 - U$40)</f>
        <v>4</v>
      </c>
    </row>
    <row r="296" spans="1:21">
      <c r="A296" s="8" t="s">
        <v>65</v>
      </c>
      <c r="B296" s="8">
        <f xml:space="preserve"> (Data!$D$45 - B$85 - B$40)</f>
        <v>16</v>
      </c>
      <c r="C296" s="8">
        <f xml:space="preserve"> (Data!$D$45 - C$85 - C$40)</f>
        <v>15</v>
      </c>
      <c r="D296" s="8">
        <f xml:space="preserve"> (Data!$D$45 - D$85 - D$40)</f>
        <v>15</v>
      </c>
      <c r="E296" s="8">
        <f xml:space="preserve"> (Data!$D$45 - E$85 - E$40)</f>
        <v>14</v>
      </c>
      <c r="F296" s="8">
        <f xml:space="preserve"> (Data!$D$45 - F$85 - F$40)</f>
        <v>14</v>
      </c>
      <c r="G296" s="8">
        <f xml:space="preserve"> (Data!$D$45 - G$85 - G$40)</f>
        <v>13</v>
      </c>
      <c r="H296" s="8">
        <f xml:space="preserve"> (Data!$D$45 - H$85 - H$40)</f>
        <v>13</v>
      </c>
      <c r="I296" s="8">
        <f xml:space="preserve"> (Data!$D$45 - I$85 - I$40)</f>
        <v>11</v>
      </c>
      <c r="J296" s="8">
        <f xml:space="preserve"> (Data!$D$45 - J$85 - J$40)</f>
        <v>11</v>
      </c>
      <c r="K296" s="8">
        <f xml:space="preserve"> (Data!$D$45 - K$85 - K$40)</f>
        <v>9</v>
      </c>
      <c r="L296" s="8">
        <f xml:space="preserve"> (Data!$D$45 - L$85 - L$40)</f>
        <v>8</v>
      </c>
      <c r="M296" s="8">
        <f xml:space="preserve"> (Data!$D$45 - M$85 - M$40)</f>
        <v>8</v>
      </c>
      <c r="N296" s="8">
        <f xml:space="preserve"> (Data!$D$45 - N$85 - N$40)</f>
        <v>7</v>
      </c>
      <c r="O296" s="8">
        <f xml:space="preserve"> (Data!$D$45 - O$85 - O$40)</f>
        <v>7</v>
      </c>
      <c r="P296" s="8">
        <f xml:space="preserve"> (Data!$D$45 - P$85 - P$40)</f>
        <v>6</v>
      </c>
      <c r="Q296" s="8">
        <f xml:space="preserve"> (Data!$D$45 - Q$85 - Q$40)</f>
        <v>6</v>
      </c>
      <c r="R296" s="8">
        <f xml:space="preserve"> (Data!$D$45 - R$85 - R$40)</f>
        <v>5</v>
      </c>
      <c r="S296" s="8">
        <f xml:space="preserve"> (Data!$D$45 - S$85 - S$40)</f>
        <v>5</v>
      </c>
      <c r="T296" s="8">
        <f xml:space="preserve"> (Data!$D$45 - T$85 - T$40)</f>
        <v>4</v>
      </c>
      <c r="U296" s="8">
        <f xml:space="preserve"> (Data!$D$45 - U$85 - U$40)</f>
        <v>4</v>
      </c>
    </row>
    <row r="297" spans="1:21">
      <c r="A297" s="8" t="s">
        <v>66</v>
      </c>
      <c r="B297" s="8">
        <f xml:space="preserve"> (Data!$D$45 - B$84 - B$40)</f>
        <v>12</v>
      </c>
      <c r="C297" s="8">
        <f xml:space="preserve"> (Data!$D$45 - C$84 - C$40)</f>
        <v>11</v>
      </c>
      <c r="D297" s="8">
        <f xml:space="preserve"> (Data!$D$45 - D$84 - D$40)</f>
        <v>11</v>
      </c>
      <c r="E297" s="8">
        <f xml:space="preserve"> (Data!$D$45 - E$84 - E$40)</f>
        <v>10</v>
      </c>
      <c r="F297" s="8">
        <f xml:space="preserve"> (Data!$D$45 - F$84 - F$40)</f>
        <v>10</v>
      </c>
      <c r="G297" s="8">
        <f xml:space="preserve"> (Data!$D$45 - G$84 - G$40)</f>
        <v>9</v>
      </c>
      <c r="H297" s="8">
        <f xml:space="preserve"> (Data!$D$45 - H$84 - H$40)</f>
        <v>9</v>
      </c>
      <c r="I297" s="8">
        <f xml:space="preserve"> (Data!$D$45 - I$84 - I$40)</f>
        <v>8</v>
      </c>
      <c r="J297" s="8">
        <f xml:space="preserve"> (Data!$D$45 - J$84 - J$40)</f>
        <v>8</v>
      </c>
      <c r="K297" s="8">
        <f xml:space="preserve"> (Data!$D$45 - K$84 - K$40)</f>
        <v>6</v>
      </c>
      <c r="L297" s="8">
        <f xml:space="preserve"> (Data!$D$45 - L$84 - L$40)</f>
        <v>5</v>
      </c>
      <c r="M297" s="8">
        <f xml:space="preserve"> (Data!$D$45 - M$84 - M$40)</f>
        <v>5</v>
      </c>
      <c r="N297" s="8">
        <f xml:space="preserve"> (Data!$D$45 - N$84 - N$40)</f>
        <v>4</v>
      </c>
      <c r="O297" s="8">
        <f xml:space="preserve"> (Data!$D$45 - O$84 - O$40)</f>
        <v>4</v>
      </c>
      <c r="P297" s="8">
        <f xml:space="preserve"> (Data!$D$45 - P$84 - P$40)</f>
        <v>3</v>
      </c>
      <c r="Q297" s="8">
        <f xml:space="preserve"> (Data!$D$45 - Q$84 - Q$40)</f>
        <v>3</v>
      </c>
      <c r="R297" s="8">
        <f xml:space="preserve"> (Data!$D$45 - R$84 - R$40)</f>
        <v>2</v>
      </c>
      <c r="S297" s="8">
        <f xml:space="preserve"> (Data!$D$45 - S$84 - S$40)</f>
        <v>2</v>
      </c>
      <c r="T297" s="8">
        <f xml:space="preserve"> (Data!$D$45 - T$84 - T$40)</f>
        <v>1</v>
      </c>
      <c r="U297" s="8">
        <f xml:space="preserve"> (Data!$D$45 - U$84 - U$40)</f>
        <v>1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21</v>
      </c>
      <c r="C299" s="8">
        <f xml:space="preserve"> (Data!$D$46 - C$86 - C$40)</f>
        <v>20</v>
      </c>
      <c r="D299" s="8">
        <f xml:space="preserve"> (Data!$D$46 - D$86 - D$40)</f>
        <v>20</v>
      </c>
      <c r="E299" s="8">
        <f xml:space="preserve"> (Data!$D$46 - E$86 - E$40)</f>
        <v>19</v>
      </c>
      <c r="F299" s="8">
        <f xml:space="preserve"> (Data!$D$46 - F$86 - F$40)</f>
        <v>19</v>
      </c>
      <c r="G299" s="8">
        <f xml:space="preserve"> (Data!$D$46 - G$86 - G$40)</f>
        <v>18</v>
      </c>
      <c r="H299" s="8">
        <f xml:space="preserve"> (Data!$D$46 - H$86 - H$40)</f>
        <v>18</v>
      </c>
      <c r="I299" s="8">
        <f xml:space="preserve"> (Data!$D$46 - I$86 - I$40)</f>
        <v>17</v>
      </c>
      <c r="J299" s="8">
        <f xml:space="preserve"> (Data!$D$46 - J$86 - J$40)</f>
        <v>17</v>
      </c>
      <c r="K299" s="8">
        <f xml:space="preserve"> (Data!$D$46 - K$86 - K$40)</f>
        <v>16</v>
      </c>
      <c r="L299" s="8">
        <f xml:space="preserve"> (Data!$D$46 - L$86 - L$40)</f>
        <v>15</v>
      </c>
      <c r="M299" s="8">
        <f xml:space="preserve"> (Data!$D$46 - M$86 - M$40)</f>
        <v>15</v>
      </c>
      <c r="N299" s="8">
        <f xml:space="preserve"> (Data!$D$46 - N$86 - N$40)</f>
        <v>15</v>
      </c>
      <c r="O299" s="8">
        <f xml:space="preserve"> (Data!$D$46 - O$86 - O$40)</f>
        <v>14</v>
      </c>
      <c r="P299" s="8">
        <f xml:space="preserve"> (Data!$D$46 - P$86 - P$40)</f>
        <v>14</v>
      </c>
      <c r="Q299" s="8">
        <f xml:space="preserve"> (Data!$D$46 - Q$86 - Q$40)</f>
        <v>13</v>
      </c>
      <c r="R299" s="8">
        <f xml:space="preserve"> (Data!$D$46 - R$86 - R$40)</f>
        <v>13</v>
      </c>
      <c r="S299" s="8">
        <f xml:space="preserve"> (Data!$D$46 - S$86 - S$40)</f>
        <v>13</v>
      </c>
      <c r="T299" s="8">
        <f xml:space="preserve"> (Data!$D$46 - T$86 - T$40)</f>
        <v>12</v>
      </c>
      <c r="U299" s="8">
        <f xml:space="preserve"> (Data!$D$46 - U$86 - U$40)</f>
        <v>12</v>
      </c>
    </row>
    <row r="300" spans="1:21">
      <c r="A300" s="8" t="s">
        <v>64</v>
      </c>
      <c r="B300" s="8">
        <f xml:space="preserve"> (Data!$D$46 - B$85 - B$40)</f>
        <v>21</v>
      </c>
      <c r="C300" s="8">
        <f xml:space="preserve"> (Data!$D$46 - C$85 - C$40)</f>
        <v>20</v>
      </c>
      <c r="D300" s="8">
        <f xml:space="preserve"> (Data!$D$46 - D$85 - D$40)</f>
        <v>20</v>
      </c>
      <c r="E300" s="8">
        <f xml:space="preserve"> (Data!$D$46 - E$85 - E$40)</f>
        <v>19</v>
      </c>
      <c r="F300" s="8">
        <f xml:space="preserve"> (Data!$D$46 - F$85 - F$40)</f>
        <v>19</v>
      </c>
      <c r="G300" s="8">
        <f xml:space="preserve"> (Data!$D$46 - G$85 - G$40)</f>
        <v>18</v>
      </c>
      <c r="H300" s="8">
        <f xml:space="preserve"> (Data!$D$46 - H$85 - H$40)</f>
        <v>18</v>
      </c>
      <c r="I300" s="8">
        <f xml:space="preserve"> (Data!$D$46 - I$85 - I$40)</f>
        <v>16</v>
      </c>
      <c r="J300" s="8">
        <f xml:space="preserve"> (Data!$D$46 - J$85 - J$40)</f>
        <v>16</v>
      </c>
      <c r="K300" s="8">
        <f xml:space="preserve"> (Data!$D$46 - K$85 - K$40)</f>
        <v>14</v>
      </c>
      <c r="L300" s="8">
        <f xml:space="preserve"> (Data!$D$46 - L$85 - L$40)</f>
        <v>13</v>
      </c>
      <c r="M300" s="8">
        <f xml:space="preserve"> (Data!$D$46 - M$85 - M$40)</f>
        <v>13</v>
      </c>
      <c r="N300" s="8">
        <f xml:space="preserve"> (Data!$D$46 - N$85 - N$40)</f>
        <v>12</v>
      </c>
      <c r="O300" s="8">
        <f xml:space="preserve"> (Data!$D$46 - O$85 - O$40)</f>
        <v>12</v>
      </c>
      <c r="P300" s="8">
        <f xml:space="preserve"> (Data!$D$46 - P$85 - P$40)</f>
        <v>11</v>
      </c>
      <c r="Q300" s="8">
        <f xml:space="preserve"> (Data!$D$46 - Q$85 - Q$40)</f>
        <v>11</v>
      </c>
      <c r="R300" s="8">
        <f xml:space="preserve"> (Data!$D$46 - R$85 - R$40)</f>
        <v>10</v>
      </c>
      <c r="S300" s="8">
        <f xml:space="preserve"> (Data!$D$46 - S$85 - S$40)</f>
        <v>10</v>
      </c>
      <c r="T300" s="8">
        <f xml:space="preserve"> (Data!$D$46 - T$85 - T$40)</f>
        <v>9</v>
      </c>
      <c r="U300" s="8">
        <f xml:space="preserve"> (Data!$D$46 - U$85 - U$40)</f>
        <v>9</v>
      </c>
    </row>
    <row r="301" spans="1:21">
      <c r="A301" s="8" t="s">
        <v>65</v>
      </c>
      <c r="B301" s="8">
        <f xml:space="preserve"> (Data!$D$46 - B$85 - B$40)</f>
        <v>21</v>
      </c>
      <c r="C301" s="8">
        <f xml:space="preserve"> (Data!$D$46 - C$85 - C$40)</f>
        <v>20</v>
      </c>
      <c r="D301" s="8">
        <f xml:space="preserve"> (Data!$D$46 - D$85 - D$40)</f>
        <v>20</v>
      </c>
      <c r="E301" s="8">
        <f xml:space="preserve"> (Data!$D$46 - E$85 - E$40)</f>
        <v>19</v>
      </c>
      <c r="F301" s="8">
        <f xml:space="preserve"> (Data!$D$46 - F$85 - F$40)</f>
        <v>19</v>
      </c>
      <c r="G301" s="8">
        <f xml:space="preserve"> (Data!$D$46 - G$85 - G$40)</f>
        <v>18</v>
      </c>
      <c r="H301" s="8">
        <f xml:space="preserve"> (Data!$D$46 - H$85 - H$40)</f>
        <v>18</v>
      </c>
      <c r="I301" s="8">
        <f xml:space="preserve"> (Data!$D$46 - I$85 - I$40)</f>
        <v>16</v>
      </c>
      <c r="J301" s="8">
        <f xml:space="preserve"> (Data!$D$46 - J$85 - J$40)</f>
        <v>16</v>
      </c>
      <c r="K301" s="8">
        <f xml:space="preserve"> (Data!$D$46 - K$85 - K$40)</f>
        <v>14</v>
      </c>
      <c r="L301" s="8">
        <f xml:space="preserve"> (Data!$D$46 - L$85 - L$40)</f>
        <v>13</v>
      </c>
      <c r="M301" s="8">
        <f xml:space="preserve"> (Data!$D$46 - M$85 - M$40)</f>
        <v>13</v>
      </c>
      <c r="N301" s="8">
        <f xml:space="preserve"> (Data!$D$46 - N$85 - N$40)</f>
        <v>12</v>
      </c>
      <c r="O301" s="8">
        <f xml:space="preserve"> (Data!$D$46 - O$85 - O$40)</f>
        <v>12</v>
      </c>
      <c r="P301" s="8">
        <f xml:space="preserve"> (Data!$D$46 - P$85 - P$40)</f>
        <v>11</v>
      </c>
      <c r="Q301" s="8">
        <f xml:space="preserve"> (Data!$D$46 - Q$85 - Q$40)</f>
        <v>11</v>
      </c>
      <c r="R301" s="8">
        <f xml:space="preserve"> (Data!$D$46 - R$85 - R$40)</f>
        <v>10</v>
      </c>
      <c r="S301" s="8">
        <f xml:space="preserve"> (Data!$D$46 - S$85 - S$40)</f>
        <v>10</v>
      </c>
      <c r="T301" s="8">
        <f xml:space="preserve"> (Data!$D$46 - T$85 - T$40)</f>
        <v>9</v>
      </c>
      <c r="U301" s="8">
        <f xml:space="preserve"> (Data!$D$46 - U$85 - U$40)</f>
        <v>9</v>
      </c>
    </row>
    <row r="302" spans="1:21">
      <c r="A302" s="8" t="s">
        <v>66</v>
      </c>
      <c r="B302" s="8">
        <f xml:space="preserve"> (Data!$D$46 - B$84 - B$40)</f>
        <v>17</v>
      </c>
      <c r="C302" s="8">
        <f xml:space="preserve"> (Data!$D$46 - C$84 - C$40)</f>
        <v>16</v>
      </c>
      <c r="D302" s="8">
        <f xml:space="preserve"> (Data!$D$46 - D$84 - D$40)</f>
        <v>16</v>
      </c>
      <c r="E302" s="8">
        <f xml:space="preserve"> (Data!$D$46 - E$84 - E$40)</f>
        <v>15</v>
      </c>
      <c r="F302" s="8">
        <f xml:space="preserve"> (Data!$D$46 - F$84 - F$40)</f>
        <v>15</v>
      </c>
      <c r="G302" s="8">
        <f xml:space="preserve"> (Data!$D$46 - G$84 - G$40)</f>
        <v>14</v>
      </c>
      <c r="H302" s="8">
        <f xml:space="preserve"> (Data!$D$46 - H$84 - H$40)</f>
        <v>14</v>
      </c>
      <c r="I302" s="8">
        <f xml:space="preserve"> (Data!$D$46 - I$84 - I$40)</f>
        <v>13</v>
      </c>
      <c r="J302" s="8">
        <f xml:space="preserve"> (Data!$D$46 - J$84 - J$40)</f>
        <v>13</v>
      </c>
      <c r="K302" s="8">
        <f xml:space="preserve"> (Data!$D$46 - K$84 - K$40)</f>
        <v>11</v>
      </c>
      <c r="L302" s="8">
        <f xml:space="preserve"> (Data!$D$46 - L$84 - L$40)</f>
        <v>10</v>
      </c>
      <c r="M302" s="8">
        <f xml:space="preserve"> (Data!$D$46 - M$84 - M$40)</f>
        <v>10</v>
      </c>
      <c r="N302" s="8">
        <f xml:space="preserve"> (Data!$D$46 - N$84 - N$40)</f>
        <v>9</v>
      </c>
      <c r="O302" s="8">
        <f xml:space="preserve"> (Data!$D$46 - O$84 - O$40)</f>
        <v>9</v>
      </c>
      <c r="P302" s="8">
        <f xml:space="preserve"> (Data!$D$46 - P$84 - P$40)</f>
        <v>8</v>
      </c>
      <c r="Q302" s="8">
        <f xml:space="preserve"> (Data!$D$46 - Q$84 - Q$40)</f>
        <v>8</v>
      </c>
      <c r="R302" s="8">
        <f xml:space="preserve"> (Data!$D$46 - R$84 - R$40)</f>
        <v>7</v>
      </c>
      <c r="S302" s="8">
        <f xml:space="preserve"> (Data!$D$46 - S$84 - S$40)</f>
        <v>7</v>
      </c>
      <c r="T302" s="8">
        <f xml:space="preserve"> (Data!$D$46 - T$84 - T$40)</f>
        <v>6</v>
      </c>
      <c r="U302" s="8">
        <f xml:space="preserve"> (Data!$D$46 - U$84 - U$40)</f>
        <v>6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21</v>
      </c>
      <c r="C306" s="8">
        <f xml:space="preserve"> (Data!$E$44 - C$86 - C$40)</f>
        <v>20</v>
      </c>
      <c r="D306" s="8">
        <f xml:space="preserve"> (Data!$E$44 - D$86 - D$40)</f>
        <v>20</v>
      </c>
      <c r="E306" s="8">
        <f xml:space="preserve"> (Data!$E$44 - E$86 - E$40)</f>
        <v>19</v>
      </c>
      <c r="F306" s="8">
        <f xml:space="preserve"> (Data!$E$44 - F$86 - F$40)</f>
        <v>19</v>
      </c>
      <c r="G306" s="8">
        <f xml:space="preserve"> (Data!$E$44 - G$86 - G$40)</f>
        <v>18</v>
      </c>
      <c r="H306" s="8">
        <f xml:space="preserve"> (Data!$E$44 - H$86 - H$40)</f>
        <v>18</v>
      </c>
      <c r="I306" s="8">
        <f xml:space="preserve"> (Data!$E$44 - I$86 - I$40)</f>
        <v>17</v>
      </c>
      <c r="J306" s="8">
        <f xml:space="preserve"> (Data!$E$44 - J$86 - J$40)</f>
        <v>17</v>
      </c>
      <c r="K306" s="8">
        <f xml:space="preserve"> (Data!$E$44 - K$86 - K$40)</f>
        <v>16</v>
      </c>
      <c r="L306" s="8">
        <f xml:space="preserve"> (Data!$E$44 - L$86 - L$40)</f>
        <v>15</v>
      </c>
      <c r="M306" s="8">
        <f xml:space="preserve"> (Data!$E$44 - M$86 - M$40)</f>
        <v>15</v>
      </c>
      <c r="N306" s="8">
        <f xml:space="preserve"> (Data!$E$44 - N$86 - N$40)</f>
        <v>15</v>
      </c>
      <c r="O306" s="8">
        <f xml:space="preserve"> (Data!$E$44 - O$86 - O$40)</f>
        <v>14</v>
      </c>
      <c r="P306" s="8">
        <f xml:space="preserve"> (Data!$E$44 - P$86 - P$40)</f>
        <v>14</v>
      </c>
      <c r="Q306" s="8">
        <f xml:space="preserve"> (Data!$E$44 - Q$86 - Q$40)</f>
        <v>13</v>
      </c>
      <c r="R306" s="8">
        <f xml:space="preserve"> (Data!$E$44 - R$86 - R$40)</f>
        <v>13</v>
      </c>
      <c r="S306" s="8">
        <f xml:space="preserve"> (Data!$E$44 - S$86 - S$40)</f>
        <v>13</v>
      </c>
      <c r="T306" s="8">
        <f xml:space="preserve"> (Data!$E$44 - T$86 - T$40)</f>
        <v>12</v>
      </c>
      <c r="U306" s="8">
        <f xml:space="preserve"> (Data!$E$44 - U$86 - U$40)</f>
        <v>12</v>
      </c>
    </row>
    <row r="307" spans="1:21">
      <c r="A307" s="8" t="s">
        <v>64</v>
      </c>
      <c r="B307" s="8">
        <f xml:space="preserve"> (Data!$E$44 - B$85 - B$40)</f>
        <v>21</v>
      </c>
      <c r="C307" s="8">
        <f xml:space="preserve"> (Data!$E$44 - C$85 - C$40)</f>
        <v>20</v>
      </c>
      <c r="D307" s="8">
        <f xml:space="preserve"> (Data!$E$44 - D$85 - D$40)</f>
        <v>20</v>
      </c>
      <c r="E307" s="8">
        <f xml:space="preserve"> (Data!$E$44 - E$85 - E$40)</f>
        <v>19</v>
      </c>
      <c r="F307" s="8">
        <f xml:space="preserve"> (Data!$E$44 - F$85 - F$40)</f>
        <v>19</v>
      </c>
      <c r="G307" s="8">
        <f xml:space="preserve"> (Data!$E$44 - G$85 - G$40)</f>
        <v>18</v>
      </c>
      <c r="H307" s="8">
        <f xml:space="preserve"> (Data!$E$44 - H$85 - H$40)</f>
        <v>18</v>
      </c>
      <c r="I307" s="8">
        <f xml:space="preserve"> (Data!$E$44 - I$85 - I$40)</f>
        <v>16</v>
      </c>
      <c r="J307" s="8">
        <f xml:space="preserve"> (Data!$E$44 - J$85 - J$40)</f>
        <v>16</v>
      </c>
      <c r="K307" s="8">
        <f xml:space="preserve"> (Data!$E$44 - K$85 - K$40)</f>
        <v>14</v>
      </c>
      <c r="L307" s="8">
        <f xml:space="preserve"> (Data!$E$44 - L$85 - L$40)</f>
        <v>13</v>
      </c>
      <c r="M307" s="8">
        <f xml:space="preserve"> (Data!$E$44 - M$85 - M$40)</f>
        <v>13</v>
      </c>
      <c r="N307" s="8">
        <f xml:space="preserve"> (Data!$E$44 - N$85 - N$40)</f>
        <v>12</v>
      </c>
      <c r="O307" s="8">
        <f xml:space="preserve"> (Data!$E$44 - O$85 - O$40)</f>
        <v>12</v>
      </c>
      <c r="P307" s="8">
        <f xml:space="preserve"> (Data!$E$44 - P$85 - P$40)</f>
        <v>11</v>
      </c>
      <c r="Q307" s="8">
        <f xml:space="preserve"> (Data!$E$44 - Q$85 - Q$40)</f>
        <v>11</v>
      </c>
      <c r="R307" s="8">
        <f xml:space="preserve"> (Data!$E$44 - R$85 - R$40)</f>
        <v>10</v>
      </c>
      <c r="S307" s="8">
        <f xml:space="preserve"> (Data!$E$44 - S$85 - S$40)</f>
        <v>10</v>
      </c>
      <c r="T307" s="8">
        <f xml:space="preserve"> (Data!$E$44 - T$85 - T$40)</f>
        <v>9</v>
      </c>
      <c r="U307" s="8">
        <f xml:space="preserve"> (Data!$E$44 - U$85 - U$40)</f>
        <v>9</v>
      </c>
    </row>
    <row r="308" spans="1:21">
      <c r="A308" s="8" t="s">
        <v>65</v>
      </c>
      <c r="B308" s="8">
        <f xml:space="preserve"> (Data!$E$44 - B$85 - B$40)</f>
        <v>21</v>
      </c>
      <c r="C308" s="8">
        <f xml:space="preserve"> (Data!$E$44 - C$85 - C$40)</f>
        <v>20</v>
      </c>
      <c r="D308" s="8">
        <f xml:space="preserve"> (Data!$E$44 - D$85 - D$40)</f>
        <v>20</v>
      </c>
      <c r="E308" s="8">
        <f xml:space="preserve"> (Data!$E$44 - E$85 - E$40)</f>
        <v>19</v>
      </c>
      <c r="F308" s="8">
        <f xml:space="preserve"> (Data!$E$44 - F$85 - F$40)</f>
        <v>19</v>
      </c>
      <c r="G308" s="8">
        <f xml:space="preserve"> (Data!$E$44 - G$85 - G$40)</f>
        <v>18</v>
      </c>
      <c r="H308" s="8">
        <f xml:space="preserve"> (Data!$E$44 - H$85 - H$40)</f>
        <v>18</v>
      </c>
      <c r="I308" s="8">
        <f xml:space="preserve"> (Data!$E$44 - I$85 - I$40)</f>
        <v>16</v>
      </c>
      <c r="J308" s="8">
        <f xml:space="preserve"> (Data!$E$44 - J$85 - J$40)</f>
        <v>16</v>
      </c>
      <c r="K308" s="8">
        <f xml:space="preserve"> (Data!$E$44 - K$85 - K$40)</f>
        <v>14</v>
      </c>
      <c r="L308" s="8">
        <f xml:space="preserve"> (Data!$E$44 - L$85 - L$40)</f>
        <v>13</v>
      </c>
      <c r="M308" s="8">
        <f xml:space="preserve"> (Data!$E$44 - M$85 - M$40)</f>
        <v>13</v>
      </c>
      <c r="N308" s="8">
        <f xml:space="preserve"> (Data!$E$44 - N$85 - N$40)</f>
        <v>12</v>
      </c>
      <c r="O308" s="8">
        <f xml:space="preserve"> (Data!$E$44 - O$85 - O$40)</f>
        <v>12</v>
      </c>
      <c r="P308" s="8">
        <f xml:space="preserve"> (Data!$E$44 - P$85 - P$40)</f>
        <v>11</v>
      </c>
      <c r="Q308" s="8">
        <f xml:space="preserve"> (Data!$E$44 - Q$85 - Q$40)</f>
        <v>11</v>
      </c>
      <c r="R308" s="8">
        <f xml:space="preserve"> (Data!$E$44 - R$85 - R$40)</f>
        <v>10</v>
      </c>
      <c r="S308" s="8">
        <f xml:space="preserve"> (Data!$E$44 - S$85 - S$40)</f>
        <v>10</v>
      </c>
      <c r="T308" s="8">
        <f xml:space="preserve"> (Data!$E$44 - T$85 - T$40)</f>
        <v>9</v>
      </c>
      <c r="U308" s="8">
        <f xml:space="preserve"> (Data!$E$44 - U$85 - U$40)</f>
        <v>9</v>
      </c>
    </row>
    <row r="309" spans="1:21">
      <c r="A309" s="8" t="s">
        <v>66</v>
      </c>
      <c r="B309" s="8">
        <f xml:space="preserve"> (Data!$E$44 - B$84 - B$40)</f>
        <v>17</v>
      </c>
      <c r="C309" s="8">
        <f xml:space="preserve"> (Data!$E$44 - C$84 - C$40)</f>
        <v>16</v>
      </c>
      <c r="D309" s="8">
        <f xml:space="preserve"> (Data!$E$44 - D$84 - D$40)</f>
        <v>16</v>
      </c>
      <c r="E309" s="8">
        <f xml:space="preserve"> (Data!$E$44 - E$84 - E$40)</f>
        <v>15</v>
      </c>
      <c r="F309" s="8">
        <f xml:space="preserve"> (Data!$E$44 - F$84 - F$40)</f>
        <v>15</v>
      </c>
      <c r="G309" s="8">
        <f xml:space="preserve"> (Data!$E$44 - G$84 - G$40)</f>
        <v>14</v>
      </c>
      <c r="H309" s="8">
        <f xml:space="preserve"> (Data!$E$44 - H$84 - H$40)</f>
        <v>14</v>
      </c>
      <c r="I309" s="8">
        <f xml:space="preserve"> (Data!$E$44 - I$84 - I$40)</f>
        <v>13</v>
      </c>
      <c r="J309" s="8">
        <f xml:space="preserve"> (Data!$E$44 - J$84 - J$40)</f>
        <v>13</v>
      </c>
      <c r="K309" s="8">
        <f xml:space="preserve"> (Data!$E$44 - K$84 - K$40)</f>
        <v>11</v>
      </c>
      <c r="L309" s="8">
        <f xml:space="preserve"> (Data!$E$44 - L$84 - L$40)</f>
        <v>10</v>
      </c>
      <c r="M309" s="8">
        <f xml:space="preserve"> (Data!$E$44 - M$84 - M$40)</f>
        <v>10</v>
      </c>
      <c r="N309" s="8">
        <f xml:space="preserve"> (Data!$E$44 - N$84 - N$40)</f>
        <v>9</v>
      </c>
      <c r="O309" s="8">
        <f xml:space="preserve"> (Data!$E$44 - O$84 - O$40)</f>
        <v>9</v>
      </c>
      <c r="P309" s="8">
        <f xml:space="preserve"> (Data!$E$44 - P$84 - P$40)</f>
        <v>8</v>
      </c>
      <c r="Q309" s="8">
        <f xml:space="preserve"> (Data!$E$44 - Q$84 - Q$40)</f>
        <v>8</v>
      </c>
      <c r="R309" s="8">
        <f xml:space="preserve"> (Data!$E$44 - R$84 - R$40)</f>
        <v>7</v>
      </c>
      <c r="S309" s="8">
        <f xml:space="preserve"> (Data!$E$44 - S$84 - S$40)</f>
        <v>7</v>
      </c>
      <c r="T309" s="8">
        <f xml:space="preserve"> (Data!$E$44 - T$84 - T$40)</f>
        <v>6</v>
      </c>
      <c r="U309" s="8">
        <f xml:space="preserve"> (Data!$E$44 - U$84 - U$40)</f>
        <v>6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26</v>
      </c>
      <c r="C311" s="8">
        <f xml:space="preserve"> (Data!$E$45 - C$86 - C$40)</f>
        <v>25</v>
      </c>
      <c r="D311" s="8">
        <f xml:space="preserve"> (Data!$E$45 - D$86 - D$40)</f>
        <v>25</v>
      </c>
      <c r="E311" s="8">
        <f xml:space="preserve"> (Data!$E$45 - E$86 - E$40)</f>
        <v>24</v>
      </c>
      <c r="F311" s="8">
        <f xml:space="preserve"> (Data!$E$45 - F$86 - F$40)</f>
        <v>24</v>
      </c>
      <c r="G311" s="8">
        <f xml:space="preserve"> (Data!$E$45 - G$86 - G$40)</f>
        <v>23</v>
      </c>
      <c r="H311" s="8">
        <f xml:space="preserve"> (Data!$E$45 - H$86 - H$40)</f>
        <v>23</v>
      </c>
      <c r="I311" s="8">
        <f xml:space="preserve"> (Data!$E$45 - I$86 - I$40)</f>
        <v>22</v>
      </c>
      <c r="J311" s="8">
        <f xml:space="preserve"> (Data!$E$45 - J$86 - J$40)</f>
        <v>22</v>
      </c>
      <c r="K311" s="8">
        <f xml:space="preserve"> (Data!$E$45 - K$86 - K$40)</f>
        <v>21</v>
      </c>
      <c r="L311" s="8">
        <f xml:space="preserve"> (Data!$E$45 - L$86 - L$40)</f>
        <v>20</v>
      </c>
      <c r="M311" s="8">
        <f xml:space="preserve"> (Data!$E$45 - M$86 - M$40)</f>
        <v>20</v>
      </c>
      <c r="N311" s="8">
        <f xml:space="preserve"> (Data!$E$45 - N$86 - N$40)</f>
        <v>20</v>
      </c>
      <c r="O311" s="8">
        <f xml:space="preserve"> (Data!$E$45 - O$86 - O$40)</f>
        <v>19</v>
      </c>
      <c r="P311" s="8">
        <f xml:space="preserve"> (Data!$E$45 - P$86 - P$40)</f>
        <v>19</v>
      </c>
      <c r="Q311" s="8">
        <f xml:space="preserve"> (Data!$E$45 - Q$86 - Q$40)</f>
        <v>18</v>
      </c>
      <c r="R311" s="8">
        <f xml:space="preserve"> (Data!$E$45 - R$86 - R$40)</f>
        <v>18</v>
      </c>
      <c r="S311" s="8">
        <f xml:space="preserve"> (Data!$E$45 - S$86 - S$40)</f>
        <v>18</v>
      </c>
      <c r="T311" s="8">
        <f xml:space="preserve"> (Data!$E$45 - T$86 - T$40)</f>
        <v>17</v>
      </c>
      <c r="U311" s="8">
        <f xml:space="preserve"> (Data!$E$45 - U$86 - U$40)</f>
        <v>17</v>
      </c>
    </row>
    <row r="312" spans="1:21">
      <c r="A312" s="8" t="s">
        <v>64</v>
      </c>
      <c r="B312" s="8">
        <f xml:space="preserve"> (Data!$E$45 - B$85 - B$40)</f>
        <v>26</v>
      </c>
      <c r="C312" s="8">
        <f xml:space="preserve"> (Data!$E$45 - C$85 - C$40)</f>
        <v>25</v>
      </c>
      <c r="D312" s="8">
        <f xml:space="preserve"> (Data!$E$45 - D$85 - D$40)</f>
        <v>25</v>
      </c>
      <c r="E312" s="8">
        <f xml:space="preserve"> (Data!$E$45 - E$85 - E$40)</f>
        <v>24</v>
      </c>
      <c r="F312" s="8">
        <f xml:space="preserve"> (Data!$E$45 - F$85 - F$40)</f>
        <v>24</v>
      </c>
      <c r="G312" s="8">
        <f xml:space="preserve"> (Data!$E$45 - G$85 - G$40)</f>
        <v>23</v>
      </c>
      <c r="H312" s="8">
        <f xml:space="preserve"> (Data!$E$45 - H$85 - H$40)</f>
        <v>23</v>
      </c>
      <c r="I312" s="8">
        <f xml:space="preserve"> (Data!$E$45 - I$85 - I$40)</f>
        <v>21</v>
      </c>
      <c r="J312" s="8">
        <f xml:space="preserve"> (Data!$E$45 - J$85 - J$40)</f>
        <v>21</v>
      </c>
      <c r="K312" s="8">
        <f xml:space="preserve"> (Data!$E$45 - K$85 - K$40)</f>
        <v>19</v>
      </c>
      <c r="L312" s="8">
        <f xml:space="preserve"> (Data!$E$45 - L$85 - L$40)</f>
        <v>18</v>
      </c>
      <c r="M312" s="8">
        <f xml:space="preserve"> (Data!$E$45 - M$85 - M$40)</f>
        <v>18</v>
      </c>
      <c r="N312" s="8">
        <f xml:space="preserve"> (Data!$E$45 - N$85 - N$40)</f>
        <v>17</v>
      </c>
      <c r="O312" s="8">
        <f xml:space="preserve"> (Data!$E$45 - O$85 - O$40)</f>
        <v>17</v>
      </c>
      <c r="P312" s="8">
        <f xml:space="preserve"> (Data!$E$45 - P$85 - P$40)</f>
        <v>16</v>
      </c>
      <c r="Q312" s="8">
        <f xml:space="preserve"> (Data!$E$45 - Q$85 - Q$40)</f>
        <v>16</v>
      </c>
      <c r="R312" s="8">
        <f xml:space="preserve"> (Data!$E$45 - R$85 - R$40)</f>
        <v>15</v>
      </c>
      <c r="S312" s="8">
        <f xml:space="preserve"> (Data!$E$45 - S$85 - S$40)</f>
        <v>15</v>
      </c>
      <c r="T312" s="8">
        <f xml:space="preserve"> (Data!$E$45 - T$85 - T$40)</f>
        <v>14</v>
      </c>
      <c r="U312" s="8">
        <f xml:space="preserve"> (Data!$E$45 - U$85 - U$40)</f>
        <v>14</v>
      </c>
    </row>
    <row r="313" spans="1:21">
      <c r="A313" s="8" t="s">
        <v>65</v>
      </c>
      <c r="B313" s="8">
        <f xml:space="preserve"> (Data!$E$45 - B$85 - B$40)</f>
        <v>26</v>
      </c>
      <c r="C313" s="8">
        <f xml:space="preserve"> (Data!$E$45 - C$85 - C$40)</f>
        <v>25</v>
      </c>
      <c r="D313" s="8">
        <f xml:space="preserve"> (Data!$E$45 - D$85 - D$40)</f>
        <v>25</v>
      </c>
      <c r="E313" s="8">
        <f xml:space="preserve"> (Data!$E$45 - E$85 - E$40)</f>
        <v>24</v>
      </c>
      <c r="F313" s="8">
        <f xml:space="preserve"> (Data!$E$45 - F$85 - F$40)</f>
        <v>24</v>
      </c>
      <c r="G313" s="8">
        <f xml:space="preserve"> (Data!$E$45 - G$85 - G$40)</f>
        <v>23</v>
      </c>
      <c r="H313" s="8">
        <f xml:space="preserve"> (Data!$E$45 - H$85 - H$40)</f>
        <v>23</v>
      </c>
      <c r="I313" s="8">
        <f xml:space="preserve"> (Data!$E$45 - I$85 - I$40)</f>
        <v>21</v>
      </c>
      <c r="J313" s="8">
        <f xml:space="preserve"> (Data!$E$45 - J$85 - J$40)</f>
        <v>21</v>
      </c>
      <c r="K313" s="8">
        <f xml:space="preserve"> (Data!$E$45 - K$85 - K$40)</f>
        <v>19</v>
      </c>
      <c r="L313" s="8">
        <f xml:space="preserve"> (Data!$E$45 - L$85 - L$40)</f>
        <v>18</v>
      </c>
      <c r="M313" s="8">
        <f xml:space="preserve"> (Data!$E$45 - M$85 - M$40)</f>
        <v>18</v>
      </c>
      <c r="N313" s="8">
        <f xml:space="preserve"> (Data!$E$45 - N$85 - N$40)</f>
        <v>17</v>
      </c>
      <c r="O313" s="8">
        <f xml:space="preserve"> (Data!$E$45 - O$85 - O$40)</f>
        <v>17</v>
      </c>
      <c r="P313" s="8">
        <f xml:space="preserve"> (Data!$E$45 - P$85 - P$40)</f>
        <v>16</v>
      </c>
      <c r="Q313" s="8">
        <f xml:space="preserve"> (Data!$E$45 - Q$85 - Q$40)</f>
        <v>16</v>
      </c>
      <c r="R313" s="8">
        <f xml:space="preserve"> (Data!$E$45 - R$85 - R$40)</f>
        <v>15</v>
      </c>
      <c r="S313" s="8">
        <f xml:space="preserve"> (Data!$E$45 - S$85 - S$40)</f>
        <v>15</v>
      </c>
      <c r="T313" s="8">
        <f xml:space="preserve"> (Data!$E$45 - T$85 - T$40)</f>
        <v>14</v>
      </c>
      <c r="U313" s="8">
        <f xml:space="preserve"> (Data!$E$45 - U$85 - U$40)</f>
        <v>14</v>
      </c>
    </row>
    <row r="314" spans="1:21">
      <c r="A314" s="8" t="s">
        <v>66</v>
      </c>
      <c r="B314" s="8">
        <f xml:space="preserve"> (Data!$E$45 - B$84 - B$40)</f>
        <v>22</v>
      </c>
      <c r="C314" s="8">
        <f xml:space="preserve"> (Data!$E$45 - C$84 - C$40)</f>
        <v>21</v>
      </c>
      <c r="D314" s="8">
        <f xml:space="preserve"> (Data!$E$45 - D$84 - D$40)</f>
        <v>21</v>
      </c>
      <c r="E314" s="8">
        <f xml:space="preserve"> (Data!$E$45 - E$84 - E$40)</f>
        <v>20</v>
      </c>
      <c r="F314" s="8">
        <f xml:space="preserve"> (Data!$E$45 - F$84 - F$40)</f>
        <v>20</v>
      </c>
      <c r="G314" s="8">
        <f xml:space="preserve"> (Data!$E$45 - G$84 - G$40)</f>
        <v>19</v>
      </c>
      <c r="H314" s="8">
        <f xml:space="preserve"> (Data!$E$45 - H$84 - H$40)</f>
        <v>19</v>
      </c>
      <c r="I314" s="8">
        <f xml:space="preserve"> (Data!$E$45 - I$84 - I$40)</f>
        <v>18</v>
      </c>
      <c r="J314" s="8">
        <f xml:space="preserve"> (Data!$E$45 - J$84 - J$40)</f>
        <v>18</v>
      </c>
      <c r="K314" s="8">
        <f xml:space="preserve"> (Data!$E$45 - K$84 - K$40)</f>
        <v>16</v>
      </c>
      <c r="L314" s="8">
        <f xml:space="preserve"> (Data!$E$45 - L$84 - L$40)</f>
        <v>15</v>
      </c>
      <c r="M314" s="8">
        <f xml:space="preserve"> (Data!$E$45 - M$84 - M$40)</f>
        <v>15</v>
      </c>
      <c r="N314" s="8">
        <f xml:space="preserve"> (Data!$E$45 - N$84 - N$40)</f>
        <v>14</v>
      </c>
      <c r="O314" s="8">
        <f xml:space="preserve"> (Data!$E$45 - O$84 - O$40)</f>
        <v>14</v>
      </c>
      <c r="P314" s="8">
        <f xml:space="preserve"> (Data!$E$45 - P$84 - P$40)</f>
        <v>13</v>
      </c>
      <c r="Q314" s="8">
        <f xml:space="preserve"> (Data!$E$45 - Q$84 - Q$40)</f>
        <v>13</v>
      </c>
      <c r="R314" s="8">
        <f xml:space="preserve"> (Data!$E$45 - R$84 - R$40)</f>
        <v>12</v>
      </c>
      <c r="S314" s="8">
        <f xml:space="preserve"> (Data!$E$45 - S$84 - S$40)</f>
        <v>12</v>
      </c>
      <c r="T314" s="8">
        <f xml:space="preserve"> (Data!$E$45 - T$84 - T$40)</f>
        <v>11</v>
      </c>
      <c r="U314" s="8">
        <f xml:space="preserve"> (Data!$E$45 - U$84 - U$40)</f>
        <v>11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31</v>
      </c>
      <c r="C316" s="8">
        <f xml:space="preserve"> (Data!$E$46 - C$86 - C$40)</f>
        <v>30</v>
      </c>
      <c r="D316" s="8">
        <f xml:space="preserve"> (Data!$E$46 - D$86 - D$40)</f>
        <v>30</v>
      </c>
      <c r="E316" s="8">
        <f xml:space="preserve"> (Data!$E$46 - E$86 - E$40)</f>
        <v>29</v>
      </c>
      <c r="F316" s="8">
        <f xml:space="preserve"> (Data!$E$46 - F$86 - F$40)</f>
        <v>29</v>
      </c>
      <c r="G316" s="8">
        <f xml:space="preserve"> (Data!$E$46 - G$86 - G$40)</f>
        <v>28</v>
      </c>
      <c r="H316" s="8">
        <f xml:space="preserve"> (Data!$E$46 - H$86 - H$40)</f>
        <v>28</v>
      </c>
      <c r="I316" s="8">
        <f xml:space="preserve"> (Data!$E$46 - I$86 - I$40)</f>
        <v>27</v>
      </c>
      <c r="J316" s="8">
        <f xml:space="preserve"> (Data!$E$46 - J$86 - J$40)</f>
        <v>27</v>
      </c>
      <c r="K316" s="8">
        <f xml:space="preserve"> (Data!$E$46 - K$86 - K$40)</f>
        <v>26</v>
      </c>
      <c r="L316" s="8">
        <f xml:space="preserve"> (Data!$E$46 - L$86 - L$40)</f>
        <v>25</v>
      </c>
      <c r="M316" s="8">
        <f xml:space="preserve"> (Data!$E$46 - M$86 - M$40)</f>
        <v>25</v>
      </c>
      <c r="N316" s="8">
        <f xml:space="preserve"> (Data!$E$46 - N$86 - N$40)</f>
        <v>25</v>
      </c>
      <c r="O316" s="8">
        <f xml:space="preserve"> (Data!$E$46 - O$86 - O$40)</f>
        <v>24</v>
      </c>
      <c r="P316" s="8">
        <f xml:space="preserve"> (Data!$E$46 - P$86 - P$40)</f>
        <v>24</v>
      </c>
      <c r="Q316" s="8">
        <f xml:space="preserve"> (Data!$E$46 - Q$86 - Q$40)</f>
        <v>23</v>
      </c>
      <c r="R316" s="8">
        <f xml:space="preserve"> (Data!$E$46 - R$86 - R$40)</f>
        <v>23</v>
      </c>
      <c r="S316" s="8">
        <f xml:space="preserve"> (Data!$E$46 - S$86 - S$40)</f>
        <v>23</v>
      </c>
      <c r="T316" s="8">
        <f xml:space="preserve"> (Data!$E$46 - T$86 - T$40)</f>
        <v>22</v>
      </c>
      <c r="U316" s="8">
        <f xml:space="preserve"> (Data!$E$46 - U$86 - U$40)</f>
        <v>22</v>
      </c>
    </row>
    <row r="317" spans="1:21">
      <c r="A317" s="8" t="s">
        <v>64</v>
      </c>
      <c r="B317" s="8">
        <f xml:space="preserve"> (Data!$E$46 - B$85 - B$40)</f>
        <v>31</v>
      </c>
      <c r="C317" s="8">
        <f xml:space="preserve"> (Data!$E$46 - C$85 - C$40)</f>
        <v>30</v>
      </c>
      <c r="D317" s="8">
        <f xml:space="preserve"> (Data!$E$46 - D$85 - D$40)</f>
        <v>30</v>
      </c>
      <c r="E317" s="8">
        <f xml:space="preserve"> (Data!$E$46 - E$85 - E$40)</f>
        <v>29</v>
      </c>
      <c r="F317" s="8">
        <f xml:space="preserve"> (Data!$E$46 - F$85 - F$40)</f>
        <v>29</v>
      </c>
      <c r="G317" s="8">
        <f xml:space="preserve"> (Data!$E$46 - G$85 - G$40)</f>
        <v>28</v>
      </c>
      <c r="H317" s="8">
        <f xml:space="preserve"> (Data!$E$46 - H$85 - H$40)</f>
        <v>28</v>
      </c>
      <c r="I317" s="8">
        <f xml:space="preserve"> (Data!$E$46 - I$85 - I$40)</f>
        <v>26</v>
      </c>
      <c r="J317" s="8">
        <f xml:space="preserve"> (Data!$E$46 - J$85 - J$40)</f>
        <v>26</v>
      </c>
      <c r="K317" s="8">
        <f xml:space="preserve"> (Data!$E$46 - K$85 - K$40)</f>
        <v>24</v>
      </c>
      <c r="L317" s="8">
        <f xml:space="preserve"> (Data!$E$46 - L$85 - L$40)</f>
        <v>23</v>
      </c>
      <c r="M317" s="8">
        <f xml:space="preserve"> (Data!$E$46 - M$85 - M$40)</f>
        <v>23</v>
      </c>
      <c r="N317" s="8">
        <f xml:space="preserve"> (Data!$E$46 - N$85 - N$40)</f>
        <v>22</v>
      </c>
      <c r="O317" s="8">
        <f xml:space="preserve"> (Data!$E$46 - O$85 - O$40)</f>
        <v>22</v>
      </c>
      <c r="P317" s="8">
        <f xml:space="preserve"> (Data!$E$46 - P$85 - P$40)</f>
        <v>21</v>
      </c>
      <c r="Q317" s="8">
        <f xml:space="preserve"> (Data!$E$46 - Q$85 - Q$40)</f>
        <v>21</v>
      </c>
      <c r="R317" s="8">
        <f xml:space="preserve"> (Data!$E$46 - R$85 - R$40)</f>
        <v>20</v>
      </c>
      <c r="S317" s="8">
        <f xml:space="preserve"> (Data!$E$46 - S$85 - S$40)</f>
        <v>20</v>
      </c>
      <c r="T317" s="8">
        <f xml:space="preserve"> (Data!$E$46 - T$85 - T$40)</f>
        <v>19</v>
      </c>
      <c r="U317" s="8">
        <f xml:space="preserve"> (Data!$E$46 - U$85 - U$40)</f>
        <v>19</v>
      </c>
    </row>
    <row r="318" spans="1:21">
      <c r="A318" s="8" t="s">
        <v>65</v>
      </c>
      <c r="B318" s="8">
        <f xml:space="preserve"> (Data!$E$46 - B$85 - B$40)</f>
        <v>31</v>
      </c>
      <c r="C318" s="8">
        <f xml:space="preserve"> (Data!$E$46 - C$85 - C$40)</f>
        <v>30</v>
      </c>
      <c r="D318" s="8">
        <f xml:space="preserve"> (Data!$E$46 - D$85 - D$40)</f>
        <v>30</v>
      </c>
      <c r="E318" s="8">
        <f xml:space="preserve"> (Data!$E$46 - E$85 - E$40)</f>
        <v>29</v>
      </c>
      <c r="F318" s="8">
        <f xml:space="preserve"> (Data!$E$46 - F$85 - F$40)</f>
        <v>29</v>
      </c>
      <c r="G318" s="8">
        <f xml:space="preserve"> (Data!$E$46 - G$85 - G$40)</f>
        <v>28</v>
      </c>
      <c r="H318" s="8">
        <f xml:space="preserve"> (Data!$E$46 - H$85 - H$40)</f>
        <v>28</v>
      </c>
      <c r="I318" s="8">
        <f xml:space="preserve"> (Data!$E$46 - I$85 - I$40)</f>
        <v>26</v>
      </c>
      <c r="J318" s="8">
        <f xml:space="preserve"> (Data!$E$46 - J$85 - J$40)</f>
        <v>26</v>
      </c>
      <c r="K318" s="8">
        <f xml:space="preserve"> (Data!$E$46 - K$85 - K$40)</f>
        <v>24</v>
      </c>
      <c r="L318" s="8">
        <f xml:space="preserve"> (Data!$E$46 - L$85 - L$40)</f>
        <v>23</v>
      </c>
      <c r="M318" s="8">
        <f xml:space="preserve"> (Data!$E$46 - M$85 - M$40)</f>
        <v>23</v>
      </c>
      <c r="N318" s="8">
        <f xml:space="preserve"> (Data!$E$46 - N$85 - N$40)</f>
        <v>22</v>
      </c>
      <c r="O318" s="8">
        <f xml:space="preserve"> (Data!$E$46 - O$85 - O$40)</f>
        <v>22</v>
      </c>
      <c r="P318" s="8">
        <f xml:space="preserve"> (Data!$E$46 - P$85 - P$40)</f>
        <v>21</v>
      </c>
      <c r="Q318" s="8">
        <f xml:space="preserve"> (Data!$E$46 - Q$85 - Q$40)</f>
        <v>21</v>
      </c>
      <c r="R318" s="8">
        <f xml:space="preserve"> (Data!$E$46 - R$85 - R$40)</f>
        <v>20</v>
      </c>
      <c r="S318" s="8">
        <f xml:space="preserve"> (Data!$E$46 - S$85 - S$40)</f>
        <v>20</v>
      </c>
      <c r="T318" s="8">
        <f xml:space="preserve"> (Data!$E$46 - T$85 - T$40)</f>
        <v>19</v>
      </c>
      <c r="U318" s="8">
        <f xml:space="preserve"> (Data!$E$46 - U$85 - U$40)</f>
        <v>19</v>
      </c>
    </row>
    <row r="319" spans="1:21">
      <c r="A319" s="8" t="s">
        <v>66</v>
      </c>
      <c r="B319" s="8">
        <f xml:space="preserve"> (Data!$E$46 - B$84 - B$40)</f>
        <v>27</v>
      </c>
      <c r="C319" s="8">
        <f xml:space="preserve"> (Data!$E$46 - C$84 - C$40)</f>
        <v>26</v>
      </c>
      <c r="D319" s="8">
        <f xml:space="preserve"> (Data!$E$46 - D$84 - D$40)</f>
        <v>26</v>
      </c>
      <c r="E319" s="8">
        <f xml:space="preserve"> (Data!$E$46 - E$84 - E$40)</f>
        <v>25</v>
      </c>
      <c r="F319" s="8">
        <f xml:space="preserve"> (Data!$E$46 - F$84 - F$40)</f>
        <v>25</v>
      </c>
      <c r="G319" s="8">
        <f xml:space="preserve"> (Data!$E$46 - G$84 - G$40)</f>
        <v>24</v>
      </c>
      <c r="H319" s="8">
        <f xml:space="preserve"> (Data!$E$46 - H$84 - H$40)</f>
        <v>24</v>
      </c>
      <c r="I319" s="8">
        <f xml:space="preserve"> (Data!$E$46 - I$84 - I$40)</f>
        <v>23</v>
      </c>
      <c r="J319" s="8">
        <f xml:space="preserve"> (Data!$E$46 - J$84 - J$40)</f>
        <v>23</v>
      </c>
      <c r="K319" s="8">
        <f xml:space="preserve"> (Data!$E$46 - K$84 - K$40)</f>
        <v>21</v>
      </c>
      <c r="L319" s="8">
        <f xml:space="preserve"> (Data!$E$46 - L$84 - L$40)</f>
        <v>20</v>
      </c>
      <c r="M319" s="8">
        <f xml:space="preserve"> (Data!$E$46 - M$84 - M$40)</f>
        <v>20</v>
      </c>
      <c r="N319" s="8">
        <f xml:space="preserve"> (Data!$E$46 - N$84 - N$40)</f>
        <v>19</v>
      </c>
      <c r="O319" s="8">
        <f xml:space="preserve"> (Data!$E$46 - O$84 - O$40)</f>
        <v>19</v>
      </c>
      <c r="P319" s="8">
        <f xml:space="preserve"> (Data!$E$46 - P$84 - P$40)</f>
        <v>18</v>
      </c>
      <c r="Q319" s="8">
        <f xml:space="preserve"> (Data!$E$46 - Q$84 - Q$40)</f>
        <v>18</v>
      </c>
      <c r="R319" s="8">
        <f xml:space="preserve"> (Data!$E$46 - R$84 - R$40)</f>
        <v>17</v>
      </c>
      <c r="S319" s="8">
        <f xml:space="preserve"> (Data!$E$46 - S$84 - S$40)</f>
        <v>17</v>
      </c>
      <c r="T319" s="8">
        <f xml:space="preserve"> (Data!$E$46 - T$84 - T$40)</f>
        <v>16</v>
      </c>
      <c r="U319" s="8">
        <f xml:space="preserve"> (Data!$E$46 - U$84 - U$40)</f>
        <v>16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{E85443D7-8797-8C4A-8FA3-9AF69409BF51}</x14:id>
        </ext>
      </extLst>
    </cfRule>
  </conditionalFormatting>
  <conditionalFormatting sqref="B89:U96">
    <cfRule type="cellIs" dxfId="199" priority="42" operator="equal">
      <formula>-1</formula>
    </cfRule>
    <cfRule type="cellIs" dxfId="198" priority="43" operator="equal">
      <formula>1</formula>
    </cfRule>
  </conditionalFormatting>
  <conditionalFormatting sqref="B197:U204">
    <cfRule type="cellIs" dxfId="197" priority="41" operator="greaterThan">
      <formula>0</formula>
    </cfRule>
  </conditionalFormatting>
  <conditionalFormatting sqref="B190:U195">
    <cfRule type="expression" dxfId="196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{EA57C04D-0AB2-4A4E-A32B-320875704FE9}</x14:id>
        </ext>
      </extLst>
    </cfRule>
  </conditionalFormatting>
  <conditionalFormatting sqref="B39:U46">
    <cfRule type="expression" dxfId="195" priority="36" stopIfTrue="1">
      <formula>B224&gt;0.75</formula>
    </cfRule>
    <cfRule type="expression" dxfId="194" priority="37" stopIfTrue="1">
      <formula>B224&gt;0.5</formula>
    </cfRule>
    <cfRule type="expression" dxfId="193" priority="38">
      <formula>B224&lt;=0.5</formula>
    </cfRule>
  </conditionalFormatting>
  <conditionalFormatting sqref="B9:U14">
    <cfRule type="expression" dxfId="192" priority="4">
      <formula>B$7&lt;=$B$5</formula>
    </cfRule>
    <cfRule type="expression" dxfId="191" priority="8">
      <formula>A9&lt;B9</formula>
    </cfRule>
  </conditionalFormatting>
  <conditionalFormatting sqref="B8:U8">
    <cfRule type="cellIs" dxfId="190" priority="6" operator="lessThan">
      <formula>0</formula>
    </cfRule>
    <cfRule type="cellIs" dxfId="189" priority="7" operator="greaterThan">
      <formula>0</formula>
    </cfRule>
  </conditionalFormatting>
  <conditionalFormatting sqref="B25:U25">
    <cfRule type="expression" dxfId="188" priority="2">
      <formula>B$7&lt;=$B$5</formula>
    </cfRule>
    <cfRule type="expression" dxfId="187" priority="9">
      <formula>B24&gt;0</formula>
    </cfRule>
  </conditionalFormatting>
  <conditionalFormatting sqref="B27:U27">
    <cfRule type="expression" dxfId="186" priority="1">
      <formula>B$7&lt;=$B$5</formula>
    </cfRule>
    <cfRule type="expression" dxfId="185" priority="5">
      <formula>B26&gt;0</formula>
    </cfRule>
  </conditionalFormatting>
  <conditionalFormatting sqref="B15:U15">
    <cfRule type="cellIs" dxfId="184" priority="10" operator="lessThan">
      <formula>0</formula>
    </cfRule>
    <cfRule type="cellIs" dxfId="183" priority="11" operator="greaterThan">
      <formula>0</formula>
    </cfRule>
    <cfRule type="cellIs" dxfId="182" priority="12" operator="greaterThan">
      <formula>$C$221</formula>
    </cfRule>
  </conditionalFormatting>
  <conditionalFormatting sqref="C16:U23">
    <cfRule type="expression" dxfId="181" priority="13" stopIfTrue="1">
      <formula>C16&gt;B16</formula>
    </cfRule>
    <cfRule type="expression" dxfId="180" priority="14">
      <formula>C89=1</formula>
    </cfRule>
  </conditionalFormatting>
  <conditionalFormatting sqref="A16:A23">
    <cfRule type="expression" dxfId="179" priority="15" stopIfTrue="1">
      <formula>B89=0</formula>
    </cfRule>
    <cfRule type="expression" dxfId="178" priority="16">
      <formula>$B89=1</formula>
    </cfRule>
  </conditionalFormatting>
  <conditionalFormatting sqref="B16:U23">
    <cfRule type="expression" dxfId="177" priority="3">
      <formula>B$7&lt;=$B$5</formula>
    </cfRule>
    <cfRule type="expression" dxfId="176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5443D7-8797-8C4A-8FA3-9AF69409BF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EA57C04D-0AB2-4A4E-A32B-320875704FE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69BE2-20E9-374F-9145-EF777B00934D}">
  <sheetPr>
    <pageSetUpPr autoPageBreaks="0"/>
  </sheetPr>
  <dimension ref="A1:CS319"/>
  <sheetViews>
    <sheetView tabSelected="1" topLeftCell="A7" workbookViewId="0">
      <selection activeCell="G27" sqref="G27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89</v>
      </c>
    </row>
    <row r="2" spans="1:97" ht="139.05000000000001" customHeight="1">
      <c r="A2" s="12"/>
    </row>
    <row r="3" spans="1:97" ht="23.25">
      <c r="A3" s="62" t="s">
        <v>19</v>
      </c>
      <c r="B3" s="91" t="s">
        <v>33</v>
      </c>
      <c r="C3" s="91" t="s">
        <v>33</v>
      </c>
      <c r="D3" s="91" t="s">
        <v>33</v>
      </c>
      <c r="E3" s="91" t="s">
        <v>33</v>
      </c>
      <c r="F3" s="91" t="s">
        <v>33</v>
      </c>
      <c r="G3" s="91" t="s">
        <v>33</v>
      </c>
      <c r="H3" s="91" t="s">
        <v>33</v>
      </c>
      <c r="I3" s="91" t="s">
        <v>33</v>
      </c>
      <c r="J3" s="91" t="s">
        <v>33</v>
      </c>
      <c r="K3" s="91" t="s">
        <v>33</v>
      </c>
      <c r="L3" s="91" t="s">
        <v>33</v>
      </c>
      <c r="M3" s="91" t="s">
        <v>33</v>
      </c>
      <c r="N3" s="91" t="s">
        <v>33</v>
      </c>
      <c r="O3" s="91" t="s">
        <v>33</v>
      </c>
      <c r="P3" s="91" t="s">
        <v>33</v>
      </c>
      <c r="Q3" s="91" t="s">
        <v>33</v>
      </c>
      <c r="R3" s="91" t="s">
        <v>33</v>
      </c>
      <c r="S3" s="91" t="s">
        <v>33</v>
      </c>
      <c r="T3" s="91" t="s">
        <v>33</v>
      </c>
      <c r="U3" s="91" t="s">
        <v>33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158</v>
      </c>
      <c r="B5" s="215">
        <v>3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>
        <f t="shared" ref="E8:U8" si="1" xml:space="preserve"> IF(E7=1,78,IF(MOD(E7,4)=0,1,0)) - SUM(E190:E195)</f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14</v>
      </c>
      <c r="C9" s="95">
        <v>14</v>
      </c>
      <c r="D9" s="95">
        <v>12</v>
      </c>
      <c r="E9" s="95">
        <v>12</v>
      </c>
      <c r="F9" s="95">
        <v>12</v>
      </c>
      <c r="G9" s="95">
        <v>12</v>
      </c>
      <c r="H9" s="95">
        <v>12</v>
      </c>
      <c r="I9" s="95">
        <v>12</v>
      </c>
      <c r="J9" s="126">
        <v>12</v>
      </c>
      <c r="K9" s="95">
        <v>12</v>
      </c>
      <c r="L9" s="171">
        <v>12</v>
      </c>
      <c r="M9" s="95">
        <v>12</v>
      </c>
      <c r="N9" s="95">
        <v>12</v>
      </c>
      <c r="O9" s="95">
        <v>12</v>
      </c>
      <c r="P9" s="95">
        <v>12</v>
      </c>
      <c r="Q9" s="95">
        <v>12</v>
      </c>
      <c r="R9" s="95">
        <v>12</v>
      </c>
      <c r="S9" s="95">
        <v>12</v>
      </c>
      <c r="T9" s="95">
        <v>12</v>
      </c>
      <c r="U9" s="95">
        <v>12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18</v>
      </c>
      <c r="C10" s="23">
        <v>18</v>
      </c>
      <c r="D10" s="23">
        <v>18</v>
      </c>
      <c r="E10" s="23">
        <v>18</v>
      </c>
      <c r="F10" s="23">
        <v>18</v>
      </c>
      <c r="G10" s="23">
        <v>18</v>
      </c>
      <c r="H10" s="23">
        <v>18</v>
      </c>
      <c r="I10" s="23">
        <v>18</v>
      </c>
      <c r="J10" s="27">
        <v>18</v>
      </c>
      <c r="K10" s="23">
        <v>18</v>
      </c>
      <c r="L10" s="76">
        <v>18</v>
      </c>
      <c r="M10" s="23">
        <v>18</v>
      </c>
      <c r="N10" s="23">
        <v>18</v>
      </c>
      <c r="O10" s="23">
        <v>18</v>
      </c>
      <c r="P10" s="23">
        <v>18</v>
      </c>
      <c r="Q10" s="23">
        <v>18</v>
      </c>
      <c r="R10" s="23">
        <v>18</v>
      </c>
      <c r="S10" s="23">
        <v>18</v>
      </c>
      <c r="T10" s="23">
        <v>18</v>
      </c>
      <c r="U10" s="23">
        <v>18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12</v>
      </c>
      <c r="E11" s="23">
        <v>12</v>
      </c>
      <c r="F11" s="23">
        <v>12</v>
      </c>
      <c r="G11" s="23">
        <v>12</v>
      </c>
      <c r="H11" s="23">
        <v>12</v>
      </c>
      <c r="I11" s="23">
        <v>12</v>
      </c>
      <c r="J11" s="27">
        <v>12</v>
      </c>
      <c r="K11" s="23">
        <v>12</v>
      </c>
      <c r="L11" s="76">
        <v>12</v>
      </c>
      <c r="M11" s="23">
        <v>12</v>
      </c>
      <c r="N11" s="23">
        <v>12</v>
      </c>
      <c r="O11" s="23">
        <v>12</v>
      </c>
      <c r="P11" s="23">
        <v>12</v>
      </c>
      <c r="Q11" s="23">
        <v>12</v>
      </c>
      <c r="R11" s="23">
        <v>12</v>
      </c>
      <c r="S11" s="23">
        <v>12</v>
      </c>
      <c r="T11" s="23">
        <v>12</v>
      </c>
      <c r="U11" s="23">
        <v>12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10</v>
      </c>
      <c r="E12" s="23">
        <v>10</v>
      </c>
      <c r="F12" s="23">
        <v>10</v>
      </c>
      <c r="G12" s="23">
        <v>10</v>
      </c>
      <c r="H12" s="23">
        <v>10</v>
      </c>
      <c r="I12" s="23">
        <v>10</v>
      </c>
      <c r="J12" s="27">
        <v>10</v>
      </c>
      <c r="K12" s="23">
        <v>10</v>
      </c>
      <c r="L12" s="76">
        <v>10</v>
      </c>
      <c r="M12" s="23">
        <v>10</v>
      </c>
      <c r="N12" s="23">
        <v>10</v>
      </c>
      <c r="O12" s="23">
        <v>10</v>
      </c>
      <c r="P12" s="23">
        <v>10</v>
      </c>
      <c r="Q12" s="23">
        <v>10</v>
      </c>
      <c r="R12" s="23">
        <v>10</v>
      </c>
      <c r="S12" s="23">
        <v>10</v>
      </c>
      <c r="T12" s="23">
        <v>10</v>
      </c>
      <c r="U12" s="23">
        <v>10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13</v>
      </c>
      <c r="C13" s="23">
        <v>13</v>
      </c>
      <c r="D13" s="23">
        <v>12</v>
      </c>
      <c r="E13" s="23">
        <v>13</v>
      </c>
      <c r="F13" s="23">
        <v>13</v>
      </c>
      <c r="G13" s="23">
        <v>13</v>
      </c>
      <c r="H13" s="23">
        <v>13</v>
      </c>
      <c r="I13" s="23">
        <v>14</v>
      </c>
      <c r="J13" s="27">
        <v>14</v>
      </c>
      <c r="K13" s="23">
        <v>14</v>
      </c>
      <c r="L13" s="76">
        <v>14</v>
      </c>
      <c r="M13" s="23">
        <v>15</v>
      </c>
      <c r="N13" s="23">
        <v>15</v>
      </c>
      <c r="O13" s="23">
        <v>15</v>
      </c>
      <c r="P13" s="23">
        <v>15</v>
      </c>
      <c r="Q13" s="23">
        <v>16</v>
      </c>
      <c r="R13" s="23">
        <v>16</v>
      </c>
      <c r="S13" s="23">
        <v>16</v>
      </c>
      <c r="T13" s="23">
        <v>16</v>
      </c>
      <c r="U13" s="23">
        <v>16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15</v>
      </c>
      <c r="C14" s="23">
        <v>15</v>
      </c>
      <c r="D14" s="23">
        <v>15</v>
      </c>
      <c r="E14" s="23">
        <v>15</v>
      </c>
      <c r="F14" s="23">
        <v>15</v>
      </c>
      <c r="G14" s="23">
        <v>15</v>
      </c>
      <c r="H14" s="23">
        <v>15</v>
      </c>
      <c r="I14" s="23">
        <v>15</v>
      </c>
      <c r="J14" s="27">
        <v>15</v>
      </c>
      <c r="K14" s="23">
        <v>15</v>
      </c>
      <c r="L14" s="76">
        <v>15</v>
      </c>
      <c r="M14" s="23">
        <v>15</v>
      </c>
      <c r="N14" s="23">
        <v>15</v>
      </c>
      <c r="O14" s="23">
        <v>15</v>
      </c>
      <c r="P14" s="23">
        <v>15</v>
      </c>
      <c r="Q14" s="23">
        <v>15</v>
      </c>
      <c r="R14" s="23">
        <v>15</v>
      </c>
      <c r="S14" s="23">
        <v>15</v>
      </c>
      <c r="T14" s="23">
        <v>15</v>
      </c>
      <c r="U14" s="23">
        <v>16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>
        <f t="shared" ref="E15:U15" si="2" xml:space="preserve"> E221 - SUM(E197:E204) + D15</f>
        <v>0</v>
      </c>
      <c r="F15" s="165">
        <f t="shared" si="2"/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99">
        <v>0</v>
      </c>
      <c r="K16" s="20">
        <v>0</v>
      </c>
      <c r="L16" s="172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99">
        <v>0</v>
      </c>
      <c r="K17" s="20">
        <v>0</v>
      </c>
      <c r="L17" s="172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4</v>
      </c>
      <c r="C19" s="20">
        <v>4</v>
      </c>
      <c r="D19" s="20">
        <v>4</v>
      </c>
      <c r="E19" s="20">
        <v>5</v>
      </c>
      <c r="F19" s="20">
        <v>6</v>
      </c>
      <c r="G19" s="20">
        <v>7</v>
      </c>
      <c r="H19" s="20">
        <v>8</v>
      </c>
      <c r="I19" s="20">
        <v>9</v>
      </c>
      <c r="J19" s="99">
        <v>10</v>
      </c>
      <c r="K19" s="20">
        <v>11</v>
      </c>
      <c r="L19" s="172">
        <v>12</v>
      </c>
      <c r="M19" s="20">
        <v>13</v>
      </c>
      <c r="N19" s="20">
        <v>14</v>
      </c>
      <c r="O19" s="20">
        <v>15</v>
      </c>
      <c r="P19" s="20">
        <v>16</v>
      </c>
      <c r="Q19" s="20">
        <v>17</v>
      </c>
      <c r="R19" s="20">
        <v>18</v>
      </c>
      <c r="S19" s="20">
        <v>19</v>
      </c>
      <c r="T19" s="20">
        <v>20</v>
      </c>
      <c r="U19" s="20">
        <v>21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99">
        <v>0</v>
      </c>
      <c r="K20" s="20">
        <v>0</v>
      </c>
      <c r="L20" s="172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99">
        <v>0</v>
      </c>
      <c r="K21" s="20">
        <v>0</v>
      </c>
      <c r="L21" s="172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4</v>
      </c>
      <c r="C23" s="70">
        <v>4</v>
      </c>
      <c r="D23" s="70">
        <v>4</v>
      </c>
      <c r="E23" s="70">
        <v>5</v>
      </c>
      <c r="F23" s="70">
        <v>6</v>
      </c>
      <c r="G23" s="70">
        <v>7</v>
      </c>
      <c r="H23" s="70">
        <v>8</v>
      </c>
      <c r="I23" s="70">
        <v>9</v>
      </c>
      <c r="J23" s="167">
        <v>10</v>
      </c>
      <c r="K23" s="20">
        <v>11</v>
      </c>
      <c r="L23" s="173">
        <v>12</v>
      </c>
      <c r="M23" s="70">
        <v>13</v>
      </c>
      <c r="N23" s="70">
        <v>14</v>
      </c>
      <c r="O23" s="70">
        <v>15</v>
      </c>
      <c r="P23" s="70">
        <v>16</v>
      </c>
      <c r="Q23" s="70">
        <v>17</v>
      </c>
      <c r="R23" s="70">
        <v>18</v>
      </c>
      <c r="S23" s="70">
        <v>19</v>
      </c>
      <c r="T23" s="70">
        <v>20</v>
      </c>
      <c r="U23" s="70">
        <v>21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0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 t="s">
        <v>35</v>
      </c>
      <c r="H25" s="96"/>
      <c r="I25" s="96"/>
      <c r="J25" s="186" t="s">
        <v>110</v>
      </c>
      <c r="K25" s="186"/>
      <c r="L25" s="96"/>
      <c r="M25" s="96" t="s">
        <v>108</v>
      </c>
      <c r="N25" s="96"/>
      <c r="O25" s="96"/>
      <c r="P25" s="96" t="s">
        <v>115</v>
      </c>
      <c r="Q25" s="96"/>
      <c r="R25" s="96"/>
      <c r="S25" s="96" t="s">
        <v>166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2</v>
      </c>
      <c r="C26" s="168">
        <f xml:space="preserve"> INDEX( Data!$B$74:$U$81, MATCH( C3, Data!$A$74:$A$81, 0 ), MATCH( C36, Data!$B$73:$U$73, 0 ) )</f>
        <v>1</v>
      </c>
      <c r="D26" s="168">
        <f xml:space="preserve"> INDEX( Data!$B$74:$U$81, MATCH( D3, Data!$A$74:$A$81, 0 ), MATCH( D36, Data!$B$73:$U$73, 0 ) )</f>
        <v>1</v>
      </c>
      <c r="E26" s="168">
        <f xml:space="preserve"> INDEX( Data!$B$74:$U$81, MATCH( E3, Data!$A$74:$A$81, 0 ), MATCH( E36, Data!$B$73:$U$73, 0 ) )</f>
        <v>1</v>
      </c>
      <c r="F26" s="168">
        <f xml:space="preserve"> INDEX( Data!$B$74:$U$81, MATCH( F3, Data!$A$74:$A$81, 0 ), MATCH( F36, Data!$B$73:$U$73, 0 ) )</f>
        <v>1</v>
      </c>
      <c r="G26" s="168">
        <f xml:space="preserve"> INDEX( Data!$B$74:$U$81, MATCH( G3, Data!$A$74:$A$81, 0 ), MATCH( G36, Data!$B$73:$U$73, 0 ) )</f>
        <v>1</v>
      </c>
      <c r="H26" s="168">
        <f xml:space="preserve"> INDEX( Data!$B$74:$U$81, MATCH( H3, Data!$A$74:$A$81, 0 ), MATCH( H36, Data!$B$73:$U$73, 0 ) )</f>
        <v>1</v>
      </c>
      <c r="I26" s="168">
        <f xml:space="preserve"> INDEX( Data!$B$74:$U$81, MATCH( I3, Data!$A$74:$A$81, 0 ), MATCH( I36, Data!$B$73:$U$73, 0 ) )</f>
        <v>1</v>
      </c>
      <c r="J26" s="168">
        <f xml:space="preserve"> INDEX( Data!$B$74:$U$81, MATCH( J3, Data!$A$74:$A$81, 0 ), MATCH( J36, Data!$B$73:$U$73, 0 ) )</f>
        <v>1</v>
      </c>
      <c r="K26" s="185">
        <f xml:space="preserve"> INDEX( Data!$B$74:$U$81, MATCH( K3, Data!$A$74:$A$81, 0 ), MATCH( K36, Data!$B$73:$U$73, 0 ) )</f>
        <v>1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1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1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 t="s">
        <v>111</v>
      </c>
      <c r="F27" s="204" t="s">
        <v>168</v>
      </c>
      <c r="G27" s="96" t="s">
        <v>168</v>
      </c>
      <c r="H27" s="204" t="s">
        <v>169</v>
      </c>
      <c r="I27" s="204" t="s">
        <v>109</v>
      </c>
      <c r="J27" s="204" t="s">
        <v>112</v>
      </c>
      <c r="K27" s="187" t="s">
        <v>113</v>
      </c>
      <c r="L27" s="217" t="s">
        <v>107</v>
      </c>
      <c r="M27" s="96" t="s">
        <v>161</v>
      </c>
      <c r="N27" s="96" t="s">
        <v>170</v>
      </c>
      <c r="O27" s="96" t="s">
        <v>171</v>
      </c>
      <c r="P27" s="96" t="s">
        <v>201</v>
      </c>
      <c r="Q27" s="96" t="s">
        <v>211</v>
      </c>
      <c r="R27" s="96"/>
      <c r="S27" s="203" t="s">
        <v>87</v>
      </c>
      <c r="T27" s="203" t="s">
        <v>104</v>
      </c>
      <c r="U27" s="216" t="s">
        <v>101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 t="s">
        <v>165</v>
      </c>
      <c r="G28" s="18"/>
      <c r="H28" s="18"/>
      <c r="I28" s="18"/>
      <c r="J28" s="29"/>
      <c r="K28" s="29"/>
      <c r="L28" s="18" t="s">
        <v>160</v>
      </c>
      <c r="M28" s="18"/>
      <c r="N28" s="18"/>
      <c r="O28" s="18"/>
      <c r="P28" s="18" t="s">
        <v>202</v>
      </c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G29" s="19" t="s">
        <v>88</v>
      </c>
      <c r="K29" s="31"/>
      <c r="L29" s="19" t="s">
        <v>163</v>
      </c>
      <c r="M29" s="19" t="s">
        <v>162</v>
      </c>
      <c r="Q29" s="19" t="s">
        <v>212</v>
      </c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L30" s="18" t="s">
        <v>164</v>
      </c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152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138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154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2</v>
      </c>
      <c r="C39" s="8">
        <f t="shared" ref="C39:U39" si="4" xml:space="preserve"> C16 + C218</f>
        <v>2</v>
      </c>
      <c r="D39" s="8">
        <f t="shared" si="4"/>
        <v>0</v>
      </c>
      <c r="E39" s="8">
        <f t="shared" si="4"/>
        <v>0</v>
      </c>
      <c r="F39" s="8">
        <f t="shared" si="4"/>
        <v>0</v>
      </c>
      <c r="G39" s="8">
        <f t="shared" si="4"/>
        <v>0</v>
      </c>
      <c r="H39" s="8">
        <f t="shared" si="4"/>
        <v>0</v>
      </c>
      <c r="I39" s="8">
        <f t="shared" si="4"/>
        <v>0</v>
      </c>
      <c r="J39" s="8">
        <f t="shared" si="4"/>
        <v>0</v>
      </c>
      <c r="K39" s="8">
        <f t="shared" si="4"/>
        <v>0</v>
      </c>
      <c r="L39" s="8">
        <f t="shared" si="4"/>
        <v>0</v>
      </c>
      <c r="M39" s="8">
        <f t="shared" si="4"/>
        <v>0</v>
      </c>
      <c r="N39" s="8">
        <f t="shared" si="4"/>
        <v>0</v>
      </c>
      <c r="O39" s="8">
        <f t="shared" si="4"/>
        <v>0</v>
      </c>
      <c r="P39" s="8">
        <f t="shared" si="4"/>
        <v>0</v>
      </c>
      <c r="Q39" s="8">
        <f t="shared" si="4"/>
        <v>0</v>
      </c>
      <c r="R39" s="8">
        <f t="shared" si="4"/>
        <v>0</v>
      </c>
      <c r="S39" s="8">
        <f t="shared" si="4"/>
        <v>0</v>
      </c>
      <c r="T39" s="8">
        <f t="shared" si="4"/>
        <v>0</v>
      </c>
      <c r="U39" s="8">
        <f t="shared" si="4"/>
        <v>0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2</v>
      </c>
      <c r="C40" s="8">
        <f t="shared" ref="C40:U40" si="5" xml:space="preserve"> C17 + C218</f>
        <v>2</v>
      </c>
      <c r="D40" s="8">
        <f t="shared" si="5"/>
        <v>0</v>
      </c>
      <c r="E40" s="8">
        <f t="shared" si="5"/>
        <v>0</v>
      </c>
      <c r="F40" s="8">
        <f t="shared" si="5"/>
        <v>0</v>
      </c>
      <c r="G40" s="8">
        <f t="shared" si="5"/>
        <v>0</v>
      </c>
      <c r="H40" s="8">
        <f t="shared" si="5"/>
        <v>0</v>
      </c>
      <c r="I40" s="8">
        <f t="shared" si="5"/>
        <v>0</v>
      </c>
      <c r="J40" s="8">
        <f t="shared" si="5"/>
        <v>0</v>
      </c>
      <c r="K40" s="8">
        <f t="shared" si="5"/>
        <v>0</v>
      </c>
      <c r="L40" s="8">
        <f t="shared" si="5"/>
        <v>0</v>
      </c>
      <c r="M40" s="8">
        <f t="shared" si="5"/>
        <v>0</v>
      </c>
      <c r="N40" s="8">
        <f t="shared" si="5"/>
        <v>0</v>
      </c>
      <c r="O40" s="8">
        <f t="shared" si="5"/>
        <v>0</v>
      </c>
      <c r="P40" s="8">
        <f t="shared" si="5"/>
        <v>0</v>
      </c>
      <c r="Q40" s="8">
        <f t="shared" si="5"/>
        <v>0</v>
      </c>
      <c r="R40" s="8">
        <f t="shared" si="5"/>
        <v>0</v>
      </c>
      <c r="S40" s="8">
        <f t="shared" si="5"/>
        <v>0</v>
      </c>
      <c r="T40" s="8">
        <f t="shared" si="5"/>
        <v>0</v>
      </c>
      <c r="U40" s="8">
        <f t="shared" si="5"/>
        <v>0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4</v>
      </c>
      <c r="C41" s="8">
        <f t="shared" ref="C41:U41" si="6" xml:space="preserve"> C18 + C216</f>
        <v>4</v>
      </c>
      <c r="D41" s="8">
        <f t="shared" si="6"/>
        <v>4</v>
      </c>
      <c r="E41" s="8">
        <f t="shared" si="6"/>
        <v>4</v>
      </c>
      <c r="F41" s="8">
        <f t="shared" si="6"/>
        <v>4</v>
      </c>
      <c r="G41" s="8">
        <f t="shared" si="6"/>
        <v>4</v>
      </c>
      <c r="H41" s="8">
        <f t="shared" si="6"/>
        <v>4</v>
      </c>
      <c r="I41" s="8">
        <f t="shared" si="6"/>
        <v>4</v>
      </c>
      <c r="J41" s="8">
        <f t="shared" si="6"/>
        <v>4</v>
      </c>
      <c r="K41" s="8">
        <f t="shared" si="6"/>
        <v>4</v>
      </c>
      <c r="L41" s="8">
        <f t="shared" si="6"/>
        <v>4</v>
      </c>
      <c r="M41" s="8">
        <f t="shared" si="6"/>
        <v>4</v>
      </c>
      <c r="N41" s="8">
        <f t="shared" si="6"/>
        <v>4</v>
      </c>
      <c r="O41" s="8">
        <f t="shared" si="6"/>
        <v>4</v>
      </c>
      <c r="P41" s="8">
        <f t="shared" si="6"/>
        <v>4</v>
      </c>
      <c r="Q41" s="8">
        <f t="shared" si="6"/>
        <v>4</v>
      </c>
      <c r="R41" s="8">
        <f t="shared" si="6"/>
        <v>4</v>
      </c>
      <c r="S41" s="8">
        <f t="shared" si="6"/>
        <v>4</v>
      </c>
      <c r="T41" s="8">
        <f t="shared" si="6"/>
        <v>4</v>
      </c>
      <c r="U41" s="8">
        <f t="shared" si="6"/>
        <v>4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5</v>
      </c>
      <c r="C42" s="8">
        <f t="shared" ref="C42:U42" si="7" xml:space="preserve"> C19 + C219 + C81</f>
        <v>5</v>
      </c>
      <c r="D42" s="8">
        <f t="shared" si="7"/>
        <v>5</v>
      </c>
      <c r="E42" s="8">
        <f t="shared" si="7"/>
        <v>6</v>
      </c>
      <c r="F42" s="8">
        <f t="shared" si="7"/>
        <v>7</v>
      </c>
      <c r="G42" s="8">
        <f t="shared" si="7"/>
        <v>8</v>
      </c>
      <c r="H42" s="8">
        <f t="shared" si="7"/>
        <v>9</v>
      </c>
      <c r="I42" s="8">
        <f t="shared" si="7"/>
        <v>11</v>
      </c>
      <c r="J42" s="8">
        <f t="shared" si="7"/>
        <v>12</v>
      </c>
      <c r="K42" s="8">
        <f t="shared" si="7"/>
        <v>13</v>
      </c>
      <c r="L42" s="8">
        <f t="shared" si="7"/>
        <v>14</v>
      </c>
      <c r="M42" s="8">
        <f t="shared" si="7"/>
        <v>15</v>
      </c>
      <c r="N42" s="8">
        <f t="shared" si="7"/>
        <v>16</v>
      </c>
      <c r="O42" s="8">
        <f t="shared" si="7"/>
        <v>17</v>
      </c>
      <c r="P42" s="8">
        <f t="shared" si="7"/>
        <v>18</v>
      </c>
      <c r="Q42" s="8">
        <f t="shared" si="7"/>
        <v>20</v>
      </c>
      <c r="R42" s="8">
        <f t="shared" si="7"/>
        <v>21</v>
      </c>
      <c r="S42" s="8">
        <f t="shared" si="7"/>
        <v>22</v>
      </c>
      <c r="T42" s="8">
        <f t="shared" si="7"/>
        <v>23</v>
      </c>
      <c r="U42" s="8">
        <f t="shared" si="7"/>
        <v>24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2</v>
      </c>
      <c r="C43" s="8">
        <f t="shared" ref="C43:U43" si="8" xml:space="preserve"> C20 + C220 + C81</f>
        <v>2</v>
      </c>
      <c r="D43" s="8">
        <f t="shared" si="8"/>
        <v>2</v>
      </c>
      <c r="E43" s="8">
        <f t="shared" si="8"/>
        <v>2</v>
      </c>
      <c r="F43" s="8">
        <f t="shared" si="8"/>
        <v>2</v>
      </c>
      <c r="G43" s="8">
        <f t="shared" si="8"/>
        <v>2</v>
      </c>
      <c r="H43" s="8">
        <f t="shared" si="8"/>
        <v>2</v>
      </c>
      <c r="I43" s="8">
        <f t="shared" si="8"/>
        <v>2</v>
      </c>
      <c r="J43" s="8">
        <f t="shared" si="8"/>
        <v>2</v>
      </c>
      <c r="K43" s="8">
        <f t="shared" si="8"/>
        <v>2</v>
      </c>
      <c r="L43" s="8">
        <f t="shared" si="8"/>
        <v>2</v>
      </c>
      <c r="M43" s="8">
        <f t="shared" si="8"/>
        <v>2</v>
      </c>
      <c r="N43" s="8">
        <f t="shared" si="8"/>
        <v>2</v>
      </c>
      <c r="O43" s="8">
        <f t="shared" si="8"/>
        <v>2</v>
      </c>
      <c r="P43" s="8">
        <f t="shared" si="8"/>
        <v>2</v>
      </c>
      <c r="Q43" s="8">
        <f t="shared" si="8"/>
        <v>2</v>
      </c>
      <c r="R43" s="8">
        <f t="shared" si="8"/>
        <v>2</v>
      </c>
      <c r="S43" s="8">
        <f t="shared" si="8"/>
        <v>2</v>
      </c>
      <c r="T43" s="8">
        <f t="shared" si="8"/>
        <v>2</v>
      </c>
      <c r="U43" s="8">
        <f t="shared" si="8"/>
        <v>3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2</v>
      </c>
      <c r="C44" s="8">
        <f t="shared" ref="C44:U45" si="9" xml:space="preserve"> C21 + C218</f>
        <v>2</v>
      </c>
      <c r="D44" s="8">
        <f t="shared" si="9"/>
        <v>0</v>
      </c>
      <c r="E44" s="8">
        <f t="shared" si="9"/>
        <v>0</v>
      </c>
      <c r="F44" s="8">
        <f t="shared" si="9"/>
        <v>0</v>
      </c>
      <c r="G44" s="8">
        <f t="shared" si="9"/>
        <v>0</v>
      </c>
      <c r="H44" s="8">
        <f t="shared" si="9"/>
        <v>0</v>
      </c>
      <c r="I44" s="8">
        <f t="shared" si="9"/>
        <v>0</v>
      </c>
      <c r="J44" s="8">
        <f t="shared" si="9"/>
        <v>0</v>
      </c>
      <c r="K44" s="8">
        <f t="shared" si="9"/>
        <v>0</v>
      </c>
      <c r="L44" s="8">
        <f t="shared" si="9"/>
        <v>0</v>
      </c>
      <c r="M44" s="8">
        <f t="shared" si="9"/>
        <v>0</v>
      </c>
      <c r="N44" s="8">
        <f t="shared" si="9"/>
        <v>0</v>
      </c>
      <c r="O44" s="8">
        <f t="shared" si="9"/>
        <v>0</v>
      </c>
      <c r="P44" s="8">
        <f t="shared" si="9"/>
        <v>0</v>
      </c>
      <c r="Q44" s="8">
        <f t="shared" si="9"/>
        <v>0</v>
      </c>
      <c r="R44" s="8">
        <f t="shared" si="9"/>
        <v>0</v>
      </c>
      <c r="S44" s="8">
        <f t="shared" si="9"/>
        <v>0</v>
      </c>
      <c r="T44" s="8">
        <f t="shared" si="9"/>
        <v>0</v>
      </c>
      <c r="U44" s="8">
        <f t="shared" si="9"/>
        <v>0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2</v>
      </c>
      <c r="J45" s="8">
        <f t="shared" si="9"/>
        <v>2</v>
      </c>
      <c r="K45" s="8">
        <f t="shared" si="9"/>
        <v>2</v>
      </c>
      <c r="L45" s="8">
        <f t="shared" si="9"/>
        <v>2</v>
      </c>
      <c r="M45" s="8">
        <f t="shared" si="9"/>
        <v>2</v>
      </c>
      <c r="N45" s="8">
        <f t="shared" si="9"/>
        <v>2</v>
      </c>
      <c r="O45" s="8">
        <f t="shared" si="9"/>
        <v>2</v>
      </c>
      <c r="P45" s="8">
        <f t="shared" si="9"/>
        <v>2</v>
      </c>
      <c r="Q45" s="8">
        <f t="shared" si="9"/>
        <v>3</v>
      </c>
      <c r="R45" s="8">
        <f t="shared" si="9"/>
        <v>3</v>
      </c>
      <c r="S45" s="8">
        <f t="shared" si="9"/>
        <v>3</v>
      </c>
      <c r="T45" s="8">
        <f t="shared" si="9"/>
        <v>3</v>
      </c>
      <c r="U45" s="8">
        <f t="shared" si="9"/>
        <v>3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5</v>
      </c>
      <c r="C46" s="8">
        <f t="shared" ref="C46:U46" si="10" xml:space="preserve"> C23 + C219 + C81</f>
        <v>5</v>
      </c>
      <c r="D46" s="8">
        <f t="shared" si="10"/>
        <v>5</v>
      </c>
      <c r="E46" s="8">
        <f t="shared" si="10"/>
        <v>6</v>
      </c>
      <c r="F46" s="8">
        <f t="shared" si="10"/>
        <v>7</v>
      </c>
      <c r="G46" s="8">
        <f t="shared" si="10"/>
        <v>8</v>
      </c>
      <c r="H46" s="8">
        <f t="shared" si="10"/>
        <v>9</v>
      </c>
      <c r="I46" s="8">
        <f t="shared" si="10"/>
        <v>11</v>
      </c>
      <c r="J46" s="8">
        <f t="shared" si="10"/>
        <v>12</v>
      </c>
      <c r="K46" s="8">
        <f t="shared" si="10"/>
        <v>13</v>
      </c>
      <c r="L46" s="8">
        <f t="shared" si="10"/>
        <v>14</v>
      </c>
      <c r="M46" s="8">
        <f t="shared" si="10"/>
        <v>15</v>
      </c>
      <c r="N46" s="8">
        <f t="shared" si="10"/>
        <v>16</v>
      </c>
      <c r="O46" s="8">
        <f t="shared" si="10"/>
        <v>17</v>
      </c>
      <c r="P46" s="8">
        <f t="shared" si="10"/>
        <v>18</v>
      </c>
      <c r="Q46" s="8">
        <f t="shared" si="10"/>
        <v>20</v>
      </c>
      <c r="R46" s="8">
        <f t="shared" si="10"/>
        <v>21</v>
      </c>
      <c r="S46" s="8">
        <f t="shared" si="10"/>
        <v>22</v>
      </c>
      <c r="T46" s="8">
        <f t="shared" si="10"/>
        <v>23</v>
      </c>
      <c r="U46" s="8">
        <f t="shared" si="10"/>
        <v>24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129</v>
      </c>
      <c r="B49" s="53">
        <f t="shared" ref="B49:U49" si="11">IF(OR(B3="Scout",B3="Sentinel",B3="Expert Droid"),8,0) + IF(OR(B3="Soldier",B3="Guardian"),10,0) + IF(OR(B3="Scoundrel",B3="Consular"),6,0) + IF(OR(B3="Combat Droid"),12,0)</f>
        <v>8</v>
      </c>
      <c r="C49" s="53">
        <f t="shared" si="11"/>
        <v>8</v>
      </c>
      <c r="D49" s="53">
        <f t="shared" si="11"/>
        <v>8</v>
      </c>
      <c r="E49" s="53">
        <f t="shared" si="11"/>
        <v>8</v>
      </c>
      <c r="F49" s="53">
        <f t="shared" si="11"/>
        <v>8</v>
      </c>
      <c r="G49" s="53">
        <f t="shared" si="11"/>
        <v>8</v>
      </c>
      <c r="H49" s="53">
        <f t="shared" si="11"/>
        <v>8</v>
      </c>
      <c r="I49" s="53">
        <f t="shared" si="11"/>
        <v>8</v>
      </c>
      <c r="J49" s="101">
        <f t="shared" si="11"/>
        <v>8</v>
      </c>
      <c r="K49" s="53">
        <f t="shared" si="11"/>
        <v>8</v>
      </c>
      <c r="L49" s="174">
        <f t="shared" si="11"/>
        <v>8</v>
      </c>
      <c r="M49" s="53">
        <f t="shared" si="11"/>
        <v>8</v>
      </c>
      <c r="N49" s="53">
        <f t="shared" si="11"/>
        <v>8</v>
      </c>
      <c r="O49" s="53">
        <f t="shared" si="11"/>
        <v>8</v>
      </c>
      <c r="P49" s="53">
        <f t="shared" si="11"/>
        <v>8</v>
      </c>
      <c r="Q49" s="53">
        <f t="shared" si="11"/>
        <v>8</v>
      </c>
      <c r="R49" s="53">
        <f t="shared" si="11"/>
        <v>8</v>
      </c>
      <c r="S49" s="53">
        <f t="shared" si="11"/>
        <v>8</v>
      </c>
      <c r="T49" s="53">
        <f t="shared" si="11"/>
        <v>8</v>
      </c>
      <c r="U49" s="53">
        <f t="shared" si="11"/>
        <v>8</v>
      </c>
      <c r="V49" s="18"/>
    </row>
    <row r="50" spans="1:97" s="29" customFormat="1">
      <c r="A50" s="60" t="s">
        <v>130</v>
      </c>
      <c r="B50" s="53">
        <f xml:space="preserve"> 0 + B49</f>
        <v>8</v>
      </c>
      <c r="C50" s="53">
        <f t="shared" ref="C50:U50" si="12" xml:space="preserve"> B50 + C49</f>
        <v>16</v>
      </c>
      <c r="D50" s="53">
        <f t="shared" si="12"/>
        <v>24</v>
      </c>
      <c r="E50" s="53">
        <f t="shared" si="12"/>
        <v>32</v>
      </c>
      <c r="F50" s="53">
        <f t="shared" si="12"/>
        <v>40</v>
      </c>
      <c r="G50" s="53">
        <f t="shared" si="12"/>
        <v>48</v>
      </c>
      <c r="H50" s="53">
        <f t="shared" si="12"/>
        <v>56</v>
      </c>
      <c r="I50" s="53">
        <f t="shared" si="12"/>
        <v>64</v>
      </c>
      <c r="J50" s="101">
        <f t="shared" si="12"/>
        <v>72</v>
      </c>
      <c r="K50" s="53">
        <f t="shared" si="12"/>
        <v>80</v>
      </c>
      <c r="L50" s="174">
        <f t="shared" si="12"/>
        <v>88</v>
      </c>
      <c r="M50" s="53">
        <f t="shared" si="12"/>
        <v>96</v>
      </c>
      <c r="N50" s="53">
        <f t="shared" si="12"/>
        <v>104</v>
      </c>
      <c r="O50" s="53">
        <f t="shared" si="12"/>
        <v>112</v>
      </c>
      <c r="P50" s="53">
        <f t="shared" si="12"/>
        <v>120</v>
      </c>
      <c r="Q50" s="53">
        <f t="shared" si="12"/>
        <v>128</v>
      </c>
      <c r="R50" s="53">
        <f t="shared" si="12"/>
        <v>136</v>
      </c>
      <c r="S50" s="53">
        <f t="shared" si="12"/>
        <v>144</v>
      </c>
      <c r="T50" s="53">
        <f t="shared" si="12"/>
        <v>152</v>
      </c>
      <c r="U50" s="53">
        <f t="shared" si="12"/>
        <v>160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10</v>
      </c>
      <c r="C51" s="87">
        <f t="shared" si="13"/>
        <v>20</v>
      </c>
      <c r="D51" s="87">
        <f t="shared" si="13"/>
        <v>27</v>
      </c>
      <c r="E51" s="87">
        <f t="shared" si="13"/>
        <v>36</v>
      </c>
      <c r="F51" s="87">
        <f t="shared" si="13"/>
        <v>45</v>
      </c>
      <c r="G51" s="87">
        <f t="shared" si="13"/>
        <v>54</v>
      </c>
      <c r="H51" s="87">
        <f t="shared" si="13"/>
        <v>63</v>
      </c>
      <c r="I51" s="87">
        <f t="shared" si="13"/>
        <v>72</v>
      </c>
      <c r="J51" s="102">
        <f t="shared" si="13"/>
        <v>81</v>
      </c>
      <c r="K51" s="82">
        <f t="shared" si="13"/>
        <v>90</v>
      </c>
      <c r="L51" s="175">
        <f t="shared" si="13"/>
        <v>99</v>
      </c>
      <c r="M51" s="87">
        <f t="shared" si="13"/>
        <v>108</v>
      </c>
      <c r="N51" s="87">
        <f t="shared" si="13"/>
        <v>117</v>
      </c>
      <c r="O51" s="87">
        <f t="shared" si="13"/>
        <v>126</v>
      </c>
      <c r="P51" s="87">
        <f t="shared" si="13"/>
        <v>135</v>
      </c>
      <c r="Q51" s="87">
        <f t="shared" si="13"/>
        <v>144</v>
      </c>
      <c r="R51" s="87">
        <f t="shared" si="13"/>
        <v>153</v>
      </c>
      <c r="S51" s="87">
        <f t="shared" si="13"/>
        <v>162</v>
      </c>
      <c r="T51" s="87">
        <f t="shared" si="13"/>
        <v>171</v>
      </c>
      <c r="U51" s="87">
        <f t="shared" si="13"/>
        <v>180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133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122</v>
      </c>
      <c r="B53" s="89">
        <f t="shared" ref="B53:U53" si="14" xml:space="preserve"> MIN((B207/B51),1)</f>
        <v>0.9</v>
      </c>
      <c r="C53" s="89">
        <f t="shared" si="14"/>
        <v>0.5</v>
      </c>
      <c r="D53" s="89">
        <f t="shared" si="14"/>
        <v>0.40740740740740738</v>
      </c>
      <c r="E53" s="89">
        <f t="shared" si="14"/>
        <v>0.33333333333333331</v>
      </c>
      <c r="F53" s="89">
        <f t="shared" si="14"/>
        <v>0.28888888888888886</v>
      </c>
      <c r="G53" s="89">
        <f t="shared" si="14"/>
        <v>0.25925925925925924</v>
      </c>
      <c r="H53" s="89">
        <f t="shared" si="14"/>
        <v>0.23809523809523808</v>
      </c>
      <c r="I53" s="89">
        <f t="shared" si="14"/>
        <v>0.2361111111111111</v>
      </c>
      <c r="J53" s="103">
        <f t="shared" si="14"/>
        <v>0.22222222222222221</v>
      </c>
      <c r="K53" s="89">
        <f t="shared" si="14"/>
        <v>0.21111111111111111</v>
      </c>
      <c r="L53" s="176">
        <f t="shared" si="14"/>
        <v>0.20202020202020202</v>
      </c>
      <c r="M53" s="89">
        <f t="shared" si="14"/>
        <v>0.19444444444444445</v>
      </c>
      <c r="N53" s="89">
        <f t="shared" si="14"/>
        <v>0.18803418803418803</v>
      </c>
      <c r="O53" s="89">
        <f t="shared" si="14"/>
        <v>0.18253968253968253</v>
      </c>
      <c r="P53" s="89">
        <f t="shared" si="14"/>
        <v>0.17777777777777778</v>
      </c>
      <c r="Q53" s="89">
        <f t="shared" si="14"/>
        <v>0.18055555555555555</v>
      </c>
      <c r="R53" s="89">
        <f t="shared" si="14"/>
        <v>0.17647058823529413</v>
      </c>
      <c r="S53" s="89">
        <f t="shared" si="14"/>
        <v>0.1728395061728395</v>
      </c>
      <c r="T53" s="89">
        <f t="shared" si="14"/>
        <v>0.16959064327485379</v>
      </c>
      <c r="U53" s="89">
        <f t="shared" si="14"/>
        <v>0.17222222222222222</v>
      </c>
    </row>
    <row r="54" spans="1:97" s="18" customFormat="1">
      <c r="A54" s="74" t="s">
        <v>123</v>
      </c>
      <c r="B54" s="89">
        <f t="shared" ref="B54:U54" si="15" xml:space="preserve"> MIN(B208/B51,1)</f>
        <v>1</v>
      </c>
      <c r="C54" s="89">
        <f t="shared" si="15"/>
        <v>0.75</v>
      </c>
      <c r="D54" s="89">
        <f t="shared" si="15"/>
        <v>0.59259259259259256</v>
      </c>
      <c r="E54" s="89">
        <f t="shared" si="15"/>
        <v>0.47222222222222221</v>
      </c>
      <c r="F54" s="89">
        <f t="shared" si="15"/>
        <v>0.4</v>
      </c>
      <c r="G54" s="89">
        <f t="shared" si="15"/>
        <v>0.35185185185185186</v>
      </c>
      <c r="H54" s="89">
        <f t="shared" si="15"/>
        <v>0.31746031746031744</v>
      </c>
      <c r="I54" s="89">
        <f t="shared" si="15"/>
        <v>0.30555555555555558</v>
      </c>
      <c r="J54" s="103">
        <f t="shared" si="15"/>
        <v>0.2839506172839506</v>
      </c>
      <c r="K54" s="89">
        <f t="shared" si="15"/>
        <v>0.26666666666666666</v>
      </c>
      <c r="L54" s="176">
        <f t="shared" si="15"/>
        <v>0.25252525252525254</v>
      </c>
      <c r="M54" s="89">
        <f t="shared" si="15"/>
        <v>0.24074074074074073</v>
      </c>
      <c r="N54" s="89">
        <f t="shared" si="15"/>
        <v>0.23076923076923078</v>
      </c>
      <c r="O54" s="89">
        <f t="shared" si="15"/>
        <v>0.22222222222222221</v>
      </c>
      <c r="P54" s="89">
        <f t="shared" si="15"/>
        <v>0.21481481481481482</v>
      </c>
      <c r="Q54" s="89">
        <f t="shared" si="15"/>
        <v>0.21527777777777779</v>
      </c>
      <c r="R54" s="89">
        <f t="shared" si="15"/>
        <v>0.20915032679738563</v>
      </c>
      <c r="S54" s="89">
        <f t="shared" si="15"/>
        <v>0.20370370370370369</v>
      </c>
      <c r="T54" s="89">
        <f t="shared" si="15"/>
        <v>0.19883040935672514</v>
      </c>
      <c r="U54" s="89">
        <f t="shared" si="15"/>
        <v>0.2</v>
      </c>
    </row>
    <row r="55" spans="1:97">
      <c r="A55" s="74" t="s">
        <v>124</v>
      </c>
      <c r="B55" s="90">
        <f t="shared" ref="B55:U55" si="16" xml:space="preserve"> MIN(B209/B51,1)</f>
        <v>1</v>
      </c>
      <c r="C55" s="90">
        <f t="shared" si="16"/>
        <v>0.8</v>
      </c>
      <c r="D55" s="90">
        <f t="shared" si="16"/>
        <v>0.59259259259259256</v>
      </c>
      <c r="E55" s="90">
        <f t="shared" si="16"/>
        <v>0.47222222222222221</v>
      </c>
      <c r="F55" s="90">
        <f t="shared" si="16"/>
        <v>0.4</v>
      </c>
      <c r="G55" s="90">
        <f t="shared" si="16"/>
        <v>0.35185185185185186</v>
      </c>
      <c r="H55" s="90">
        <f t="shared" si="16"/>
        <v>0.31746031746031744</v>
      </c>
      <c r="I55" s="90">
        <f t="shared" si="16"/>
        <v>0.31944444444444442</v>
      </c>
      <c r="J55" s="104">
        <f t="shared" si="16"/>
        <v>0.29629629629629628</v>
      </c>
      <c r="K55" s="90">
        <f t="shared" si="16"/>
        <v>0.27777777777777779</v>
      </c>
      <c r="L55" s="177">
        <f t="shared" si="16"/>
        <v>0.26262626262626265</v>
      </c>
      <c r="M55" s="90">
        <f t="shared" si="16"/>
        <v>0.25</v>
      </c>
      <c r="N55" s="90">
        <f t="shared" si="16"/>
        <v>0.23931623931623933</v>
      </c>
      <c r="O55" s="90">
        <f t="shared" si="16"/>
        <v>0.23015873015873015</v>
      </c>
      <c r="P55" s="90">
        <f t="shared" si="16"/>
        <v>0.22222222222222221</v>
      </c>
      <c r="Q55" s="90">
        <f t="shared" si="16"/>
        <v>0.22916666666666666</v>
      </c>
      <c r="R55" s="90">
        <f t="shared" si="16"/>
        <v>0.22222222222222221</v>
      </c>
      <c r="S55" s="90">
        <f t="shared" si="16"/>
        <v>0.21604938271604937</v>
      </c>
      <c r="T55" s="90">
        <f t="shared" si="16"/>
        <v>0.21052631578947367</v>
      </c>
      <c r="U55" s="90">
        <f t="shared" si="16"/>
        <v>0.20555555555555555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125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0.91666666666666663</v>
      </c>
      <c r="F56" s="90">
        <f t="shared" si="17"/>
        <v>0.77777777777777779</v>
      </c>
      <c r="G56" s="90">
        <f t="shared" si="17"/>
        <v>0.68518518518518523</v>
      </c>
      <c r="H56" s="90">
        <f t="shared" si="17"/>
        <v>0.61904761904761907</v>
      </c>
      <c r="I56" s="90">
        <f t="shared" si="17"/>
        <v>0.61111111111111116</v>
      </c>
      <c r="J56" s="104">
        <f t="shared" si="17"/>
        <v>0.5679012345679012</v>
      </c>
      <c r="K56" s="90">
        <f t="shared" si="17"/>
        <v>0.53333333333333333</v>
      </c>
      <c r="L56" s="177">
        <f t="shared" si="17"/>
        <v>0.50505050505050508</v>
      </c>
      <c r="M56" s="90">
        <f t="shared" si="17"/>
        <v>0.48148148148148145</v>
      </c>
      <c r="N56" s="90">
        <f t="shared" si="17"/>
        <v>0.46153846153846156</v>
      </c>
      <c r="O56" s="90">
        <f t="shared" si="17"/>
        <v>0.44444444444444442</v>
      </c>
      <c r="P56" s="90">
        <f t="shared" si="17"/>
        <v>0.42962962962962964</v>
      </c>
      <c r="Q56" s="90">
        <f t="shared" si="17"/>
        <v>0.4375</v>
      </c>
      <c r="R56" s="90">
        <f t="shared" si="17"/>
        <v>0.42483660130718953</v>
      </c>
      <c r="S56" s="90">
        <f t="shared" si="17"/>
        <v>0.41358024691358025</v>
      </c>
      <c r="T56" s="90">
        <f t="shared" si="17"/>
        <v>0.40350877192982454</v>
      </c>
      <c r="U56" s="90">
        <f t="shared" si="17"/>
        <v>0.39444444444444443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126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1</v>
      </c>
      <c r="G57" s="90">
        <f t="shared" si="18"/>
        <v>1</v>
      </c>
      <c r="H57" s="90">
        <f t="shared" si="18"/>
        <v>0.92063492063492058</v>
      </c>
      <c r="I57" s="90">
        <f t="shared" si="18"/>
        <v>0.90277777777777779</v>
      </c>
      <c r="J57" s="104">
        <f t="shared" si="18"/>
        <v>0.83950617283950613</v>
      </c>
      <c r="K57" s="90">
        <f t="shared" si="18"/>
        <v>0.78888888888888886</v>
      </c>
      <c r="L57" s="177">
        <f t="shared" si="18"/>
        <v>0.74747474747474751</v>
      </c>
      <c r="M57" s="90">
        <f t="shared" si="18"/>
        <v>0.71296296296296291</v>
      </c>
      <c r="N57" s="90">
        <f t="shared" si="18"/>
        <v>0.68376068376068377</v>
      </c>
      <c r="O57" s="90">
        <f t="shared" si="18"/>
        <v>0.65873015873015872</v>
      </c>
      <c r="P57" s="90">
        <f t="shared" si="18"/>
        <v>0.63703703703703707</v>
      </c>
      <c r="Q57" s="90">
        <f t="shared" si="18"/>
        <v>0.64583333333333337</v>
      </c>
      <c r="R57" s="90">
        <f t="shared" si="18"/>
        <v>0.62745098039215685</v>
      </c>
      <c r="S57" s="90">
        <f t="shared" si="18"/>
        <v>0.61111111111111116</v>
      </c>
      <c r="T57" s="90">
        <f t="shared" si="18"/>
        <v>0.59649122807017541</v>
      </c>
      <c r="U57" s="90">
        <f t="shared" si="18"/>
        <v>0.58333333333333337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134</v>
      </c>
      <c r="B59" s="53">
        <f t="shared" ref="B59:U59" si="19" xml:space="preserve"> IF(B3="Guardian",4,0) + IF(B3="Sentinel",6,0) + IF(B3="Consular",8,0)</f>
        <v>6</v>
      </c>
      <c r="C59" s="53">
        <f t="shared" si="19"/>
        <v>6</v>
      </c>
      <c r="D59" s="53">
        <f t="shared" si="19"/>
        <v>6</v>
      </c>
      <c r="E59" s="53">
        <f t="shared" si="19"/>
        <v>6</v>
      </c>
      <c r="F59" s="53">
        <f t="shared" si="19"/>
        <v>6</v>
      </c>
      <c r="G59" s="53">
        <f t="shared" si="19"/>
        <v>6</v>
      </c>
      <c r="H59" s="53">
        <f t="shared" si="19"/>
        <v>6</v>
      </c>
      <c r="I59" s="53">
        <f t="shared" si="19"/>
        <v>6</v>
      </c>
      <c r="J59" s="101">
        <f t="shared" si="19"/>
        <v>6</v>
      </c>
      <c r="K59" s="53">
        <f t="shared" si="19"/>
        <v>6</v>
      </c>
      <c r="L59" s="174">
        <f t="shared" si="19"/>
        <v>6</v>
      </c>
      <c r="M59" s="53">
        <f t="shared" si="19"/>
        <v>6</v>
      </c>
      <c r="N59" s="53">
        <f t="shared" si="19"/>
        <v>6</v>
      </c>
      <c r="O59" s="53">
        <f t="shared" si="19"/>
        <v>6</v>
      </c>
      <c r="P59" s="53">
        <f t="shared" si="19"/>
        <v>6</v>
      </c>
      <c r="Q59" s="53">
        <f t="shared" si="19"/>
        <v>6</v>
      </c>
      <c r="R59" s="53">
        <f t="shared" si="19"/>
        <v>6</v>
      </c>
      <c r="S59" s="53">
        <f t="shared" si="19"/>
        <v>6</v>
      </c>
      <c r="T59" s="53">
        <f t="shared" si="19"/>
        <v>6</v>
      </c>
      <c r="U59" s="53">
        <f t="shared" si="19"/>
        <v>6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136</v>
      </c>
      <c r="B60" s="53">
        <f xml:space="preserve"> 0 + B59</f>
        <v>6</v>
      </c>
      <c r="C60" s="53">
        <f t="shared" ref="C60:U60" si="20" xml:space="preserve"> B60 + C59</f>
        <v>12</v>
      </c>
      <c r="D60" s="53">
        <f t="shared" si="20"/>
        <v>18</v>
      </c>
      <c r="E60" s="53">
        <f t="shared" si="20"/>
        <v>24</v>
      </c>
      <c r="F60" s="53">
        <f t="shared" si="20"/>
        <v>30</v>
      </c>
      <c r="G60" s="53">
        <f t="shared" si="20"/>
        <v>36</v>
      </c>
      <c r="H60" s="53">
        <f t="shared" si="20"/>
        <v>42</v>
      </c>
      <c r="I60" s="53">
        <f t="shared" si="20"/>
        <v>48</v>
      </c>
      <c r="J60" s="101">
        <f t="shared" si="20"/>
        <v>54</v>
      </c>
      <c r="K60" s="53">
        <f t="shared" si="20"/>
        <v>60</v>
      </c>
      <c r="L60" s="174">
        <f t="shared" si="20"/>
        <v>66</v>
      </c>
      <c r="M60" s="53">
        <f t="shared" si="20"/>
        <v>72</v>
      </c>
      <c r="N60" s="53">
        <f t="shared" si="20"/>
        <v>78</v>
      </c>
      <c r="O60" s="53">
        <f t="shared" si="20"/>
        <v>84</v>
      </c>
      <c r="P60" s="53">
        <f t="shared" si="20"/>
        <v>90</v>
      </c>
      <c r="Q60" s="53">
        <f t="shared" si="20"/>
        <v>96</v>
      </c>
      <c r="R60" s="53">
        <f t="shared" si="20"/>
        <v>102</v>
      </c>
      <c r="S60" s="53">
        <f t="shared" si="20"/>
        <v>108</v>
      </c>
      <c r="T60" s="53">
        <f t="shared" si="20"/>
        <v>114</v>
      </c>
      <c r="U60" s="53">
        <f t="shared" si="20"/>
        <v>120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137</v>
      </c>
      <c r="B61" s="53">
        <f xml:space="preserve"> B59 + IF(B59&lt;&gt;0,40,0)</f>
        <v>46</v>
      </c>
      <c r="C61" s="53">
        <f t="shared" ref="C61:J61" si="21" xml:space="preserve"> B61 + C59 + IF(AND(B61=0,C59&lt;&gt;0),40,0)</f>
        <v>52</v>
      </c>
      <c r="D61" s="53">
        <f t="shared" si="21"/>
        <v>58</v>
      </c>
      <c r="E61" s="53">
        <f t="shared" si="21"/>
        <v>64</v>
      </c>
      <c r="F61" s="53">
        <f t="shared" si="21"/>
        <v>70</v>
      </c>
      <c r="G61" s="53">
        <f t="shared" si="21"/>
        <v>76</v>
      </c>
      <c r="H61" s="53">
        <f t="shared" si="21"/>
        <v>82</v>
      </c>
      <c r="I61" s="53">
        <f t="shared" si="21"/>
        <v>88</v>
      </c>
      <c r="J61" s="101">
        <f t="shared" si="21"/>
        <v>94</v>
      </c>
      <c r="K61" s="53">
        <f xml:space="preserve"> J61 + K59 + IF(AND(J61=0,K59&lt;&gt;0),40,0)</f>
        <v>100</v>
      </c>
      <c r="L61" s="174">
        <f t="shared" ref="L61:U61" si="22" xml:space="preserve"> K61 + L59 + IF(AND(K61=0,L59&lt;&gt;0),40,0)</f>
        <v>106</v>
      </c>
      <c r="M61" s="53">
        <f t="shared" si="22"/>
        <v>112</v>
      </c>
      <c r="N61" s="53">
        <f t="shared" si="22"/>
        <v>118</v>
      </c>
      <c r="O61" s="53">
        <f t="shared" si="22"/>
        <v>124</v>
      </c>
      <c r="P61" s="53">
        <f t="shared" si="22"/>
        <v>130</v>
      </c>
      <c r="Q61" s="53">
        <f t="shared" si="22"/>
        <v>136</v>
      </c>
      <c r="R61" s="53">
        <f t="shared" si="22"/>
        <v>142</v>
      </c>
      <c r="S61" s="53">
        <f t="shared" si="22"/>
        <v>148</v>
      </c>
      <c r="T61" s="53">
        <f t="shared" si="22"/>
        <v>154</v>
      </c>
      <c r="U61" s="53">
        <f t="shared" si="22"/>
        <v>160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135</v>
      </c>
      <c r="B62" s="82">
        <f t="shared" ref="B62:U62" si="23" xml:space="preserve"> B61 + IF(B61&lt;&gt;0,(B219+B220)*B36,0)</f>
        <v>49</v>
      </c>
      <c r="C62" s="82">
        <f t="shared" si="23"/>
        <v>58</v>
      </c>
      <c r="D62" s="82">
        <f t="shared" si="23"/>
        <v>67</v>
      </c>
      <c r="E62" s="82">
        <f t="shared" si="23"/>
        <v>76</v>
      </c>
      <c r="F62" s="82">
        <f t="shared" si="23"/>
        <v>85</v>
      </c>
      <c r="G62" s="82">
        <f t="shared" si="23"/>
        <v>94</v>
      </c>
      <c r="H62" s="82">
        <f t="shared" si="23"/>
        <v>103</v>
      </c>
      <c r="I62" s="82">
        <f t="shared" si="23"/>
        <v>120</v>
      </c>
      <c r="J62" s="105">
        <f t="shared" si="23"/>
        <v>130</v>
      </c>
      <c r="K62" s="82">
        <f t="shared" si="23"/>
        <v>140</v>
      </c>
      <c r="L62" s="178">
        <f t="shared" si="23"/>
        <v>150</v>
      </c>
      <c r="M62" s="82">
        <f t="shared" si="23"/>
        <v>160</v>
      </c>
      <c r="N62" s="82">
        <f t="shared" si="23"/>
        <v>170</v>
      </c>
      <c r="O62" s="82">
        <f t="shared" si="23"/>
        <v>180</v>
      </c>
      <c r="P62" s="82">
        <f t="shared" si="23"/>
        <v>190</v>
      </c>
      <c r="Q62" s="82">
        <f t="shared" si="23"/>
        <v>216</v>
      </c>
      <c r="R62" s="82">
        <f t="shared" si="23"/>
        <v>227</v>
      </c>
      <c r="S62" s="82">
        <f t="shared" si="23"/>
        <v>238</v>
      </c>
      <c r="T62" s="82">
        <f t="shared" si="23"/>
        <v>249</v>
      </c>
      <c r="U62" s="82">
        <f t="shared" si="23"/>
        <v>280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139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140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141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142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50</v>
      </c>
      <c r="C72" s="41">
        <f t="shared" si="30"/>
        <v>50</v>
      </c>
      <c r="D72" s="41">
        <f t="shared" si="30"/>
        <v>50</v>
      </c>
      <c r="E72" s="41">
        <f t="shared" si="30"/>
        <v>50</v>
      </c>
      <c r="F72" s="41">
        <f t="shared" si="30"/>
        <v>50</v>
      </c>
      <c r="G72" s="41">
        <f t="shared" si="30"/>
        <v>50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25</v>
      </c>
      <c r="C73" s="41">
        <f t="shared" si="31"/>
        <v>25</v>
      </c>
      <c r="D73" s="41">
        <f t="shared" si="31"/>
        <v>25</v>
      </c>
      <c r="E73" s="41">
        <f t="shared" si="31"/>
        <v>25</v>
      </c>
      <c r="F73" s="41">
        <f t="shared" si="31"/>
        <v>25</v>
      </c>
      <c r="G73" s="41">
        <f t="shared" si="31"/>
        <v>25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131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0</v>
      </c>
      <c r="T80" s="8">
        <f t="shared" si="33"/>
        <v>0</v>
      </c>
      <c r="U80" s="8">
        <f t="shared" si="33"/>
        <v>0</v>
      </c>
    </row>
    <row r="81" spans="1:22">
      <c r="A81" s="23" t="s">
        <v>157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145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4</v>
      </c>
      <c r="E84" s="8">
        <f t="shared" si="35"/>
        <v>5</v>
      </c>
      <c r="F84" s="8">
        <f t="shared" si="35"/>
        <v>5</v>
      </c>
      <c r="G84" s="8">
        <f t="shared" si="35"/>
        <v>6</v>
      </c>
      <c r="H84" s="8">
        <f t="shared" si="35"/>
        <v>6</v>
      </c>
      <c r="I84" s="8">
        <f t="shared" si="35"/>
        <v>7</v>
      </c>
      <c r="J84" s="26">
        <f t="shared" si="35"/>
        <v>7</v>
      </c>
      <c r="K84" s="8">
        <f t="shared" ref="K84:U84" si="36" xml:space="preserve"> J217 + INT(2+ $J$7/2) + INT(2+ (K$7 - $J$7)/2)</f>
        <v>9</v>
      </c>
      <c r="L84" s="28">
        <f t="shared" si="36"/>
        <v>10</v>
      </c>
      <c r="M84" s="8">
        <f t="shared" si="36"/>
        <v>10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6</v>
      </c>
      <c r="C85" s="8">
        <f t="shared" si="37"/>
        <v>7</v>
      </c>
      <c r="D85" s="8">
        <f t="shared" si="37"/>
        <v>7</v>
      </c>
      <c r="E85" s="8">
        <f t="shared" si="37"/>
        <v>8</v>
      </c>
      <c r="F85" s="8">
        <f t="shared" si="37"/>
        <v>8</v>
      </c>
      <c r="G85" s="8">
        <f t="shared" si="37"/>
        <v>9</v>
      </c>
      <c r="H85" s="8">
        <f t="shared" si="37"/>
        <v>9</v>
      </c>
      <c r="I85" s="8">
        <f t="shared" si="37"/>
        <v>10</v>
      </c>
      <c r="J85" s="26">
        <f t="shared" si="37"/>
        <v>10</v>
      </c>
      <c r="K85" s="8">
        <f t="shared" ref="K85:U85" si="38" xml:space="preserve"> J216 + INT(2+ $J$7/2) +  INT(2+ (K$7 - $J$7)/2)</f>
        <v>12</v>
      </c>
      <c r="L85" s="28">
        <f t="shared" si="38"/>
        <v>13</v>
      </c>
      <c r="M85" s="8">
        <f t="shared" si="38"/>
        <v>13</v>
      </c>
      <c r="N85" s="8">
        <f t="shared" si="38"/>
        <v>14</v>
      </c>
      <c r="O85" s="8">
        <f t="shared" si="38"/>
        <v>14</v>
      </c>
      <c r="P85" s="8">
        <f t="shared" si="38"/>
        <v>15</v>
      </c>
      <c r="Q85" s="8">
        <f t="shared" si="38"/>
        <v>15</v>
      </c>
      <c r="R85" s="8">
        <f t="shared" si="38"/>
        <v>16</v>
      </c>
      <c r="S85" s="8">
        <f t="shared" si="38"/>
        <v>16</v>
      </c>
      <c r="T85" s="8">
        <f t="shared" si="38"/>
        <v>17</v>
      </c>
      <c r="U85" s="8">
        <f t="shared" si="38"/>
        <v>17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8</v>
      </c>
      <c r="J86" s="26">
        <f t="shared" si="39"/>
        <v>8</v>
      </c>
      <c r="K86" s="8">
        <f t="shared" ref="K86:U86" si="40">J219+INT(2+$J$7/2) +  INT( (K$7 - $J$7)*2/5 + 4/3)</f>
        <v>9</v>
      </c>
      <c r="L86" s="28">
        <f t="shared" si="40"/>
        <v>10</v>
      </c>
      <c r="M86" s="8">
        <f t="shared" si="40"/>
        <v>10</v>
      </c>
      <c r="N86" s="8">
        <f t="shared" si="40"/>
        <v>10</v>
      </c>
      <c r="O86" s="8">
        <f t="shared" si="40"/>
        <v>11</v>
      </c>
      <c r="P86" s="8">
        <f t="shared" si="40"/>
        <v>11</v>
      </c>
      <c r="Q86" s="8">
        <f t="shared" si="40"/>
        <v>12</v>
      </c>
      <c r="R86" s="8">
        <f t="shared" si="40"/>
        <v>13</v>
      </c>
      <c r="S86" s="8">
        <f t="shared" si="40"/>
        <v>13</v>
      </c>
      <c r="T86" s="8">
        <f t="shared" si="40"/>
        <v>14</v>
      </c>
      <c r="U86" s="8">
        <f t="shared" si="40"/>
        <v>14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143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2</v>
      </c>
      <c r="C90" s="23">
        <f t="shared" si="42"/>
        <v>2</v>
      </c>
      <c r="D90" s="23">
        <f t="shared" si="42"/>
        <v>2</v>
      </c>
      <c r="E90" s="23">
        <f t="shared" si="42"/>
        <v>2</v>
      </c>
      <c r="F90" s="23">
        <f t="shared" si="42"/>
        <v>2</v>
      </c>
      <c r="G90" s="23">
        <f t="shared" si="42"/>
        <v>2</v>
      </c>
      <c r="H90" s="23">
        <f t="shared" si="42"/>
        <v>2</v>
      </c>
      <c r="I90" s="23">
        <f t="shared" si="42"/>
        <v>2</v>
      </c>
      <c r="J90" s="27">
        <f t="shared" si="42"/>
        <v>2</v>
      </c>
      <c r="K90" s="23">
        <f t="shared" si="42"/>
        <v>2</v>
      </c>
      <c r="L90" s="76">
        <f t="shared" si="42"/>
        <v>2</v>
      </c>
      <c r="M90" s="23">
        <f t="shared" si="42"/>
        <v>2</v>
      </c>
      <c r="N90" s="23">
        <f t="shared" si="42"/>
        <v>2</v>
      </c>
      <c r="O90" s="23">
        <f t="shared" si="42"/>
        <v>2</v>
      </c>
      <c r="P90" s="23">
        <f t="shared" si="42"/>
        <v>2</v>
      </c>
      <c r="Q90" s="23">
        <f t="shared" si="42"/>
        <v>2</v>
      </c>
      <c r="R90" s="23">
        <f t="shared" si="42"/>
        <v>2</v>
      </c>
      <c r="S90" s="23">
        <f t="shared" si="42"/>
        <v>2</v>
      </c>
      <c r="T90" s="23">
        <f t="shared" si="42"/>
        <v>2</v>
      </c>
      <c r="U90" s="23">
        <f t="shared" si="42"/>
        <v>2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44.999999999999993</v>
      </c>
      <c r="C115" s="8">
        <f t="shared" si="49"/>
        <v>50</v>
      </c>
      <c r="D115" s="8">
        <f t="shared" si="49"/>
        <v>50</v>
      </c>
      <c r="E115" s="8">
        <f t="shared" si="49"/>
        <v>60</v>
      </c>
      <c r="F115" s="8">
        <f t="shared" si="49"/>
        <v>65</v>
      </c>
      <c r="G115" s="8">
        <f t="shared" si="49"/>
        <v>75</v>
      </c>
      <c r="H115" s="8">
        <f t="shared" si="49"/>
        <v>80</v>
      </c>
      <c r="I115" s="8">
        <f t="shared" si="49"/>
        <v>100</v>
      </c>
      <c r="J115" s="26">
        <f t="shared" si="49"/>
        <v>100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60</v>
      </c>
      <c r="C116" s="8">
        <f t="shared" si="50"/>
        <v>65</v>
      </c>
      <c r="D116" s="8">
        <f t="shared" si="50"/>
        <v>65</v>
      </c>
      <c r="E116" s="8">
        <f t="shared" si="50"/>
        <v>75</v>
      </c>
      <c r="F116" s="8">
        <f t="shared" si="50"/>
        <v>80</v>
      </c>
      <c r="G116" s="8">
        <f t="shared" si="50"/>
        <v>90</v>
      </c>
      <c r="H116" s="8">
        <f t="shared" si="50"/>
        <v>95</v>
      </c>
      <c r="I116" s="8">
        <f t="shared" si="50"/>
        <v>100</v>
      </c>
      <c r="J116" s="26">
        <f t="shared" si="50"/>
        <v>100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60</v>
      </c>
      <c r="C117" s="8">
        <f t="shared" si="51"/>
        <v>65</v>
      </c>
      <c r="D117" s="8">
        <f t="shared" si="51"/>
        <v>65</v>
      </c>
      <c r="E117" s="8">
        <f t="shared" si="51"/>
        <v>75</v>
      </c>
      <c r="F117" s="8">
        <f t="shared" si="51"/>
        <v>80</v>
      </c>
      <c r="G117" s="8">
        <f t="shared" si="51"/>
        <v>90</v>
      </c>
      <c r="H117" s="8">
        <f t="shared" si="51"/>
        <v>95</v>
      </c>
      <c r="I117" s="8">
        <f t="shared" si="51"/>
        <v>100</v>
      </c>
      <c r="J117" s="26">
        <f t="shared" si="51"/>
        <v>100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50</v>
      </c>
      <c r="C118" s="8">
        <f t="shared" si="52"/>
        <v>55.000000000000007</v>
      </c>
      <c r="D118" s="8">
        <f t="shared" si="52"/>
        <v>50</v>
      </c>
      <c r="E118" s="8">
        <f t="shared" si="52"/>
        <v>60</v>
      </c>
      <c r="F118" s="8">
        <f t="shared" si="52"/>
        <v>65</v>
      </c>
      <c r="G118" s="8">
        <f t="shared" si="52"/>
        <v>75</v>
      </c>
      <c r="H118" s="8">
        <f t="shared" si="52"/>
        <v>80</v>
      </c>
      <c r="I118" s="8">
        <f t="shared" si="52"/>
        <v>95</v>
      </c>
      <c r="J118" s="26">
        <f t="shared" si="52"/>
        <v>100</v>
      </c>
      <c r="K118" s="8">
        <f t="shared" si="52"/>
        <v>100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9.9999999999999982</v>
      </c>
      <c r="F120" s="8">
        <f t="shared" si="53"/>
        <v>15.000000000000002</v>
      </c>
      <c r="G120" s="8">
        <f t="shared" si="53"/>
        <v>25</v>
      </c>
      <c r="H120" s="8">
        <f t="shared" si="53"/>
        <v>30.000000000000004</v>
      </c>
      <c r="I120" s="8">
        <f t="shared" si="53"/>
        <v>50</v>
      </c>
      <c r="J120" s="26">
        <f t="shared" si="53"/>
        <v>55.000000000000007</v>
      </c>
      <c r="K120" s="8">
        <f t="shared" si="53"/>
        <v>65</v>
      </c>
      <c r="L120" s="28">
        <f t="shared" si="53"/>
        <v>75</v>
      </c>
      <c r="M120" s="8">
        <f t="shared" si="53"/>
        <v>80</v>
      </c>
      <c r="N120" s="8">
        <f t="shared" si="53"/>
        <v>85</v>
      </c>
      <c r="O120" s="8">
        <f t="shared" si="53"/>
        <v>95</v>
      </c>
      <c r="P120" s="8">
        <f t="shared" si="53"/>
        <v>100</v>
      </c>
      <c r="Q120" s="8">
        <f t="shared" si="53"/>
        <v>100</v>
      </c>
      <c r="R120" s="8">
        <f t="shared" si="53"/>
        <v>100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9.9999999999999982</v>
      </c>
      <c r="C121" s="8">
        <f t="shared" si="54"/>
        <v>15.000000000000002</v>
      </c>
      <c r="D121" s="8">
        <f t="shared" si="54"/>
        <v>15.000000000000002</v>
      </c>
      <c r="E121" s="8">
        <f t="shared" si="54"/>
        <v>25</v>
      </c>
      <c r="F121" s="8">
        <f t="shared" si="54"/>
        <v>30.000000000000004</v>
      </c>
      <c r="G121" s="8">
        <f t="shared" si="54"/>
        <v>40</v>
      </c>
      <c r="H121" s="8">
        <f t="shared" si="54"/>
        <v>44.999999999999993</v>
      </c>
      <c r="I121" s="8">
        <f t="shared" si="54"/>
        <v>60</v>
      </c>
      <c r="J121" s="26">
        <f t="shared" si="54"/>
        <v>65</v>
      </c>
      <c r="K121" s="8">
        <f t="shared" si="54"/>
        <v>80</v>
      </c>
      <c r="L121" s="28">
        <f t="shared" si="54"/>
        <v>90</v>
      </c>
      <c r="M121" s="8">
        <f t="shared" si="54"/>
        <v>95</v>
      </c>
      <c r="N121" s="8">
        <f t="shared" si="54"/>
        <v>100</v>
      </c>
      <c r="O121" s="8">
        <f t="shared" si="54"/>
        <v>100</v>
      </c>
      <c r="P121" s="8">
        <f t="shared" si="54"/>
        <v>100</v>
      </c>
      <c r="Q121" s="8">
        <f t="shared" si="54"/>
        <v>100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9.9999999999999982</v>
      </c>
      <c r="C122" s="8">
        <f t="shared" si="55"/>
        <v>15.000000000000002</v>
      </c>
      <c r="D122" s="8">
        <f t="shared" si="55"/>
        <v>15.000000000000002</v>
      </c>
      <c r="E122" s="8">
        <f t="shared" si="55"/>
        <v>25</v>
      </c>
      <c r="F122" s="8">
        <f t="shared" si="55"/>
        <v>30.000000000000004</v>
      </c>
      <c r="G122" s="8">
        <f t="shared" si="55"/>
        <v>40</v>
      </c>
      <c r="H122" s="8">
        <f t="shared" si="55"/>
        <v>44.999999999999993</v>
      </c>
      <c r="I122" s="8">
        <f t="shared" si="55"/>
        <v>60</v>
      </c>
      <c r="J122" s="26">
        <f t="shared" si="55"/>
        <v>65</v>
      </c>
      <c r="K122" s="8">
        <f t="shared" si="55"/>
        <v>80</v>
      </c>
      <c r="L122" s="28">
        <f t="shared" si="55"/>
        <v>90</v>
      </c>
      <c r="M122" s="8">
        <f t="shared" si="55"/>
        <v>95</v>
      </c>
      <c r="N122" s="8">
        <f t="shared" si="55"/>
        <v>100</v>
      </c>
      <c r="O122" s="8">
        <f t="shared" si="55"/>
        <v>100</v>
      </c>
      <c r="P122" s="8">
        <f t="shared" si="55"/>
        <v>100</v>
      </c>
      <c r="Q122" s="8">
        <f t="shared" si="55"/>
        <v>100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5.0000000000000044</v>
      </c>
      <c r="D123" s="8">
        <f t="shared" si="56"/>
        <v>0</v>
      </c>
      <c r="E123" s="8">
        <f t="shared" si="56"/>
        <v>9.9999999999999982</v>
      </c>
      <c r="F123" s="8">
        <f t="shared" si="56"/>
        <v>15.000000000000002</v>
      </c>
      <c r="G123" s="8">
        <f t="shared" si="56"/>
        <v>25</v>
      </c>
      <c r="H123" s="8">
        <f t="shared" si="56"/>
        <v>30.000000000000004</v>
      </c>
      <c r="I123" s="8">
        <f t="shared" si="56"/>
        <v>44.999999999999993</v>
      </c>
      <c r="J123" s="26">
        <f t="shared" si="56"/>
        <v>50</v>
      </c>
      <c r="K123" s="8">
        <f t="shared" si="56"/>
        <v>65</v>
      </c>
      <c r="L123" s="28">
        <f t="shared" si="56"/>
        <v>75</v>
      </c>
      <c r="M123" s="8">
        <f t="shared" si="56"/>
        <v>80</v>
      </c>
      <c r="N123" s="8">
        <f t="shared" si="56"/>
        <v>90</v>
      </c>
      <c r="O123" s="8">
        <f t="shared" si="56"/>
        <v>95</v>
      </c>
      <c r="P123" s="8">
        <f t="shared" si="56"/>
        <v>100</v>
      </c>
      <c r="Q123" s="8">
        <f t="shared" si="56"/>
        <v>100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5.0000000000000044</v>
      </c>
      <c r="K125" s="8">
        <f t="shared" si="57"/>
        <v>15.000000000000002</v>
      </c>
      <c r="L125" s="28">
        <f t="shared" si="57"/>
        <v>25</v>
      </c>
      <c r="M125" s="8">
        <f t="shared" si="57"/>
        <v>30.000000000000004</v>
      </c>
      <c r="N125" s="8">
        <f t="shared" si="57"/>
        <v>35</v>
      </c>
      <c r="O125" s="8">
        <f t="shared" si="57"/>
        <v>44.999999999999993</v>
      </c>
      <c r="P125" s="8">
        <f t="shared" si="57"/>
        <v>50</v>
      </c>
      <c r="Q125" s="8">
        <f t="shared" si="57"/>
        <v>65</v>
      </c>
      <c r="R125" s="8">
        <f t="shared" si="57"/>
        <v>75</v>
      </c>
      <c r="S125" s="8">
        <f t="shared" si="57"/>
        <v>80</v>
      </c>
      <c r="T125" s="8">
        <f t="shared" si="57"/>
        <v>90</v>
      </c>
      <c r="U125" s="8">
        <f t="shared" si="57"/>
        <v>95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9.9999999999999982</v>
      </c>
      <c r="J126" s="26">
        <f t="shared" si="58"/>
        <v>15.000000000000002</v>
      </c>
      <c r="K126" s="8">
        <f t="shared" si="58"/>
        <v>30.000000000000004</v>
      </c>
      <c r="L126" s="28">
        <f t="shared" si="58"/>
        <v>40</v>
      </c>
      <c r="M126" s="8">
        <f t="shared" si="58"/>
        <v>44.999999999999993</v>
      </c>
      <c r="N126" s="8">
        <f t="shared" si="58"/>
        <v>55.000000000000007</v>
      </c>
      <c r="O126" s="8">
        <f t="shared" si="58"/>
        <v>60</v>
      </c>
      <c r="P126" s="8">
        <f t="shared" si="58"/>
        <v>70</v>
      </c>
      <c r="Q126" s="8">
        <f t="shared" si="58"/>
        <v>80</v>
      </c>
      <c r="R126" s="8">
        <f t="shared" si="58"/>
        <v>90</v>
      </c>
      <c r="S126" s="8">
        <f t="shared" si="58"/>
        <v>95</v>
      </c>
      <c r="T126" s="8">
        <f t="shared" si="58"/>
        <v>100</v>
      </c>
      <c r="U126" s="8">
        <f t="shared" si="58"/>
        <v>100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9.9999999999999982</v>
      </c>
      <c r="J127" s="26">
        <f t="shared" si="59"/>
        <v>15.000000000000002</v>
      </c>
      <c r="K127" s="8">
        <f t="shared" si="59"/>
        <v>30.000000000000004</v>
      </c>
      <c r="L127" s="28">
        <f t="shared" si="59"/>
        <v>40</v>
      </c>
      <c r="M127" s="8">
        <f t="shared" si="59"/>
        <v>44.999999999999993</v>
      </c>
      <c r="N127" s="8">
        <f t="shared" si="59"/>
        <v>55.000000000000007</v>
      </c>
      <c r="O127" s="8">
        <f t="shared" si="59"/>
        <v>60</v>
      </c>
      <c r="P127" s="8">
        <f t="shared" si="59"/>
        <v>70</v>
      </c>
      <c r="Q127" s="8">
        <f t="shared" si="59"/>
        <v>80</v>
      </c>
      <c r="R127" s="8">
        <f t="shared" si="59"/>
        <v>90</v>
      </c>
      <c r="S127" s="8">
        <f t="shared" si="59"/>
        <v>95</v>
      </c>
      <c r="T127" s="8">
        <f t="shared" si="59"/>
        <v>100</v>
      </c>
      <c r="U127" s="8">
        <f t="shared" si="59"/>
        <v>100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15.000000000000002</v>
      </c>
      <c r="L128" s="28">
        <f t="shared" si="60"/>
        <v>25</v>
      </c>
      <c r="M128" s="8">
        <f t="shared" si="60"/>
        <v>30.000000000000004</v>
      </c>
      <c r="N128" s="8">
        <f t="shared" si="60"/>
        <v>40</v>
      </c>
      <c r="O128" s="8">
        <f t="shared" si="60"/>
        <v>44.999999999999993</v>
      </c>
      <c r="P128" s="8">
        <f t="shared" si="60"/>
        <v>55.000000000000007</v>
      </c>
      <c r="Q128" s="8">
        <f t="shared" si="60"/>
        <v>65</v>
      </c>
      <c r="R128" s="8">
        <f t="shared" si="60"/>
        <v>75</v>
      </c>
      <c r="S128" s="8">
        <f t="shared" si="60"/>
        <v>80</v>
      </c>
      <c r="T128" s="8">
        <f t="shared" si="60"/>
        <v>90</v>
      </c>
      <c r="U128" s="8">
        <f t="shared" si="60"/>
        <v>95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55.000000000000007</v>
      </c>
      <c r="C132" s="8">
        <f t="shared" si="61"/>
        <v>60</v>
      </c>
      <c r="D132" s="8">
        <f t="shared" si="61"/>
        <v>50</v>
      </c>
      <c r="E132" s="8">
        <f t="shared" si="61"/>
        <v>55.000000000000007</v>
      </c>
      <c r="F132" s="8">
        <f t="shared" si="61"/>
        <v>55.000000000000007</v>
      </c>
      <c r="G132" s="8">
        <f t="shared" si="61"/>
        <v>60</v>
      </c>
      <c r="H132" s="8">
        <f t="shared" si="61"/>
        <v>60</v>
      </c>
      <c r="I132" s="8">
        <f t="shared" si="61"/>
        <v>70</v>
      </c>
      <c r="J132" s="26">
        <f t="shared" si="61"/>
        <v>70</v>
      </c>
      <c r="K132" s="8">
        <f t="shared" si="61"/>
        <v>75</v>
      </c>
      <c r="L132" s="28">
        <f t="shared" si="61"/>
        <v>80</v>
      </c>
      <c r="M132" s="8">
        <f t="shared" si="61"/>
        <v>80</v>
      </c>
      <c r="N132" s="8">
        <f t="shared" si="61"/>
        <v>80</v>
      </c>
      <c r="O132" s="8">
        <f t="shared" si="61"/>
        <v>85</v>
      </c>
      <c r="P132" s="8">
        <f t="shared" si="61"/>
        <v>85</v>
      </c>
      <c r="Q132" s="8">
        <f t="shared" si="61"/>
        <v>90</v>
      </c>
      <c r="R132" s="8">
        <f t="shared" si="61"/>
        <v>95</v>
      </c>
      <c r="S132" s="8">
        <f t="shared" si="61"/>
        <v>95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70</v>
      </c>
      <c r="C133" s="8">
        <f t="shared" si="62"/>
        <v>75</v>
      </c>
      <c r="D133" s="8">
        <f t="shared" si="62"/>
        <v>65</v>
      </c>
      <c r="E133" s="8">
        <f t="shared" si="62"/>
        <v>70</v>
      </c>
      <c r="F133" s="8">
        <f t="shared" si="62"/>
        <v>70</v>
      </c>
      <c r="G133" s="8">
        <f t="shared" si="62"/>
        <v>75</v>
      </c>
      <c r="H133" s="8">
        <f t="shared" si="62"/>
        <v>75</v>
      </c>
      <c r="I133" s="8">
        <f t="shared" si="62"/>
        <v>80</v>
      </c>
      <c r="J133" s="26">
        <f t="shared" si="62"/>
        <v>80</v>
      </c>
      <c r="K133" s="8">
        <f t="shared" si="62"/>
        <v>90</v>
      </c>
      <c r="L133" s="28">
        <f t="shared" si="62"/>
        <v>95</v>
      </c>
      <c r="M133" s="8">
        <f t="shared" si="62"/>
        <v>95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70</v>
      </c>
      <c r="C134" s="8">
        <f t="shared" si="63"/>
        <v>75</v>
      </c>
      <c r="D134" s="8">
        <f t="shared" si="63"/>
        <v>65</v>
      </c>
      <c r="E134" s="8">
        <f t="shared" si="63"/>
        <v>70</v>
      </c>
      <c r="F134" s="8">
        <f t="shared" si="63"/>
        <v>70</v>
      </c>
      <c r="G134" s="8">
        <f t="shared" si="63"/>
        <v>75</v>
      </c>
      <c r="H134" s="8">
        <f t="shared" si="63"/>
        <v>75</v>
      </c>
      <c r="I134" s="8">
        <f t="shared" si="63"/>
        <v>80</v>
      </c>
      <c r="J134" s="26">
        <f t="shared" si="63"/>
        <v>80</v>
      </c>
      <c r="K134" s="8">
        <f t="shared" si="63"/>
        <v>90</v>
      </c>
      <c r="L134" s="28">
        <f t="shared" si="63"/>
        <v>95</v>
      </c>
      <c r="M134" s="8">
        <f t="shared" si="63"/>
        <v>95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60</v>
      </c>
      <c r="C135" s="8">
        <f t="shared" si="64"/>
        <v>65</v>
      </c>
      <c r="D135" s="8">
        <f t="shared" si="64"/>
        <v>50</v>
      </c>
      <c r="E135" s="8">
        <f t="shared" si="64"/>
        <v>55.000000000000007</v>
      </c>
      <c r="F135" s="8">
        <f t="shared" si="64"/>
        <v>55.000000000000007</v>
      </c>
      <c r="G135" s="8">
        <f t="shared" si="64"/>
        <v>60</v>
      </c>
      <c r="H135" s="8">
        <f t="shared" si="64"/>
        <v>60</v>
      </c>
      <c r="I135" s="8">
        <f t="shared" si="64"/>
        <v>65</v>
      </c>
      <c r="J135" s="26">
        <f t="shared" si="64"/>
        <v>65</v>
      </c>
      <c r="K135" s="8">
        <f t="shared" si="64"/>
        <v>75</v>
      </c>
      <c r="L135" s="28">
        <f t="shared" si="64"/>
        <v>80</v>
      </c>
      <c r="M135" s="8">
        <f t="shared" si="64"/>
        <v>80</v>
      </c>
      <c r="N135" s="8">
        <f t="shared" si="64"/>
        <v>85</v>
      </c>
      <c r="O135" s="8">
        <f t="shared" si="64"/>
        <v>85</v>
      </c>
      <c r="P135" s="8">
        <f t="shared" si="64"/>
        <v>90</v>
      </c>
      <c r="Q135" s="8">
        <f t="shared" si="64"/>
        <v>90</v>
      </c>
      <c r="R135" s="8">
        <f t="shared" si="64"/>
        <v>95</v>
      </c>
      <c r="S135" s="8">
        <f t="shared" si="64"/>
        <v>95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30.000000000000004</v>
      </c>
      <c r="C137" s="8">
        <f t="shared" si="65"/>
        <v>35</v>
      </c>
      <c r="D137" s="8">
        <f t="shared" si="65"/>
        <v>25</v>
      </c>
      <c r="E137" s="8">
        <f t="shared" si="65"/>
        <v>30.000000000000004</v>
      </c>
      <c r="F137" s="8">
        <f t="shared" si="65"/>
        <v>30.000000000000004</v>
      </c>
      <c r="G137" s="8">
        <f t="shared" si="65"/>
        <v>35</v>
      </c>
      <c r="H137" s="8">
        <f t="shared" si="65"/>
        <v>35</v>
      </c>
      <c r="I137" s="8">
        <f t="shared" si="65"/>
        <v>44.999999999999993</v>
      </c>
      <c r="J137" s="26">
        <f t="shared" si="65"/>
        <v>44.999999999999993</v>
      </c>
      <c r="K137" s="8">
        <f t="shared" si="65"/>
        <v>50</v>
      </c>
      <c r="L137" s="28">
        <f t="shared" si="65"/>
        <v>55.000000000000007</v>
      </c>
      <c r="M137" s="8">
        <f t="shared" si="65"/>
        <v>55.000000000000007</v>
      </c>
      <c r="N137" s="8">
        <f t="shared" si="65"/>
        <v>55.000000000000007</v>
      </c>
      <c r="O137" s="8">
        <f t="shared" si="65"/>
        <v>60</v>
      </c>
      <c r="P137" s="8">
        <f t="shared" si="65"/>
        <v>60</v>
      </c>
      <c r="Q137" s="8">
        <f t="shared" si="65"/>
        <v>65</v>
      </c>
      <c r="R137" s="8">
        <f t="shared" si="65"/>
        <v>70</v>
      </c>
      <c r="S137" s="8">
        <f t="shared" si="65"/>
        <v>70</v>
      </c>
      <c r="T137" s="8">
        <f t="shared" si="65"/>
        <v>75</v>
      </c>
      <c r="U137" s="8">
        <f t="shared" si="65"/>
        <v>75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44.999999999999993</v>
      </c>
      <c r="C138" s="8">
        <f t="shared" si="66"/>
        <v>50</v>
      </c>
      <c r="D138" s="8">
        <f t="shared" si="66"/>
        <v>40</v>
      </c>
      <c r="E138" s="8">
        <f t="shared" si="66"/>
        <v>44.999999999999993</v>
      </c>
      <c r="F138" s="8">
        <f t="shared" si="66"/>
        <v>44.999999999999993</v>
      </c>
      <c r="G138" s="8">
        <f t="shared" si="66"/>
        <v>50</v>
      </c>
      <c r="H138" s="8">
        <f t="shared" si="66"/>
        <v>50</v>
      </c>
      <c r="I138" s="8">
        <f t="shared" si="66"/>
        <v>55.000000000000007</v>
      </c>
      <c r="J138" s="26">
        <f t="shared" si="66"/>
        <v>55.000000000000007</v>
      </c>
      <c r="K138" s="8">
        <f t="shared" si="66"/>
        <v>65</v>
      </c>
      <c r="L138" s="28">
        <f t="shared" si="66"/>
        <v>70</v>
      </c>
      <c r="M138" s="8">
        <f t="shared" si="66"/>
        <v>70</v>
      </c>
      <c r="N138" s="8">
        <f t="shared" si="66"/>
        <v>75</v>
      </c>
      <c r="O138" s="8">
        <f t="shared" si="66"/>
        <v>75</v>
      </c>
      <c r="P138" s="8">
        <f t="shared" si="66"/>
        <v>80</v>
      </c>
      <c r="Q138" s="8">
        <f t="shared" si="66"/>
        <v>80</v>
      </c>
      <c r="R138" s="8">
        <f t="shared" si="66"/>
        <v>85</v>
      </c>
      <c r="S138" s="8">
        <f t="shared" si="66"/>
        <v>85</v>
      </c>
      <c r="T138" s="8">
        <f t="shared" si="66"/>
        <v>90</v>
      </c>
      <c r="U138" s="8">
        <f t="shared" si="66"/>
        <v>90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44.999999999999993</v>
      </c>
      <c r="C139" s="8">
        <f t="shared" si="67"/>
        <v>50</v>
      </c>
      <c r="D139" s="8">
        <f t="shared" si="67"/>
        <v>40</v>
      </c>
      <c r="E139" s="8">
        <f t="shared" si="67"/>
        <v>44.999999999999993</v>
      </c>
      <c r="F139" s="8">
        <f t="shared" si="67"/>
        <v>44.999999999999993</v>
      </c>
      <c r="G139" s="8">
        <f t="shared" si="67"/>
        <v>50</v>
      </c>
      <c r="H139" s="8">
        <f t="shared" si="67"/>
        <v>50</v>
      </c>
      <c r="I139" s="8">
        <f t="shared" si="67"/>
        <v>55.000000000000007</v>
      </c>
      <c r="J139" s="26">
        <f t="shared" si="67"/>
        <v>55.000000000000007</v>
      </c>
      <c r="K139" s="8">
        <f t="shared" si="67"/>
        <v>65</v>
      </c>
      <c r="L139" s="28">
        <f t="shared" si="67"/>
        <v>70</v>
      </c>
      <c r="M139" s="8">
        <f t="shared" si="67"/>
        <v>70</v>
      </c>
      <c r="N139" s="8">
        <f t="shared" si="67"/>
        <v>75</v>
      </c>
      <c r="O139" s="8">
        <f t="shared" si="67"/>
        <v>75</v>
      </c>
      <c r="P139" s="8">
        <f t="shared" si="67"/>
        <v>80</v>
      </c>
      <c r="Q139" s="8">
        <f t="shared" si="67"/>
        <v>80</v>
      </c>
      <c r="R139" s="8">
        <f t="shared" si="67"/>
        <v>85</v>
      </c>
      <c r="S139" s="8">
        <f t="shared" si="67"/>
        <v>85</v>
      </c>
      <c r="T139" s="8">
        <f t="shared" si="67"/>
        <v>90</v>
      </c>
      <c r="U139" s="8">
        <f t="shared" si="67"/>
        <v>90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35</v>
      </c>
      <c r="C140" s="8">
        <f t="shared" si="68"/>
        <v>40</v>
      </c>
      <c r="D140" s="8">
        <f t="shared" si="68"/>
        <v>25</v>
      </c>
      <c r="E140" s="8">
        <f t="shared" si="68"/>
        <v>30.000000000000004</v>
      </c>
      <c r="F140" s="8">
        <f t="shared" si="68"/>
        <v>30.000000000000004</v>
      </c>
      <c r="G140" s="8">
        <f t="shared" si="68"/>
        <v>35</v>
      </c>
      <c r="H140" s="8">
        <f t="shared" si="68"/>
        <v>35</v>
      </c>
      <c r="I140" s="8">
        <f t="shared" si="68"/>
        <v>40</v>
      </c>
      <c r="J140" s="26">
        <f t="shared" si="68"/>
        <v>40</v>
      </c>
      <c r="K140" s="8">
        <f t="shared" si="68"/>
        <v>50</v>
      </c>
      <c r="L140" s="28">
        <f t="shared" si="68"/>
        <v>55.000000000000007</v>
      </c>
      <c r="M140" s="8">
        <f t="shared" si="68"/>
        <v>55.000000000000007</v>
      </c>
      <c r="N140" s="8">
        <f t="shared" si="68"/>
        <v>60</v>
      </c>
      <c r="O140" s="8">
        <f t="shared" si="68"/>
        <v>60</v>
      </c>
      <c r="P140" s="8">
        <f t="shared" si="68"/>
        <v>65</v>
      </c>
      <c r="Q140" s="8">
        <f t="shared" si="68"/>
        <v>65</v>
      </c>
      <c r="R140" s="8">
        <f t="shared" si="68"/>
        <v>70</v>
      </c>
      <c r="S140" s="8">
        <f t="shared" si="68"/>
        <v>70</v>
      </c>
      <c r="T140" s="8">
        <f t="shared" si="68"/>
        <v>75</v>
      </c>
      <c r="U140" s="8">
        <f t="shared" si="68"/>
        <v>75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5.0000000000000044</v>
      </c>
      <c r="C142" s="8">
        <f t="shared" si="69"/>
        <v>9.9999999999999982</v>
      </c>
      <c r="D142" s="8">
        <f t="shared" si="69"/>
        <v>0</v>
      </c>
      <c r="E142" s="8">
        <f t="shared" si="69"/>
        <v>5.0000000000000044</v>
      </c>
      <c r="F142" s="8">
        <f t="shared" si="69"/>
        <v>5.0000000000000044</v>
      </c>
      <c r="G142" s="8">
        <f t="shared" si="69"/>
        <v>9.9999999999999982</v>
      </c>
      <c r="H142" s="8">
        <f t="shared" si="69"/>
        <v>9.9999999999999982</v>
      </c>
      <c r="I142" s="8">
        <f t="shared" si="69"/>
        <v>19.999999999999996</v>
      </c>
      <c r="J142" s="26">
        <f t="shared" si="69"/>
        <v>19.999999999999996</v>
      </c>
      <c r="K142" s="8">
        <f t="shared" si="69"/>
        <v>25</v>
      </c>
      <c r="L142" s="28">
        <f t="shared" si="69"/>
        <v>30.000000000000004</v>
      </c>
      <c r="M142" s="8">
        <f t="shared" si="69"/>
        <v>30.000000000000004</v>
      </c>
      <c r="N142" s="8">
        <f t="shared" si="69"/>
        <v>30.000000000000004</v>
      </c>
      <c r="O142" s="8">
        <f t="shared" si="69"/>
        <v>35</v>
      </c>
      <c r="P142" s="8">
        <f t="shared" si="69"/>
        <v>35</v>
      </c>
      <c r="Q142" s="8">
        <f t="shared" si="69"/>
        <v>40</v>
      </c>
      <c r="R142" s="8">
        <f t="shared" si="69"/>
        <v>44.999999999999993</v>
      </c>
      <c r="S142" s="8">
        <f t="shared" si="69"/>
        <v>44.999999999999993</v>
      </c>
      <c r="T142" s="8">
        <f t="shared" si="69"/>
        <v>50</v>
      </c>
      <c r="U142" s="8">
        <f t="shared" si="69"/>
        <v>50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19.999999999999996</v>
      </c>
      <c r="C143" s="8">
        <f t="shared" si="70"/>
        <v>25</v>
      </c>
      <c r="D143" s="8">
        <f t="shared" si="70"/>
        <v>15.000000000000002</v>
      </c>
      <c r="E143" s="8">
        <f t="shared" si="70"/>
        <v>19.999999999999996</v>
      </c>
      <c r="F143" s="8">
        <f t="shared" si="70"/>
        <v>19.999999999999996</v>
      </c>
      <c r="G143" s="8">
        <f t="shared" si="70"/>
        <v>25</v>
      </c>
      <c r="H143" s="8">
        <f t="shared" si="70"/>
        <v>25</v>
      </c>
      <c r="I143" s="8">
        <f t="shared" si="70"/>
        <v>30.000000000000004</v>
      </c>
      <c r="J143" s="26">
        <f t="shared" si="70"/>
        <v>30.000000000000004</v>
      </c>
      <c r="K143" s="8">
        <f t="shared" si="70"/>
        <v>40</v>
      </c>
      <c r="L143" s="28">
        <f t="shared" si="70"/>
        <v>44.999999999999993</v>
      </c>
      <c r="M143" s="8">
        <f t="shared" si="70"/>
        <v>44.999999999999993</v>
      </c>
      <c r="N143" s="8">
        <f t="shared" si="70"/>
        <v>50</v>
      </c>
      <c r="O143" s="8">
        <f t="shared" si="70"/>
        <v>50</v>
      </c>
      <c r="P143" s="8">
        <f t="shared" si="70"/>
        <v>55.000000000000007</v>
      </c>
      <c r="Q143" s="8">
        <f t="shared" si="70"/>
        <v>55.000000000000007</v>
      </c>
      <c r="R143" s="8">
        <f t="shared" si="70"/>
        <v>60</v>
      </c>
      <c r="S143" s="8">
        <f t="shared" si="70"/>
        <v>60</v>
      </c>
      <c r="T143" s="8">
        <f t="shared" si="70"/>
        <v>65</v>
      </c>
      <c r="U143" s="8">
        <f t="shared" si="70"/>
        <v>65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19.999999999999996</v>
      </c>
      <c r="C144" s="8">
        <f t="shared" si="71"/>
        <v>25</v>
      </c>
      <c r="D144" s="8">
        <f t="shared" si="71"/>
        <v>15.000000000000002</v>
      </c>
      <c r="E144" s="8">
        <f t="shared" si="71"/>
        <v>19.999999999999996</v>
      </c>
      <c r="F144" s="8">
        <f t="shared" si="71"/>
        <v>19.999999999999996</v>
      </c>
      <c r="G144" s="8">
        <f t="shared" si="71"/>
        <v>25</v>
      </c>
      <c r="H144" s="8">
        <f t="shared" si="71"/>
        <v>25</v>
      </c>
      <c r="I144" s="8">
        <f t="shared" si="71"/>
        <v>30.000000000000004</v>
      </c>
      <c r="J144" s="26">
        <f t="shared" si="71"/>
        <v>30.000000000000004</v>
      </c>
      <c r="K144" s="8">
        <f t="shared" si="71"/>
        <v>40</v>
      </c>
      <c r="L144" s="28">
        <f t="shared" si="71"/>
        <v>44.999999999999993</v>
      </c>
      <c r="M144" s="8">
        <f t="shared" si="71"/>
        <v>44.999999999999993</v>
      </c>
      <c r="N144" s="8">
        <f t="shared" si="71"/>
        <v>50</v>
      </c>
      <c r="O144" s="8">
        <f t="shared" si="71"/>
        <v>50</v>
      </c>
      <c r="P144" s="8">
        <f t="shared" si="71"/>
        <v>55.000000000000007</v>
      </c>
      <c r="Q144" s="8">
        <f t="shared" si="71"/>
        <v>55.000000000000007</v>
      </c>
      <c r="R144" s="8">
        <f t="shared" si="71"/>
        <v>60</v>
      </c>
      <c r="S144" s="8">
        <f t="shared" si="71"/>
        <v>60</v>
      </c>
      <c r="T144" s="8">
        <f t="shared" si="71"/>
        <v>65</v>
      </c>
      <c r="U144" s="8">
        <f t="shared" si="71"/>
        <v>65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9.9999999999999982</v>
      </c>
      <c r="C145" s="8">
        <f t="shared" si="72"/>
        <v>15.000000000000002</v>
      </c>
      <c r="D145" s="8">
        <f t="shared" si="72"/>
        <v>0</v>
      </c>
      <c r="E145" s="8">
        <f t="shared" si="72"/>
        <v>5.0000000000000044</v>
      </c>
      <c r="F145" s="8">
        <f t="shared" si="72"/>
        <v>5.0000000000000044</v>
      </c>
      <c r="G145" s="8">
        <f t="shared" si="72"/>
        <v>9.9999999999999982</v>
      </c>
      <c r="H145" s="8">
        <f t="shared" si="72"/>
        <v>9.9999999999999982</v>
      </c>
      <c r="I145" s="8">
        <f t="shared" si="72"/>
        <v>15.000000000000002</v>
      </c>
      <c r="J145" s="26">
        <f t="shared" si="72"/>
        <v>15.000000000000002</v>
      </c>
      <c r="K145" s="8">
        <f t="shared" si="72"/>
        <v>25</v>
      </c>
      <c r="L145" s="28">
        <f t="shared" si="72"/>
        <v>30.000000000000004</v>
      </c>
      <c r="M145" s="8">
        <f t="shared" si="72"/>
        <v>30.000000000000004</v>
      </c>
      <c r="N145" s="8">
        <f t="shared" si="72"/>
        <v>35</v>
      </c>
      <c r="O145" s="8">
        <f t="shared" si="72"/>
        <v>35</v>
      </c>
      <c r="P145" s="8">
        <f t="shared" si="72"/>
        <v>40</v>
      </c>
      <c r="Q145" s="8">
        <f t="shared" si="72"/>
        <v>40</v>
      </c>
      <c r="R145" s="8">
        <f t="shared" si="72"/>
        <v>44.999999999999993</v>
      </c>
      <c r="S145" s="8">
        <f t="shared" si="72"/>
        <v>44.999999999999993</v>
      </c>
      <c r="T145" s="8">
        <f t="shared" si="72"/>
        <v>50</v>
      </c>
      <c r="U145" s="8">
        <f t="shared" si="72"/>
        <v>50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30.000000000000004</v>
      </c>
      <c r="C149" s="8">
        <f t="shared" si="73"/>
        <v>35</v>
      </c>
      <c r="D149" s="8">
        <f t="shared" si="73"/>
        <v>25</v>
      </c>
      <c r="E149" s="8">
        <f t="shared" si="73"/>
        <v>30.000000000000004</v>
      </c>
      <c r="F149" s="8">
        <f t="shared" si="73"/>
        <v>30.000000000000004</v>
      </c>
      <c r="G149" s="8">
        <f t="shared" si="73"/>
        <v>35</v>
      </c>
      <c r="H149" s="8">
        <f t="shared" si="73"/>
        <v>35</v>
      </c>
      <c r="I149" s="8">
        <f t="shared" si="73"/>
        <v>44.999999999999993</v>
      </c>
      <c r="J149" s="26">
        <f t="shared" si="73"/>
        <v>44.999999999999993</v>
      </c>
      <c r="K149" s="8">
        <f t="shared" si="73"/>
        <v>50</v>
      </c>
      <c r="L149" s="28">
        <f t="shared" si="73"/>
        <v>55.000000000000007</v>
      </c>
      <c r="M149" s="8">
        <f t="shared" si="73"/>
        <v>55.000000000000007</v>
      </c>
      <c r="N149" s="8">
        <f t="shared" si="73"/>
        <v>55.000000000000007</v>
      </c>
      <c r="O149" s="8">
        <f t="shared" si="73"/>
        <v>60</v>
      </c>
      <c r="P149" s="8">
        <f t="shared" si="73"/>
        <v>60</v>
      </c>
      <c r="Q149" s="8">
        <f t="shared" si="73"/>
        <v>65</v>
      </c>
      <c r="R149" s="8">
        <f t="shared" si="73"/>
        <v>70</v>
      </c>
      <c r="S149" s="8">
        <f t="shared" si="73"/>
        <v>70</v>
      </c>
      <c r="T149" s="8">
        <f t="shared" si="73"/>
        <v>75</v>
      </c>
      <c r="U149" s="8">
        <f t="shared" si="73"/>
        <v>75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44.999999999999993</v>
      </c>
      <c r="C150" s="8">
        <f t="shared" si="74"/>
        <v>50</v>
      </c>
      <c r="D150" s="8">
        <f t="shared" si="74"/>
        <v>40</v>
      </c>
      <c r="E150" s="8">
        <f t="shared" si="74"/>
        <v>44.999999999999993</v>
      </c>
      <c r="F150" s="8">
        <f t="shared" si="74"/>
        <v>44.999999999999993</v>
      </c>
      <c r="G150" s="8">
        <f t="shared" si="74"/>
        <v>50</v>
      </c>
      <c r="H150" s="8">
        <f t="shared" si="74"/>
        <v>50</v>
      </c>
      <c r="I150" s="8">
        <f t="shared" si="74"/>
        <v>55.000000000000007</v>
      </c>
      <c r="J150" s="26">
        <f t="shared" si="74"/>
        <v>55.000000000000007</v>
      </c>
      <c r="K150" s="8">
        <f t="shared" si="74"/>
        <v>65</v>
      </c>
      <c r="L150" s="28">
        <f t="shared" si="74"/>
        <v>70</v>
      </c>
      <c r="M150" s="8">
        <f t="shared" si="74"/>
        <v>70</v>
      </c>
      <c r="N150" s="8">
        <f t="shared" si="74"/>
        <v>75</v>
      </c>
      <c r="O150" s="8">
        <f t="shared" si="74"/>
        <v>75</v>
      </c>
      <c r="P150" s="8">
        <f t="shared" si="74"/>
        <v>80</v>
      </c>
      <c r="Q150" s="8">
        <f t="shared" si="74"/>
        <v>80</v>
      </c>
      <c r="R150" s="8">
        <f t="shared" si="74"/>
        <v>85</v>
      </c>
      <c r="S150" s="8">
        <f t="shared" si="74"/>
        <v>85</v>
      </c>
      <c r="T150" s="8">
        <f t="shared" si="74"/>
        <v>90</v>
      </c>
      <c r="U150" s="8">
        <f t="shared" si="74"/>
        <v>90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44.999999999999993</v>
      </c>
      <c r="C151" s="8">
        <f t="shared" si="75"/>
        <v>50</v>
      </c>
      <c r="D151" s="8">
        <f t="shared" si="75"/>
        <v>40</v>
      </c>
      <c r="E151" s="8">
        <f t="shared" si="75"/>
        <v>44.999999999999993</v>
      </c>
      <c r="F151" s="8">
        <f t="shared" si="75"/>
        <v>44.999999999999993</v>
      </c>
      <c r="G151" s="8">
        <f t="shared" si="75"/>
        <v>50</v>
      </c>
      <c r="H151" s="8">
        <f t="shared" si="75"/>
        <v>50</v>
      </c>
      <c r="I151" s="8">
        <f t="shared" si="75"/>
        <v>55.000000000000007</v>
      </c>
      <c r="J151" s="26">
        <f t="shared" si="75"/>
        <v>55.000000000000007</v>
      </c>
      <c r="K151" s="8">
        <f t="shared" si="75"/>
        <v>65</v>
      </c>
      <c r="L151" s="28">
        <f t="shared" si="75"/>
        <v>70</v>
      </c>
      <c r="M151" s="8">
        <f t="shared" si="75"/>
        <v>70</v>
      </c>
      <c r="N151" s="8">
        <f t="shared" si="75"/>
        <v>75</v>
      </c>
      <c r="O151" s="8">
        <f t="shared" si="75"/>
        <v>75</v>
      </c>
      <c r="P151" s="8">
        <f t="shared" si="75"/>
        <v>80</v>
      </c>
      <c r="Q151" s="8">
        <f t="shared" si="75"/>
        <v>80</v>
      </c>
      <c r="R151" s="8">
        <f t="shared" si="75"/>
        <v>85</v>
      </c>
      <c r="S151" s="8">
        <f t="shared" si="75"/>
        <v>85</v>
      </c>
      <c r="T151" s="8">
        <f t="shared" si="75"/>
        <v>90</v>
      </c>
      <c r="U151" s="8">
        <f t="shared" si="75"/>
        <v>90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35</v>
      </c>
      <c r="C152" s="8">
        <f t="shared" si="76"/>
        <v>40</v>
      </c>
      <c r="D152" s="8">
        <f t="shared" si="76"/>
        <v>25</v>
      </c>
      <c r="E152" s="8">
        <f t="shared" si="76"/>
        <v>30.000000000000004</v>
      </c>
      <c r="F152" s="8">
        <f t="shared" si="76"/>
        <v>30.000000000000004</v>
      </c>
      <c r="G152" s="8">
        <f t="shared" si="76"/>
        <v>35</v>
      </c>
      <c r="H152" s="8">
        <f t="shared" si="76"/>
        <v>35</v>
      </c>
      <c r="I152" s="8">
        <f t="shared" si="76"/>
        <v>40</v>
      </c>
      <c r="J152" s="26">
        <f t="shared" si="76"/>
        <v>40</v>
      </c>
      <c r="K152" s="8">
        <f t="shared" si="76"/>
        <v>50</v>
      </c>
      <c r="L152" s="28">
        <f t="shared" si="76"/>
        <v>55.000000000000007</v>
      </c>
      <c r="M152" s="8">
        <f t="shared" si="76"/>
        <v>55.000000000000007</v>
      </c>
      <c r="N152" s="8">
        <f t="shared" si="76"/>
        <v>60</v>
      </c>
      <c r="O152" s="8">
        <f t="shared" si="76"/>
        <v>60</v>
      </c>
      <c r="P152" s="8">
        <f t="shared" si="76"/>
        <v>65</v>
      </c>
      <c r="Q152" s="8">
        <f t="shared" si="76"/>
        <v>65</v>
      </c>
      <c r="R152" s="8">
        <f t="shared" si="76"/>
        <v>70</v>
      </c>
      <c r="S152" s="8">
        <f t="shared" si="76"/>
        <v>70</v>
      </c>
      <c r="T152" s="8">
        <f t="shared" si="76"/>
        <v>75</v>
      </c>
      <c r="U152" s="8">
        <f t="shared" si="76"/>
        <v>75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5.0000000000000044</v>
      </c>
      <c r="C154" s="8">
        <f t="shared" si="77"/>
        <v>9.9999999999999982</v>
      </c>
      <c r="D154" s="8">
        <f t="shared" si="77"/>
        <v>0</v>
      </c>
      <c r="E154" s="8">
        <f t="shared" si="77"/>
        <v>5.0000000000000044</v>
      </c>
      <c r="F154" s="8">
        <f t="shared" si="77"/>
        <v>5.0000000000000044</v>
      </c>
      <c r="G154" s="8">
        <f t="shared" si="77"/>
        <v>9.9999999999999982</v>
      </c>
      <c r="H154" s="8">
        <f t="shared" si="77"/>
        <v>9.9999999999999982</v>
      </c>
      <c r="I154" s="8">
        <f t="shared" si="77"/>
        <v>19.999999999999996</v>
      </c>
      <c r="J154" s="26">
        <f t="shared" si="77"/>
        <v>19.999999999999996</v>
      </c>
      <c r="K154" s="8">
        <f t="shared" si="77"/>
        <v>25</v>
      </c>
      <c r="L154" s="28">
        <f t="shared" si="77"/>
        <v>30.000000000000004</v>
      </c>
      <c r="M154" s="8">
        <f t="shared" si="77"/>
        <v>30.000000000000004</v>
      </c>
      <c r="N154" s="8">
        <f t="shared" si="77"/>
        <v>30.000000000000004</v>
      </c>
      <c r="O154" s="8">
        <f t="shared" si="77"/>
        <v>35</v>
      </c>
      <c r="P154" s="8">
        <f t="shared" si="77"/>
        <v>35</v>
      </c>
      <c r="Q154" s="8">
        <f t="shared" si="77"/>
        <v>40</v>
      </c>
      <c r="R154" s="8">
        <f t="shared" si="77"/>
        <v>44.999999999999993</v>
      </c>
      <c r="S154" s="8">
        <f t="shared" si="77"/>
        <v>44.999999999999993</v>
      </c>
      <c r="T154" s="8">
        <f t="shared" si="77"/>
        <v>50</v>
      </c>
      <c r="U154" s="8">
        <f t="shared" si="77"/>
        <v>50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19.999999999999996</v>
      </c>
      <c r="C155" s="8">
        <f t="shared" si="78"/>
        <v>25</v>
      </c>
      <c r="D155" s="8">
        <f t="shared" si="78"/>
        <v>15.000000000000002</v>
      </c>
      <c r="E155" s="8">
        <f t="shared" si="78"/>
        <v>19.999999999999996</v>
      </c>
      <c r="F155" s="8">
        <f t="shared" si="78"/>
        <v>19.999999999999996</v>
      </c>
      <c r="G155" s="8">
        <f t="shared" si="78"/>
        <v>25</v>
      </c>
      <c r="H155" s="8">
        <f t="shared" si="78"/>
        <v>25</v>
      </c>
      <c r="I155" s="8">
        <f t="shared" si="78"/>
        <v>30.000000000000004</v>
      </c>
      <c r="J155" s="26">
        <f t="shared" si="78"/>
        <v>30.000000000000004</v>
      </c>
      <c r="K155" s="8">
        <f t="shared" si="78"/>
        <v>40</v>
      </c>
      <c r="L155" s="28">
        <f t="shared" si="78"/>
        <v>44.999999999999993</v>
      </c>
      <c r="M155" s="8">
        <f t="shared" si="78"/>
        <v>44.999999999999993</v>
      </c>
      <c r="N155" s="8">
        <f t="shared" si="78"/>
        <v>50</v>
      </c>
      <c r="O155" s="8">
        <f t="shared" si="78"/>
        <v>50</v>
      </c>
      <c r="P155" s="8">
        <f t="shared" si="78"/>
        <v>55.000000000000007</v>
      </c>
      <c r="Q155" s="8">
        <f t="shared" si="78"/>
        <v>55.000000000000007</v>
      </c>
      <c r="R155" s="8">
        <f t="shared" si="78"/>
        <v>60</v>
      </c>
      <c r="S155" s="8">
        <f t="shared" si="78"/>
        <v>60</v>
      </c>
      <c r="T155" s="8">
        <f t="shared" si="78"/>
        <v>65</v>
      </c>
      <c r="U155" s="8">
        <f t="shared" si="78"/>
        <v>65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19.999999999999996</v>
      </c>
      <c r="C156" s="8">
        <f t="shared" si="79"/>
        <v>25</v>
      </c>
      <c r="D156" s="8">
        <f t="shared" si="79"/>
        <v>15.000000000000002</v>
      </c>
      <c r="E156" s="8">
        <f t="shared" si="79"/>
        <v>19.999999999999996</v>
      </c>
      <c r="F156" s="8">
        <f t="shared" si="79"/>
        <v>19.999999999999996</v>
      </c>
      <c r="G156" s="8">
        <f t="shared" si="79"/>
        <v>25</v>
      </c>
      <c r="H156" s="8">
        <f t="shared" si="79"/>
        <v>25</v>
      </c>
      <c r="I156" s="8">
        <f t="shared" si="79"/>
        <v>30.000000000000004</v>
      </c>
      <c r="J156" s="26">
        <f t="shared" si="79"/>
        <v>30.000000000000004</v>
      </c>
      <c r="K156" s="8">
        <f t="shared" si="79"/>
        <v>40</v>
      </c>
      <c r="L156" s="28">
        <f t="shared" si="79"/>
        <v>44.999999999999993</v>
      </c>
      <c r="M156" s="8">
        <f t="shared" si="79"/>
        <v>44.999999999999993</v>
      </c>
      <c r="N156" s="8">
        <f t="shared" si="79"/>
        <v>50</v>
      </c>
      <c r="O156" s="8">
        <f t="shared" si="79"/>
        <v>50</v>
      </c>
      <c r="P156" s="8">
        <f t="shared" si="79"/>
        <v>55.000000000000007</v>
      </c>
      <c r="Q156" s="8">
        <f t="shared" si="79"/>
        <v>55.000000000000007</v>
      </c>
      <c r="R156" s="8">
        <f t="shared" si="79"/>
        <v>60</v>
      </c>
      <c r="S156" s="8">
        <f t="shared" si="79"/>
        <v>60</v>
      </c>
      <c r="T156" s="8">
        <f t="shared" si="79"/>
        <v>65</v>
      </c>
      <c r="U156" s="8">
        <f t="shared" si="79"/>
        <v>65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9.9999999999999982</v>
      </c>
      <c r="C157" s="8">
        <f t="shared" si="80"/>
        <v>15.000000000000002</v>
      </c>
      <c r="D157" s="8">
        <f t="shared" si="80"/>
        <v>0</v>
      </c>
      <c r="E157" s="8">
        <f t="shared" si="80"/>
        <v>5.0000000000000044</v>
      </c>
      <c r="F157" s="8">
        <f t="shared" si="80"/>
        <v>5.0000000000000044</v>
      </c>
      <c r="G157" s="8">
        <f t="shared" si="80"/>
        <v>9.9999999999999982</v>
      </c>
      <c r="H157" s="8">
        <f t="shared" si="80"/>
        <v>9.9999999999999982</v>
      </c>
      <c r="I157" s="8">
        <f t="shared" si="80"/>
        <v>15.000000000000002</v>
      </c>
      <c r="J157" s="26">
        <f t="shared" si="80"/>
        <v>15.000000000000002</v>
      </c>
      <c r="K157" s="8">
        <f t="shared" si="80"/>
        <v>25</v>
      </c>
      <c r="L157" s="28">
        <f t="shared" si="80"/>
        <v>30.000000000000004</v>
      </c>
      <c r="M157" s="8">
        <f t="shared" si="80"/>
        <v>30.000000000000004</v>
      </c>
      <c r="N157" s="8">
        <f t="shared" si="80"/>
        <v>35</v>
      </c>
      <c r="O157" s="8">
        <f t="shared" si="80"/>
        <v>35</v>
      </c>
      <c r="P157" s="8">
        <f t="shared" si="80"/>
        <v>40</v>
      </c>
      <c r="Q157" s="8">
        <f t="shared" si="80"/>
        <v>40</v>
      </c>
      <c r="R157" s="8">
        <f t="shared" si="80"/>
        <v>44.999999999999993</v>
      </c>
      <c r="S157" s="8">
        <f t="shared" si="80"/>
        <v>44.999999999999993</v>
      </c>
      <c r="T157" s="8">
        <f t="shared" si="80"/>
        <v>50</v>
      </c>
      <c r="U157" s="8">
        <f t="shared" si="80"/>
        <v>50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0</v>
      </c>
      <c r="D159" s="8">
        <f t="shared" si="81"/>
        <v>0</v>
      </c>
      <c r="E159" s="8">
        <f t="shared" si="81"/>
        <v>0</v>
      </c>
      <c r="F159" s="8">
        <f t="shared" si="81"/>
        <v>0</v>
      </c>
      <c r="G159" s="8">
        <f t="shared" si="81"/>
        <v>0</v>
      </c>
      <c r="H159" s="8">
        <f t="shared" si="81"/>
        <v>0</v>
      </c>
      <c r="I159" s="8">
        <f t="shared" si="81"/>
        <v>0</v>
      </c>
      <c r="J159" s="26">
        <f t="shared" si="81"/>
        <v>0</v>
      </c>
      <c r="K159" s="8">
        <f t="shared" si="81"/>
        <v>0</v>
      </c>
      <c r="L159" s="28">
        <f t="shared" si="81"/>
        <v>5.0000000000000044</v>
      </c>
      <c r="M159" s="8">
        <f t="shared" si="81"/>
        <v>5.0000000000000044</v>
      </c>
      <c r="N159" s="8">
        <f t="shared" si="81"/>
        <v>5.0000000000000044</v>
      </c>
      <c r="O159" s="8">
        <f t="shared" si="81"/>
        <v>9.9999999999999982</v>
      </c>
      <c r="P159" s="8">
        <f t="shared" si="81"/>
        <v>9.9999999999999982</v>
      </c>
      <c r="Q159" s="8">
        <f t="shared" si="81"/>
        <v>15.000000000000002</v>
      </c>
      <c r="R159" s="8">
        <f t="shared" si="81"/>
        <v>19.999999999999996</v>
      </c>
      <c r="S159" s="8">
        <f t="shared" si="81"/>
        <v>19.999999999999996</v>
      </c>
      <c r="T159" s="8">
        <f t="shared" si="81"/>
        <v>25</v>
      </c>
      <c r="U159" s="8">
        <f t="shared" si="81"/>
        <v>25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0</v>
      </c>
      <c r="D160" s="8">
        <f t="shared" si="82"/>
        <v>0</v>
      </c>
      <c r="E160" s="8">
        <f t="shared" si="82"/>
        <v>0</v>
      </c>
      <c r="F160" s="8">
        <f t="shared" si="82"/>
        <v>0</v>
      </c>
      <c r="G160" s="8">
        <f t="shared" si="82"/>
        <v>0</v>
      </c>
      <c r="H160" s="8">
        <f t="shared" si="82"/>
        <v>0</v>
      </c>
      <c r="I160" s="8">
        <f t="shared" si="82"/>
        <v>5.0000000000000044</v>
      </c>
      <c r="J160" s="26">
        <f t="shared" si="82"/>
        <v>5.0000000000000044</v>
      </c>
      <c r="K160" s="8">
        <f t="shared" si="82"/>
        <v>15.000000000000002</v>
      </c>
      <c r="L160" s="28">
        <f t="shared" si="82"/>
        <v>19.999999999999996</v>
      </c>
      <c r="M160" s="8">
        <f t="shared" si="82"/>
        <v>19.999999999999996</v>
      </c>
      <c r="N160" s="8">
        <f t="shared" si="82"/>
        <v>25</v>
      </c>
      <c r="O160" s="8">
        <f t="shared" si="82"/>
        <v>25</v>
      </c>
      <c r="P160" s="8">
        <f t="shared" si="82"/>
        <v>30.000000000000004</v>
      </c>
      <c r="Q160" s="8">
        <f t="shared" si="82"/>
        <v>30.000000000000004</v>
      </c>
      <c r="R160" s="8">
        <f t="shared" si="82"/>
        <v>35</v>
      </c>
      <c r="S160" s="8">
        <f t="shared" si="82"/>
        <v>35</v>
      </c>
      <c r="T160" s="8">
        <f t="shared" si="82"/>
        <v>40</v>
      </c>
      <c r="U160" s="8">
        <f t="shared" si="82"/>
        <v>40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0</v>
      </c>
      <c r="D161" s="8">
        <f t="shared" si="83"/>
        <v>0</v>
      </c>
      <c r="E161" s="8">
        <f t="shared" si="83"/>
        <v>0</v>
      </c>
      <c r="F161" s="8">
        <f t="shared" si="83"/>
        <v>0</v>
      </c>
      <c r="G161" s="8">
        <f t="shared" si="83"/>
        <v>0</v>
      </c>
      <c r="H161" s="8">
        <f t="shared" si="83"/>
        <v>0</v>
      </c>
      <c r="I161" s="8">
        <f t="shared" si="83"/>
        <v>5.0000000000000044</v>
      </c>
      <c r="J161" s="26">
        <f t="shared" si="83"/>
        <v>5.0000000000000044</v>
      </c>
      <c r="K161" s="8">
        <f t="shared" si="83"/>
        <v>15.000000000000002</v>
      </c>
      <c r="L161" s="28">
        <f t="shared" si="83"/>
        <v>19.999999999999996</v>
      </c>
      <c r="M161" s="8">
        <f t="shared" si="83"/>
        <v>19.999999999999996</v>
      </c>
      <c r="N161" s="8">
        <f t="shared" si="83"/>
        <v>25</v>
      </c>
      <c r="O161" s="8">
        <f t="shared" si="83"/>
        <v>25</v>
      </c>
      <c r="P161" s="8">
        <f t="shared" si="83"/>
        <v>30.000000000000004</v>
      </c>
      <c r="Q161" s="8">
        <f t="shared" si="83"/>
        <v>30.000000000000004</v>
      </c>
      <c r="R161" s="8">
        <f t="shared" si="83"/>
        <v>35</v>
      </c>
      <c r="S161" s="8">
        <f t="shared" si="83"/>
        <v>35</v>
      </c>
      <c r="T161" s="8">
        <f t="shared" si="83"/>
        <v>40</v>
      </c>
      <c r="U161" s="8">
        <f t="shared" si="83"/>
        <v>40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0</v>
      </c>
      <c r="C162" s="8">
        <f t="shared" si="84"/>
        <v>0</v>
      </c>
      <c r="D162" s="8">
        <f t="shared" si="84"/>
        <v>0</v>
      </c>
      <c r="E162" s="8">
        <f t="shared" si="84"/>
        <v>0</v>
      </c>
      <c r="F162" s="8">
        <f t="shared" si="84"/>
        <v>0</v>
      </c>
      <c r="G162" s="8">
        <f t="shared" si="84"/>
        <v>0</v>
      </c>
      <c r="H162" s="8">
        <f t="shared" si="84"/>
        <v>0</v>
      </c>
      <c r="I162" s="8">
        <f t="shared" si="84"/>
        <v>0</v>
      </c>
      <c r="J162" s="26">
        <f t="shared" si="84"/>
        <v>0</v>
      </c>
      <c r="K162" s="8">
        <f t="shared" si="84"/>
        <v>0</v>
      </c>
      <c r="L162" s="28">
        <f t="shared" si="84"/>
        <v>5.0000000000000044</v>
      </c>
      <c r="M162" s="8">
        <f t="shared" si="84"/>
        <v>5.0000000000000044</v>
      </c>
      <c r="N162" s="8">
        <f t="shared" si="84"/>
        <v>9.9999999999999982</v>
      </c>
      <c r="O162" s="8">
        <f t="shared" si="84"/>
        <v>9.9999999999999982</v>
      </c>
      <c r="P162" s="8">
        <f t="shared" si="84"/>
        <v>15.000000000000002</v>
      </c>
      <c r="Q162" s="8">
        <f t="shared" si="84"/>
        <v>15.000000000000002</v>
      </c>
      <c r="R162" s="8">
        <f t="shared" si="84"/>
        <v>19.999999999999996</v>
      </c>
      <c r="S162" s="8">
        <f t="shared" si="84"/>
        <v>19.999999999999996</v>
      </c>
      <c r="T162" s="8">
        <f t="shared" si="84"/>
        <v>25</v>
      </c>
      <c r="U162" s="8">
        <f t="shared" si="84"/>
        <v>25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0</v>
      </c>
      <c r="D166" s="8">
        <f t="shared" si="85"/>
        <v>0</v>
      </c>
      <c r="E166" s="8">
        <f t="shared" si="85"/>
        <v>0</v>
      </c>
      <c r="F166" s="8">
        <f t="shared" si="85"/>
        <v>0</v>
      </c>
      <c r="G166" s="8">
        <f t="shared" si="85"/>
        <v>0</v>
      </c>
      <c r="H166" s="8">
        <f t="shared" si="85"/>
        <v>0</v>
      </c>
      <c r="I166" s="8">
        <f t="shared" si="85"/>
        <v>0</v>
      </c>
      <c r="J166" s="26">
        <f t="shared" si="85"/>
        <v>0</v>
      </c>
      <c r="K166" s="8">
        <f t="shared" si="85"/>
        <v>0</v>
      </c>
      <c r="L166" s="28">
        <f t="shared" si="85"/>
        <v>5.0000000000000044</v>
      </c>
      <c r="M166" s="8">
        <f t="shared" si="85"/>
        <v>5.0000000000000044</v>
      </c>
      <c r="N166" s="8">
        <f t="shared" si="85"/>
        <v>5.0000000000000044</v>
      </c>
      <c r="O166" s="8">
        <f t="shared" si="85"/>
        <v>9.9999999999999982</v>
      </c>
      <c r="P166" s="8">
        <f t="shared" si="85"/>
        <v>9.9999999999999982</v>
      </c>
      <c r="Q166" s="8">
        <f t="shared" si="85"/>
        <v>15.000000000000002</v>
      </c>
      <c r="R166" s="8">
        <f t="shared" si="85"/>
        <v>19.999999999999996</v>
      </c>
      <c r="S166" s="8">
        <f t="shared" si="85"/>
        <v>19.999999999999996</v>
      </c>
      <c r="T166" s="8">
        <f t="shared" si="85"/>
        <v>25</v>
      </c>
      <c r="U166" s="8">
        <f t="shared" si="85"/>
        <v>25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0</v>
      </c>
      <c r="D167" s="8">
        <f t="shared" si="86"/>
        <v>0</v>
      </c>
      <c r="E167" s="8">
        <f t="shared" si="86"/>
        <v>0</v>
      </c>
      <c r="F167" s="8">
        <f t="shared" si="86"/>
        <v>0</v>
      </c>
      <c r="G167" s="8">
        <f t="shared" si="86"/>
        <v>0</v>
      </c>
      <c r="H167" s="8">
        <f t="shared" si="86"/>
        <v>0</v>
      </c>
      <c r="I167" s="8">
        <f t="shared" si="86"/>
        <v>5.0000000000000044</v>
      </c>
      <c r="J167" s="26">
        <f t="shared" si="86"/>
        <v>5.0000000000000044</v>
      </c>
      <c r="K167" s="8">
        <f t="shared" si="86"/>
        <v>15.000000000000002</v>
      </c>
      <c r="L167" s="28">
        <f t="shared" si="86"/>
        <v>19.999999999999996</v>
      </c>
      <c r="M167" s="8">
        <f t="shared" si="86"/>
        <v>19.999999999999996</v>
      </c>
      <c r="N167" s="8">
        <f t="shared" si="86"/>
        <v>25</v>
      </c>
      <c r="O167" s="8">
        <f t="shared" si="86"/>
        <v>25</v>
      </c>
      <c r="P167" s="8">
        <f t="shared" si="86"/>
        <v>30.000000000000004</v>
      </c>
      <c r="Q167" s="8">
        <f t="shared" si="86"/>
        <v>30.000000000000004</v>
      </c>
      <c r="R167" s="8">
        <f t="shared" si="86"/>
        <v>35</v>
      </c>
      <c r="S167" s="8">
        <f t="shared" si="86"/>
        <v>35</v>
      </c>
      <c r="T167" s="8">
        <f t="shared" si="86"/>
        <v>40</v>
      </c>
      <c r="U167" s="8">
        <f t="shared" si="86"/>
        <v>40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0</v>
      </c>
      <c r="D168" s="8">
        <f t="shared" si="87"/>
        <v>0</v>
      </c>
      <c r="E168" s="8">
        <f t="shared" si="87"/>
        <v>0</v>
      </c>
      <c r="F168" s="8">
        <f t="shared" si="87"/>
        <v>0</v>
      </c>
      <c r="G168" s="8">
        <f t="shared" si="87"/>
        <v>0</v>
      </c>
      <c r="H168" s="8">
        <f t="shared" si="87"/>
        <v>0</v>
      </c>
      <c r="I168" s="8">
        <f t="shared" si="87"/>
        <v>5.0000000000000044</v>
      </c>
      <c r="J168" s="26">
        <f t="shared" si="87"/>
        <v>5.0000000000000044</v>
      </c>
      <c r="K168" s="8">
        <f t="shared" si="87"/>
        <v>15.000000000000002</v>
      </c>
      <c r="L168" s="28">
        <f t="shared" si="87"/>
        <v>19.999999999999996</v>
      </c>
      <c r="M168" s="8">
        <f t="shared" si="87"/>
        <v>19.999999999999996</v>
      </c>
      <c r="N168" s="8">
        <f t="shared" si="87"/>
        <v>25</v>
      </c>
      <c r="O168" s="8">
        <f t="shared" si="87"/>
        <v>25</v>
      </c>
      <c r="P168" s="8">
        <f t="shared" si="87"/>
        <v>30.000000000000004</v>
      </c>
      <c r="Q168" s="8">
        <f t="shared" si="87"/>
        <v>30.000000000000004</v>
      </c>
      <c r="R168" s="8">
        <f t="shared" si="87"/>
        <v>35</v>
      </c>
      <c r="S168" s="8">
        <f t="shared" si="87"/>
        <v>35</v>
      </c>
      <c r="T168" s="8">
        <f t="shared" si="87"/>
        <v>40</v>
      </c>
      <c r="U168" s="8">
        <f t="shared" si="87"/>
        <v>40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0</v>
      </c>
      <c r="C169" s="8">
        <f t="shared" si="88"/>
        <v>0</v>
      </c>
      <c r="D169" s="8">
        <f t="shared" si="88"/>
        <v>0</v>
      </c>
      <c r="E169" s="8">
        <f t="shared" si="88"/>
        <v>0</v>
      </c>
      <c r="F169" s="8">
        <f t="shared" si="88"/>
        <v>0</v>
      </c>
      <c r="G169" s="8">
        <f t="shared" si="88"/>
        <v>0</v>
      </c>
      <c r="H169" s="8">
        <f t="shared" si="88"/>
        <v>0</v>
      </c>
      <c r="I169" s="8">
        <f t="shared" si="88"/>
        <v>0</v>
      </c>
      <c r="J169" s="26">
        <f t="shared" si="88"/>
        <v>0</v>
      </c>
      <c r="K169" s="8">
        <f t="shared" si="88"/>
        <v>0</v>
      </c>
      <c r="L169" s="28">
        <f t="shared" si="88"/>
        <v>5.0000000000000044</v>
      </c>
      <c r="M169" s="8">
        <f t="shared" si="88"/>
        <v>5.0000000000000044</v>
      </c>
      <c r="N169" s="8">
        <f t="shared" si="88"/>
        <v>9.9999999999999982</v>
      </c>
      <c r="O169" s="8">
        <f t="shared" si="88"/>
        <v>9.9999999999999982</v>
      </c>
      <c r="P169" s="8">
        <f t="shared" si="88"/>
        <v>15.000000000000002</v>
      </c>
      <c r="Q169" s="8">
        <f t="shared" si="88"/>
        <v>15.000000000000002</v>
      </c>
      <c r="R169" s="8">
        <f t="shared" si="88"/>
        <v>19.999999999999996</v>
      </c>
      <c r="S169" s="8">
        <f t="shared" si="88"/>
        <v>19.999999999999996</v>
      </c>
      <c r="T169" s="8">
        <f t="shared" si="88"/>
        <v>25</v>
      </c>
      <c r="U169" s="8">
        <f t="shared" si="88"/>
        <v>25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0</v>
      </c>
      <c r="M171" s="8">
        <f t="shared" si="89"/>
        <v>0</v>
      </c>
      <c r="N171" s="8">
        <f t="shared" si="89"/>
        <v>0</v>
      </c>
      <c r="O171" s="8">
        <f t="shared" si="89"/>
        <v>0</v>
      </c>
      <c r="P171" s="8">
        <f t="shared" si="89"/>
        <v>0</v>
      </c>
      <c r="Q171" s="8">
        <f t="shared" si="89"/>
        <v>0</v>
      </c>
      <c r="R171" s="8">
        <f t="shared" si="89"/>
        <v>0</v>
      </c>
      <c r="S171" s="8">
        <f t="shared" si="89"/>
        <v>0</v>
      </c>
      <c r="T171" s="8">
        <f t="shared" si="89"/>
        <v>0</v>
      </c>
      <c r="U171" s="8">
        <f t="shared" si="89"/>
        <v>0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0</v>
      </c>
      <c r="J172" s="26">
        <f t="shared" si="90"/>
        <v>0</v>
      </c>
      <c r="K172" s="8">
        <f t="shared" si="90"/>
        <v>0</v>
      </c>
      <c r="L172" s="28">
        <f t="shared" si="90"/>
        <v>0</v>
      </c>
      <c r="M172" s="8">
        <f t="shared" si="90"/>
        <v>0</v>
      </c>
      <c r="N172" s="8">
        <f t="shared" si="90"/>
        <v>0</v>
      </c>
      <c r="O172" s="8">
        <f t="shared" si="90"/>
        <v>0</v>
      </c>
      <c r="P172" s="8">
        <f t="shared" si="90"/>
        <v>5.0000000000000044</v>
      </c>
      <c r="Q172" s="8">
        <f t="shared" si="90"/>
        <v>5.0000000000000044</v>
      </c>
      <c r="R172" s="8">
        <f t="shared" si="90"/>
        <v>9.9999999999999982</v>
      </c>
      <c r="S172" s="8">
        <f t="shared" si="90"/>
        <v>9.9999999999999982</v>
      </c>
      <c r="T172" s="8">
        <f t="shared" si="90"/>
        <v>15.000000000000002</v>
      </c>
      <c r="U172" s="8">
        <f t="shared" si="90"/>
        <v>15.000000000000002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0</v>
      </c>
      <c r="J173" s="26">
        <f t="shared" si="91"/>
        <v>0</v>
      </c>
      <c r="K173" s="8">
        <f t="shared" si="91"/>
        <v>0</v>
      </c>
      <c r="L173" s="28">
        <f t="shared" si="91"/>
        <v>0</v>
      </c>
      <c r="M173" s="8">
        <f t="shared" si="91"/>
        <v>0</v>
      </c>
      <c r="N173" s="8">
        <f t="shared" si="91"/>
        <v>0</v>
      </c>
      <c r="O173" s="8">
        <f t="shared" si="91"/>
        <v>0</v>
      </c>
      <c r="P173" s="8">
        <f t="shared" si="91"/>
        <v>5.0000000000000044</v>
      </c>
      <c r="Q173" s="8">
        <f t="shared" si="91"/>
        <v>5.0000000000000044</v>
      </c>
      <c r="R173" s="8">
        <f t="shared" si="91"/>
        <v>9.9999999999999982</v>
      </c>
      <c r="S173" s="8">
        <f t="shared" si="91"/>
        <v>9.9999999999999982</v>
      </c>
      <c r="T173" s="8">
        <f t="shared" si="91"/>
        <v>15.000000000000002</v>
      </c>
      <c r="U173" s="8">
        <f t="shared" si="91"/>
        <v>15.000000000000002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0</v>
      </c>
      <c r="L174" s="28">
        <f t="shared" si="92"/>
        <v>0</v>
      </c>
      <c r="M174" s="8">
        <f t="shared" si="92"/>
        <v>0</v>
      </c>
      <c r="N174" s="8">
        <f t="shared" si="92"/>
        <v>0</v>
      </c>
      <c r="O174" s="8">
        <f t="shared" si="92"/>
        <v>0</v>
      </c>
      <c r="P174" s="8">
        <f t="shared" si="92"/>
        <v>0</v>
      </c>
      <c r="Q174" s="8">
        <f t="shared" si="92"/>
        <v>0</v>
      </c>
      <c r="R174" s="8">
        <f t="shared" si="92"/>
        <v>0</v>
      </c>
      <c r="S174" s="8">
        <f t="shared" si="92"/>
        <v>0</v>
      </c>
      <c r="T174" s="8">
        <f t="shared" si="92"/>
        <v>0</v>
      </c>
      <c r="U174" s="8">
        <f t="shared" si="92"/>
        <v>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0</v>
      </c>
      <c r="Q177" s="8">
        <f t="shared" si="94"/>
        <v>0</v>
      </c>
      <c r="R177" s="8">
        <f t="shared" si="94"/>
        <v>0</v>
      </c>
      <c r="S177" s="8">
        <f t="shared" si="94"/>
        <v>0</v>
      </c>
      <c r="T177" s="8">
        <f t="shared" si="94"/>
        <v>0</v>
      </c>
      <c r="U177" s="8">
        <f t="shared" si="94"/>
        <v>0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0</v>
      </c>
      <c r="Q178" s="8">
        <f t="shared" si="95"/>
        <v>0</v>
      </c>
      <c r="R178" s="8">
        <f t="shared" si="95"/>
        <v>0</v>
      </c>
      <c r="S178" s="8">
        <f t="shared" si="95"/>
        <v>0</v>
      </c>
      <c r="T178" s="8">
        <f t="shared" si="95"/>
        <v>0</v>
      </c>
      <c r="U178" s="8">
        <f t="shared" si="95"/>
        <v>0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0</v>
      </c>
      <c r="Q179" s="8">
        <f t="shared" si="96"/>
        <v>0</v>
      </c>
      <c r="R179" s="8">
        <f t="shared" si="96"/>
        <v>0</v>
      </c>
      <c r="S179" s="8">
        <f t="shared" si="96"/>
        <v>0</v>
      </c>
      <c r="T179" s="8">
        <f t="shared" si="96"/>
        <v>0</v>
      </c>
      <c r="U179" s="8">
        <f t="shared" si="96"/>
        <v>0</v>
      </c>
    </row>
    <row r="185" spans="1:21" ht="16.149999999999999" thickBot="1"/>
    <row r="186" spans="1:21" ht="24" thickTop="1" thickBot="1">
      <c r="A186" s="191" t="s">
        <v>146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147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14</v>
      </c>
      <c r="C190" s="55">
        <f t="shared" ref="C190:U190" si="98" xml:space="preserve"> (C9-B9)</f>
        <v>0</v>
      </c>
      <c r="D190" s="55">
        <f t="shared" si="98"/>
        <v>-2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18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0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0</v>
      </c>
    </row>
    <row r="192" spans="1:21">
      <c r="A192" s="7" t="s">
        <v>5</v>
      </c>
      <c r="B192" s="94">
        <f t="shared" si="97"/>
        <v>14</v>
      </c>
      <c r="C192" s="55">
        <f t="shared" ref="C192:U192" si="100" xml:space="preserve"> (C11-B11)</f>
        <v>0</v>
      </c>
      <c r="D192" s="55">
        <f t="shared" si="100"/>
        <v>-2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14</v>
      </c>
      <c r="C193" s="55">
        <f t="shared" ref="C193:U193" si="101" xml:space="preserve"> (C12-B12)</f>
        <v>0</v>
      </c>
      <c r="D193" s="55">
        <f t="shared" si="101"/>
        <v>-4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13</v>
      </c>
      <c r="C194" s="55">
        <f t="shared" ref="C194:U194" si="102" xml:space="preserve"> (C13-B13)</f>
        <v>0</v>
      </c>
      <c r="D194" s="55">
        <f t="shared" si="102"/>
        <v>-1</v>
      </c>
      <c r="E194" s="55">
        <f t="shared" si="102"/>
        <v>1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1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1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1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15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1</v>
      </c>
    </row>
    <row r="196" spans="1:21" ht="18">
      <c r="A196" s="128" t="s">
        <v>144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0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4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1</v>
      </c>
      <c r="F200" s="73">
        <f t="shared" si="108"/>
        <v>1</v>
      </c>
      <c r="G200" s="73">
        <f t="shared" si="108"/>
        <v>1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0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0</v>
      </c>
      <c r="I202" s="73">
        <f t="shared" si="110"/>
        <v>0</v>
      </c>
      <c r="J202" s="151">
        <f t="shared" si="110"/>
        <v>0</v>
      </c>
      <c r="K202" s="23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4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1</v>
      </c>
      <c r="F204" s="73">
        <f t="shared" si="112"/>
        <v>1</v>
      </c>
      <c r="G204" s="73">
        <f t="shared" si="112"/>
        <v>1</v>
      </c>
      <c r="H204" s="73">
        <f t="shared" si="112"/>
        <v>1</v>
      </c>
      <c r="I204" s="73">
        <f t="shared" si="112"/>
        <v>1</v>
      </c>
      <c r="J204" s="151">
        <f t="shared" si="112"/>
        <v>1</v>
      </c>
      <c r="K204" s="23">
        <f t="shared" si="112"/>
        <v>1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1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132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122</v>
      </c>
      <c r="B207" s="23">
        <f t="shared" ref="B207:U207" si="113">5 + B220 + B219 + B7</f>
        <v>9</v>
      </c>
      <c r="C207" s="23">
        <f t="shared" si="113"/>
        <v>10</v>
      </c>
      <c r="D207" s="23">
        <f t="shared" si="113"/>
        <v>11</v>
      </c>
      <c r="E207" s="23">
        <f t="shared" si="113"/>
        <v>12</v>
      </c>
      <c r="F207" s="23">
        <f t="shared" si="113"/>
        <v>13</v>
      </c>
      <c r="G207" s="23">
        <f t="shared" si="113"/>
        <v>14</v>
      </c>
      <c r="H207" s="23">
        <f t="shared" si="113"/>
        <v>15</v>
      </c>
      <c r="I207" s="23">
        <f t="shared" si="113"/>
        <v>17</v>
      </c>
      <c r="J207" s="27">
        <f t="shared" si="113"/>
        <v>18</v>
      </c>
      <c r="K207" s="23">
        <f t="shared" si="113"/>
        <v>19</v>
      </c>
      <c r="L207" s="76">
        <f t="shared" si="113"/>
        <v>20</v>
      </c>
      <c r="M207" s="23">
        <f t="shared" si="113"/>
        <v>21</v>
      </c>
      <c r="N207" s="23">
        <f t="shared" si="113"/>
        <v>22</v>
      </c>
      <c r="O207" s="23">
        <f t="shared" si="113"/>
        <v>23</v>
      </c>
      <c r="P207" s="23">
        <f t="shared" si="113"/>
        <v>24</v>
      </c>
      <c r="Q207" s="23">
        <f t="shared" si="113"/>
        <v>26</v>
      </c>
      <c r="R207" s="23">
        <f t="shared" si="113"/>
        <v>27</v>
      </c>
      <c r="S207" s="23">
        <f t="shared" si="113"/>
        <v>28</v>
      </c>
      <c r="T207" s="23">
        <f t="shared" si="113"/>
        <v>29</v>
      </c>
      <c r="U207" s="23">
        <f t="shared" si="113"/>
        <v>31</v>
      </c>
    </row>
    <row r="208" spans="1:21">
      <c r="A208" s="74" t="s">
        <v>123</v>
      </c>
      <c r="B208" s="23">
        <f t="shared" ref="B208:U208" si="114" xml:space="preserve"> 10 + B220 + B219 + B7</f>
        <v>14</v>
      </c>
      <c r="C208" s="23">
        <f t="shared" si="114"/>
        <v>15</v>
      </c>
      <c r="D208" s="23">
        <f t="shared" si="114"/>
        <v>16</v>
      </c>
      <c r="E208" s="23">
        <f t="shared" si="114"/>
        <v>17</v>
      </c>
      <c r="F208" s="23">
        <f t="shared" si="114"/>
        <v>18</v>
      </c>
      <c r="G208" s="23">
        <f t="shared" si="114"/>
        <v>19</v>
      </c>
      <c r="H208" s="23">
        <f t="shared" si="114"/>
        <v>20</v>
      </c>
      <c r="I208" s="23">
        <f t="shared" si="114"/>
        <v>22</v>
      </c>
      <c r="J208" s="27">
        <f t="shared" si="114"/>
        <v>23</v>
      </c>
      <c r="K208" s="23">
        <f t="shared" si="114"/>
        <v>24</v>
      </c>
      <c r="L208" s="76">
        <f t="shared" si="114"/>
        <v>25</v>
      </c>
      <c r="M208" s="23">
        <f t="shared" si="114"/>
        <v>26</v>
      </c>
      <c r="N208" s="23">
        <f t="shared" si="114"/>
        <v>27</v>
      </c>
      <c r="O208" s="23">
        <f t="shared" si="114"/>
        <v>28</v>
      </c>
      <c r="P208" s="23">
        <f t="shared" si="114"/>
        <v>29</v>
      </c>
      <c r="Q208" s="23">
        <f t="shared" si="114"/>
        <v>31</v>
      </c>
      <c r="R208" s="23">
        <f t="shared" si="114"/>
        <v>32</v>
      </c>
      <c r="S208" s="23">
        <f t="shared" si="114"/>
        <v>33</v>
      </c>
      <c r="T208" s="23">
        <f t="shared" si="114"/>
        <v>34</v>
      </c>
      <c r="U208" s="23">
        <f t="shared" si="114"/>
        <v>36</v>
      </c>
    </row>
    <row r="209" spans="1:21">
      <c r="A209" s="74" t="s">
        <v>124</v>
      </c>
      <c r="B209" s="8">
        <f t="shared" ref="B209:T209" si="115" xml:space="preserve"> 10 + B219 + B46</f>
        <v>16</v>
      </c>
      <c r="C209" s="8">
        <f t="shared" si="115"/>
        <v>16</v>
      </c>
      <c r="D209" s="8">
        <f t="shared" si="115"/>
        <v>16</v>
      </c>
      <c r="E209" s="8">
        <f t="shared" si="115"/>
        <v>17</v>
      </c>
      <c r="F209" s="8">
        <f t="shared" si="115"/>
        <v>18</v>
      </c>
      <c r="G209" s="8">
        <f t="shared" si="115"/>
        <v>19</v>
      </c>
      <c r="H209" s="8">
        <f t="shared" si="115"/>
        <v>20</v>
      </c>
      <c r="I209" s="8">
        <f t="shared" si="115"/>
        <v>23</v>
      </c>
      <c r="J209" s="8">
        <f t="shared" si="115"/>
        <v>24</v>
      </c>
      <c r="K209" s="8">
        <f t="shared" si="115"/>
        <v>25</v>
      </c>
      <c r="L209" s="8">
        <f t="shared" si="115"/>
        <v>26</v>
      </c>
      <c r="M209" s="8">
        <f t="shared" si="115"/>
        <v>27</v>
      </c>
      <c r="N209" s="8">
        <f t="shared" si="115"/>
        <v>28</v>
      </c>
      <c r="O209" s="8">
        <f t="shared" si="115"/>
        <v>29</v>
      </c>
      <c r="P209" s="8">
        <f t="shared" si="115"/>
        <v>30</v>
      </c>
      <c r="Q209" s="8">
        <f t="shared" si="115"/>
        <v>33</v>
      </c>
      <c r="R209" s="8">
        <f t="shared" si="115"/>
        <v>34</v>
      </c>
      <c r="S209" s="8">
        <f t="shared" si="115"/>
        <v>35</v>
      </c>
      <c r="T209" s="8">
        <f t="shared" si="115"/>
        <v>36</v>
      </c>
      <c r="U209" s="8">
        <f xml:space="preserve"> 10 + U219 + U46</f>
        <v>37</v>
      </c>
    </row>
    <row r="210" spans="1:21">
      <c r="A210" s="74" t="s">
        <v>125</v>
      </c>
      <c r="B210" s="8">
        <f t="shared" ref="B210:T210" si="116" xml:space="preserve"> 20 + B219 + 2*B46</f>
        <v>31</v>
      </c>
      <c r="C210" s="8">
        <f t="shared" si="116"/>
        <v>31</v>
      </c>
      <c r="D210" s="8">
        <f t="shared" si="116"/>
        <v>31</v>
      </c>
      <c r="E210" s="8">
        <f t="shared" si="116"/>
        <v>33</v>
      </c>
      <c r="F210" s="8">
        <f t="shared" si="116"/>
        <v>35</v>
      </c>
      <c r="G210" s="8">
        <f t="shared" si="116"/>
        <v>37</v>
      </c>
      <c r="H210" s="8">
        <f t="shared" si="116"/>
        <v>39</v>
      </c>
      <c r="I210" s="8">
        <f t="shared" si="116"/>
        <v>44</v>
      </c>
      <c r="J210" s="8">
        <f t="shared" si="116"/>
        <v>46</v>
      </c>
      <c r="K210" s="8">
        <f t="shared" si="116"/>
        <v>48</v>
      </c>
      <c r="L210" s="8">
        <f t="shared" si="116"/>
        <v>50</v>
      </c>
      <c r="M210" s="8">
        <f t="shared" si="116"/>
        <v>52</v>
      </c>
      <c r="N210" s="8">
        <f t="shared" si="116"/>
        <v>54</v>
      </c>
      <c r="O210" s="8">
        <f t="shared" si="116"/>
        <v>56</v>
      </c>
      <c r="P210" s="8">
        <f t="shared" si="116"/>
        <v>58</v>
      </c>
      <c r="Q210" s="8">
        <f t="shared" si="116"/>
        <v>63</v>
      </c>
      <c r="R210" s="8">
        <f t="shared" si="116"/>
        <v>65</v>
      </c>
      <c r="S210" s="8">
        <f t="shared" si="116"/>
        <v>67</v>
      </c>
      <c r="T210" s="8">
        <f t="shared" si="116"/>
        <v>69</v>
      </c>
      <c r="U210" s="8">
        <f xml:space="preserve"> 20 + U219 + 2*U46</f>
        <v>71</v>
      </c>
    </row>
    <row r="211" spans="1:21">
      <c r="A211" s="74" t="s">
        <v>126</v>
      </c>
      <c r="B211" s="8">
        <f t="shared" ref="B211:T211" si="117" xml:space="preserve"> 30 + B219 + 3*B46</f>
        <v>46</v>
      </c>
      <c r="C211" s="8">
        <f t="shared" si="117"/>
        <v>46</v>
      </c>
      <c r="D211" s="8">
        <f t="shared" si="117"/>
        <v>46</v>
      </c>
      <c r="E211" s="8">
        <f t="shared" si="117"/>
        <v>49</v>
      </c>
      <c r="F211" s="8">
        <f t="shared" si="117"/>
        <v>52</v>
      </c>
      <c r="G211" s="8">
        <f t="shared" si="117"/>
        <v>55</v>
      </c>
      <c r="H211" s="8">
        <f t="shared" si="117"/>
        <v>58</v>
      </c>
      <c r="I211" s="8">
        <f t="shared" si="117"/>
        <v>65</v>
      </c>
      <c r="J211" s="8">
        <f t="shared" si="117"/>
        <v>68</v>
      </c>
      <c r="K211" s="8">
        <f t="shared" si="117"/>
        <v>71</v>
      </c>
      <c r="L211" s="8">
        <f t="shared" si="117"/>
        <v>74</v>
      </c>
      <c r="M211" s="8">
        <f t="shared" si="117"/>
        <v>77</v>
      </c>
      <c r="N211" s="8">
        <f t="shared" si="117"/>
        <v>80</v>
      </c>
      <c r="O211" s="8">
        <f t="shared" si="117"/>
        <v>83</v>
      </c>
      <c r="P211" s="8">
        <f t="shared" si="117"/>
        <v>86</v>
      </c>
      <c r="Q211" s="8">
        <f t="shared" si="117"/>
        <v>93</v>
      </c>
      <c r="R211" s="8">
        <f t="shared" si="117"/>
        <v>96</v>
      </c>
      <c r="S211" s="8">
        <f t="shared" si="117"/>
        <v>99</v>
      </c>
      <c r="T211" s="8">
        <f t="shared" si="117"/>
        <v>102</v>
      </c>
      <c r="U211" s="8">
        <f xml:space="preserve"> 30 + U219 + 3*U46</f>
        <v>105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2</v>
      </c>
      <c r="C213" s="61">
        <f t="shared" si="118"/>
        <v>2</v>
      </c>
      <c r="D213" s="61">
        <f t="shared" si="118"/>
        <v>2</v>
      </c>
      <c r="E213" s="61">
        <f t="shared" si="118"/>
        <v>2</v>
      </c>
      <c r="F213" s="61">
        <f t="shared" si="118"/>
        <v>2</v>
      </c>
      <c r="G213" s="61">
        <f t="shared" si="118"/>
        <v>2</v>
      </c>
      <c r="H213" s="61">
        <f t="shared" si="118"/>
        <v>2</v>
      </c>
      <c r="I213" s="61">
        <f t="shared" si="118"/>
        <v>2</v>
      </c>
      <c r="J213" s="100">
        <f t="shared" si="118"/>
        <v>2</v>
      </c>
      <c r="K213" s="61">
        <f t="shared" si="118"/>
        <v>2</v>
      </c>
      <c r="L213" s="184">
        <f t="shared" si="118"/>
        <v>2</v>
      </c>
      <c r="M213" s="61">
        <f t="shared" si="118"/>
        <v>2</v>
      </c>
      <c r="N213" s="61">
        <f t="shared" si="118"/>
        <v>2</v>
      </c>
      <c r="O213" s="61">
        <f t="shared" si="118"/>
        <v>2</v>
      </c>
      <c r="P213" s="61">
        <f t="shared" si="118"/>
        <v>2</v>
      </c>
      <c r="Q213" s="61">
        <f t="shared" si="118"/>
        <v>2</v>
      </c>
      <c r="R213" s="61">
        <f t="shared" si="118"/>
        <v>2</v>
      </c>
      <c r="S213" s="61">
        <f t="shared" si="118"/>
        <v>2</v>
      </c>
      <c r="T213" s="61">
        <f t="shared" si="118"/>
        <v>2</v>
      </c>
      <c r="U213" s="61">
        <f t="shared" si="118"/>
        <v>2</v>
      </c>
    </row>
    <row r="214" spans="1:21" ht="17.649999999999999">
      <c r="A214" s="33" t="s">
        <v>155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2</v>
      </c>
      <c r="C215" s="21">
        <f t="shared" si="119"/>
        <v>2</v>
      </c>
      <c r="D215" s="21">
        <f t="shared" si="119"/>
        <v>1</v>
      </c>
      <c r="E215" s="21">
        <f t="shared" si="119"/>
        <v>1</v>
      </c>
      <c r="F215" s="21">
        <f t="shared" si="119"/>
        <v>1</v>
      </c>
      <c r="G215" s="21">
        <f t="shared" si="119"/>
        <v>1</v>
      </c>
      <c r="H215" s="21">
        <f t="shared" si="119"/>
        <v>1</v>
      </c>
      <c r="I215" s="21">
        <f t="shared" si="119"/>
        <v>1</v>
      </c>
      <c r="J215" s="21">
        <f t="shared" si="119"/>
        <v>1</v>
      </c>
      <c r="K215" s="21">
        <f t="shared" si="119"/>
        <v>1</v>
      </c>
      <c r="L215" s="21">
        <f t="shared" si="119"/>
        <v>1</v>
      </c>
      <c r="M215" s="21">
        <f t="shared" si="119"/>
        <v>1</v>
      </c>
      <c r="N215" s="21">
        <f t="shared" si="119"/>
        <v>1</v>
      </c>
      <c r="O215" s="21">
        <f t="shared" si="119"/>
        <v>1</v>
      </c>
      <c r="P215" s="21">
        <f t="shared" si="119"/>
        <v>1</v>
      </c>
      <c r="Q215" s="21">
        <f t="shared" si="119"/>
        <v>1</v>
      </c>
      <c r="R215" s="21">
        <f t="shared" si="119"/>
        <v>1</v>
      </c>
      <c r="S215" s="21">
        <f t="shared" si="119"/>
        <v>1</v>
      </c>
      <c r="T215" s="21">
        <f t="shared" si="119"/>
        <v>1</v>
      </c>
      <c r="U215" s="36">
        <f t="shared" si="119"/>
        <v>1</v>
      </c>
    </row>
    <row r="216" spans="1:21">
      <c r="A216" s="37" t="s">
        <v>4</v>
      </c>
      <c r="B216" s="21">
        <f t="shared" ref="B216:U216" si="120" xml:space="preserve"> INT((B10-10)/2)</f>
        <v>4</v>
      </c>
      <c r="C216" s="21">
        <f t="shared" si="120"/>
        <v>4</v>
      </c>
      <c r="D216" s="21">
        <f t="shared" si="120"/>
        <v>4</v>
      </c>
      <c r="E216" s="21">
        <f t="shared" si="120"/>
        <v>4</v>
      </c>
      <c r="F216" s="21">
        <f t="shared" si="120"/>
        <v>4</v>
      </c>
      <c r="G216" s="21">
        <f t="shared" si="120"/>
        <v>4</v>
      </c>
      <c r="H216" s="21">
        <f t="shared" si="120"/>
        <v>4</v>
      </c>
      <c r="I216" s="21">
        <f t="shared" si="120"/>
        <v>4</v>
      </c>
      <c r="J216" s="21">
        <f t="shared" si="120"/>
        <v>4</v>
      </c>
      <c r="K216" s="21">
        <f t="shared" si="120"/>
        <v>4</v>
      </c>
      <c r="L216" s="21">
        <f t="shared" si="120"/>
        <v>4</v>
      </c>
      <c r="M216" s="21">
        <f t="shared" si="120"/>
        <v>4</v>
      </c>
      <c r="N216" s="21">
        <f t="shared" si="120"/>
        <v>4</v>
      </c>
      <c r="O216" s="21">
        <f t="shared" si="120"/>
        <v>4</v>
      </c>
      <c r="P216" s="21">
        <f t="shared" si="120"/>
        <v>4</v>
      </c>
      <c r="Q216" s="21">
        <f t="shared" si="120"/>
        <v>4</v>
      </c>
      <c r="R216" s="21">
        <f t="shared" si="120"/>
        <v>4</v>
      </c>
      <c r="S216" s="21">
        <f t="shared" si="120"/>
        <v>4</v>
      </c>
      <c r="T216" s="21">
        <f t="shared" si="120"/>
        <v>4</v>
      </c>
      <c r="U216" s="36">
        <f t="shared" si="120"/>
        <v>4</v>
      </c>
    </row>
    <row r="217" spans="1:21">
      <c r="A217" s="37" t="s">
        <v>5</v>
      </c>
      <c r="B217" s="21">
        <f t="shared" ref="B217:U217" si="121" xml:space="preserve"> INT((B11-10)/2)</f>
        <v>2</v>
      </c>
      <c r="C217" s="21">
        <f t="shared" si="121"/>
        <v>2</v>
      </c>
      <c r="D217" s="21">
        <f t="shared" si="121"/>
        <v>1</v>
      </c>
      <c r="E217" s="21">
        <f t="shared" si="121"/>
        <v>1</v>
      </c>
      <c r="F217" s="21">
        <f t="shared" si="121"/>
        <v>1</v>
      </c>
      <c r="G217" s="21">
        <f t="shared" si="121"/>
        <v>1</v>
      </c>
      <c r="H217" s="21">
        <f t="shared" si="121"/>
        <v>1</v>
      </c>
      <c r="I217" s="21">
        <f t="shared" si="121"/>
        <v>1</v>
      </c>
      <c r="J217" s="21">
        <f t="shared" si="121"/>
        <v>1</v>
      </c>
      <c r="K217" s="21">
        <f t="shared" si="121"/>
        <v>1</v>
      </c>
      <c r="L217" s="21">
        <f t="shared" si="121"/>
        <v>1</v>
      </c>
      <c r="M217" s="21">
        <f t="shared" si="121"/>
        <v>1</v>
      </c>
      <c r="N217" s="21">
        <f t="shared" si="121"/>
        <v>1</v>
      </c>
      <c r="O217" s="21">
        <f t="shared" si="121"/>
        <v>1</v>
      </c>
      <c r="P217" s="21">
        <f t="shared" si="121"/>
        <v>1</v>
      </c>
      <c r="Q217" s="21">
        <f t="shared" si="121"/>
        <v>1</v>
      </c>
      <c r="R217" s="21">
        <f t="shared" si="121"/>
        <v>1</v>
      </c>
      <c r="S217" s="21">
        <f t="shared" si="121"/>
        <v>1</v>
      </c>
      <c r="T217" s="21">
        <f t="shared" si="121"/>
        <v>1</v>
      </c>
      <c r="U217" s="36">
        <f t="shared" si="121"/>
        <v>1</v>
      </c>
    </row>
    <row r="218" spans="1:21">
      <c r="A218" s="37" t="s">
        <v>6</v>
      </c>
      <c r="B218" s="21">
        <f t="shared" ref="B218:U218" si="122" xml:space="preserve"> INT((B12-10)/2)</f>
        <v>2</v>
      </c>
      <c r="C218" s="21">
        <f t="shared" si="122"/>
        <v>2</v>
      </c>
      <c r="D218" s="21">
        <f t="shared" si="122"/>
        <v>0</v>
      </c>
      <c r="E218" s="21">
        <f t="shared" si="122"/>
        <v>0</v>
      </c>
      <c r="F218" s="21">
        <f t="shared" si="122"/>
        <v>0</v>
      </c>
      <c r="G218" s="21">
        <f t="shared" si="122"/>
        <v>0</v>
      </c>
      <c r="H218" s="21">
        <f t="shared" si="122"/>
        <v>0</v>
      </c>
      <c r="I218" s="21">
        <f t="shared" si="122"/>
        <v>0</v>
      </c>
      <c r="J218" s="21">
        <f t="shared" si="122"/>
        <v>0</v>
      </c>
      <c r="K218" s="21">
        <f t="shared" si="122"/>
        <v>0</v>
      </c>
      <c r="L218" s="21">
        <f t="shared" si="122"/>
        <v>0</v>
      </c>
      <c r="M218" s="21">
        <f t="shared" si="122"/>
        <v>0</v>
      </c>
      <c r="N218" s="21">
        <f t="shared" si="122"/>
        <v>0</v>
      </c>
      <c r="O218" s="21">
        <f t="shared" si="122"/>
        <v>0</v>
      </c>
      <c r="P218" s="21">
        <f t="shared" si="122"/>
        <v>0</v>
      </c>
      <c r="Q218" s="21">
        <f t="shared" si="122"/>
        <v>0</v>
      </c>
      <c r="R218" s="21">
        <f t="shared" si="122"/>
        <v>0</v>
      </c>
      <c r="S218" s="21">
        <f t="shared" si="122"/>
        <v>0</v>
      </c>
      <c r="T218" s="21">
        <f t="shared" si="122"/>
        <v>0</v>
      </c>
      <c r="U218" s="36">
        <f t="shared" si="122"/>
        <v>0</v>
      </c>
    </row>
    <row r="219" spans="1:21">
      <c r="A219" s="37" t="s">
        <v>7</v>
      </c>
      <c r="B219" s="21">
        <f t="shared" ref="B219:U219" si="123" xml:space="preserve"> INT((B13-10)/2)</f>
        <v>1</v>
      </c>
      <c r="C219" s="21">
        <f t="shared" si="123"/>
        <v>1</v>
      </c>
      <c r="D219" s="21">
        <f t="shared" si="123"/>
        <v>1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2</v>
      </c>
      <c r="J219" s="21">
        <f t="shared" si="123"/>
        <v>2</v>
      </c>
      <c r="K219" s="21">
        <f t="shared" si="123"/>
        <v>2</v>
      </c>
      <c r="L219" s="21">
        <f t="shared" si="123"/>
        <v>2</v>
      </c>
      <c r="M219" s="21">
        <f t="shared" si="123"/>
        <v>2</v>
      </c>
      <c r="N219" s="21">
        <f t="shared" si="123"/>
        <v>2</v>
      </c>
      <c r="O219" s="21">
        <f t="shared" si="123"/>
        <v>2</v>
      </c>
      <c r="P219" s="21">
        <f t="shared" si="123"/>
        <v>2</v>
      </c>
      <c r="Q219" s="21">
        <f t="shared" si="123"/>
        <v>3</v>
      </c>
      <c r="R219" s="21">
        <f t="shared" si="123"/>
        <v>3</v>
      </c>
      <c r="S219" s="21">
        <f t="shared" si="123"/>
        <v>3</v>
      </c>
      <c r="T219" s="21">
        <f t="shared" si="123"/>
        <v>3</v>
      </c>
      <c r="U219" s="36">
        <f t="shared" si="123"/>
        <v>3</v>
      </c>
    </row>
    <row r="220" spans="1:21">
      <c r="A220" s="37" t="s">
        <v>8</v>
      </c>
      <c r="B220" s="21">
        <f t="shared" ref="B220:U220" si="124" xml:space="preserve"> INT((B14-10)/2)</f>
        <v>2</v>
      </c>
      <c r="C220" s="21">
        <f t="shared" si="124"/>
        <v>2</v>
      </c>
      <c r="D220" s="21">
        <f t="shared" si="124"/>
        <v>2</v>
      </c>
      <c r="E220" s="21">
        <f t="shared" si="124"/>
        <v>2</v>
      </c>
      <c r="F220" s="21">
        <f t="shared" si="124"/>
        <v>2</v>
      </c>
      <c r="G220" s="21">
        <f t="shared" si="124"/>
        <v>2</v>
      </c>
      <c r="H220" s="21">
        <f t="shared" si="124"/>
        <v>2</v>
      </c>
      <c r="I220" s="21">
        <f t="shared" si="124"/>
        <v>2</v>
      </c>
      <c r="J220" s="21">
        <f t="shared" si="124"/>
        <v>2</v>
      </c>
      <c r="K220" s="21">
        <f t="shared" si="124"/>
        <v>2</v>
      </c>
      <c r="L220" s="21">
        <f t="shared" si="124"/>
        <v>2</v>
      </c>
      <c r="M220" s="21">
        <f t="shared" si="124"/>
        <v>2</v>
      </c>
      <c r="N220" s="21">
        <f t="shared" si="124"/>
        <v>2</v>
      </c>
      <c r="O220" s="21">
        <f t="shared" si="124"/>
        <v>2</v>
      </c>
      <c r="P220" s="21">
        <f t="shared" si="124"/>
        <v>2</v>
      </c>
      <c r="Q220" s="21">
        <f t="shared" si="124"/>
        <v>2</v>
      </c>
      <c r="R220" s="21">
        <f t="shared" si="124"/>
        <v>2</v>
      </c>
      <c r="S220" s="21">
        <f t="shared" si="124"/>
        <v>2</v>
      </c>
      <c r="T220" s="21">
        <f t="shared" si="124"/>
        <v>2</v>
      </c>
      <c r="U220" s="36">
        <f t="shared" si="124"/>
        <v>3</v>
      </c>
    </row>
    <row r="221" spans="1:21" ht="17.649999999999999">
      <c r="A221" s="38" t="s">
        <v>27</v>
      </c>
      <c r="B221" s="39">
        <f xml:space="preserve">  (B213 +B218)*4</f>
        <v>16</v>
      </c>
      <c r="C221" s="39">
        <f t="shared" ref="C221:U221" si="125" xml:space="preserve"> C213 + INT(C218/2)</f>
        <v>3</v>
      </c>
      <c r="D221" s="39">
        <f t="shared" si="125"/>
        <v>2</v>
      </c>
      <c r="E221" s="39">
        <f t="shared" si="125"/>
        <v>2</v>
      </c>
      <c r="F221" s="39">
        <f t="shared" si="125"/>
        <v>2</v>
      </c>
      <c r="G221" s="39">
        <f t="shared" si="125"/>
        <v>2</v>
      </c>
      <c r="H221" s="39">
        <f t="shared" si="125"/>
        <v>2</v>
      </c>
      <c r="I221" s="39">
        <f t="shared" si="125"/>
        <v>2</v>
      </c>
      <c r="J221" s="39">
        <f t="shared" si="125"/>
        <v>2</v>
      </c>
      <c r="K221" s="39">
        <f t="shared" si="125"/>
        <v>2</v>
      </c>
      <c r="L221" s="39">
        <f t="shared" si="125"/>
        <v>2</v>
      </c>
      <c r="M221" s="39">
        <f t="shared" si="125"/>
        <v>2</v>
      </c>
      <c r="N221" s="39">
        <f t="shared" si="125"/>
        <v>2</v>
      </c>
      <c r="O221" s="39">
        <f t="shared" si="125"/>
        <v>2</v>
      </c>
      <c r="P221" s="39">
        <f t="shared" si="125"/>
        <v>2</v>
      </c>
      <c r="Q221" s="39">
        <f t="shared" si="125"/>
        <v>2</v>
      </c>
      <c r="R221" s="39">
        <f t="shared" si="125"/>
        <v>2</v>
      </c>
      <c r="S221" s="39">
        <f t="shared" si="125"/>
        <v>2</v>
      </c>
      <c r="T221" s="39">
        <f t="shared" si="125"/>
        <v>2</v>
      </c>
      <c r="U221" s="39">
        <f t="shared" si="125"/>
        <v>2</v>
      </c>
    </row>
    <row r="223" spans="1:21" ht="18">
      <c r="A223" s="128" t="s">
        <v>156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0.5</v>
      </c>
      <c r="C224" s="209">
        <f t="shared" ref="C224:U231" si="126" xml:space="preserve"> C39/(C$7+3)</f>
        <v>0.4</v>
      </c>
      <c r="D224" s="209">
        <f t="shared" si="126"/>
        <v>0</v>
      </c>
      <c r="E224" s="209">
        <f t="shared" si="126"/>
        <v>0</v>
      </c>
      <c r="F224" s="209">
        <f t="shared" si="126"/>
        <v>0</v>
      </c>
      <c r="G224" s="209">
        <f t="shared" si="126"/>
        <v>0</v>
      </c>
      <c r="H224" s="209">
        <f t="shared" si="126"/>
        <v>0</v>
      </c>
      <c r="I224" s="209">
        <f t="shared" si="126"/>
        <v>0</v>
      </c>
      <c r="J224" s="209">
        <f t="shared" si="126"/>
        <v>0</v>
      </c>
      <c r="K224" s="209">
        <f t="shared" si="126"/>
        <v>0</v>
      </c>
      <c r="L224" s="209">
        <f t="shared" si="126"/>
        <v>0</v>
      </c>
      <c r="M224" s="209">
        <f t="shared" si="126"/>
        <v>0</v>
      </c>
      <c r="N224" s="209">
        <f t="shared" si="126"/>
        <v>0</v>
      </c>
      <c r="O224" s="209">
        <f t="shared" si="126"/>
        <v>0</v>
      </c>
      <c r="P224" s="209">
        <f t="shared" si="126"/>
        <v>0</v>
      </c>
      <c r="Q224" s="209">
        <f t="shared" si="126"/>
        <v>0</v>
      </c>
      <c r="R224" s="209">
        <f t="shared" si="126"/>
        <v>0</v>
      </c>
      <c r="S224" s="209">
        <f t="shared" si="126"/>
        <v>0</v>
      </c>
      <c r="T224" s="209">
        <f t="shared" si="126"/>
        <v>0</v>
      </c>
      <c r="U224" s="209">
        <f t="shared" si="126"/>
        <v>0</v>
      </c>
    </row>
    <row r="225" spans="1:21">
      <c r="A225" s="66" t="s">
        <v>11</v>
      </c>
      <c r="B225" s="209">
        <f t="shared" ref="B225:Q231" si="127" xml:space="preserve"> B40/(B$7+3)</f>
        <v>0.5</v>
      </c>
      <c r="C225" s="209">
        <f t="shared" si="127"/>
        <v>0.4</v>
      </c>
      <c r="D225" s="209">
        <f t="shared" si="127"/>
        <v>0</v>
      </c>
      <c r="E225" s="209">
        <f t="shared" si="127"/>
        <v>0</v>
      </c>
      <c r="F225" s="209">
        <f t="shared" si="127"/>
        <v>0</v>
      </c>
      <c r="G225" s="209">
        <f t="shared" si="127"/>
        <v>0</v>
      </c>
      <c r="H225" s="209">
        <f t="shared" si="127"/>
        <v>0</v>
      </c>
      <c r="I225" s="209">
        <f t="shared" si="127"/>
        <v>0</v>
      </c>
      <c r="J225" s="209">
        <f t="shared" si="127"/>
        <v>0</v>
      </c>
      <c r="K225" s="209">
        <f t="shared" si="127"/>
        <v>0</v>
      </c>
      <c r="L225" s="209">
        <f t="shared" si="127"/>
        <v>0</v>
      </c>
      <c r="M225" s="209">
        <f t="shared" si="127"/>
        <v>0</v>
      </c>
      <c r="N225" s="209">
        <f t="shared" si="127"/>
        <v>0</v>
      </c>
      <c r="O225" s="209">
        <f t="shared" si="127"/>
        <v>0</v>
      </c>
      <c r="P225" s="209">
        <f t="shared" si="127"/>
        <v>0</v>
      </c>
      <c r="Q225" s="209">
        <f t="shared" si="127"/>
        <v>0</v>
      </c>
      <c r="R225" s="209">
        <f t="shared" si="126"/>
        <v>0</v>
      </c>
      <c r="S225" s="209">
        <f t="shared" si="126"/>
        <v>0</v>
      </c>
      <c r="T225" s="209">
        <f t="shared" si="126"/>
        <v>0</v>
      </c>
      <c r="U225" s="209">
        <f t="shared" si="126"/>
        <v>0</v>
      </c>
    </row>
    <row r="226" spans="1:21">
      <c r="A226" s="66" t="s">
        <v>12</v>
      </c>
      <c r="B226" s="209">
        <f t="shared" si="127"/>
        <v>1</v>
      </c>
      <c r="C226" s="209">
        <f t="shared" si="126"/>
        <v>0.8</v>
      </c>
      <c r="D226" s="209">
        <f t="shared" si="126"/>
        <v>0.66666666666666663</v>
      </c>
      <c r="E226" s="209">
        <f t="shared" si="126"/>
        <v>0.5714285714285714</v>
      </c>
      <c r="F226" s="209">
        <f t="shared" si="126"/>
        <v>0.5</v>
      </c>
      <c r="G226" s="209">
        <f t="shared" si="126"/>
        <v>0.44444444444444442</v>
      </c>
      <c r="H226" s="209">
        <f t="shared" si="126"/>
        <v>0.4</v>
      </c>
      <c r="I226" s="209">
        <f t="shared" si="126"/>
        <v>0.36363636363636365</v>
      </c>
      <c r="J226" s="209">
        <f t="shared" si="126"/>
        <v>0.33333333333333331</v>
      </c>
      <c r="K226" s="209">
        <f t="shared" si="126"/>
        <v>0.30769230769230771</v>
      </c>
      <c r="L226" s="209">
        <f t="shared" si="126"/>
        <v>0.2857142857142857</v>
      </c>
      <c r="M226" s="209">
        <f t="shared" si="126"/>
        <v>0.26666666666666666</v>
      </c>
      <c r="N226" s="209">
        <f t="shared" si="126"/>
        <v>0.25</v>
      </c>
      <c r="O226" s="209">
        <f t="shared" si="126"/>
        <v>0.23529411764705882</v>
      </c>
      <c r="P226" s="209">
        <f t="shared" si="126"/>
        <v>0.22222222222222221</v>
      </c>
      <c r="Q226" s="209">
        <f t="shared" si="126"/>
        <v>0.21052631578947367</v>
      </c>
      <c r="R226" s="209">
        <f t="shared" si="126"/>
        <v>0.2</v>
      </c>
      <c r="S226" s="209">
        <f t="shared" si="126"/>
        <v>0.19047619047619047</v>
      </c>
      <c r="T226" s="209">
        <f t="shared" si="126"/>
        <v>0.18181818181818182</v>
      </c>
      <c r="U226" s="209">
        <f t="shared" si="126"/>
        <v>0.17391304347826086</v>
      </c>
    </row>
    <row r="227" spans="1:21">
      <c r="A227" s="66" t="s">
        <v>13</v>
      </c>
      <c r="B227" s="209">
        <f t="shared" si="127"/>
        <v>1.25</v>
      </c>
      <c r="C227" s="209">
        <f t="shared" si="126"/>
        <v>1</v>
      </c>
      <c r="D227" s="209">
        <f t="shared" si="126"/>
        <v>0.83333333333333337</v>
      </c>
      <c r="E227" s="209">
        <f t="shared" si="126"/>
        <v>0.8571428571428571</v>
      </c>
      <c r="F227" s="209">
        <f t="shared" si="126"/>
        <v>0.875</v>
      </c>
      <c r="G227" s="209">
        <f t="shared" si="126"/>
        <v>0.88888888888888884</v>
      </c>
      <c r="H227" s="209">
        <f t="shared" si="126"/>
        <v>0.9</v>
      </c>
      <c r="I227" s="209">
        <f t="shared" si="126"/>
        <v>1</v>
      </c>
      <c r="J227" s="209">
        <f t="shared" si="126"/>
        <v>1</v>
      </c>
      <c r="K227" s="209">
        <f t="shared" si="126"/>
        <v>1</v>
      </c>
      <c r="L227" s="209">
        <f t="shared" si="126"/>
        <v>1</v>
      </c>
      <c r="M227" s="209">
        <f t="shared" si="126"/>
        <v>1</v>
      </c>
      <c r="N227" s="209">
        <f t="shared" si="126"/>
        <v>1</v>
      </c>
      <c r="O227" s="209">
        <f t="shared" si="126"/>
        <v>1</v>
      </c>
      <c r="P227" s="209">
        <f t="shared" si="126"/>
        <v>1</v>
      </c>
      <c r="Q227" s="209">
        <f t="shared" si="126"/>
        <v>1.0526315789473684</v>
      </c>
      <c r="R227" s="209">
        <f t="shared" si="126"/>
        <v>1.05</v>
      </c>
      <c r="S227" s="209">
        <f t="shared" si="126"/>
        <v>1.0476190476190477</v>
      </c>
      <c r="T227" s="209">
        <f t="shared" si="126"/>
        <v>1.0454545454545454</v>
      </c>
      <c r="U227" s="209">
        <f t="shared" si="126"/>
        <v>1.0434782608695652</v>
      </c>
    </row>
    <row r="228" spans="1:21">
      <c r="A228" s="66" t="s">
        <v>24</v>
      </c>
      <c r="B228" s="209">
        <f t="shared" si="127"/>
        <v>0.5</v>
      </c>
      <c r="C228" s="209">
        <f t="shared" si="126"/>
        <v>0.4</v>
      </c>
      <c r="D228" s="209">
        <f t="shared" si="126"/>
        <v>0.33333333333333331</v>
      </c>
      <c r="E228" s="209">
        <f t="shared" si="126"/>
        <v>0.2857142857142857</v>
      </c>
      <c r="F228" s="209">
        <f t="shared" si="126"/>
        <v>0.25</v>
      </c>
      <c r="G228" s="209">
        <f t="shared" si="126"/>
        <v>0.22222222222222221</v>
      </c>
      <c r="H228" s="209">
        <f t="shared" si="126"/>
        <v>0.2</v>
      </c>
      <c r="I228" s="209">
        <f t="shared" si="126"/>
        <v>0.18181818181818182</v>
      </c>
      <c r="J228" s="209">
        <f t="shared" si="126"/>
        <v>0.16666666666666666</v>
      </c>
      <c r="K228" s="209">
        <f t="shared" si="126"/>
        <v>0.15384615384615385</v>
      </c>
      <c r="L228" s="209">
        <f t="shared" si="126"/>
        <v>0.14285714285714285</v>
      </c>
      <c r="M228" s="209">
        <f t="shared" si="126"/>
        <v>0.13333333333333333</v>
      </c>
      <c r="N228" s="209">
        <f t="shared" si="126"/>
        <v>0.125</v>
      </c>
      <c r="O228" s="209">
        <f t="shared" si="126"/>
        <v>0.11764705882352941</v>
      </c>
      <c r="P228" s="209">
        <f t="shared" si="126"/>
        <v>0.1111111111111111</v>
      </c>
      <c r="Q228" s="209">
        <f t="shared" si="126"/>
        <v>0.10526315789473684</v>
      </c>
      <c r="R228" s="209">
        <f t="shared" si="126"/>
        <v>0.1</v>
      </c>
      <c r="S228" s="209">
        <f t="shared" si="126"/>
        <v>9.5238095238095233E-2</v>
      </c>
      <c r="T228" s="209">
        <f t="shared" si="126"/>
        <v>9.0909090909090912E-2</v>
      </c>
      <c r="U228" s="209">
        <f t="shared" si="126"/>
        <v>0.13043478260869565</v>
      </c>
    </row>
    <row r="229" spans="1:21">
      <c r="A229" s="66" t="s">
        <v>14</v>
      </c>
      <c r="B229" s="209">
        <f t="shared" si="127"/>
        <v>0.5</v>
      </c>
      <c r="C229" s="209">
        <f t="shared" si="126"/>
        <v>0.4</v>
      </c>
      <c r="D229" s="209">
        <f t="shared" si="126"/>
        <v>0</v>
      </c>
      <c r="E229" s="209">
        <f t="shared" si="126"/>
        <v>0</v>
      </c>
      <c r="F229" s="209">
        <f t="shared" si="126"/>
        <v>0</v>
      </c>
      <c r="G229" s="209">
        <f t="shared" si="126"/>
        <v>0</v>
      </c>
      <c r="H229" s="209">
        <f t="shared" si="126"/>
        <v>0</v>
      </c>
      <c r="I229" s="209">
        <f t="shared" si="126"/>
        <v>0</v>
      </c>
      <c r="J229" s="209">
        <f t="shared" si="126"/>
        <v>0</v>
      </c>
      <c r="K229" s="209">
        <f t="shared" si="126"/>
        <v>0</v>
      </c>
      <c r="L229" s="209">
        <f t="shared" si="126"/>
        <v>0</v>
      </c>
      <c r="M229" s="209">
        <f t="shared" si="126"/>
        <v>0</v>
      </c>
      <c r="N229" s="209">
        <f t="shared" si="126"/>
        <v>0</v>
      </c>
      <c r="O229" s="209">
        <f t="shared" si="126"/>
        <v>0</v>
      </c>
      <c r="P229" s="209">
        <f t="shared" si="126"/>
        <v>0</v>
      </c>
      <c r="Q229" s="209">
        <f t="shared" si="126"/>
        <v>0</v>
      </c>
      <c r="R229" s="209">
        <f t="shared" si="126"/>
        <v>0</v>
      </c>
      <c r="S229" s="209">
        <f t="shared" si="126"/>
        <v>0</v>
      </c>
      <c r="T229" s="209">
        <f t="shared" si="126"/>
        <v>0</v>
      </c>
      <c r="U229" s="209">
        <f t="shared" si="126"/>
        <v>0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0.18181818181818182</v>
      </c>
      <c r="J230" s="209">
        <f t="shared" si="126"/>
        <v>0.16666666666666666</v>
      </c>
      <c r="K230" s="209">
        <f t="shared" si="126"/>
        <v>0.15384615384615385</v>
      </c>
      <c r="L230" s="209">
        <f t="shared" si="126"/>
        <v>0.14285714285714285</v>
      </c>
      <c r="M230" s="209">
        <f t="shared" si="126"/>
        <v>0.13333333333333333</v>
      </c>
      <c r="N230" s="209">
        <f t="shared" si="126"/>
        <v>0.125</v>
      </c>
      <c r="O230" s="209">
        <f t="shared" si="126"/>
        <v>0.11764705882352941</v>
      </c>
      <c r="P230" s="209">
        <f t="shared" si="126"/>
        <v>0.1111111111111111</v>
      </c>
      <c r="Q230" s="209">
        <f t="shared" si="126"/>
        <v>0.15789473684210525</v>
      </c>
      <c r="R230" s="209">
        <f t="shared" si="126"/>
        <v>0.15</v>
      </c>
      <c r="S230" s="209">
        <f t="shared" si="126"/>
        <v>0.14285714285714285</v>
      </c>
      <c r="T230" s="209">
        <f t="shared" si="126"/>
        <v>0.13636363636363635</v>
      </c>
      <c r="U230" s="209">
        <f t="shared" si="126"/>
        <v>0.13043478260869565</v>
      </c>
    </row>
    <row r="231" spans="1:21">
      <c r="A231" s="66" t="s">
        <v>16</v>
      </c>
      <c r="B231" s="209">
        <f t="shared" si="127"/>
        <v>1.25</v>
      </c>
      <c r="C231" s="209">
        <f t="shared" si="126"/>
        <v>1</v>
      </c>
      <c r="D231" s="209">
        <f t="shared" si="126"/>
        <v>0.83333333333333337</v>
      </c>
      <c r="E231" s="209">
        <f t="shared" si="126"/>
        <v>0.8571428571428571</v>
      </c>
      <c r="F231" s="209">
        <f t="shared" si="126"/>
        <v>0.875</v>
      </c>
      <c r="G231" s="209">
        <f t="shared" si="126"/>
        <v>0.88888888888888884</v>
      </c>
      <c r="H231" s="209">
        <f t="shared" si="126"/>
        <v>0.9</v>
      </c>
      <c r="I231" s="209">
        <f t="shared" si="126"/>
        <v>1</v>
      </c>
      <c r="J231" s="209">
        <f t="shared" si="126"/>
        <v>1</v>
      </c>
      <c r="K231" s="209">
        <f t="shared" si="126"/>
        <v>1</v>
      </c>
      <c r="L231" s="209">
        <f t="shared" si="126"/>
        <v>1</v>
      </c>
      <c r="M231" s="209">
        <f t="shared" si="126"/>
        <v>1</v>
      </c>
      <c r="N231" s="209">
        <f t="shared" si="126"/>
        <v>1</v>
      </c>
      <c r="O231" s="209">
        <f t="shared" si="126"/>
        <v>1</v>
      </c>
      <c r="P231" s="209">
        <f t="shared" si="126"/>
        <v>1</v>
      </c>
      <c r="Q231" s="209">
        <f t="shared" si="126"/>
        <v>1.0526315789473684</v>
      </c>
      <c r="R231" s="209">
        <f t="shared" si="126"/>
        <v>1.05</v>
      </c>
      <c r="S231" s="209">
        <f t="shared" si="126"/>
        <v>1.0476190476190477</v>
      </c>
      <c r="T231" s="209">
        <f t="shared" si="126"/>
        <v>1.0454545454545454</v>
      </c>
      <c r="U231" s="209">
        <f t="shared" si="126"/>
        <v>1.0434782608695652</v>
      </c>
    </row>
    <row r="241" spans="1:21" ht="17.649999999999999">
      <c r="A241" s="71" t="s">
        <v>40</v>
      </c>
      <c r="B241" s="63">
        <f t="shared" ref="B241:U241" si="128" xml:space="preserve"> B16 + B218</f>
        <v>2</v>
      </c>
      <c r="C241" s="63">
        <f t="shared" si="128"/>
        <v>2</v>
      </c>
      <c r="D241" s="63">
        <f t="shared" si="128"/>
        <v>0</v>
      </c>
      <c r="E241" s="63">
        <f t="shared" si="128"/>
        <v>0</v>
      </c>
      <c r="F241" s="63">
        <f t="shared" si="128"/>
        <v>0</v>
      </c>
      <c r="G241" s="63">
        <f t="shared" si="128"/>
        <v>0</v>
      </c>
      <c r="H241" s="63">
        <f t="shared" si="128"/>
        <v>0</v>
      </c>
      <c r="I241" s="63">
        <f t="shared" si="128"/>
        <v>0</v>
      </c>
      <c r="J241" s="48">
        <f t="shared" si="128"/>
        <v>0</v>
      </c>
      <c r="K241" s="9">
        <f t="shared" si="128"/>
        <v>0</v>
      </c>
      <c r="L241" s="40">
        <f t="shared" si="128"/>
        <v>0</v>
      </c>
      <c r="M241" s="63">
        <f t="shared" si="128"/>
        <v>0</v>
      </c>
      <c r="N241" s="63">
        <f t="shared" si="128"/>
        <v>0</v>
      </c>
      <c r="O241" s="63">
        <f t="shared" si="128"/>
        <v>0</v>
      </c>
      <c r="P241" s="63">
        <f t="shared" si="128"/>
        <v>0</v>
      </c>
      <c r="Q241" s="63">
        <f t="shared" si="128"/>
        <v>0</v>
      </c>
      <c r="R241" s="63">
        <f t="shared" si="128"/>
        <v>0</v>
      </c>
      <c r="S241" s="63">
        <f t="shared" si="128"/>
        <v>0</v>
      </c>
      <c r="T241" s="63">
        <f t="shared" si="128"/>
        <v>0</v>
      </c>
      <c r="U241" s="63">
        <f t="shared" si="128"/>
        <v>0</v>
      </c>
    </row>
    <row r="242" spans="1:21" ht="17.649999999999999">
      <c r="A242" s="22" t="s">
        <v>42</v>
      </c>
      <c r="B242" s="9">
        <f t="shared" ref="B242:U242" si="129" xml:space="preserve"> B18 + B216</f>
        <v>4</v>
      </c>
      <c r="C242" s="9">
        <f t="shared" si="129"/>
        <v>4</v>
      </c>
      <c r="D242" s="9">
        <f t="shared" si="129"/>
        <v>4</v>
      </c>
      <c r="E242" s="9">
        <f t="shared" si="129"/>
        <v>4</v>
      </c>
      <c r="F242" s="9">
        <f t="shared" si="129"/>
        <v>4</v>
      </c>
      <c r="G242" s="9">
        <f t="shared" si="129"/>
        <v>4</v>
      </c>
      <c r="H242" s="9">
        <f t="shared" si="129"/>
        <v>4</v>
      </c>
      <c r="I242" s="9">
        <f t="shared" si="129"/>
        <v>4</v>
      </c>
      <c r="J242" s="47">
        <f t="shared" si="129"/>
        <v>4</v>
      </c>
      <c r="K242" s="9">
        <f t="shared" si="129"/>
        <v>4</v>
      </c>
      <c r="L242" s="49">
        <f t="shared" si="129"/>
        <v>4</v>
      </c>
      <c r="M242" s="9">
        <f t="shared" si="129"/>
        <v>4</v>
      </c>
      <c r="N242" s="9">
        <f t="shared" si="129"/>
        <v>4</v>
      </c>
      <c r="O242" s="9">
        <f t="shared" si="129"/>
        <v>4</v>
      </c>
      <c r="P242" s="9">
        <f t="shared" si="129"/>
        <v>4</v>
      </c>
      <c r="Q242" s="9">
        <f t="shared" si="129"/>
        <v>4</v>
      </c>
      <c r="R242" s="9">
        <f t="shared" si="129"/>
        <v>4</v>
      </c>
      <c r="S242" s="9">
        <f t="shared" si="129"/>
        <v>4</v>
      </c>
      <c r="T242" s="9">
        <f t="shared" si="129"/>
        <v>4</v>
      </c>
      <c r="U242" s="9">
        <f t="shared" si="129"/>
        <v>4</v>
      </c>
    </row>
    <row r="243" spans="1:21" ht="17.649999999999999">
      <c r="A243" s="22" t="s">
        <v>43</v>
      </c>
      <c r="B243" s="9">
        <f t="shared" ref="B243:U243" si="130" xml:space="preserve"> B19 + B219</f>
        <v>5</v>
      </c>
      <c r="C243" s="9">
        <f t="shared" si="130"/>
        <v>5</v>
      </c>
      <c r="D243" s="9">
        <f t="shared" si="130"/>
        <v>5</v>
      </c>
      <c r="E243" s="9">
        <f t="shared" si="130"/>
        <v>6</v>
      </c>
      <c r="F243" s="9">
        <f t="shared" si="130"/>
        <v>7</v>
      </c>
      <c r="G243" s="9">
        <f t="shared" si="130"/>
        <v>8</v>
      </c>
      <c r="H243" s="9">
        <f t="shared" si="130"/>
        <v>9</v>
      </c>
      <c r="I243" s="9">
        <f t="shared" si="130"/>
        <v>11</v>
      </c>
      <c r="J243" s="47">
        <f t="shared" si="130"/>
        <v>12</v>
      </c>
      <c r="K243" s="9">
        <f t="shared" si="130"/>
        <v>13</v>
      </c>
      <c r="L243" s="49">
        <f t="shared" si="130"/>
        <v>14</v>
      </c>
      <c r="M243" s="9">
        <f t="shared" si="130"/>
        <v>15</v>
      </c>
      <c r="N243" s="9">
        <f t="shared" si="130"/>
        <v>16</v>
      </c>
      <c r="O243" s="9">
        <f t="shared" si="130"/>
        <v>17</v>
      </c>
      <c r="P243" s="9">
        <f t="shared" si="130"/>
        <v>18</v>
      </c>
      <c r="Q243" s="9">
        <f t="shared" si="130"/>
        <v>20</v>
      </c>
      <c r="R243" s="9">
        <f t="shared" si="130"/>
        <v>21</v>
      </c>
      <c r="S243" s="9">
        <f t="shared" si="130"/>
        <v>22</v>
      </c>
      <c r="T243" s="9">
        <f t="shared" si="130"/>
        <v>23</v>
      </c>
      <c r="U243" s="9">
        <f t="shared" si="130"/>
        <v>24</v>
      </c>
    </row>
    <row r="244" spans="1:21" ht="17.649999999999999">
      <c r="A244" s="22" t="s">
        <v>29</v>
      </c>
      <c r="B244" s="9">
        <f t="shared" ref="B244:U244" si="131" xml:space="preserve"> B220 + B20 + B78</f>
        <v>2</v>
      </c>
      <c r="C244" s="9">
        <f t="shared" si="131"/>
        <v>2</v>
      </c>
      <c r="D244" s="9">
        <f t="shared" si="131"/>
        <v>3</v>
      </c>
      <c r="E244" s="9">
        <f t="shared" si="131"/>
        <v>3</v>
      </c>
      <c r="F244" s="9">
        <f t="shared" si="131"/>
        <v>3</v>
      </c>
      <c r="G244" s="9">
        <f t="shared" si="131"/>
        <v>3</v>
      </c>
      <c r="H244" s="9">
        <f t="shared" si="131"/>
        <v>3</v>
      </c>
      <c r="I244" s="9">
        <f t="shared" si="131"/>
        <v>3</v>
      </c>
      <c r="J244" s="47">
        <f t="shared" si="131"/>
        <v>3</v>
      </c>
      <c r="K244" s="9">
        <f t="shared" si="131"/>
        <v>3</v>
      </c>
      <c r="L244" s="49">
        <f t="shared" si="131"/>
        <v>3</v>
      </c>
      <c r="M244" s="9">
        <f t="shared" si="131"/>
        <v>3</v>
      </c>
      <c r="N244" s="9">
        <f t="shared" si="131"/>
        <v>3</v>
      </c>
      <c r="O244" s="9">
        <f t="shared" si="131"/>
        <v>3</v>
      </c>
      <c r="P244" s="9">
        <f t="shared" si="131"/>
        <v>3</v>
      </c>
      <c r="Q244" s="9">
        <f t="shared" si="131"/>
        <v>3</v>
      </c>
      <c r="R244" s="9">
        <f t="shared" si="131"/>
        <v>3</v>
      </c>
      <c r="S244" s="9">
        <f t="shared" si="131"/>
        <v>3</v>
      </c>
      <c r="T244" s="9">
        <f t="shared" si="131"/>
        <v>3</v>
      </c>
      <c r="U244" s="9">
        <f t="shared" si="131"/>
        <v>4</v>
      </c>
    </row>
    <row r="245" spans="1:21" ht="17.649999999999999">
      <c r="A245" s="22" t="s">
        <v>39</v>
      </c>
      <c r="B245" s="9">
        <f t="shared" ref="B245:U245" si="132" xml:space="preserve"> B21 + B218</f>
        <v>2</v>
      </c>
      <c r="C245" s="9">
        <f t="shared" si="132"/>
        <v>2</v>
      </c>
      <c r="D245" s="9">
        <f t="shared" si="132"/>
        <v>0</v>
      </c>
      <c r="E245" s="9">
        <f t="shared" si="132"/>
        <v>0</v>
      </c>
      <c r="F245" s="9">
        <f t="shared" si="132"/>
        <v>0</v>
      </c>
      <c r="G245" s="9">
        <f t="shared" si="132"/>
        <v>0</v>
      </c>
      <c r="H245" s="9">
        <f t="shared" si="132"/>
        <v>0</v>
      </c>
      <c r="I245" s="9">
        <f t="shared" si="132"/>
        <v>0</v>
      </c>
      <c r="J245" s="47">
        <f t="shared" si="132"/>
        <v>0</v>
      </c>
      <c r="K245" s="9">
        <f t="shared" si="132"/>
        <v>0</v>
      </c>
      <c r="L245" s="49">
        <f t="shared" si="132"/>
        <v>0</v>
      </c>
      <c r="M245" s="9">
        <f t="shared" si="132"/>
        <v>0</v>
      </c>
      <c r="N245" s="9">
        <f t="shared" si="132"/>
        <v>0</v>
      </c>
      <c r="O245" s="9">
        <f t="shared" si="132"/>
        <v>0</v>
      </c>
      <c r="P245" s="9">
        <f t="shared" si="132"/>
        <v>0</v>
      </c>
      <c r="Q245" s="9">
        <f t="shared" si="132"/>
        <v>0</v>
      </c>
      <c r="R245" s="9">
        <f t="shared" si="132"/>
        <v>0</v>
      </c>
      <c r="S245" s="9">
        <f t="shared" si="132"/>
        <v>0</v>
      </c>
      <c r="T245" s="9">
        <f t="shared" si="132"/>
        <v>0</v>
      </c>
      <c r="U245" s="9">
        <f t="shared" si="132"/>
        <v>0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2</v>
      </c>
      <c r="J246" s="47">
        <f t="shared" si="133"/>
        <v>2</v>
      </c>
      <c r="K246" s="9">
        <f t="shared" si="133"/>
        <v>2</v>
      </c>
      <c r="L246" s="49">
        <f t="shared" si="133"/>
        <v>2</v>
      </c>
      <c r="M246" s="9">
        <f t="shared" si="133"/>
        <v>2</v>
      </c>
      <c r="N246" s="9">
        <f t="shared" si="133"/>
        <v>2</v>
      </c>
      <c r="O246" s="9">
        <f t="shared" si="133"/>
        <v>2</v>
      </c>
      <c r="P246" s="9">
        <f t="shared" si="133"/>
        <v>2</v>
      </c>
      <c r="Q246" s="9">
        <f t="shared" si="133"/>
        <v>3</v>
      </c>
      <c r="R246" s="9">
        <f t="shared" si="133"/>
        <v>3</v>
      </c>
      <c r="S246" s="9">
        <f t="shared" si="133"/>
        <v>3</v>
      </c>
      <c r="T246" s="9">
        <f t="shared" si="133"/>
        <v>3</v>
      </c>
      <c r="U246" s="9">
        <f t="shared" si="133"/>
        <v>3</v>
      </c>
    </row>
    <row r="247" spans="1:21" ht="17.649999999999999">
      <c r="A247" s="22" t="s">
        <v>45</v>
      </c>
      <c r="B247" s="9">
        <f t="shared" ref="B247:U247" si="134" xml:space="preserve"> B23 + B219</f>
        <v>5</v>
      </c>
      <c r="C247" s="9">
        <f t="shared" si="134"/>
        <v>5</v>
      </c>
      <c r="D247" s="9">
        <f t="shared" si="134"/>
        <v>5</v>
      </c>
      <c r="E247" s="9">
        <f t="shared" si="134"/>
        <v>6</v>
      </c>
      <c r="F247" s="9">
        <f t="shared" si="134"/>
        <v>7</v>
      </c>
      <c r="G247" s="9">
        <f t="shared" si="134"/>
        <v>8</v>
      </c>
      <c r="H247" s="9">
        <f t="shared" si="134"/>
        <v>9</v>
      </c>
      <c r="I247" s="9">
        <f t="shared" si="134"/>
        <v>11</v>
      </c>
      <c r="J247" s="47">
        <f t="shared" si="134"/>
        <v>12</v>
      </c>
      <c r="K247" s="9">
        <f t="shared" si="134"/>
        <v>13</v>
      </c>
      <c r="L247" s="49">
        <f t="shared" si="134"/>
        <v>14</v>
      </c>
      <c r="M247" s="9">
        <f t="shared" si="134"/>
        <v>15</v>
      </c>
      <c r="N247" s="9">
        <f t="shared" si="134"/>
        <v>16</v>
      </c>
      <c r="O247" s="9">
        <f t="shared" si="134"/>
        <v>17</v>
      </c>
      <c r="P247" s="9">
        <f t="shared" si="134"/>
        <v>18</v>
      </c>
      <c r="Q247" s="9">
        <f t="shared" si="134"/>
        <v>20</v>
      </c>
      <c r="R247" s="9">
        <f t="shared" si="134"/>
        <v>21</v>
      </c>
      <c r="S247" s="9">
        <f t="shared" si="134"/>
        <v>22</v>
      </c>
      <c r="T247" s="9">
        <f t="shared" si="134"/>
        <v>23</v>
      </c>
      <c r="U247" s="9">
        <f t="shared" si="134"/>
        <v>24</v>
      </c>
    </row>
    <row r="249" spans="1:21" ht="17.649999999999999">
      <c r="A249" s="22" t="s">
        <v>28</v>
      </c>
      <c r="B249" s="9">
        <f t="shared" ref="B249:U249" si="135" xml:space="preserve"> B244/(B7+5)</f>
        <v>0.33333333333333331</v>
      </c>
      <c r="C249" s="9">
        <f t="shared" si="135"/>
        <v>0.2857142857142857</v>
      </c>
      <c r="D249" s="9">
        <f t="shared" si="135"/>
        <v>0.375</v>
      </c>
      <c r="E249" s="9">
        <f t="shared" si="135"/>
        <v>0.33333333333333331</v>
      </c>
      <c r="F249" s="9">
        <f t="shared" si="135"/>
        <v>0.3</v>
      </c>
      <c r="G249" s="9">
        <f t="shared" si="135"/>
        <v>0.27272727272727271</v>
      </c>
      <c r="H249" s="9">
        <f t="shared" si="135"/>
        <v>0.25</v>
      </c>
      <c r="I249" s="9">
        <f t="shared" si="135"/>
        <v>0.23076923076923078</v>
      </c>
      <c r="J249" s="47">
        <f t="shared" si="135"/>
        <v>0.21428571428571427</v>
      </c>
      <c r="K249" s="32">
        <f t="shared" si="135"/>
        <v>0.2</v>
      </c>
      <c r="L249" s="49">
        <f t="shared" si="135"/>
        <v>0.1875</v>
      </c>
      <c r="M249" s="9">
        <f t="shared" si="135"/>
        <v>0.17647058823529413</v>
      </c>
      <c r="N249" s="9">
        <f t="shared" si="135"/>
        <v>0.16666666666666666</v>
      </c>
      <c r="O249" s="9">
        <f t="shared" si="135"/>
        <v>0.15789473684210525</v>
      </c>
      <c r="P249" s="9">
        <f t="shared" si="135"/>
        <v>0.15</v>
      </c>
      <c r="Q249" s="9">
        <f t="shared" si="135"/>
        <v>0.14285714285714285</v>
      </c>
      <c r="R249" s="9">
        <f t="shared" si="135"/>
        <v>0.13636363636363635</v>
      </c>
      <c r="S249" s="9">
        <f t="shared" si="135"/>
        <v>0.13043478260869565</v>
      </c>
      <c r="T249" s="9">
        <f t="shared" si="135"/>
        <v>0.125</v>
      </c>
      <c r="U249" s="9">
        <f t="shared" si="135"/>
        <v>0.16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12</v>
      </c>
      <c r="C255" s="8">
        <f xml:space="preserve"> (Data!$B$44 - C$86 - C$42)</f>
        <v>11</v>
      </c>
      <c r="D255" s="8">
        <f xml:space="preserve"> (Data!$B$44 - D$86 - D$42)</f>
        <v>11</v>
      </c>
      <c r="E255" s="8">
        <f xml:space="preserve"> (Data!$B$44 - E$86 - E$42)</f>
        <v>9</v>
      </c>
      <c r="F255" s="8">
        <f xml:space="preserve"> (Data!$B$44 - F$86 - F$42)</f>
        <v>8</v>
      </c>
      <c r="G255" s="8">
        <f xml:space="preserve"> (Data!$B$44 - G$86 - G$42)</f>
        <v>6</v>
      </c>
      <c r="H255" s="8">
        <f xml:space="preserve"> (Data!$B$44 - H$86 - H$42)</f>
        <v>5</v>
      </c>
      <c r="I255" s="8">
        <f xml:space="preserve"> (Data!$B$44 - I$86 - I$42)</f>
        <v>1</v>
      </c>
      <c r="J255" s="8">
        <f xml:space="preserve"> (Data!$B$44 - J$86 - J$42)</f>
        <v>0</v>
      </c>
      <c r="K255" s="8">
        <f xml:space="preserve"> (Data!$B$44 - K$86 - K$42)</f>
        <v>-2</v>
      </c>
      <c r="L255" s="8">
        <f xml:space="preserve"> (Data!$B$44 - L$86 - L$42)</f>
        <v>-4</v>
      </c>
      <c r="M255" s="8">
        <f xml:space="preserve"> (Data!$B$44 - M$86 - M$42)</f>
        <v>-5</v>
      </c>
      <c r="N255" s="8">
        <f xml:space="preserve"> (Data!$B$44 - N$86 - N$42)</f>
        <v>-6</v>
      </c>
      <c r="O255" s="8">
        <f xml:space="preserve"> (Data!$B$44 - O$86 - O$42)</f>
        <v>-8</v>
      </c>
      <c r="P255" s="8">
        <f xml:space="preserve"> (Data!$B$44 - P$86 - P$42)</f>
        <v>-9</v>
      </c>
      <c r="Q255" s="8">
        <f xml:space="preserve"> (Data!$B$44 - Q$86 - Q$42)</f>
        <v>-12</v>
      </c>
      <c r="R255" s="8">
        <f xml:space="preserve"> (Data!$B$44 - R$86 - R$42)</f>
        <v>-14</v>
      </c>
      <c r="S255" s="8">
        <f xml:space="preserve"> (Data!$B$44 - S$86 - S$42)</f>
        <v>-15</v>
      </c>
      <c r="T255" s="8">
        <f xml:space="preserve"> (Data!$B$44 - T$86 - T$42)</f>
        <v>-17</v>
      </c>
      <c r="U255" s="8">
        <f xml:space="preserve"> (Data!$B$44 - U$86 - U$42)</f>
        <v>-18</v>
      </c>
    </row>
    <row r="256" spans="1:21">
      <c r="A256" s="8" t="s">
        <v>64</v>
      </c>
      <c r="B256" s="8">
        <f xml:space="preserve"> (Data!$B$44 - B$85 - B$42)</f>
        <v>9</v>
      </c>
      <c r="C256" s="8">
        <f xml:space="preserve"> (Data!$B$44 - C$85 - C$42)</f>
        <v>8</v>
      </c>
      <c r="D256" s="8">
        <f xml:space="preserve"> (Data!$B$44 - D$85 - D$42)</f>
        <v>8</v>
      </c>
      <c r="E256" s="8">
        <f xml:space="preserve"> (Data!$B$44 - E$85 - E$42)</f>
        <v>6</v>
      </c>
      <c r="F256" s="8">
        <f xml:space="preserve"> (Data!$B$44 - F$85 - F$42)</f>
        <v>5</v>
      </c>
      <c r="G256" s="8">
        <f xml:space="preserve"> (Data!$B$44 - G$85 - G$42)</f>
        <v>3</v>
      </c>
      <c r="H256" s="8">
        <f xml:space="preserve"> (Data!$B$44 - H$85 - H$42)</f>
        <v>2</v>
      </c>
      <c r="I256" s="8">
        <f xml:space="preserve"> (Data!$B$44 - I$85 - I$42)</f>
        <v>-1</v>
      </c>
      <c r="J256" s="8">
        <f xml:space="preserve"> (Data!$B$44 - J$85 - J$42)</f>
        <v>-2</v>
      </c>
      <c r="K256" s="8">
        <f xml:space="preserve"> (Data!$B$44 - K$85 - K$42)</f>
        <v>-5</v>
      </c>
      <c r="L256" s="8">
        <f xml:space="preserve"> (Data!$B$44 - L$85 - L$42)</f>
        <v>-7</v>
      </c>
      <c r="M256" s="8">
        <f xml:space="preserve"> (Data!$B$44 - M$85 - M$42)</f>
        <v>-8</v>
      </c>
      <c r="N256" s="8">
        <f xml:space="preserve"> (Data!$B$44 - N$85 - N$42)</f>
        <v>-10</v>
      </c>
      <c r="O256" s="8">
        <f xml:space="preserve"> (Data!$B$44 - O$85 - O$42)</f>
        <v>-11</v>
      </c>
      <c r="P256" s="8">
        <f xml:space="preserve"> (Data!$B$44 - P$85 - P$42)</f>
        <v>-13</v>
      </c>
      <c r="Q256" s="8">
        <f xml:space="preserve"> (Data!$B$44 - Q$85 - Q$42)</f>
        <v>-15</v>
      </c>
      <c r="R256" s="8">
        <f xml:space="preserve"> (Data!$B$44 - R$85 - R$42)</f>
        <v>-17</v>
      </c>
      <c r="S256" s="8">
        <f xml:space="preserve"> (Data!$B$44 - S$85 - S$42)</f>
        <v>-18</v>
      </c>
      <c r="T256" s="8">
        <f xml:space="preserve"> (Data!$B$44 - T$85 - T$42)</f>
        <v>-20</v>
      </c>
      <c r="U256" s="8">
        <f xml:space="preserve"> (Data!$B$44 - U$85 - U$42)</f>
        <v>-21</v>
      </c>
    </row>
    <row r="257" spans="1:21">
      <c r="A257" s="8" t="s">
        <v>65</v>
      </c>
      <c r="B257" s="8">
        <f xml:space="preserve"> (Data!$B$44 - B$85 - B$42)</f>
        <v>9</v>
      </c>
      <c r="C257" s="8">
        <f xml:space="preserve"> (Data!$B$44 - C$85 - C$42)</f>
        <v>8</v>
      </c>
      <c r="D257" s="8">
        <f xml:space="preserve"> (Data!$B$44 - D$85 - D$42)</f>
        <v>8</v>
      </c>
      <c r="E257" s="8">
        <f xml:space="preserve"> (Data!$B$44 - E$85 - E$42)</f>
        <v>6</v>
      </c>
      <c r="F257" s="8">
        <f xml:space="preserve"> (Data!$B$44 - F$85 - F$42)</f>
        <v>5</v>
      </c>
      <c r="G257" s="8">
        <f xml:space="preserve"> (Data!$B$44 - G$85 - G$42)</f>
        <v>3</v>
      </c>
      <c r="H257" s="8">
        <f xml:space="preserve"> (Data!$B$44 - H$85 - H$42)</f>
        <v>2</v>
      </c>
      <c r="I257" s="8">
        <f xml:space="preserve"> (Data!$B$44 - I$85 - I$42)</f>
        <v>-1</v>
      </c>
      <c r="J257" s="8">
        <f xml:space="preserve"> (Data!$B$44 - J$85 - J$42)</f>
        <v>-2</v>
      </c>
      <c r="K257" s="8">
        <f xml:space="preserve"> (Data!$B$44 - K$85 - K$42)</f>
        <v>-5</v>
      </c>
      <c r="L257" s="8">
        <f xml:space="preserve"> (Data!$B$44 - L$85 - L$42)</f>
        <v>-7</v>
      </c>
      <c r="M257" s="8">
        <f xml:space="preserve"> (Data!$B$44 - M$85 - M$42)</f>
        <v>-8</v>
      </c>
      <c r="N257" s="8">
        <f xml:space="preserve"> (Data!$B$44 - N$85 - N$42)</f>
        <v>-10</v>
      </c>
      <c r="O257" s="8">
        <f xml:space="preserve"> (Data!$B$44 - O$85 - O$42)</f>
        <v>-11</v>
      </c>
      <c r="P257" s="8">
        <f xml:space="preserve"> (Data!$B$44 - P$85 - P$42)</f>
        <v>-13</v>
      </c>
      <c r="Q257" s="8">
        <f xml:space="preserve"> (Data!$B$44 - Q$85 - Q$42)</f>
        <v>-15</v>
      </c>
      <c r="R257" s="8">
        <f xml:space="preserve"> (Data!$B$44 - R$85 - R$42)</f>
        <v>-17</v>
      </c>
      <c r="S257" s="8">
        <f xml:space="preserve"> (Data!$B$44 - S$85 - S$42)</f>
        <v>-18</v>
      </c>
      <c r="T257" s="8">
        <f xml:space="preserve"> (Data!$B$44 - T$85 - T$42)</f>
        <v>-20</v>
      </c>
      <c r="U257" s="8">
        <f xml:space="preserve"> (Data!$B$44 - U$85 - U$42)</f>
        <v>-21</v>
      </c>
    </row>
    <row r="258" spans="1:21">
      <c r="A258" s="8" t="s">
        <v>66</v>
      </c>
      <c r="B258" s="8">
        <f xml:space="preserve"> (Data!$B$44 - B$84 - B$42)</f>
        <v>11</v>
      </c>
      <c r="C258" s="8">
        <f xml:space="preserve"> (Data!$B$44 - C$84 - C$42)</f>
        <v>10</v>
      </c>
      <c r="D258" s="8">
        <f xml:space="preserve"> (Data!$B$44 - D$84 - D$42)</f>
        <v>11</v>
      </c>
      <c r="E258" s="8">
        <f xml:space="preserve"> (Data!$B$44 - E$84 - E$42)</f>
        <v>9</v>
      </c>
      <c r="F258" s="8">
        <f xml:space="preserve"> (Data!$B$44 - F$84 - F$42)</f>
        <v>8</v>
      </c>
      <c r="G258" s="8">
        <f xml:space="preserve"> (Data!$B$44 - G$84 - G$42)</f>
        <v>6</v>
      </c>
      <c r="H258" s="8">
        <f xml:space="preserve"> (Data!$B$44 - H$84 - H$42)</f>
        <v>5</v>
      </c>
      <c r="I258" s="8">
        <f xml:space="preserve"> (Data!$B$44 - I$84 - I$42)</f>
        <v>2</v>
      </c>
      <c r="J258" s="8">
        <f xml:space="preserve"> (Data!$B$44 - J$84 - J$42)</f>
        <v>1</v>
      </c>
      <c r="K258" s="8">
        <f xml:space="preserve"> (Data!$B$44 - K$84 - K$42)</f>
        <v>-2</v>
      </c>
      <c r="L258" s="8">
        <f xml:space="preserve"> (Data!$B$44 - L$84 - L$42)</f>
        <v>-4</v>
      </c>
      <c r="M258" s="8">
        <f xml:space="preserve"> (Data!$B$44 - M$84 - M$42)</f>
        <v>-5</v>
      </c>
      <c r="N258" s="8">
        <f xml:space="preserve"> (Data!$B$44 - N$84 - N$42)</f>
        <v>-7</v>
      </c>
      <c r="O258" s="8">
        <f xml:space="preserve"> (Data!$B$44 - O$84 - O$42)</f>
        <v>-8</v>
      </c>
      <c r="P258" s="8">
        <f xml:space="preserve"> (Data!$B$44 - P$84 - P$42)</f>
        <v>-10</v>
      </c>
      <c r="Q258" s="8">
        <f xml:space="preserve"> (Data!$B$44 - Q$84 - Q$42)</f>
        <v>-12</v>
      </c>
      <c r="R258" s="8">
        <f xml:space="preserve"> (Data!$B$44 - R$84 - R$42)</f>
        <v>-14</v>
      </c>
      <c r="S258" s="8">
        <f xml:space="preserve"> (Data!$B$44 - S$84 - S$42)</f>
        <v>-15</v>
      </c>
      <c r="T258" s="8">
        <f xml:space="preserve"> (Data!$B$44 - T$84 - T$42)</f>
        <v>-17</v>
      </c>
      <c r="U258" s="8">
        <f xml:space="preserve"> (Data!$B$44 - U$84 - U$42)</f>
        <v>-18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22</v>
      </c>
      <c r="C260" s="8">
        <f xml:space="preserve"> (Data!$B$45 - C$86 - C$42)</f>
        <v>21</v>
      </c>
      <c r="D260" s="8">
        <f xml:space="preserve"> (Data!$B$45 - D$86 - D$42)</f>
        <v>21</v>
      </c>
      <c r="E260" s="8">
        <f xml:space="preserve"> (Data!$B$45 - E$86 - E$42)</f>
        <v>19</v>
      </c>
      <c r="F260" s="8">
        <f xml:space="preserve"> (Data!$B$45 - F$86 - F$42)</f>
        <v>18</v>
      </c>
      <c r="G260" s="8">
        <f xml:space="preserve"> (Data!$B$45 - G$86 - G$42)</f>
        <v>16</v>
      </c>
      <c r="H260" s="8">
        <f xml:space="preserve"> (Data!$B$45 - H$86 - H$42)</f>
        <v>15</v>
      </c>
      <c r="I260" s="8">
        <f xml:space="preserve"> (Data!$B$45 - I$86 - I$42)</f>
        <v>11</v>
      </c>
      <c r="J260" s="8">
        <f xml:space="preserve"> (Data!$B$45 - J$86 - J$42)</f>
        <v>10</v>
      </c>
      <c r="K260" s="8">
        <f xml:space="preserve"> (Data!$B$45 - K$86 - K$42)</f>
        <v>8</v>
      </c>
      <c r="L260" s="8">
        <f xml:space="preserve"> (Data!$B$45 - L$86 - L$42)</f>
        <v>6</v>
      </c>
      <c r="M260" s="8">
        <f xml:space="preserve"> (Data!$B$45 - M$86 - M$42)</f>
        <v>5</v>
      </c>
      <c r="N260" s="8">
        <f xml:space="preserve"> (Data!$B$45 - N$86 - N$42)</f>
        <v>4</v>
      </c>
      <c r="O260" s="8">
        <f xml:space="preserve"> (Data!$B$45 - O$86 - O$42)</f>
        <v>2</v>
      </c>
      <c r="P260" s="8">
        <f xml:space="preserve"> (Data!$B$45 - P$86 - P$42)</f>
        <v>1</v>
      </c>
      <c r="Q260" s="8">
        <f xml:space="preserve"> (Data!$B$45 - Q$86 - Q$42)</f>
        <v>-2</v>
      </c>
      <c r="R260" s="8">
        <f xml:space="preserve"> (Data!$B$45 - R$86 - R$42)</f>
        <v>-4</v>
      </c>
      <c r="S260" s="8">
        <f xml:space="preserve"> (Data!$B$45 - S$86 - S$42)</f>
        <v>-5</v>
      </c>
      <c r="T260" s="8">
        <f xml:space="preserve"> (Data!$B$45 - T$86 - T$42)</f>
        <v>-7</v>
      </c>
      <c r="U260" s="8">
        <f xml:space="preserve"> (Data!$B$45 - U$86 - U$42)</f>
        <v>-8</v>
      </c>
    </row>
    <row r="261" spans="1:21">
      <c r="A261" s="8" t="s">
        <v>64</v>
      </c>
      <c r="B261" s="8">
        <f xml:space="preserve"> (Data!$B$45 - B$85 - B$42)</f>
        <v>19</v>
      </c>
      <c r="C261" s="8">
        <f xml:space="preserve"> (Data!$B$45 - C$85 - C$42)</f>
        <v>18</v>
      </c>
      <c r="D261" s="8">
        <f xml:space="preserve"> (Data!$B$45 - D$85 - D$42)</f>
        <v>18</v>
      </c>
      <c r="E261" s="8">
        <f xml:space="preserve"> (Data!$B$45 - E$85 - E$42)</f>
        <v>16</v>
      </c>
      <c r="F261" s="8">
        <f xml:space="preserve"> (Data!$B$45 - F$85 - F$42)</f>
        <v>15</v>
      </c>
      <c r="G261" s="8">
        <f xml:space="preserve"> (Data!$B$45 - G$85 - G$42)</f>
        <v>13</v>
      </c>
      <c r="H261" s="8">
        <f xml:space="preserve"> (Data!$B$45 - H$85 - H$42)</f>
        <v>12</v>
      </c>
      <c r="I261" s="8">
        <f xml:space="preserve"> (Data!$B$45 - I$85 - I$42)</f>
        <v>9</v>
      </c>
      <c r="J261" s="8">
        <f xml:space="preserve"> (Data!$B$45 - J$85 - J$42)</f>
        <v>8</v>
      </c>
      <c r="K261" s="8">
        <f xml:space="preserve"> (Data!$B$45 - K$85 - K$42)</f>
        <v>5</v>
      </c>
      <c r="L261" s="8">
        <f xml:space="preserve"> (Data!$B$45 - L$85 - L$42)</f>
        <v>3</v>
      </c>
      <c r="M261" s="8">
        <f xml:space="preserve"> (Data!$B$45 - M$85 - M$42)</f>
        <v>2</v>
      </c>
      <c r="N261" s="8">
        <f xml:space="preserve"> (Data!$B$45 - N$85 - N$42)</f>
        <v>0</v>
      </c>
      <c r="O261" s="8">
        <f xml:space="preserve"> (Data!$B$45 - O$85 - O$42)</f>
        <v>-1</v>
      </c>
      <c r="P261" s="8">
        <f xml:space="preserve"> (Data!$B$45 - P$85 - P$42)</f>
        <v>-3</v>
      </c>
      <c r="Q261" s="8">
        <f xml:space="preserve"> (Data!$B$45 - Q$85 - Q$42)</f>
        <v>-5</v>
      </c>
      <c r="R261" s="8">
        <f xml:space="preserve"> (Data!$B$45 - R$85 - R$42)</f>
        <v>-7</v>
      </c>
      <c r="S261" s="8">
        <f xml:space="preserve"> (Data!$B$45 - S$85 - S$42)</f>
        <v>-8</v>
      </c>
      <c r="T261" s="8">
        <f xml:space="preserve"> (Data!$B$45 - T$85 - T$42)</f>
        <v>-10</v>
      </c>
      <c r="U261" s="8">
        <f xml:space="preserve"> (Data!$B$45 - U$85 - U$42)</f>
        <v>-11</v>
      </c>
    </row>
    <row r="262" spans="1:21">
      <c r="A262" s="8" t="s">
        <v>65</v>
      </c>
      <c r="B262" s="8">
        <f xml:space="preserve"> (Data!$B$45 - B$85 - B$42)</f>
        <v>19</v>
      </c>
      <c r="C262" s="8">
        <f xml:space="preserve"> (Data!$B$45 - C$85 - C$42)</f>
        <v>18</v>
      </c>
      <c r="D262" s="8">
        <f xml:space="preserve"> (Data!$B$45 - D$85 - D$42)</f>
        <v>18</v>
      </c>
      <c r="E262" s="8">
        <f xml:space="preserve"> (Data!$B$45 - E$85 - E$42)</f>
        <v>16</v>
      </c>
      <c r="F262" s="8">
        <f xml:space="preserve"> (Data!$B$45 - F$85 - F$42)</f>
        <v>15</v>
      </c>
      <c r="G262" s="8">
        <f xml:space="preserve"> (Data!$B$45 - G$85 - G$42)</f>
        <v>13</v>
      </c>
      <c r="H262" s="8">
        <f xml:space="preserve"> (Data!$B$45 - H$85 - H$42)</f>
        <v>12</v>
      </c>
      <c r="I262" s="8">
        <f xml:space="preserve"> (Data!$B$45 - I$85 - I$42)</f>
        <v>9</v>
      </c>
      <c r="J262" s="8">
        <f xml:space="preserve"> (Data!$B$45 - J$85 - J$42)</f>
        <v>8</v>
      </c>
      <c r="K262" s="8">
        <f xml:space="preserve"> (Data!$B$45 - K$85 - K$42)</f>
        <v>5</v>
      </c>
      <c r="L262" s="8">
        <f xml:space="preserve"> (Data!$B$45 - L$85 - L$42)</f>
        <v>3</v>
      </c>
      <c r="M262" s="8">
        <f xml:space="preserve"> (Data!$B$45 - M$85 - M$42)</f>
        <v>2</v>
      </c>
      <c r="N262" s="8">
        <f xml:space="preserve"> (Data!$B$45 - N$85 - N$42)</f>
        <v>0</v>
      </c>
      <c r="O262" s="8">
        <f xml:space="preserve"> (Data!$B$45 - O$85 - O$42)</f>
        <v>-1</v>
      </c>
      <c r="P262" s="8">
        <f xml:space="preserve"> (Data!$B$45 - P$85 - P$42)</f>
        <v>-3</v>
      </c>
      <c r="Q262" s="8">
        <f xml:space="preserve"> (Data!$B$45 - Q$85 - Q$42)</f>
        <v>-5</v>
      </c>
      <c r="R262" s="8">
        <f xml:space="preserve"> (Data!$B$45 - R$85 - R$42)</f>
        <v>-7</v>
      </c>
      <c r="S262" s="8">
        <f xml:space="preserve"> (Data!$B$45 - S$85 - S$42)</f>
        <v>-8</v>
      </c>
      <c r="T262" s="8">
        <f xml:space="preserve"> (Data!$B$45 - T$85 - T$42)</f>
        <v>-10</v>
      </c>
      <c r="U262" s="8">
        <f xml:space="preserve"> (Data!$B$45 - U$85 - U$42)</f>
        <v>-11</v>
      </c>
    </row>
    <row r="263" spans="1:21">
      <c r="A263" s="8" t="s">
        <v>66</v>
      </c>
      <c r="B263" s="8">
        <f xml:space="preserve"> (Data!$B$45 - B$84 - B$42)</f>
        <v>21</v>
      </c>
      <c r="C263" s="8">
        <f xml:space="preserve"> (Data!$B$45 - C$84 - C$42)</f>
        <v>20</v>
      </c>
      <c r="D263" s="8">
        <f xml:space="preserve"> (Data!$B$45 - D$84 - D$42)</f>
        <v>21</v>
      </c>
      <c r="E263" s="8">
        <f xml:space="preserve"> (Data!$B$45 - E$84 - E$42)</f>
        <v>19</v>
      </c>
      <c r="F263" s="8">
        <f xml:space="preserve"> (Data!$B$45 - F$84 - F$42)</f>
        <v>18</v>
      </c>
      <c r="G263" s="8">
        <f xml:space="preserve"> (Data!$B$45 - G$84 - G$42)</f>
        <v>16</v>
      </c>
      <c r="H263" s="8">
        <f xml:space="preserve"> (Data!$B$45 - H$84 - H$42)</f>
        <v>15</v>
      </c>
      <c r="I263" s="8">
        <f xml:space="preserve"> (Data!$B$45 - I$84 - I$42)</f>
        <v>12</v>
      </c>
      <c r="J263" s="8">
        <f xml:space="preserve"> (Data!$B$45 - J$84 - J$42)</f>
        <v>11</v>
      </c>
      <c r="K263" s="8">
        <f xml:space="preserve"> (Data!$B$45 - K$84 - K$42)</f>
        <v>8</v>
      </c>
      <c r="L263" s="8">
        <f xml:space="preserve"> (Data!$B$45 - L$84 - L$42)</f>
        <v>6</v>
      </c>
      <c r="M263" s="8">
        <f xml:space="preserve"> (Data!$B$45 - M$84 - M$42)</f>
        <v>5</v>
      </c>
      <c r="N263" s="8">
        <f xml:space="preserve"> (Data!$B$45 - N$84 - N$42)</f>
        <v>3</v>
      </c>
      <c r="O263" s="8">
        <f xml:space="preserve"> (Data!$B$45 - O$84 - O$42)</f>
        <v>2</v>
      </c>
      <c r="P263" s="8">
        <f xml:space="preserve"> (Data!$B$45 - P$84 - P$42)</f>
        <v>0</v>
      </c>
      <c r="Q263" s="8">
        <f xml:space="preserve"> (Data!$B$45 - Q$84 - Q$42)</f>
        <v>-2</v>
      </c>
      <c r="R263" s="8">
        <f xml:space="preserve"> (Data!$B$45 - R$84 - R$42)</f>
        <v>-4</v>
      </c>
      <c r="S263" s="8">
        <f xml:space="preserve"> (Data!$B$45 - S$84 - S$42)</f>
        <v>-5</v>
      </c>
      <c r="T263" s="8">
        <f xml:space="preserve"> (Data!$B$45 - T$84 - T$42)</f>
        <v>-7</v>
      </c>
      <c r="U263" s="8">
        <f xml:space="preserve"> (Data!$B$45 - U$84 - U$42)</f>
        <v>-8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32</v>
      </c>
      <c r="C265" s="8">
        <f xml:space="preserve"> (Data!$B$46 - C$86 - C$42)</f>
        <v>31</v>
      </c>
      <c r="D265" s="8">
        <f xml:space="preserve"> (Data!$B$46 - D$86 - D$42)</f>
        <v>31</v>
      </c>
      <c r="E265" s="8">
        <f xml:space="preserve"> (Data!$B$46 - E$86 - E$42)</f>
        <v>29</v>
      </c>
      <c r="F265" s="8">
        <f xml:space="preserve"> (Data!$B$46 - F$86 - F$42)</f>
        <v>28</v>
      </c>
      <c r="G265" s="8">
        <f xml:space="preserve"> (Data!$B$46 - G$86 - G$42)</f>
        <v>26</v>
      </c>
      <c r="H265" s="8">
        <f xml:space="preserve"> (Data!$B$46 - H$86 - H$42)</f>
        <v>25</v>
      </c>
      <c r="I265" s="8">
        <f xml:space="preserve"> (Data!$B$46 - I$86 - I$42)</f>
        <v>21</v>
      </c>
      <c r="J265" s="8">
        <f xml:space="preserve"> (Data!$B$46 - J$86 - J$42)</f>
        <v>20</v>
      </c>
      <c r="K265" s="8">
        <f xml:space="preserve"> (Data!$B$46 - K$86 - K$42)</f>
        <v>18</v>
      </c>
      <c r="L265" s="8">
        <f xml:space="preserve"> (Data!$B$46 - L$86 - L$42)</f>
        <v>16</v>
      </c>
      <c r="M265" s="8">
        <f xml:space="preserve"> (Data!$B$46 - M$86 - M$42)</f>
        <v>15</v>
      </c>
      <c r="N265" s="8">
        <f xml:space="preserve"> (Data!$B$46 - N$86 - N$42)</f>
        <v>14</v>
      </c>
      <c r="O265" s="8">
        <f xml:space="preserve"> (Data!$B$46 - O$86 - O$42)</f>
        <v>12</v>
      </c>
      <c r="P265" s="8">
        <f xml:space="preserve"> (Data!$B$46 - P$86 - P$42)</f>
        <v>11</v>
      </c>
      <c r="Q265" s="8">
        <f xml:space="preserve"> (Data!$B$46 - Q$86 - Q$42)</f>
        <v>8</v>
      </c>
      <c r="R265" s="8">
        <f xml:space="preserve"> (Data!$B$46 - R$86 - R$42)</f>
        <v>6</v>
      </c>
      <c r="S265" s="8">
        <f xml:space="preserve"> (Data!$B$46 - S$86 - S$42)</f>
        <v>5</v>
      </c>
      <c r="T265" s="8">
        <f xml:space="preserve"> (Data!$B$46 - T$86 - T$42)</f>
        <v>3</v>
      </c>
      <c r="U265" s="8">
        <f xml:space="preserve"> (Data!$B$46 - U$86 - U$42)</f>
        <v>2</v>
      </c>
    </row>
    <row r="266" spans="1:21">
      <c r="A266" s="8" t="s">
        <v>64</v>
      </c>
      <c r="B266" s="8">
        <f xml:space="preserve"> (Data!$B$46 - B$85 - B$42)</f>
        <v>29</v>
      </c>
      <c r="C266" s="8">
        <f xml:space="preserve"> (Data!$B$46 - C$85 - C$42)</f>
        <v>28</v>
      </c>
      <c r="D266" s="8">
        <f xml:space="preserve"> (Data!$B$46 - D$85 - D$42)</f>
        <v>28</v>
      </c>
      <c r="E266" s="8">
        <f xml:space="preserve"> (Data!$B$46 - E$85 - E$42)</f>
        <v>26</v>
      </c>
      <c r="F266" s="8">
        <f xml:space="preserve"> (Data!$B$46 - F$85 - F$42)</f>
        <v>25</v>
      </c>
      <c r="G266" s="8">
        <f xml:space="preserve"> (Data!$B$46 - G$85 - G$42)</f>
        <v>23</v>
      </c>
      <c r="H266" s="8">
        <f xml:space="preserve"> (Data!$B$46 - H$85 - H$42)</f>
        <v>22</v>
      </c>
      <c r="I266" s="8">
        <f xml:space="preserve"> (Data!$B$46 - I$85 - I$42)</f>
        <v>19</v>
      </c>
      <c r="J266" s="8">
        <f xml:space="preserve"> (Data!$B$46 - J$85 - J$42)</f>
        <v>18</v>
      </c>
      <c r="K266" s="8">
        <f xml:space="preserve"> (Data!$B$46 - K$85 - K$42)</f>
        <v>15</v>
      </c>
      <c r="L266" s="8">
        <f xml:space="preserve"> (Data!$B$46 - L$85 - L$42)</f>
        <v>13</v>
      </c>
      <c r="M266" s="8">
        <f xml:space="preserve"> (Data!$B$46 - M$85 - M$42)</f>
        <v>12</v>
      </c>
      <c r="N266" s="8">
        <f xml:space="preserve"> (Data!$B$46 - N$85 - N$42)</f>
        <v>10</v>
      </c>
      <c r="O266" s="8">
        <f xml:space="preserve"> (Data!$B$46 - O$85 - O$42)</f>
        <v>9</v>
      </c>
      <c r="P266" s="8">
        <f xml:space="preserve"> (Data!$B$46 - P$85 - P$42)</f>
        <v>7</v>
      </c>
      <c r="Q266" s="8">
        <f xml:space="preserve"> (Data!$B$46 - Q$85 - Q$42)</f>
        <v>5</v>
      </c>
      <c r="R266" s="8">
        <f xml:space="preserve"> (Data!$B$46 - R$85 - R$42)</f>
        <v>3</v>
      </c>
      <c r="S266" s="8">
        <f xml:space="preserve"> (Data!$B$46 - S$85 - S$42)</f>
        <v>2</v>
      </c>
      <c r="T266" s="8">
        <f xml:space="preserve"> (Data!$B$46 - T$85 - T$42)</f>
        <v>0</v>
      </c>
      <c r="U266" s="8">
        <f xml:space="preserve"> (Data!$B$46 - U$85 - U$42)</f>
        <v>-1</v>
      </c>
    </row>
    <row r="267" spans="1:21">
      <c r="A267" s="8" t="s">
        <v>65</v>
      </c>
      <c r="B267" s="8">
        <f xml:space="preserve"> (Data!$B$46 - B$85 - B$42)</f>
        <v>29</v>
      </c>
      <c r="C267" s="8">
        <f xml:space="preserve"> (Data!$B$46 - C$85 - C$42)</f>
        <v>28</v>
      </c>
      <c r="D267" s="8">
        <f xml:space="preserve"> (Data!$B$46 - D$85 - D$42)</f>
        <v>28</v>
      </c>
      <c r="E267" s="8">
        <f xml:space="preserve"> (Data!$B$46 - E$85 - E$42)</f>
        <v>26</v>
      </c>
      <c r="F267" s="8">
        <f xml:space="preserve"> (Data!$B$46 - F$85 - F$42)</f>
        <v>25</v>
      </c>
      <c r="G267" s="8">
        <f xml:space="preserve"> (Data!$B$46 - G$85 - G$42)</f>
        <v>23</v>
      </c>
      <c r="H267" s="8">
        <f xml:space="preserve"> (Data!$B$46 - H$85 - H$42)</f>
        <v>22</v>
      </c>
      <c r="I267" s="8">
        <f xml:space="preserve"> (Data!$B$46 - I$85 - I$42)</f>
        <v>19</v>
      </c>
      <c r="J267" s="8">
        <f xml:space="preserve"> (Data!$B$46 - J$85 - J$42)</f>
        <v>18</v>
      </c>
      <c r="K267" s="8">
        <f xml:space="preserve"> (Data!$B$46 - K$85 - K$42)</f>
        <v>15</v>
      </c>
      <c r="L267" s="8">
        <f xml:space="preserve"> (Data!$B$46 - L$85 - L$42)</f>
        <v>13</v>
      </c>
      <c r="M267" s="8">
        <f xml:space="preserve"> (Data!$B$46 - M$85 - M$42)</f>
        <v>12</v>
      </c>
      <c r="N267" s="8">
        <f xml:space="preserve"> (Data!$B$46 - N$85 - N$42)</f>
        <v>10</v>
      </c>
      <c r="O267" s="8">
        <f xml:space="preserve"> (Data!$B$46 - O$85 - O$42)</f>
        <v>9</v>
      </c>
      <c r="P267" s="8">
        <f xml:space="preserve"> (Data!$B$46 - P$85 - P$42)</f>
        <v>7</v>
      </c>
      <c r="Q267" s="8">
        <f xml:space="preserve"> (Data!$B$46 - Q$85 - Q$42)</f>
        <v>5</v>
      </c>
      <c r="R267" s="8">
        <f xml:space="preserve"> (Data!$B$46 - R$85 - R$42)</f>
        <v>3</v>
      </c>
      <c r="S267" s="8">
        <f xml:space="preserve"> (Data!$B$46 - S$85 - S$42)</f>
        <v>2</v>
      </c>
      <c r="T267" s="8">
        <f xml:space="preserve"> (Data!$B$46 - T$85 - T$42)</f>
        <v>0</v>
      </c>
      <c r="U267" s="8">
        <f xml:space="preserve"> (Data!$B$46 - U$85 - U$42)</f>
        <v>-1</v>
      </c>
    </row>
    <row r="268" spans="1:21">
      <c r="A268" s="8" t="s">
        <v>66</v>
      </c>
      <c r="B268" s="8">
        <f xml:space="preserve"> (Data!$B$46 - B$84 - B$42)</f>
        <v>31</v>
      </c>
      <c r="C268" s="8">
        <f xml:space="preserve"> (Data!$B$46 - C$84 - C$42)</f>
        <v>30</v>
      </c>
      <c r="D268" s="8">
        <f xml:space="preserve"> (Data!$B$46 - D$84 - D$42)</f>
        <v>31</v>
      </c>
      <c r="E268" s="8">
        <f xml:space="preserve"> (Data!$B$46 - E$84 - E$42)</f>
        <v>29</v>
      </c>
      <c r="F268" s="8">
        <f xml:space="preserve"> (Data!$B$46 - F$84 - F$42)</f>
        <v>28</v>
      </c>
      <c r="G268" s="8">
        <f xml:space="preserve"> (Data!$B$46 - G$84 - G$42)</f>
        <v>26</v>
      </c>
      <c r="H268" s="8">
        <f xml:space="preserve"> (Data!$B$46 - H$84 - H$42)</f>
        <v>25</v>
      </c>
      <c r="I268" s="8">
        <f xml:space="preserve"> (Data!$B$46 - I$84 - I$42)</f>
        <v>22</v>
      </c>
      <c r="J268" s="8">
        <f xml:space="preserve"> (Data!$B$46 - J$84 - J$42)</f>
        <v>21</v>
      </c>
      <c r="K268" s="8">
        <f xml:space="preserve"> (Data!$B$46 - K$84 - K$42)</f>
        <v>18</v>
      </c>
      <c r="L268" s="8">
        <f xml:space="preserve"> (Data!$B$46 - L$84 - L$42)</f>
        <v>16</v>
      </c>
      <c r="M268" s="8">
        <f xml:space="preserve"> (Data!$B$46 - M$84 - M$42)</f>
        <v>15</v>
      </c>
      <c r="N268" s="8">
        <f xml:space="preserve"> (Data!$B$46 - N$84 - N$42)</f>
        <v>13</v>
      </c>
      <c r="O268" s="8">
        <f xml:space="preserve"> (Data!$B$46 - O$84 - O$42)</f>
        <v>12</v>
      </c>
      <c r="P268" s="8">
        <f xml:space="preserve"> (Data!$B$46 - P$84 - P$42)</f>
        <v>10</v>
      </c>
      <c r="Q268" s="8">
        <f xml:space="preserve"> (Data!$B$46 - Q$84 - Q$42)</f>
        <v>8</v>
      </c>
      <c r="R268" s="8">
        <f xml:space="preserve"> (Data!$B$46 - R$84 - R$42)</f>
        <v>6</v>
      </c>
      <c r="S268" s="8">
        <f xml:space="preserve"> (Data!$B$46 - S$84 - S$42)</f>
        <v>5</v>
      </c>
      <c r="T268" s="8">
        <f xml:space="preserve"> (Data!$B$46 - T$84 - T$42)</f>
        <v>3</v>
      </c>
      <c r="U268" s="8">
        <f xml:space="preserve"> (Data!$B$46 - U$84 - U$42)</f>
        <v>2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10</v>
      </c>
      <c r="C272" s="8">
        <f xml:space="preserve"> (Data!$C$44 - C$86 - C$40)</f>
        <v>9</v>
      </c>
      <c r="D272" s="8">
        <f xml:space="preserve"> (Data!$C$44 - D$86 - D$40)</f>
        <v>11</v>
      </c>
      <c r="E272" s="8">
        <f xml:space="preserve"> (Data!$C$44 - E$86 - E$40)</f>
        <v>10</v>
      </c>
      <c r="F272" s="8">
        <f xml:space="preserve"> (Data!$C$44 - F$86 - F$40)</f>
        <v>10</v>
      </c>
      <c r="G272" s="8">
        <f xml:space="preserve"> (Data!$C$44 - G$86 - G$40)</f>
        <v>9</v>
      </c>
      <c r="H272" s="8">
        <f xml:space="preserve"> (Data!$C$44 - H$86 - H$40)</f>
        <v>9</v>
      </c>
      <c r="I272" s="8">
        <f xml:space="preserve"> (Data!$C$44 - I$86 - I$40)</f>
        <v>7</v>
      </c>
      <c r="J272" s="8">
        <f xml:space="preserve"> (Data!$C$44 - J$86 - J$40)</f>
        <v>7</v>
      </c>
      <c r="K272" s="8">
        <f xml:space="preserve"> (Data!$C$44 - K$86 - K$40)</f>
        <v>6</v>
      </c>
      <c r="L272" s="8">
        <f xml:space="preserve"> (Data!$C$44 - L$86 - L$40)</f>
        <v>5</v>
      </c>
      <c r="M272" s="8">
        <f xml:space="preserve"> (Data!$C$44 - M$86 - M$40)</f>
        <v>5</v>
      </c>
      <c r="N272" s="8">
        <f xml:space="preserve"> (Data!$C$44 - N$86 - N$40)</f>
        <v>5</v>
      </c>
      <c r="O272" s="8">
        <f xml:space="preserve"> (Data!$C$44 - O$86 - O$40)</f>
        <v>4</v>
      </c>
      <c r="P272" s="8">
        <f xml:space="preserve"> (Data!$C$44 - P$86 - P$40)</f>
        <v>4</v>
      </c>
      <c r="Q272" s="8">
        <f xml:space="preserve"> (Data!$C$44 - Q$86 - Q$40)</f>
        <v>3</v>
      </c>
      <c r="R272" s="8">
        <f xml:space="preserve"> (Data!$C$44 - R$86 - R$40)</f>
        <v>2</v>
      </c>
      <c r="S272" s="8">
        <f xml:space="preserve"> (Data!$C$44 - S$86 - S$40)</f>
        <v>2</v>
      </c>
      <c r="T272" s="8">
        <f xml:space="preserve"> (Data!$C$44 - T$86 - T$40)</f>
        <v>1</v>
      </c>
      <c r="U272" s="8">
        <f xml:space="preserve"> (Data!$C$44 - U$86 - U$40)</f>
        <v>1</v>
      </c>
    </row>
    <row r="273" spans="1:21">
      <c r="A273" s="8" t="s">
        <v>64</v>
      </c>
      <c r="B273" s="8">
        <f xml:space="preserve"> (Data!$C$44 - B$85 - B$40)</f>
        <v>7</v>
      </c>
      <c r="C273" s="8">
        <f xml:space="preserve"> (Data!$C$44 - C$85 - C$40)</f>
        <v>6</v>
      </c>
      <c r="D273" s="8">
        <f xml:space="preserve"> (Data!$C$44 - D$85 - D$40)</f>
        <v>8</v>
      </c>
      <c r="E273" s="8">
        <f xml:space="preserve"> (Data!$C$44 - E$85 - E$40)</f>
        <v>7</v>
      </c>
      <c r="F273" s="8">
        <f xml:space="preserve"> (Data!$C$44 - F$85 - F$40)</f>
        <v>7</v>
      </c>
      <c r="G273" s="8">
        <f xml:space="preserve"> (Data!$C$44 - G$85 - G$40)</f>
        <v>6</v>
      </c>
      <c r="H273" s="8">
        <f xml:space="preserve"> (Data!$C$44 - H$85 - H$40)</f>
        <v>6</v>
      </c>
      <c r="I273" s="8">
        <f xml:space="preserve"> (Data!$C$44 - I$85 - I$40)</f>
        <v>5</v>
      </c>
      <c r="J273" s="8">
        <f xml:space="preserve"> (Data!$C$44 - J$85 - J$40)</f>
        <v>5</v>
      </c>
      <c r="K273" s="8">
        <f xml:space="preserve"> (Data!$C$44 - K$85 - K$40)</f>
        <v>3</v>
      </c>
      <c r="L273" s="8">
        <f xml:space="preserve"> (Data!$C$44 - L$85 - L$40)</f>
        <v>2</v>
      </c>
      <c r="M273" s="8">
        <f xml:space="preserve"> (Data!$C$44 - M$85 - M$40)</f>
        <v>2</v>
      </c>
      <c r="N273" s="8">
        <f xml:space="preserve"> (Data!$C$44 - N$85 - N$40)</f>
        <v>1</v>
      </c>
      <c r="O273" s="8">
        <f xml:space="preserve"> (Data!$C$44 - O$85 - O$40)</f>
        <v>1</v>
      </c>
      <c r="P273" s="8">
        <f xml:space="preserve"> (Data!$C$44 - P$85 - P$40)</f>
        <v>0</v>
      </c>
      <c r="Q273" s="8">
        <f xml:space="preserve"> (Data!$C$44 - Q$85 - Q$40)</f>
        <v>0</v>
      </c>
      <c r="R273" s="8">
        <f xml:space="preserve"> (Data!$C$44 - R$85 - R$40)</f>
        <v>-1</v>
      </c>
      <c r="S273" s="8">
        <f xml:space="preserve"> (Data!$C$44 - S$85 - S$40)</f>
        <v>-1</v>
      </c>
      <c r="T273" s="8">
        <f xml:space="preserve"> (Data!$C$44 - T$85 - T$40)</f>
        <v>-2</v>
      </c>
      <c r="U273" s="8">
        <f xml:space="preserve"> (Data!$C$44 - U$85 - U$40)</f>
        <v>-2</v>
      </c>
    </row>
    <row r="274" spans="1:21">
      <c r="A274" s="8" t="s">
        <v>65</v>
      </c>
      <c r="B274" s="8">
        <f xml:space="preserve"> (Data!$C$44 - B$85 - B$40)</f>
        <v>7</v>
      </c>
      <c r="C274" s="8">
        <f xml:space="preserve"> (Data!$C$44 - C$85 - C$40)</f>
        <v>6</v>
      </c>
      <c r="D274" s="8">
        <f xml:space="preserve"> (Data!$C$44 - D$85 - D$40)</f>
        <v>8</v>
      </c>
      <c r="E274" s="8">
        <f xml:space="preserve"> (Data!$C$44 - E$85 - E$40)</f>
        <v>7</v>
      </c>
      <c r="F274" s="8">
        <f xml:space="preserve"> (Data!$C$44 - F$85 - F$40)</f>
        <v>7</v>
      </c>
      <c r="G274" s="8">
        <f xml:space="preserve"> (Data!$C$44 - G$85 - G$40)</f>
        <v>6</v>
      </c>
      <c r="H274" s="8">
        <f xml:space="preserve"> (Data!$C$44 - H$85 - H$40)</f>
        <v>6</v>
      </c>
      <c r="I274" s="8">
        <f xml:space="preserve"> (Data!$C$44 - I$85 - I$40)</f>
        <v>5</v>
      </c>
      <c r="J274" s="8">
        <f xml:space="preserve"> (Data!$C$44 - J$85 - J$40)</f>
        <v>5</v>
      </c>
      <c r="K274" s="8">
        <f xml:space="preserve"> (Data!$C$44 - K$85 - K$40)</f>
        <v>3</v>
      </c>
      <c r="L274" s="8">
        <f xml:space="preserve"> (Data!$C$44 - L$85 - L$40)</f>
        <v>2</v>
      </c>
      <c r="M274" s="8">
        <f xml:space="preserve"> (Data!$C$44 - M$85 - M$40)</f>
        <v>2</v>
      </c>
      <c r="N274" s="8">
        <f xml:space="preserve"> (Data!$C$44 - N$85 - N$40)</f>
        <v>1</v>
      </c>
      <c r="O274" s="8">
        <f xml:space="preserve"> (Data!$C$44 - O$85 - O$40)</f>
        <v>1</v>
      </c>
      <c r="P274" s="8">
        <f xml:space="preserve"> (Data!$C$44 - P$85 - P$40)</f>
        <v>0</v>
      </c>
      <c r="Q274" s="8">
        <f xml:space="preserve"> (Data!$C$44 - Q$85 - Q$40)</f>
        <v>0</v>
      </c>
      <c r="R274" s="8">
        <f xml:space="preserve"> (Data!$C$44 - R$85 - R$40)</f>
        <v>-1</v>
      </c>
      <c r="S274" s="8">
        <f xml:space="preserve"> (Data!$C$44 - S$85 - S$40)</f>
        <v>-1</v>
      </c>
      <c r="T274" s="8">
        <f xml:space="preserve"> (Data!$C$44 - T$85 - T$40)</f>
        <v>-2</v>
      </c>
      <c r="U274" s="8">
        <f xml:space="preserve"> (Data!$C$44 - U$85 - U$40)</f>
        <v>-2</v>
      </c>
    </row>
    <row r="275" spans="1:21">
      <c r="A275" s="8" t="s">
        <v>66</v>
      </c>
      <c r="B275" s="8">
        <f xml:space="preserve"> (Data!$C$44 - B$84 - B$40)</f>
        <v>9</v>
      </c>
      <c r="C275" s="8">
        <f xml:space="preserve"> (Data!$C$44 - C$84 - C$40)</f>
        <v>8</v>
      </c>
      <c r="D275" s="8">
        <f xml:space="preserve"> (Data!$C$44 - D$84 - D$40)</f>
        <v>11</v>
      </c>
      <c r="E275" s="8">
        <f xml:space="preserve"> (Data!$C$44 - E$84 - E$40)</f>
        <v>10</v>
      </c>
      <c r="F275" s="8">
        <f xml:space="preserve"> (Data!$C$44 - F$84 - F$40)</f>
        <v>10</v>
      </c>
      <c r="G275" s="8">
        <f xml:space="preserve"> (Data!$C$44 - G$84 - G$40)</f>
        <v>9</v>
      </c>
      <c r="H275" s="8">
        <f xml:space="preserve"> (Data!$C$44 - H$84 - H$40)</f>
        <v>9</v>
      </c>
      <c r="I275" s="8">
        <f xml:space="preserve"> (Data!$C$44 - I$84 - I$40)</f>
        <v>8</v>
      </c>
      <c r="J275" s="8">
        <f xml:space="preserve"> (Data!$C$44 - J$84 - J$40)</f>
        <v>8</v>
      </c>
      <c r="K275" s="8">
        <f xml:space="preserve"> (Data!$C$44 - K$84 - K$40)</f>
        <v>6</v>
      </c>
      <c r="L275" s="8">
        <f xml:space="preserve"> (Data!$C$44 - L$84 - L$40)</f>
        <v>5</v>
      </c>
      <c r="M275" s="8">
        <f xml:space="preserve"> (Data!$C$44 - M$84 - M$40)</f>
        <v>5</v>
      </c>
      <c r="N275" s="8">
        <f xml:space="preserve"> (Data!$C$44 - N$84 - N$40)</f>
        <v>4</v>
      </c>
      <c r="O275" s="8">
        <f xml:space="preserve"> (Data!$C$44 - O$84 - O$40)</f>
        <v>4</v>
      </c>
      <c r="P275" s="8">
        <f xml:space="preserve"> (Data!$C$44 - P$84 - P$40)</f>
        <v>3</v>
      </c>
      <c r="Q275" s="8">
        <f xml:space="preserve"> (Data!$C$44 - Q$84 - Q$40)</f>
        <v>3</v>
      </c>
      <c r="R275" s="8">
        <f xml:space="preserve"> (Data!$C$44 - R$84 - R$40)</f>
        <v>2</v>
      </c>
      <c r="S275" s="8">
        <f xml:space="preserve"> (Data!$C$44 - S$84 - S$40)</f>
        <v>2</v>
      </c>
      <c r="T275" s="8">
        <f xml:space="preserve"> (Data!$C$44 - T$84 - T$40)</f>
        <v>1</v>
      </c>
      <c r="U275" s="8">
        <f xml:space="preserve"> (Data!$C$44 - U$84 - U$40)</f>
        <v>1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15</v>
      </c>
      <c r="C277" s="8">
        <f xml:space="preserve"> (Data!$C$45 - C$86 - C$40)</f>
        <v>14</v>
      </c>
      <c r="D277" s="8">
        <f xml:space="preserve"> (Data!$C$45 - D$86 - D$40)</f>
        <v>16</v>
      </c>
      <c r="E277" s="8">
        <f xml:space="preserve"> (Data!$C$45 - E$86 - E$40)</f>
        <v>15</v>
      </c>
      <c r="F277" s="8">
        <f xml:space="preserve"> (Data!$C$45 - F$86 - F$40)</f>
        <v>15</v>
      </c>
      <c r="G277" s="8">
        <f xml:space="preserve"> (Data!$C$45 - G$86 - G$40)</f>
        <v>14</v>
      </c>
      <c r="H277" s="8">
        <f xml:space="preserve"> (Data!$C$45 - H$86 - H$40)</f>
        <v>14</v>
      </c>
      <c r="I277" s="8">
        <f xml:space="preserve"> (Data!$C$45 - I$86 - I$40)</f>
        <v>12</v>
      </c>
      <c r="J277" s="8">
        <f xml:space="preserve"> (Data!$C$45 - J$86 - J$40)</f>
        <v>12</v>
      </c>
      <c r="K277" s="8">
        <f xml:space="preserve"> (Data!$C$45 - K$86 - K$40)</f>
        <v>11</v>
      </c>
      <c r="L277" s="8">
        <f xml:space="preserve"> (Data!$C$45 - L$86 - L$40)</f>
        <v>10</v>
      </c>
      <c r="M277" s="8">
        <f xml:space="preserve"> (Data!$C$45 - M$86 - M$40)</f>
        <v>10</v>
      </c>
      <c r="N277" s="8">
        <f xml:space="preserve"> (Data!$C$45 - N$86 - N$40)</f>
        <v>10</v>
      </c>
      <c r="O277" s="8">
        <f xml:space="preserve"> (Data!$C$45 - O$86 - O$40)</f>
        <v>9</v>
      </c>
      <c r="P277" s="8">
        <f xml:space="preserve"> (Data!$C$45 - P$86 - P$40)</f>
        <v>9</v>
      </c>
      <c r="Q277" s="8">
        <f xml:space="preserve"> (Data!$C$45 - Q$86 - Q$40)</f>
        <v>8</v>
      </c>
      <c r="R277" s="8">
        <f xml:space="preserve"> (Data!$C$45 - R$86 - R$40)</f>
        <v>7</v>
      </c>
      <c r="S277" s="8">
        <f xml:space="preserve"> (Data!$C$45 - S$86 - S$40)</f>
        <v>7</v>
      </c>
      <c r="T277" s="8">
        <f xml:space="preserve"> (Data!$C$45 - T$86 - T$40)</f>
        <v>6</v>
      </c>
      <c r="U277" s="8">
        <f xml:space="preserve"> (Data!$C$45 - U$86 - U$40)</f>
        <v>6</v>
      </c>
    </row>
    <row r="278" spans="1:21">
      <c r="A278" s="8" t="s">
        <v>64</v>
      </c>
      <c r="B278" s="8">
        <f xml:space="preserve"> (Data!$C$45 - B$85 - B$40)</f>
        <v>12</v>
      </c>
      <c r="C278" s="8">
        <f xml:space="preserve"> (Data!$C$45 - C$85 - C$40)</f>
        <v>11</v>
      </c>
      <c r="D278" s="8">
        <f xml:space="preserve"> (Data!$C$45 - D$85 - D$40)</f>
        <v>13</v>
      </c>
      <c r="E278" s="8">
        <f xml:space="preserve"> (Data!$C$45 - E$85 - E$40)</f>
        <v>12</v>
      </c>
      <c r="F278" s="8">
        <f xml:space="preserve"> (Data!$C$45 - F$85 - F$40)</f>
        <v>12</v>
      </c>
      <c r="G278" s="8">
        <f xml:space="preserve"> (Data!$C$45 - G$85 - G$40)</f>
        <v>11</v>
      </c>
      <c r="H278" s="8">
        <f xml:space="preserve"> (Data!$C$45 - H$85 - H$40)</f>
        <v>11</v>
      </c>
      <c r="I278" s="8">
        <f xml:space="preserve"> (Data!$C$45 - I$85 - I$40)</f>
        <v>10</v>
      </c>
      <c r="J278" s="8">
        <f xml:space="preserve"> (Data!$C$45 - J$85 - J$40)</f>
        <v>10</v>
      </c>
      <c r="K278" s="8">
        <f xml:space="preserve"> (Data!$C$45 - K$85 - K$40)</f>
        <v>8</v>
      </c>
      <c r="L278" s="8">
        <f xml:space="preserve"> (Data!$C$45 - L$85 - L$40)</f>
        <v>7</v>
      </c>
      <c r="M278" s="8">
        <f xml:space="preserve"> (Data!$C$45 - M$85 - M$40)</f>
        <v>7</v>
      </c>
      <c r="N278" s="8">
        <f xml:space="preserve"> (Data!$C$45 - N$85 - N$40)</f>
        <v>6</v>
      </c>
      <c r="O278" s="8">
        <f xml:space="preserve"> (Data!$C$45 - O$85 - O$40)</f>
        <v>6</v>
      </c>
      <c r="P278" s="8">
        <f xml:space="preserve"> (Data!$C$45 - P$85 - P$40)</f>
        <v>5</v>
      </c>
      <c r="Q278" s="8">
        <f xml:space="preserve"> (Data!$C$45 - Q$85 - Q$40)</f>
        <v>5</v>
      </c>
      <c r="R278" s="8">
        <f xml:space="preserve"> (Data!$C$45 - R$85 - R$40)</f>
        <v>4</v>
      </c>
      <c r="S278" s="8">
        <f xml:space="preserve"> (Data!$C$45 - S$85 - S$40)</f>
        <v>4</v>
      </c>
      <c r="T278" s="8">
        <f xml:space="preserve"> (Data!$C$45 - T$85 - T$40)</f>
        <v>3</v>
      </c>
      <c r="U278" s="8">
        <f xml:space="preserve"> (Data!$C$45 - U$85 - U$40)</f>
        <v>3</v>
      </c>
    </row>
    <row r="279" spans="1:21">
      <c r="A279" s="8" t="s">
        <v>65</v>
      </c>
      <c r="B279" s="8">
        <f xml:space="preserve"> (Data!$C$45 - B$85 - B$40)</f>
        <v>12</v>
      </c>
      <c r="C279" s="8">
        <f xml:space="preserve"> (Data!$C$45 - C$85 - C$40)</f>
        <v>11</v>
      </c>
      <c r="D279" s="8">
        <f xml:space="preserve"> (Data!$C$45 - D$85 - D$40)</f>
        <v>13</v>
      </c>
      <c r="E279" s="8">
        <f xml:space="preserve"> (Data!$C$45 - E$85 - E$40)</f>
        <v>12</v>
      </c>
      <c r="F279" s="8">
        <f xml:space="preserve"> (Data!$C$45 - F$85 - F$40)</f>
        <v>12</v>
      </c>
      <c r="G279" s="8">
        <f xml:space="preserve"> (Data!$C$45 - G$85 - G$40)</f>
        <v>11</v>
      </c>
      <c r="H279" s="8">
        <f xml:space="preserve"> (Data!$C$45 - H$85 - H$40)</f>
        <v>11</v>
      </c>
      <c r="I279" s="8">
        <f xml:space="preserve"> (Data!$C$45 - I$85 - I$40)</f>
        <v>10</v>
      </c>
      <c r="J279" s="8">
        <f xml:space="preserve"> (Data!$C$45 - J$85 - J$40)</f>
        <v>10</v>
      </c>
      <c r="K279" s="8">
        <f xml:space="preserve"> (Data!$C$45 - K$85 - K$40)</f>
        <v>8</v>
      </c>
      <c r="L279" s="8">
        <f xml:space="preserve"> (Data!$C$45 - L$85 - L$40)</f>
        <v>7</v>
      </c>
      <c r="M279" s="8">
        <f xml:space="preserve"> (Data!$C$45 - M$85 - M$40)</f>
        <v>7</v>
      </c>
      <c r="N279" s="8">
        <f xml:space="preserve"> (Data!$C$45 - N$85 - N$40)</f>
        <v>6</v>
      </c>
      <c r="O279" s="8">
        <f xml:space="preserve"> (Data!$C$45 - O$85 - O$40)</f>
        <v>6</v>
      </c>
      <c r="P279" s="8">
        <f xml:space="preserve"> (Data!$C$45 - P$85 - P$40)</f>
        <v>5</v>
      </c>
      <c r="Q279" s="8">
        <f xml:space="preserve"> (Data!$C$45 - Q$85 - Q$40)</f>
        <v>5</v>
      </c>
      <c r="R279" s="8">
        <f xml:space="preserve"> (Data!$C$45 - R$85 - R$40)</f>
        <v>4</v>
      </c>
      <c r="S279" s="8">
        <f xml:space="preserve"> (Data!$C$45 - S$85 - S$40)</f>
        <v>4</v>
      </c>
      <c r="T279" s="8">
        <f xml:space="preserve"> (Data!$C$45 - T$85 - T$40)</f>
        <v>3</v>
      </c>
      <c r="U279" s="8">
        <f xml:space="preserve"> (Data!$C$45 - U$85 - U$40)</f>
        <v>3</v>
      </c>
    </row>
    <row r="280" spans="1:21">
      <c r="A280" s="8" t="s">
        <v>66</v>
      </c>
      <c r="B280" s="8">
        <f xml:space="preserve"> (Data!$C$45 - B$84 - B$40)</f>
        <v>14</v>
      </c>
      <c r="C280" s="8">
        <f xml:space="preserve"> (Data!$C$45 - C$84 - C$40)</f>
        <v>13</v>
      </c>
      <c r="D280" s="8">
        <f xml:space="preserve"> (Data!$C$45 - D$84 - D$40)</f>
        <v>16</v>
      </c>
      <c r="E280" s="8">
        <f xml:space="preserve"> (Data!$C$45 - E$84 - E$40)</f>
        <v>15</v>
      </c>
      <c r="F280" s="8">
        <f xml:space="preserve"> (Data!$C$45 - F$84 - F$40)</f>
        <v>15</v>
      </c>
      <c r="G280" s="8">
        <f xml:space="preserve"> (Data!$C$45 - G$84 - G$40)</f>
        <v>14</v>
      </c>
      <c r="H280" s="8">
        <f xml:space="preserve"> (Data!$C$45 - H$84 - H$40)</f>
        <v>14</v>
      </c>
      <c r="I280" s="8">
        <f xml:space="preserve"> (Data!$C$45 - I$84 - I$40)</f>
        <v>13</v>
      </c>
      <c r="J280" s="8">
        <f xml:space="preserve"> (Data!$C$45 - J$84 - J$40)</f>
        <v>13</v>
      </c>
      <c r="K280" s="8">
        <f xml:space="preserve"> (Data!$C$45 - K$84 - K$40)</f>
        <v>11</v>
      </c>
      <c r="L280" s="8">
        <f xml:space="preserve"> (Data!$C$45 - L$84 - L$40)</f>
        <v>10</v>
      </c>
      <c r="M280" s="8">
        <f xml:space="preserve"> (Data!$C$45 - M$84 - M$40)</f>
        <v>10</v>
      </c>
      <c r="N280" s="8">
        <f xml:space="preserve"> (Data!$C$45 - N$84 - N$40)</f>
        <v>9</v>
      </c>
      <c r="O280" s="8">
        <f xml:space="preserve"> (Data!$C$45 - O$84 - O$40)</f>
        <v>9</v>
      </c>
      <c r="P280" s="8">
        <f xml:space="preserve"> (Data!$C$45 - P$84 - P$40)</f>
        <v>8</v>
      </c>
      <c r="Q280" s="8">
        <f xml:space="preserve"> (Data!$C$45 - Q$84 - Q$40)</f>
        <v>8</v>
      </c>
      <c r="R280" s="8">
        <f xml:space="preserve"> (Data!$C$45 - R$84 - R$40)</f>
        <v>7</v>
      </c>
      <c r="S280" s="8">
        <f xml:space="preserve"> (Data!$C$45 - S$84 - S$40)</f>
        <v>7</v>
      </c>
      <c r="T280" s="8">
        <f xml:space="preserve"> (Data!$C$45 - T$84 - T$40)</f>
        <v>6</v>
      </c>
      <c r="U280" s="8">
        <f xml:space="preserve"> (Data!$C$45 - U$84 - U$40)</f>
        <v>6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20</v>
      </c>
      <c r="C282" s="8">
        <f xml:space="preserve"> (Data!$C$46 - C$86 - C$40)</f>
        <v>19</v>
      </c>
      <c r="D282" s="8">
        <f xml:space="preserve"> (Data!$C$46 - D$86 - D$40)</f>
        <v>21</v>
      </c>
      <c r="E282" s="8">
        <f xml:space="preserve"> (Data!$C$46 - E$86 - E$40)</f>
        <v>20</v>
      </c>
      <c r="F282" s="8">
        <f xml:space="preserve"> (Data!$C$46 - F$86 - F$40)</f>
        <v>20</v>
      </c>
      <c r="G282" s="8">
        <f xml:space="preserve"> (Data!$C$46 - G$86 - G$40)</f>
        <v>19</v>
      </c>
      <c r="H282" s="8">
        <f xml:space="preserve"> (Data!$C$46 - H$86 - H$40)</f>
        <v>19</v>
      </c>
      <c r="I282" s="8">
        <f xml:space="preserve"> (Data!$C$46 - I$86 - I$40)</f>
        <v>17</v>
      </c>
      <c r="J282" s="8">
        <f xml:space="preserve"> (Data!$C$46 - J$86 - J$40)</f>
        <v>17</v>
      </c>
      <c r="K282" s="8">
        <f xml:space="preserve"> (Data!$C$46 - K$86 - K$40)</f>
        <v>16</v>
      </c>
      <c r="L282" s="8">
        <f xml:space="preserve"> (Data!$C$46 - L$86 - L$40)</f>
        <v>15</v>
      </c>
      <c r="M282" s="8">
        <f xml:space="preserve"> (Data!$C$46 - M$86 - M$40)</f>
        <v>15</v>
      </c>
      <c r="N282" s="8">
        <f xml:space="preserve"> (Data!$C$46 - N$86 - N$40)</f>
        <v>15</v>
      </c>
      <c r="O282" s="8">
        <f xml:space="preserve"> (Data!$C$46 - O$86 - O$40)</f>
        <v>14</v>
      </c>
      <c r="P282" s="8">
        <f xml:space="preserve"> (Data!$C$46 - P$86 - P$40)</f>
        <v>14</v>
      </c>
      <c r="Q282" s="8">
        <f xml:space="preserve"> (Data!$C$46 - Q$86 - Q$40)</f>
        <v>13</v>
      </c>
      <c r="R282" s="8">
        <f xml:space="preserve"> (Data!$C$46 - R$86 - R$40)</f>
        <v>12</v>
      </c>
      <c r="S282" s="8">
        <f xml:space="preserve"> (Data!$C$46 - S$86 - S$40)</f>
        <v>12</v>
      </c>
      <c r="T282" s="8">
        <f xml:space="preserve"> (Data!$C$46 - T$86 - T$40)</f>
        <v>11</v>
      </c>
      <c r="U282" s="8">
        <f xml:space="preserve"> (Data!$C$46 - U$86 - U$40)</f>
        <v>11</v>
      </c>
    </row>
    <row r="283" spans="1:21">
      <c r="A283" s="8" t="s">
        <v>64</v>
      </c>
      <c r="B283" s="8">
        <f xml:space="preserve"> (Data!$C$46 - B$85 - B$40)</f>
        <v>17</v>
      </c>
      <c r="C283" s="8">
        <f xml:space="preserve"> (Data!$C$46 - C$85 - C$40)</f>
        <v>16</v>
      </c>
      <c r="D283" s="8">
        <f xml:space="preserve"> (Data!$C$46 - D$85 - D$40)</f>
        <v>18</v>
      </c>
      <c r="E283" s="8">
        <f xml:space="preserve"> (Data!$C$46 - E$85 - E$40)</f>
        <v>17</v>
      </c>
      <c r="F283" s="8">
        <f xml:space="preserve"> (Data!$C$46 - F$85 - F$40)</f>
        <v>17</v>
      </c>
      <c r="G283" s="8">
        <f xml:space="preserve"> (Data!$C$46 - G$85 - G$40)</f>
        <v>16</v>
      </c>
      <c r="H283" s="8">
        <f xml:space="preserve"> (Data!$C$46 - H$85 - H$40)</f>
        <v>16</v>
      </c>
      <c r="I283" s="8">
        <f xml:space="preserve"> (Data!$C$46 - I$85 - I$40)</f>
        <v>15</v>
      </c>
      <c r="J283" s="8">
        <f xml:space="preserve"> (Data!$C$46 - J$85 - J$40)</f>
        <v>15</v>
      </c>
      <c r="K283" s="8">
        <f xml:space="preserve"> (Data!$C$46 - K$85 - K$40)</f>
        <v>13</v>
      </c>
      <c r="L283" s="8">
        <f xml:space="preserve"> (Data!$C$46 - L$85 - L$40)</f>
        <v>12</v>
      </c>
      <c r="M283" s="8">
        <f xml:space="preserve"> (Data!$C$46 - M$85 - M$40)</f>
        <v>12</v>
      </c>
      <c r="N283" s="8">
        <f xml:space="preserve"> (Data!$C$46 - N$85 - N$40)</f>
        <v>11</v>
      </c>
      <c r="O283" s="8">
        <f xml:space="preserve"> (Data!$C$46 - O$85 - O$40)</f>
        <v>11</v>
      </c>
      <c r="P283" s="8">
        <f xml:space="preserve"> (Data!$C$46 - P$85 - P$40)</f>
        <v>10</v>
      </c>
      <c r="Q283" s="8">
        <f xml:space="preserve"> (Data!$C$46 - Q$85 - Q$40)</f>
        <v>10</v>
      </c>
      <c r="R283" s="8">
        <f xml:space="preserve"> (Data!$C$46 - R$85 - R$40)</f>
        <v>9</v>
      </c>
      <c r="S283" s="8">
        <f xml:space="preserve"> (Data!$C$46 - S$85 - S$40)</f>
        <v>9</v>
      </c>
      <c r="T283" s="8">
        <f xml:space="preserve"> (Data!$C$46 - T$85 - T$40)</f>
        <v>8</v>
      </c>
      <c r="U283" s="8">
        <f xml:space="preserve"> (Data!$C$46 - U$85 - U$40)</f>
        <v>8</v>
      </c>
    </row>
    <row r="284" spans="1:21">
      <c r="A284" s="8" t="s">
        <v>65</v>
      </c>
      <c r="B284" s="8">
        <f xml:space="preserve"> (Data!$C$46 - B$85 - B$40)</f>
        <v>17</v>
      </c>
      <c r="C284" s="8">
        <f xml:space="preserve"> (Data!$C$46 - C$85 - C$40)</f>
        <v>16</v>
      </c>
      <c r="D284" s="8">
        <f xml:space="preserve"> (Data!$C$46 - D$85 - D$40)</f>
        <v>18</v>
      </c>
      <c r="E284" s="8">
        <f xml:space="preserve"> (Data!$C$46 - E$85 - E$40)</f>
        <v>17</v>
      </c>
      <c r="F284" s="8">
        <f xml:space="preserve"> (Data!$C$46 - F$85 - F$40)</f>
        <v>17</v>
      </c>
      <c r="G284" s="8">
        <f xml:space="preserve"> (Data!$C$46 - G$85 - G$40)</f>
        <v>16</v>
      </c>
      <c r="H284" s="8">
        <f xml:space="preserve"> (Data!$C$46 - H$85 - H$40)</f>
        <v>16</v>
      </c>
      <c r="I284" s="8">
        <f xml:space="preserve"> (Data!$C$46 - I$85 - I$40)</f>
        <v>15</v>
      </c>
      <c r="J284" s="8">
        <f xml:space="preserve"> (Data!$C$46 - J$85 - J$40)</f>
        <v>15</v>
      </c>
      <c r="K284" s="8">
        <f xml:space="preserve"> (Data!$C$46 - K$85 - K$40)</f>
        <v>13</v>
      </c>
      <c r="L284" s="8">
        <f xml:space="preserve"> (Data!$C$46 - L$85 - L$40)</f>
        <v>12</v>
      </c>
      <c r="M284" s="8">
        <f xml:space="preserve"> (Data!$C$46 - M$85 - M$40)</f>
        <v>12</v>
      </c>
      <c r="N284" s="8">
        <f xml:space="preserve"> (Data!$C$46 - N$85 - N$40)</f>
        <v>11</v>
      </c>
      <c r="O284" s="8">
        <f xml:space="preserve"> (Data!$C$46 - O$85 - O$40)</f>
        <v>11</v>
      </c>
      <c r="P284" s="8">
        <f xml:space="preserve"> (Data!$C$46 - P$85 - P$40)</f>
        <v>10</v>
      </c>
      <c r="Q284" s="8">
        <f xml:space="preserve"> (Data!$C$46 - Q$85 - Q$40)</f>
        <v>10</v>
      </c>
      <c r="R284" s="8">
        <f xml:space="preserve"> (Data!$C$46 - R$85 - R$40)</f>
        <v>9</v>
      </c>
      <c r="S284" s="8">
        <f xml:space="preserve"> (Data!$C$46 - S$85 - S$40)</f>
        <v>9</v>
      </c>
      <c r="T284" s="8">
        <f xml:space="preserve"> (Data!$C$46 - T$85 - T$40)</f>
        <v>8</v>
      </c>
      <c r="U284" s="8">
        <f xml:space="preserve"> (Data!$C$46 - U$85 - U$40)</f>
        <v>8</v>
      </c>
    </row>
    <row r="285" spans="1:21">
      <c r="A285" s="8" t="s">
        <v>66</v>
      </c>
      <c r="B285" s="8">
        <f xml:space="preserve"> (Data!$C$46 - B$84 - B$40)</f>
        <v>19</v>
      </c>
      <c r="C285" s="8">
        <f xml:space="preserve"> (Data!$C$46 - C$84 - C$40)</f>
        <v>18</v>
      </c>
      <c r="D285" s="8">
        <f xml:space="preserve"> (Data!$C$46 - D$84 - D$40)</f>
        <v>21</v>
      </c>
      <c r="E285" s="8">
        <f xml:space="preserve"> (Data!$C$46 - E$84 - E$40)</f>
        <v>20</v>
      </c>
      <c r="F285" s="8">
        <f xml:space="preserve"> (Data!$C$46 - F$84 - F$40)</f>
        <v>20</v>
      </c>
      <c r="G285" s="8">
        <f xml:space="preserve"> (Data!$C$46 - G$84 - G$40)</f>
        <v>19</v>
      </c>
      <c r="H285" s="8">
        <f xml:space="preserve"> (Data!$C$46 - H$84 - H$40)</f>
        <v>19</v>
      </c>
      <c r="I285" s="8">
        <f xml:space="preserve"> (Data!$C$46 - I$84 - I$40)</f>
        <v>18</v>
      </c>
      <c r="J285" s="8">
        <f xml:space="preserve"> (Data!$C$46 - J$84 - J$40)</f>
        <v>18</v>
      </c>
      <c r="K285" s="8">
        <f xml:space="preserve"> (Data!$C$46 - K$84 - K$40)</f>
        <v>16</v>
      </c>
      <c r="L285" s="8">
        <f xml:space="preserve"> (Data!$C$46 - L$84 - L$40)</f>
        <v>15</v>
      </c>
      <c r="M285" s="8">
        <f xml:space="preserve"> (Data!$C$46 - M$84 - M$40)</f>
        <v>15</v>
      </c>
      <c r="N285" s="8">
        <f xml:space="preserve"> (Data!$C$46 - N$84 - N$40)</f>
        <v>14</v>
      </c>
      <c r="O285" s="8">
        <f xml:space="preserve"> (Data!$C$46 - O$84 - O$40)</f>
        <v>14</v>
      </c>
      <c r="P285" s="8">
        <f xml:space="preserve"> (Data!$C$46 - P$84 - P$40)</f>
        <v>13</v>
      </c>
      <c r="Q285" s="8">
        <f xml:space="preserve"> (Data!$C$46 - Q$84 - Q$40)</f>
        <v>13</v>
      </c>
      <c r="R285" s="8">
        <f xml:space="preserve"> (Data!$C$46 - R$84 - R$40)</f>
        <v>12</v>
      </c>
      <c r="S285" s="8">
        <f xml:space="preserve"> (Data!$C$46 - S$84 - S$40)</f>
        <v>12</v>
      </c>
      <c r="T285" s="8">
        <f xml:space="preserve"> (Data!$C$46 - T$84 - T$40)</f>
        <v>11</v>
      </c>
      <c r="U285" s="8">
        <f xml:space="preserve"> (Data!$C$46 - U$84 - U$40)</f>
        <v>11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15</v>
      </c>
      <c r="C289" s="8">
        <f xml:space="preserve"> (Data!$D$44 - C$86 - C$40)</f>
        <v>14</v>
      </c>
      <c r="D289" s="8">
        <f xml:space="preserve"> (Data!$D$44 - D$86 - D$40)</f>
        <v>16</v>
      </c>
      <c r="E289" s="8">
        <f xml:space="preserve"> (Data!$D$44 - E$86 - E$40)</f>
        <v>15</v>
      </c>
      <c r="F289" s="8">
        <f xml:space="preserve"> (Data!$D$44 - F$86 - F$40)</f>
        <v>15</v>
      </c>
      <c r="G289" s="8">
        <f xml:space="preserve"> (Data!$D$44 - G$86 - G$40)</f>
        <v>14</v>
      </c>
      <c r="H289" s="8">
        <f xml:space="preserve"> (Data!$D$44 - H$86 - H$40)</f>
        <v>14</v>
      </c>
      <c r="I289" s="8">
        <f xml:space="preserve"> (Data!$D$44 - I$86 - I$40)</f>
        <v>12</v>
      </c>
      <c r="J289" s="8">
        <f xml:space="preserve"> (Data!$D$44 - J$86 - J$40)</f>
        <v>12</v>
      </c>
      <c r="K289" s="8">
        <f xml:space="preserve"> (Data!$D$44 - K$86 - K$40)</f>
        <v>11</v>
      </c>
      <c r="L289" s="8">
        <f xml:space="preserve"> (Data!$D$44 - L$86 - L$40)</f>
        <v>10</v>
      </c>
      <c r="M289" s="8">
        <f xml:space="preserve"> (Data!$D$44 - M$86 - M$40)</f>
        <v>10</v>
      </c>
      <c r="N289" s="8">
        <f xml:space="preserve"> (Data!$D$44 - N$86 - N$40)</f>
        <v>10</v>
      </c>
      <c r="O289" s="8">
        <f xml:space="preserve"> (Data!$D$44 - O$86 - O$40)</f>
        <v>9</v>
      </c>
      <c r="P289" s="8">
        <f xml:space="preserve"> (Data!$D$44 - P$86 - P$40)</f>
        <v>9</v>
      </c>
      <c r="Q289" s="8">
        <f xml:space="preserve"> (Data!$D$44 - Q$86 - Q$40)</f>
        <v>8</v>
      </c>
      <c r="R289" s="8">
        <f xml:space="preserve"> (Data!$D$44 - R$86 - R$40)</f>
        <v>7</v>
      </c>
      <c r="S289" s="8">
        <f xml:space="preserve"> (Data!$D$44 - S$86 - S$40)</f>
        <v>7</v>
      </c>
      <c r="T289" s="8">
        <f xml:space="preserve"> (Data!$D$44 - T$86 - T$40)</f>
        <v>6</v>
      </c>
      <c r="U289" s="8">
        <f xml:space="preserve"> (Data!$D$44 - U$86 - U$40)</f>
        <v>6</v>
      </c>
    </row>
    <row r="290" spans="1:21">
      <c r="A290" s="8" t="s">
        <v>64</v>
      </c>
      <c r="B290" s="8">
        <f xml:space="preserve"> (Data!$D$44 - B$85 - B$40)</f>
        <v>12</v>
      </c>
      <c r="C290" s="8">
        <f xml:space="preserve"> (Data!$D$44 - C$85 - C$40)</f>
        <v>11</v>
      </c>
      <c r="D290" s="8">
        <f xml:space="preserve"> (Data!$D$44 - D$85 - D$40)</f>
        <v>13</v>
      </c>
      <c r="E290" s="8">
        <f xml:space="preserve"> (Data!$D$44 - E$85 - E$40)</f>
        <v>12</v>
      </c>
      <c r="F290" s="8">
        <f xml:space="preserve"> (Data!$D$44 - F$85 - F$40)</f>
        <v>12</v>
      </c>
      <c r="G290" s="8">
        <f xml:space="preserve"> (Data!$D$44 - G$85 - G$40)</f>
        <v>11</v>
      </c>
      <c r="H290" s="8">
        <f xml:space="preserve"> (Data!$D$44 - H$85 - H$40)</f>
        <v>11</v>
      </c>
      <c r="I290" s="8">
        <f xml:space="preserve"> (Data!$D$44 - I$85 - I$40)</f>
        <v>10</v>
      </c>
      <c r="J290" s="8">
        <f xml:space="preserve"> (Data!$D$44 - J$85 - J$40)</f>
        <v>10</v>
      </c>
      <c r="K290" s="8">
        <f xml:space="preserve"> (Data!$D$44 - K$85 - K$40)</f>
        <v>8</v>
      </c>
      <c r="L290" s="8">
        <f xml:space="preserve"> (Data!$D$44 - L$85 - L$40)</f>
        <v>7</v>
      </c>
      <c r="M290" s="8">
        <f xml:space="preserve"> (Data!$D$44 - M$85 - M$40)</f>
        <v>7</v>
      </c>
      <c r="N290" s="8">
        <f xml:space="preserve"> (Data!$D$44 - N$85 - N$40)</f>
        <v>6</v>
      </c>
      <c r="O290" s="8">
        <f xml:space="preserve"> (Data!$D$44 - O$85 - O$40)</f>
        <v>6</v>
      </c>
      <c r="P290" s="8">
        <f xml:space="preserve"> (Data!$D$44 - P$85 - P$40)</f>
        <v>5</v>
      </c>
      <c r="Q290" s="8">
        <f xml:space="preserve"> (Data!$D$44 - Q$85 - Q$40)</f>
        <v>5</v>
      </c>
      <c r="R290" s="8">
        <f xml:space="preserve"> (Data!$D$44 - R$85 - R$40)</f>
        <v>4</v>
      </c>
      <c r="S290" s="8">
        <f xml:space="preserve"> (Data!$D$44 - S$85 - S$40)</f>
        <v>4</v>
      </c>
      <c r="T290" s="8">
        <f xml:space="preserve"> (Data!$D$44 - T$85 - T$40)</f>
        <v>3</v>
      </c>
      <c r="U290" s="8">
        <f xml:space="preserve"> (Data!$D$44 - U$85 - U$40)</f>
        <v>3</v>
      </c>
    </row>
    <row r="291" spans="1:21">
      <c r="A291" s="8" t="s">
        <v>65</v>
      </c>
      <c r="B291" s="8">
        <f xml:space="preserve"> (Data!$D$44 - B$85 - B$40)</f>
        <v>12</v>
      </c>
      <c r="C291" s="8">
        <f xml:space="preserve"> (Data!$D$44 - C$85 - C$40)</f>
        <v>11</v>
      </c>
      <c r="D291" s="8">
        <f xml:space="preserve"> (Data!$D$44 - D$85 - D$40)</f>
        <v>13</v>
      </c>
      <c r="E291" s="8">
        <f xml:space="preserve"> (Data!$D$44 - E$85 - E$40)</f>
        <v>12</v>
      </c>
      <c r="F291" s="8">
        <f xml:space="preserve"> (Data!$D$44 - F$85 - F$40)</f>
        <v>12</v>
      </c>
      <c r="G291" s="8">
        <f xml:space="preserve"> (Data!$D$44 - G$85 - G$40)</f>
        <v>11</v>
      </c>
      <c r="H291" s="8">
        <f xml:space="preserve"> (Data!$D$44 - H$85 - H$40)</f>
        <v>11</v>
      </c>
      <c r="I291" s="8">
        <f xml:space="preserve"> (Data!$D$44 - I$85 - I$40)</f>
        <v>10</v>
      </c>
      <c r="J291" s="8">
        <f xml:space="preserve"> (Data!$D$44 - J$85 - J$40)</f>
        <v>10</v>
      </c>
      <c r="K291" s="8">
        <f xml:space="preserve"> (Data!$D$44 - K$85 - K$40)</f>
        <v>8</v>
      </c>
      <c r="L291" s="8">
        <f xml:space="preserve"> (Data!$D$44 - L$85 - L$40)</f>
        <v>7</v>
      </c>
      <c r="M291" s="8">
        <f xml:space="preserve"> (Data!$D$44 - M$85 - M$40)</f>
        <v>7</v>
      </c>
      <c r="N291" s="8">
        <f xml:space="preserve"> (Data!$D$44 - N$85 - N$40)</f>
        <v>6</v>
      </c>
      <c r="O291" s="8">
        <f xml:space="preserve"> (Data!$D$44 - O$85 - O$40)</f>
        <v>6</v>
      </c>
      <c r="P291" s="8">
        <f xml:space="preserve"> (Data!$D$44 - P$85 - P$40)</f>
        <v>5</v>
      </c>
      <c r="Q291" s="8">
        <f xml:space="preserve"> (Data!$D$44 - Q$85 - Q$40)</f>
        <v>5</v>
      </c>
      <c r="R291" s="8">
        <f xml:space="preserve"> (Data!$D$44 - R$85 - R$40)</f>
        <v>4</v>
      </c>
      <c r="S291" s="8">
        <f xml:space="preserve"> (Data!$D$44 - S$85 - S$40)</f>
        <v>4</v>
      </c>
      <c r="T291" s="8">
        <f xml:space="preserve"> (Data!$D$44 - T$85 - T$40)</f>
        <v>3</v>
      </c>
      <c r="U291" s="8">
        <f xml:space="preserve"> (Data!$D$44 - U$85 - U$40)</f>
        <v>3</v>
      </c>
    </row>
    <row r="292" spans="1:21">
      <c r="A292" s="8" t="s">
        <v>66</v>
      </c>
      <c r="B292" s="8">
        <f xml:space="preserve"> (Data!$D$44 - B$84 - B$40)</f>
        <v>14</v>
      </c>
      <c r="C292" s="8">
        <f xml:space="preserve"> (Data!$D$44 - C$84 - C$40)</f>
        <v>13</v>
      </c>
      <c r="D292" s="8">
        <f xml:space="preserve"> (Data!$D$44 - D$84 - D$40)</f>
        <v>16</v>
      </c>
      <c r="E292" s="8">
        <f xml:space="preserve"> (Data!$D$44 - E$84 - E$40)</f>
        <v>15</v>
      </c>
      <c r="F292" s="8">
        <f xml:space="preserve"> (Data!$D$44 - F$84 - F$40)</f>
        <v>15</v>
      </c>
      <c r="G292" s="8">
        <f xml:space="preserve"> (Data!$D$44 - G$84 - G$40)</f>
        <v>14</v>
      </c>
      <c r="H292" s="8">
        <f xml:space="preserve"> (Data!$D$44 - H$84 - H$40)</f>
        <v>14</v>
      </c>
      <c r="I292" s="8">
        <f xml:space="preserve"> (Data!$D$44 - I$84 - I$40)</f>
        <v>13</v>
      </c>
      <c r="J292" s="8">
        <f xml:space="preserve"> (Data!$D$44 - J$84 - J$40)</f>
        <v>13</v>
      </c>
      <c r="K292" s="8">
        <f xml:space="preserve"> (Data!$D$44 - K$84 - K$40)</f>
        <v>11</v>
      </c>
      <c r="L292" s="8">
        <f xml:space="preserve"> (Data!$D$44 - L$84 - L$40)</f>
        <v>10</v>
      </c>
      <c r="M292" s="8">
        <f xml:space="preserve"> (Data!$D$44 - M$84 - M$40)</f>
        <v>10</v>
      </c>
      <c r="N292" s="8">
        <f xml:space="preserve"> (Data!$D$44 - N$84 - N$40)</f>
        <v>9</v>
      </c>
      <c r="O292" s="8">
        <f xml:space="preserve"> (Data!$D$44 - O$84 - O$40)</f>
        <v>9</v>
      </c>
      <c r="P292" s="8">
        <f xml:space="preserve"> (Data!$D$44 - P$84 - P$40)</f>
        <v>8</v>
      </c>
      <c r="Q292" s="8">
        <f xml:space="preserve"> (Data!$D$44 - Q$84 - Q$40)</f>
        <v>8</v>
      </c>
      <c r="R292" s="8">
        <f xml:space="preserve"> (Data!$D$44 - R$84 - R$40)</f>
        <v>7</v>
      </c>
      <c r="S292" s="8">
        <f xml:space="preserve"> (Data!$D$44 - S$84 - S$40)</f>
        <v>7</v>
      </c>
      <c r="T292" s="8">
        <f xml:space="preserve"> (Data!$D$44 - T$84 - T$40)</f>
        <v>6</v>
      </c>
      <c r="U292" s="8">
        <f xml:space="preserve"> (Data!$D$44 - U$84 - U$40)</f>
        <v>6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20</v>
      </c>
      <c r="C294" s="8">
        <f xml:space="preserve"> (Data!$D$45 - C$86 - C$40)</f>
        <v>19</v>
      </c>
      <c r="D294" s="8">
        <f xml:space="preserve"> (Data!$D$45 - D$86 - D$40)</f>
        <v>21</v>
      </c>
      <c r="E294" s="8">
        <f xml:space="preserve"> (Data!$D$45 - E$86 - E$40)</f>
        <v>20</v>
      </c>
      <c r="F294" s="8">
        <f xml:space="preserve"> (Data!$D$45 - F$86 - F$40)</f>
        <v>20</v>
      </c>
      <c r="G294" s="8">
        <f xml:space="preserve"> (Data!$D$45 - G$86 - G$40)</f>
        <v>19</v>
      </c>
      <c r="H294" s="8">
        <f xml:space="preserve"> (Data!$D$45 - H$86 - H$40)</f>
        <v>19</v>
      </c>
      <c r="I294" s="8">
        <f xml:space="preserve"> (Data!$D$45 - I$86 - I$40)</f>
        <v>17</v>
      </c>
      <c r="J294" s="8">
        <f xml:space="preserve"> (Data!$D$45 - J$86 - J$40)</f>
        <v>17</v>
      </c>
      <c r="K294" s="8">
        <f xml:space="preserve"> (Data!$D$45 - K$86 - K$40)</f>
        <v>16</v>
      </c>
      <c r="L294" s="8">
        <f xml:space="preserve"> (Data!$D$45 - L$86 - L$40)</f>
        <v>15</v>
      </c>
      <c r="M294" s="8">
        <f xml:space="preserve"> (Data!$D$45 - M$86 - M$40)</f>
        <v>15</v>
      </c>
      <c r="N294" s="8">
        <f xml:space="preserve"> (Data!$D$45 - N$86 - N$40)</f>
        <v>15</v>
      </c>
      <c r="O294" s="8">
        <f xml:space="preserve"> (Data!$D$45 - O$86 - O$40)</f>
        <v>14</v>
      </c>
      <c r="P294" s="8">
        <f xml:space="preserve"> (Data!$D$45 - P$86 - P$40)</f>
        <v>14</v>
      </c>
      <c r="Q294" s="8">
        <f xml:space="preserve"> (Data!$D$45 - Q$86 - Q$40)</f>
        <v>13</v>
      </c>
      <c r="R294" s="8">
        <f xml:space="preserve"> (Data!$D$45 - R$86 - R$40)</f>
        <v>12</v>
      </c>
      <c r="S294" s="8">
        <f xml:space="preserve"> (Data!$D$45 - S$86 - S$40)</f>
        <v>12</v>
      </c>
      <c r="T294" s="8">
        <f xml:space="preserve"> (Data!$D$45 - T$86 - T$40)</f>
        <v>11</v>
      </c>
      <c r="U294" s="8">
        <f xml:space="preserve"> (Data!$D$45 - U$86 - U$40)</f>
        <v>11</v>
      </c>
    </row>
    <row r="295" spans="1:21">
      <c r="A295" s="8" t="s">
        <v>64</v>
      </c>
      <c r="B295" s="8">
        <f xml:space="preserve"> (Data!$D$45 - B$85 - B$40)</f>
        <v>17</v>
      </c>
      <c r="C295" s="8">
        <f xml:space="preserve"> (Data!$D$45 - C$85 - C$40)</f>
        <v>16</v>
      </c>
      <c r="D295" s="8">
        <f xml:space="preserve"> (Data!$D$45 - D$85 - D$40)</f>
        <v>18</v>
      </c>
      <c r="E295" s="8">
        <f xml:space="preserve"> (Data!$D$45 - E$85 - E$40)</f>
        <v>17</v>
      </c>
      <c r="F295" s="8">
        <f xml:space="preserve"> (Data!$D$45 - F$85 - F$40)</f>
        <v>17</v>
      </c>
      <c r="G295" s="8">
        <f xml:space="preserve"> (Data!$D$45 - G$85 - G$40)</f>
        <v>16</v>
      </c>
      <c r="H295" s="8">
        <f xml:space="preserve"> (Data!$D$45 - H$85 - H$40)</f>
        <v>16</v>
      </c>
      <c r="I295" s="8">
        <f xml:space="preserve"> (Data!$D$45 - I$85 - I$40)</f>
        <v>15</v>
      </c>
      <c r="J295" s="8">
        <f xml:space="preserve"> (Data!$D$45 - J$85 - J$40)</f>
        <v>15</v>
      </c>
      <c r="K295" s="8">
        <f xml:space="preserve"> (Data!$D$45 - K$85 - K$40)</f>
        <v>13</v>
      </c>
      <c r="L295" s="8">
        <f xml:space="preserve"> (Data!$D$45 - L$85 - L$40)</f>
        <v>12</v>
      </c>
      <c r="M295" s="8">
        <f xml:space="preserve"> (Data!$D$45 - M$85 - M$40)</f>
        <v>12</v>
      </c>
      <c r="N295" s="8">
        <f xml:space="preserve"> (Data!$D$45 - N$85 - N$40)</f>
        <v>11</v>
      </c>
      <c r="O295" s="8">
        <f xml:space="preserve"> (Data!$D$45 - O$85 - O$40)</f>
        <v>11</v>
      </c>
      <c r="P295" s="8">
        <f xml:space="preserve"> (Data!$D$45 - P$85 - P$40)</f>
        <v>10</v>
      </c>
      <c r="Q295" s="8">
        <f xml:space="preserve"> (Data!$D$45 - Q$85 - Q$40)</f>
        <v>10</v>
      </c>
      <c r="R295" s="8">
        <f xml:space="preserve"> (Data!$D$45 - R$85 - R$40)</f>
        <v>9</v>
      </c>
      <c r="S295" s="8">
        <f xml:space="preserve"> (Data!$D$45 - S$85 - S$40)</f>
        <v>9</v>
      </c>
      <c r="T295" s="8">
        <f xml:space="preserve"> (Data!$D$45 - T$85 - T$40)</f>
        <v>8</v>
      </c>
      <c r="U295" s="8">
        <f xml:space="preserve"> (Data!$D$45 - U$85 - U$40)</f>
        <v>8</v>
      </c>
    </row>
    <row r="296" spans="1:21">
      <c r="A296" s="8" t="s">
        <v>65</v>
      </c>
      <c r="B296" s="8">
        <f xml:space="preserve"> (Data!$D$45 - B$85 - B$40)</f>
        <v>17</v>
      </c>
      <c r="C296" s="8">
        <f xml:space="preserve"> (Data!$D$45 - C$85 - C$40)</f>
        <v>16</v>
      </c>
      <c r="D296" s="8">
        <f xml:space="preserve"> (Data!$D$45 - D$85 - D$40)</f>
        <v>18</v>
      </c>
      <c r="E296" s="8">
        <f xml:space="preserve"> (Data!$D$45 - E$85 - E$40)</f>
        <v>17</v>
      </c>
      <c r="F296" s="8">
        <f xml:space="preserve"> (Data!$D$45 - F$85 - F$40)</f>
        <v>17</v>
      </c>
      <c r="G296" s="8">
        <f xml:space="preserve"> (Data!$D$45 - G$85 - G$40)</f>
        <v>16</v>
      </c>
      <c r="H296" s="8">
        <f xml:space="preserve"> (Data!$D$45 - H$85 - H$40)</f>
        <v>16</v>
      </c>
      <c r="I296" s="8">
        <f xml:space="preserve"> (Data!$D$45 - I$85 - I$40)</f>
        <v>15</v>
      </c>
      <c r="J296" s="8">
        <f xml:space="preserve"> (Data!$D$45 - J$85 - J$40)</f>
        <v>15</v>
      </c>
      <c r="K296" s="8">
        <f xml:space="preserve"> (Data!$D$45 - K$85 - K$40)</f>
        <v>13</v>
      </c>
      <c r="L296" s="8">
        <f xml:space="preserve"> (Data!$D$45 - L$85 - L$40)</f>
        <v>12</v>
      </c>
      <c r="M296" s="8">
        <f xml:space="preserve"> (Data!$D$45 - M$85 - M$40)</f>
        <v>12</v>
      </c>
      <c r="N296" s="8">
        <f xml:space="preserve"> (Data!$D$45 - N$85 - N$40)</f>
        <v>11</v>
      </c>
      <c r="O296" s="8">
        <f xml:space="preserve"> (Data!$D$45 - O$85 - O$40)</f>
        <v>11</v>
      </c>
      <c r="P296" s="8">
        <f xml:space="preserve"> (Data!$D$45 - P$85 - P$40)</f>
        <v>10</v>
      </c>
      <c r="Q296" s="8">
        <f xml:space="preserve"> (Data!$D$45 - Q$85 - Q$40)</f>
        <v>10</v>
      </c>
      <c r="R296" s="8">
        <f xml:space="preserve"> (Data!$D$45 - R$85 - R$40)</f>
        <v>9</v>
      </c>
      <c r="S296" s="8">
        <f xml:space="preserve"> (Data!$D$45 - S$85 - S$40)</f>
        <v>9</v>
      </c>
      <c r="T296" s="8">
        <f xml:space="preserve"> (Data!$D$45 - T$85 - T$40)</f>
        <v>8</v>
      </c>
      <c r="U296" s="8">
        <f xml:space="preserve"> (Data!$D$45 - U$85 - U$40)</f>
        <v>8</v>
      </c>
    </row>
    <row r="297" spans="1:21">
      <c r="A297" s="8" t="s">
        <v>66</v>
      </c>
      <c r="B297" s="8">
        <f xml:space="preserve"> (Data!$D$45 - B$84 - B$40)</f>
        <v>19</v>
      </c>
      <c r="C297" s="8">
        <f xml:space="preserve"> (Data!$D$45 - C$84 - C$40)</f>
        <v>18</v>
      </c>
      <c r="D297" s="8">
        <f xml:space="preserve"> (Data!$D$45 - D$84 - D$40)</f>
        <v>21</v>
      </c>
      <c r="E297" s="8">
        <f xml:space="preserve"> (Data!$D$45 - E$84 - E$40)</f>
        <v>20</v>
      </c>
      <c r="F297" s="8">
        <f xml:space="preserve"> (Data!$D$45 - F$84 - F$40)</f>
        <v>20</v>
      </c>
      <c r="G297" s="8">
        <f xml:space="preserve"> (Data!$D$45 - G$84 - G$40)</f>
        <v>19</v>
      </c>
      <c r="H297" s="8">
        <f xml:space="preserve"> (Data!$D$45 - H$84 - H$40)</f>
        <v>19</v>
      </c>
      <c r="I297" s="8">
        <f xml:space="preserve"> (Data!$D$45 - I$84 - I$40)</f>
        <v>18</v>
      </c>
      <c r="J297" s="8">
        <f xml:space="preserve"> (Data!$D$45 - J$84 - J$40)</f>
        <v>18</v>
      </c>
      <c r="K297" s="8">
        <f xml:space="preserve"> (Data!$D$45 - K$84 - K$40)</f>
        <v>16</v>
      </c>
      <c r="L297" s="8">
        <f xml:space="preserve"> (Data!$D$45 - L$84 - L$40)</f>
        <v>15</v>
      </c>
      <c r="M297" s="8">
        <f xml:space="preserve"> (Data!$D$45 - M$84 - M$40)</f>
        <v>15</v>
      </c>
      <c r="N297" s="8">
        <f xml:space="preserve"> (Data!$D$45 - N$84 - N$40)</f>
        <v>14</v>
      </c>
      <c r="O297" s="8">
        <f xml:space="preserve"> (Data!$D$45 - O$84 - O$40)</f>
        <v>14</v>
      </c>
      <c r="P297" s="8">
        <f xml:space="preserve"> (Data!$D$45 - P$84 - P$40)</f>
        <v>13</v>
      </c>
      <c r="Q297" s="8">
        <f xml:space="preserve"> (Data!$D$45 - Q$84 - Q$40)</f>
        <v>13</v>
      </c>
      <c r="R297" s="8">
        <f xml:space="preserve"> (Data!$D$45 - R$84 - R$40)</f>
        <v>12</v>
      </c>
      <c r="S297" s="8">
        <f xml:space="preserve"> (Data!$D$45 - S$84 - S$40)</f>
        <v>12</v>
      </c>
      <c r="T297" s="8">
        <f xml:space="preserve"> (Data!$D$45 - T$84 - T$40)</f>
        <v>11</v>
      </c>
      <c r="U297" s="8">
        <f xml:space="preserve"> (Data!$D$45 - U$84 - U$40)</f>
        <v>11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25</v>
      </c>
      <c r="C299" s="8">
        <f xml:space="preserve"> (Data!$D$46 - C$86 - C$40)</f>
        <v>24</v>
      </c>
      <c r="D299" s="8">
        <f xml:space="preserve"> (Data!$D$46 - D$86 - D$40)</f>
        <v>26</v>
      </c>
      <c r="E299" s="8">
        <f xml:space="preserve"> (Data!$D$46 - E$86 - E$40)</f>
        <v>25</v>
      </c>
      <c r="F299" s="8">
        <f xml:space="preserve"> (Data!$D$46 - F$86 - F$40)</f>
        <v>25</v>
      </c>
      <c r="G299" s="8">
        <f xml:space="preserve"> (Data!$D$46 - G$86 - G$40)</f>
        <v>24</v>
      </c>
      <c r="H299" s="8">
        <f xml:space="preserve"> (Data!$D$46 - H$86 - H$40)</f>
        <v>24</v>
      </c>
      <c r="I299" s="8">
        <f xml:space="preserve"> (Data!$D$46 - I$86 - I$40)</f>
        <v>22</v>
      </c>
      <c r="J299" s="8">
        <f xml:space="preserve"> (Data!$D$46 - J$86 - J$40)</f>
        <v>22</v>
      </c>
      <c r="K299" s="8">
        <f xml:space="preserve"> (Data!$D$46 - K$86 - K$40)</f>
        <v>21</v>
      </c>
      <c r="L299" s="8">
        <f xml:space="preserve"> (Data!$D$46 - L$86 - L$40)</f>
        <v>20</v>
      </c>
      <c r="M299" s="8">
        <f xml:space="preserve"> (Data!$D$46 - M$86 - M$40)</f>
        <v>20</v>
      </c>
      <c r="N299" s="8">
        <f xml:space="preserve"> (Data!$D$46 - N$86 - N$40)</f>
        <v>20</v>
      </c>
      <c r="O299" s="8">
        <f xml:space="preserve"> (Data!$D$46 - O$86 - O$40)</f>
        <v>19</v>
      </c>
      <c r="P299" s="8">
        <f xml:space="preserve"> (Data!$D$46 - P$86 - P$40)</f>
        <v>19</v>
      </c>
      <c r="Q299" s="8">
        <f xml:space="preserve"> (Data!$D$46 - Q$86 - Q$40)</f>
        <v>18</v>
      </c>
      <c r="R299" s="8">
        <f xml:space="preserve"> (Data!$D$46 - R$86 - R$40)</f>
        <v>17</v>
      </c>
      <c r="S299" s="8">
        <f xml:space="preserve"> (Data!$D$46 - S$86 - S$40)</f>
        <v>17</v>
      </c>
      <c r="T299" s="8">
        <f xml:space="preserve"> (Data!$D$46 - T$86 - T$40)</f>
        <v>16</v>
      </c>
      <c r="U299" s="8">
        <f xml:space="preserve"> (Data!$D$46 - U$86 - U$40)</f>
        <v>16</v>
      </c>
    </row>
    <row r="300" spans="1:21">
      <c r="A300" s="8" t="s">
        <v>64</v>
      </c>
      <c r="B300" s="8">
        <f xml:space="preserve"> (Data!$D$46 - B$85 - B$40)</f>
        <v>22</v>
      </c>
      <c r="C300" s="8">
        <f xml:space="preserve"> (Data!$D$46 - C$85 - C$40)</f>
        <v>21</v>
      </c>
      <c r="D300" s="8">
        <f xml:space="preserve"> (Data!$D$46 - D$85 - D$40)</f>
        <v>23</v>
      </c>
      <c r="E300" s="8">
        <f xml:space="preserve"> (Data!$D$46 - E$85 - E$40)</f>
        <v>22</v>
      </c>
      <c r="F300" s="8">
        <f xml:space="preserve"> (Data!$D$46 - F$85 - F$40)</f>
        <v>22</v>
      </c>
      <c r="G300" s="8">
        <f xml:space="preserve"> (Data!$D$46 - G$85 - G$40)</f>
        <v>21</v>
      </c>
      <c r="H300" s="8">
        <f xml:space="preserve"> (Data!$D$46 - H$85 - H$40)</f>
        <v>21</v>
      </c>
      <c r="I300" s="8">
        <f xml:space="preserve"> (Data!$D$46 - I$85 - I$40)</f>
        <v>20</v>
      </c>
      <c r="J300" s="8">
        <f xml:space="preserve"> (Data!$D$46 - J$85 - J$40)</f>
        <v>20</v>
      </c>
      <c r="K300" s="8">
        <f xml:space="preserve"> (Data!$D$46 - K$85 - K$40)</f>
        <v>18</v>
      </c>
      <c r="L300" s="8">
        <f xml:space="preserve"> (Data!$D$46 - L$85 - L$40)</f>
        <v>17</v>
      </c>
      <c r="M300" s="8">
        <f xml:space="preserve"> (Data!$D$46 - M$85 - M$40)</f>
        <v>17</v>
      </c>
      <c r="N300" s="8">
        <f xml:space="preserve"> (Data!$D$46 - N$85 - N$40)</f>
        <v>16</v>
      </c>
      <c r="O300" s="8">
        <f xml:space="preserve"> (Data!$D$46 - O$85 - O$40)</f>
        <v>16</v>
      </c>
      <c r="P300" s="8">
        <f xml:space="preserve"> (Data!$D$46 - P$85 - P$40)</f>
        <v>15</v>
      </c>
      <c r="Q300" s="8">
        <f xml:space="preserve"> (Data!$D$46 - Q$85 - Q$40)</f>
        <v>15</v>
      </c>
      <c r="R300" s="8">
        <f xml:space="preserve"> (Data!$D$46 - R$85 - R$40)</f>
        <v>14</v>
      </c>
      <c r="S300" s="8">
        <f xml:space="preserve"> (Data!$D$46 - S$85 - S$40)</f>
        <v>14</v>
      </c>
      <c r="T300" s="8">
        <f xml:space="preserve"> (Data!$D$46 - T$85 - T$40)</f>
        <v>13</v>
      </c>
      <c r="U300" s="8">
        <f xml:space="preserve"> (Data!$D$46 - U$85 - U$40)</f>
        <v>13</v>
      </c>
    </row>
    <row r="301" spans="1:21">
      <c r="A301" s="8" t="s">
        <v>65</v>
      </c>
      <c r="B301" s="8">
        <f xml:space="preserve"> (Data!$D$46 - B$85 - B$40)</f>
        <v>22</v>
      </c>
      <c r="C301" s="8">
        <f xml:space="preserve"> (Data!$D$46 - C$85 - C$40)</f>
        <v>21</v>
      </c>
      <c r="D301" s="8">
        <f xml:space="preserve"> (Data!$D$46 - D$85 - D$40)</f>
        <v>23</v>
      </c>
      <c r="E301" s="8">
        <f xml:space="preserve"> (Data!$D$46 - E$85 - E$40)</f>
        <v>22</v>
      </c>
      <c r="F301" s="8">
        <f xml:space="preserve"> (Data!$D$46 - F$85 - F$40)</f>
        <v>22</v>
      </c>
      <c r="G301" s="8">
        <f xml:space="preserve"> (Data!$D$46 - G$85 - G$40)</f>
        <v>21</v>
      </c>
      <c r="H301" s="8">
        <f xml:space="preserve"> (Data!$D$46 - H$85 - H$40)</f>
        <v>21</v>
      </c>
      <c r="I301" s="8">
        <f xml:space="preserve"> (Data!$D$46 - I$85 - I$40)</f>
        <v>20</v>
      </c>
      <c r="J301" s="8">
        <f xml:space="preserve"> (Data!$D$46 - J$85 - J$40)</f>
        <v>20</v>
      </c>
      <c r="K301" s="8">
        <f xml:space="preserve"> (Data!$D$46 - K$85 - K$40)</f>
        <v>18</v>
      </c>
      <c r="L301" s="8">
        <f xml:space="preserve"> (Data!$D$46 - L$85 - L$40)</f>
        <v>17</v>
      </c>
      <c r="M301" s="8">
        <f xml:space="preserve"> (Data!$D$46 - M$85 - M$40)</f>
        <v>17</v>
      </c>
      <c r="N301" s="8">
        <f xml:space="preserve"> (Data!$D$46 - N$85 - N$40)</f>
        <v>16</v>
      </c>
      <c r="O301" s="8">
        <f xml:space="preserve"> (Data!$D$46 - O$85 - O$40)</f>
        <v>16</v>
      </c>
      <c r="P301" s="8">
        <f xml:space="preserve"> (Data!$D$46 - P$85 - P$40)</f>
        <v>15</v>
      </c>
      <c r="Q301" s="8">
        <f xml:space="preserve"> (Data!$D$46 - Q$85 - Q$40)</f>
        <v>15</v>
      </c>
      <c r="R301" s="8">
        <f xml:space="preserve"> (Data!$D$46 - R$85 - R$40)</f>
        <v>14</v>
      </c>
      <c r="S301" s="8">
        <f xml:space="preserve"> (Data!$D$46 - S$85 - S$40)</f>
        <v>14</v>
      </c>
      <c r="T301" s="8">
        <f xml:space="preserve"> (Data!$D$46 - T$85 - T$40)</f>
        <v>13</v>
      </c>
      <c r="U301" s="8">
        <f xml:space="preserve"> (Data!$D$46 - U$85 - U$40)</f>
        <v>13</v>
      </c>
    </row>
    <row r="302" spans="1:21">
      <c r="A302" s="8" t="s">
        <v>66</v>
      </c>
      <c r="B302" s="8">
        <f xml:space="preserve"> (Data!$D$46 - B$84 - B$40)</f>
        <v>24</v>
      </c>
      <c r="C302" s="8">
        <f xml:space="preserve"> (Data!$D$46 - C$84 - C$40)</f>
        <v>23</v>
      </c>
      <c r="D302" s="8">
        <f xml:space="preserve"> (Data!$D$46 - D$84 - D$40)</f>
        <v>26</v>
      </c>
      <c r="E302" s="8">
        <f xml:space="preserve"> (Data!$D$46 - E$84 - E$40)</f>
        <v>25</v>
      </c>
      <c r="F302" s="8">
        <f xml:space="preserve"> (Data!$D$46 - F$84 - F$40)</f>
        <v>25</v>
      </c>
      <c r="G302" s="8">
        <f xml:space="preserve"> (Data!$D$46 - G$84 - G$40)</f>
        <v>24</v>
      </c>
      <c r="H302" s="8">
        <f xml:space="preserve"> (Data!$D$46 - H$84 - H$40)</f>
        <v>24</v>
      </c>
      <c r="I302" s="8">
        <f xml:space="preserve"> (Data!$D$46 - I$84 - I$40)</f>
        <v>23</v>
      </c>
      <c r="J302" s="8">
        <f xml:space="preserve"> (Data!$D$46 - J$84 - J$40)</f>
        <v>23</v>
      </c>
      <c r="K302" s="8">
        <f xml:space="preserve"> (Data!$D$46 - K$84 - K$40)</f>
        <v>21</v>
      </c>
      <c r="L302" s="8">
        <f xml:space="preserve"> (Data!$D$46 - L$84 - L$40)</f>
        <v>20</v>
      </c>
      <c r="M302" s="8">
        <f xml:space="preserve"> (Data!$D$46 - M$84 - M$40)</f>
        <v>20</v>
      </c>
      <c r="N302" s="8">
        <f xml:space="preserve"> (Data!$D$46 - N$84 - N$40)</f>
        <v>19</v>
      </c>
      <c r="O302" s="8">
        <f xml:space="preserve"> (Data!$D$46 - O$84 - O$40)</f>
        <v>19</v>
      </c>
      <c r="P302" s="8">
        <f xml:space="preserve"> (Data!$D$46 - P$84 - P$40)</f>
        <v>18</v>
      </c>
      <c r="Q302" s="8">
        <f xml:space="preserve"> (Data!$D$46 - Q$84 - Q$40)</f>
        <v>18</v>
      </c>
      <c r="R302" s="8">
        <f xml:space="preserve"> (Data!$D$46 - R$84 - R$40)</f>
        <v>17</v>
      </c>
      <c r="S302" s="8">
        <f xml:space="preserve"> (Data!$D$46 - S$84 - S$40)</f>
        <v>17</v>
      </c>
      <c r="T302" s="8">
        <f xml:space="preserve"> (Data!$D$46 - T$84 - T$40)</f>
        <v>16</v>
      </c>
      <c r="U302" s="8">
        <f xml:space="preserve"> (Data!$D$46 - U$84 - U$40)</f>
        <v>16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25</v>
      </c>
      <c r="C306" s="8">
        <f xml:space="preserve"> (Data!$E$44 - C$86 - C$40)</f>
        <v>24</v>
      </c>
      <c r="D306" s="8">
        <f xml:space="preserve"> (Data!$E$44 - D$86 - D$40)</f>
        <v>26</v>
      </c>
      <c r="E306" s="8">
        <f xml:space="preserve"> (Data!$E$44 - E$86 - E$40)</f>
        <v>25</v>
      </c>
      <c r="F306" s="8">
        <f xml:space="preserve"> (Data!$E$44 - F$86 - F$40)</f>
        <v>25</v>
      </c>
      <c r="G306" s="8">
        <f xml:space="preserve"> (Data!$E$44 - G$86 - G$40)</f>
        <v>24</v>
      </c>
      <c r="H306" s="8">
        <f xml:space="preserve"> (Data!$E$44 - H$86 - H$40)</f>
        <v>24</v>
      </c>
      <c r="I306" s="8">
        <f xml:space="preserve"> (Data!$E$44 - I$86 - I$40)</f>
        <v>22</v>
      </c>
      <c r="J306" s="8">
        <f xml:space="preserve"> (Data!$E$44 - J$86 - J$40)</f>
        <v>22</v>
      </c>
      <c r="K306" s="8">
        <f xml:space="preserve"> (Data!$E$44 - K$86 - K$40)</f>
        <v>21</v>
      </c>
      <c r="L306" s="8">
        <f xml:space="preserve"> (Data!$E$44 - L$86 - L$40)</f>
        <v>20</v>
      </c>
      <c r="M306" s="8">
        <f xml:space="preserve"> (Data!$E$44 - M$86 - M$40)</f>
        <v>20</v>
      </c>
      <c r="N306" s="8">
        <f xml:space="preserve"> (Data!$E$44 - N$86 - N$40)</f>
        <v>20</v>
      </c>
      <c r="O306" s="8">
        <f xml:space="preserve"> (Data!$E$44 - O$86 - O$40)</f>
        <v>19</v>
      </c>
      <c r="P306" s="8">
        <f xml:space="preserve"> (Data!$E$44 - P$86 - P$40)</f>
        <v>19</v>
      </c>
      <c r="Q306" s="8">
        <f xml:space="preserve"> (Data!$E$44 - Q$86 - Q$40)</f>
        <v>18</v>
      </c>
      <c r="R306" s="8">
        <f xml:space="preserve"> (Data!$E$44 - R$86 - R$40)</f>
        <v>17</v>
      </c>
      <c r="S306" s="8">
        <f xml:space="preserve"> (Data!$E$44 - S$86 - S$40)</f>
        <v>17</v>
      </c>
      <c r="T306" s="8">
        <f xml:space="preserve"> (Data!$E$44 - T$86 - T$40)</f>
        <v>16</v>
      </c>
      <c r="U306" s="8">
        <f xml:space="preserve"> (Data!$E$44 - U$86 - U$40)</f>
        <v>16</v>
      </c>
    </row>
    <row r="307" spans="1:21">
      <c r="A307" s="8" t="s">
        <v>64</v>
      </c>
      <c r="B307" s="8">
        <f xml:space="preserve"> (Data!$E$44 - B$85 - B$40)</f>
        <v>22</v>
      </c>
      <c r="C307" s="8">
        <f xml:space="preserve"> (Data!$E$44 - C$85 - C$40)</f>
        <v>21</v>
      </c>
      <c r="D307" s="8">
        <f xml:space="preserve"> (Data!$E$44 - D$85 - D$40)</f>
        <v>23</v>
      </c>
      <c r="E307" s="8">
        <f xml:space="preserve"> (Data!$E$44 - E$85 - E$40)</f>
        <v>22</v>
      </c>
      <c r="F307" s="8">
        <f xml:space="preserve"> (Data!$E$44 - F$85 - F$40)</f>
        <v>22</v>
      </c>
      <c r="G307" s="8">
        <f xml:space="preserve"> (Data!$E$44 - G$85 - G$40)</f>
        <v>21</v>
      </c>
      <c r="H307" s="8">
        <f xml:space="preserve"> (Data!$E$44 - H$85 - H$40)</f>
        <v>21</v>
      </c>
      <c r="I307" s="8">
        <f xml:space="preserve"> (Data!$E$44 - I$85 - I$40)</f>
        <v>20</v>
      </c>
      <c r="J307" s="8">
        <f xml:space="preserve"> (Data!$E$44 - J$85 - J$40)</f>
        <v>20</v>
      </c>
      <c r="K307" s="8">
        <f xml:space="preserve"> (Data!$E$44 - K$85 - K$40)</f>
        <v>18</v>
      </c>
      <c r="L307" s="8">
        <f xml:space="preserve"> (Data!$E$44 - L$85 - L$40)</f>
        <v>17</v>
      </c>
      <c r="M307" s="8">
        <f xml:space="preserve"> (Data!$E$44 - M$85 - M$40)</f>
        <v>17</v>
      </c>
      <c r="N307" s="8">
        <f xml:space="preserve"> (Data!$E$44 - N$85 - N$40)</f>
        <v>16</v>
      </c>
      <c r="O307" s="8">
        <f xml:space="preserve"> (Data!$E$44 - O$85 - O$40)</f>
        <v>16</v>
      </c>
      <c r="P307" s="8">
        <f xml:space="preserve"> (Data!$E$44 - P$85 - P$40)</f>
        <v>15</v>
      </c>
      <c r="Q307" s="8">
        <f xml:space="preserve"> (Data!$E$44 - Q$85 - Q$40)</f>
        <v>15</v>
      </c>
      <c r="R307" s="8">
        <f xml:space="preserve"> (Data!$E$44 - R$85 - R$40)</f>
        <v>14</v>
      </c>
      <c r="S307" s="8">
        <f xml:space="preserve"> (Data!$E$44 - S$85 - S$40)</f>
        <v>14</v>
      </c>
      <c r="T307" s="8">
        <f xml:space="preserve"> (Data!$E$44 - T$85 - T$40)</f>
        <v>13</v>
      </c>
      <c r="U307" s="8">
        <f xml:space="preserve"> (Data!$E$44 - U$85 - U$40)</f>
        <v>13</v>
      </c>
    </row>
    <row r="308" spans="1:21">
      <c r="A308" s="8" t="s">
        <v>65</v>
      </c>
      <c r="B308" s="8">
        <f xml:space="preserve"> (Data!$E$44 - B$85 - B$40)</f>
        <v>22</v>
      </c>
      <c r="C308" s="8">
        <f xml:space="preserve"> (Data!$E$44 - C$85 - C$40)</f>
        <v>21</v>
      </c>
      <c r="D308" s="8">
        <f xml:space="preserve"> (Data!$E$44 - D$85 - D$40)</f>
        <v>23</v>
      </c>
      <c r="E308" s="8">
        <f xml:space="preserve"> (Data!$E$44 - E$85 - E$40)</f>
        <v>22</v>
      </c>
      <c r="F308" s="8">
        <f xml:space="preserve"> (Data!$E$44 - F$85 - F$40)</f>
        <v>22</v>
      </c>
      <c r="G308" s="8">
        <f xml:space="preserve"> (Data!$E$44 - G$85 - G$40)</f>
        <v>21</v>
      </c>
      <c r="H308" s="8">
        <f xml:space="preserve"> (Data!$E$44 - H$85 - H$40)</f>
        <v>21</v>
      </c>
      <c r="I308" s="8">
        <f xml:space="preserve"> (Data!$E$44 - I$85 - I$40)</f>
        <v>20</v>
      </c>
      <c r="J308" s="8">
        <f xml:space="preserve"> (Data!$E$44 - J$85 - J$40)</f>
        <v>20</v>
      </c>
      <c r="K308" s="8">
        <f xml:space="preserve"> (Data!$E$44 - K$85 - K$40)</f>
        <v>18</v>
      </c>
      <c r="L308" s="8">
        <f xml:space="preserve"> (Data!$E$44 - L$85 - L$40)</f>
        <v>17</v>
      </c>
      <c r="M308" s="8">
        <f xml:space="preserve"> (Data!$E$44 - M$85 - M$40)</f>
        <v>17</v>
      </c>
      <c r="N308" s="8">
        <f xml:space="preserve"> (Data!$E$44 - N$85 - N$40)</f>
        <v>16</v>
      </c>
      <c r="O308" s="8">
        <f xml:space="preserve"> (Data!$E$44 - O$85 - O$40)</f>
        <v>16</v>
      </c>
      <c r="P308" s="8">
        <f xml:space="preserve"> (Data!$E$44 - P$85 - P$40)</f>
        <v>15</v>
      </c>
      <c r="Q308" s="8">
        <f xml:space="preserve"> (Data!$E$44 - Q$85 - Q$40)</f>
        <v>15</v>
      </c>
      <c r="R308" s="8">
        <f xml:space="preserve"> (Data!$E$44 - R$85 - R$40)</f>
        <v>14</v>
      </c>
      <c r="S308" s="8">
        <f xml:space="preserve"> (Data!$E$44 - S$85 - S$40)</f>
        <v>14</v>
      </c>
      <c r="T308" s="8">
        <f xml:space="preserve"> (Data!$E$44 - T$85 - T$40)</f>
        <v>13</v>
      </c>
      <c r="U308" s="8">
        <f xml:space="preserve"> (Data!$E$44 - U$85 - U$40)</f>
        <v>13</v>
      </c>
    </row>
    <row r="309" spans="1:21">
      <c r="A309" s="8" t="s">
        <v>66</v>
      </c>
      <c r="B309" s="8">
        <f xml:space="preserve"> (Data!$E$44 - B$84 - B$40)</f>
        <v>24</v>
      </c>
      <c r="C309" s="8">
        <f xml:space="preserve"> (Data!$E$44 - C$84 - C$40)</f>
        <v>23</v>
      </c>
      <c r="D309" s="8">
        <f xml:space="preserve"> (Data!$E$44 - D$84 - D$40)</f>
        <v>26</v>
      </c>
      <c r="E309" s="8">
        <f xml:space="preserve"> (Data!$E$44 - E$84 - E$40)</f>
        <v>25</v>
      </c>
      <c r="F309" s="8">
        <f xml:space="preserve"> (Data!$E$44 - F$84 - F$40)</f>
        <v>25</v>
      </c>
      <c r="G309" s="8">
        <f xml:space="preserve"> (Data!$E$44 - G$84 - G$40)</f>
        <v>24</v>
      </c>
      <c r="H309" s="8">
        <f xml:space="preserve"> (Data!$E$44 - H$84 - H$40)</f>
        <v>24</v>
      </c>
      <c r="I309" s="8">
        <f xml:space="preserve"> (Data!$E$44 - I$84 - I$40)</f>
        <v>23</v>
      </c>
      <c r="J309" s="8">
        <f xml:space="preserve"> (Data!$E$44 - J$84 - J$40)</f>
        <v>23</v>
      </c>
      <c r="K309" s="8">
        <f xml:space="preserve"> (Data!$E$44 - K$84 - K$40)</f>
        <v>21</v>
      </c>
      <c r="L309" s="8">
        <f xml:space="preserve"> (Data!$E$44 - L$84 - L$40)</f>
        <v>20</v>
      </c>
      <c r="M309" s="8">
        <f xml:space="preserve"> (Data!$E$44 - M$84 - M$40)</f>
        <v>20</v>
      </c>
      <c r="N309" s="8">
        <f xml:space="preserve"> (Data!$E$44 - N$84 - N$40)</f>
        <v>19</v>
      </c>
      <c r="O309" s="8">
        <f xml:space="preserve"> (Data!$E$44 - O$84 - O$40)</f>
        <v>19</v>
      </c>
      <c r="P309" s="8">
        <f xml:space="preserve"> (Data!$E$44 - P$84 - P$40)</f>
        <v>18</v>
      </c>
      <c r="Q309" s="8">
        <f xml:space="preserve"> (Data!$E$44 - Q$84 - Q$40)</f>
        <v>18</v>
      </c>
      <c r="R309" s="8">
        <f xml:space="preserve"> (Data!$E$44 - R$84 - R$40)</f>
        <v>17</v>
      </c>
      <c r="S309" s="8">
        <f xml:space="preserve"> (Data!$E$44 - S$84 - S$40)</f>
        <v>17</v>
      </c>
      <c r="T309" s="8">
        <f xml:space="preserve"> (Data!$E$44 - T$84 - T$40)</f>
        <v>16</v>
      </c>
      <c r="U309" s="8">
        <f xml:space="preserve"> (Data!$E$44 - U$84 - U$40)</f>
        <v>16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30</v>
      </c>
      <c r="C311" s="8">
        <f xml:space="preserve"> (Data!$E$45 - C$86 - C$40)</f>
        <v>29</v>
      </c>
      <c r="D311" s="8">
        <f xml:space="preserve"> (Data!$E$45 - D$86 - D$40)</f>
        <v>31</v>
      </c>
      <c r="E311" s="8">
        <f xml:space="preserve"> (Data!$E$45 - E$86 - E$40)</f>
        <v>30</v>
      </c>
      <c r="F311" s="8">
        <f xml:space="preserve"> (Data!$E$45 - F$86 - F$40)</f>
        <v>30</v>
      </c>
      <c r="G311" s="8">
        <f xml:space="preserve"> (Data!$E$45 - G$86 - G$40)</f>
        <v>29</v>
      </c>
      <c r="H311" s="8">
        <f xml:space="preserve"> (Data!$E$45 - H$86 - H$40)</f>
        <v>29</v>
      </c>
      <c r="I311" s="8">
        <f xml:space="preserve"> (Data!$E$45 - I$86 - I$40)</f>
        <v>27</v>
      </c>
      <c r="J311" s="8">
        <f xml:space="preserve"> (Data!$E$45 - J$86 - J$40)</f>
        <v>27</v>
      </c>
      <c r="K311" s="8">
        <f xml:space="preserve"> (Data!$E$45 - K$86 - K$40)</f>
        <v>26</v>
      </c>
      <c r="L311" s="8">
        <f xml:space="preserve"> (Data!$E$45 - L$86 - L$40)</f>
        <v>25</v>
      </c>
      <c r="M311" s="8">
        <f xml:space="preserve"> (Data!$E$45 - M$86 - M$40)</f>
        <v>25</v>
      </c>
      <c r="N311" s="8">
        <f xml:space="preserve"> (Data!$E$45 - N$86 - N$40)</f>
        <v>25</v>
      </c>
      <c r="O311" s="8">
        <f xml:space="preserve"> (Data!$E$45 - O$86 - O$40)</f>
        <v>24</v>
      </c>
      <c r="P311" s="8">
        <f xml:space="preserve"> (Data!$E$45 - P$86 - P$40)</f>
        <v>24</v>
      </c>
      <c r="Q311" s="8">
        <f xml:space="preserve"> (Data!$E$45 - Q$86 - Q$40)</f>
        <v>23</v>
      </c>
      <c r="R311" s="8">
        <f xml:space="preserve"> (Data!$E$45 - R$86 - R$40)</f>
        <v>22</v>
      </c>
      <c r="S311" s="8">
        <f xml:space="preserve"> (Data!$E$45 - S$86 - S$40)</f>
        <v>22</v>
      </c>
      <c r="T311" s="8">
        <f xml:space="preserve"> (Data!$E$45 - T$86 - T$40)</f>
        <v>21</v>
      </c>
      <c r="U311" s="8">
        <f xml:space="preserve"> (Data!$E$45 - U$86 - U$40)</f>
        <v>21</v>
      </c>
    </row>
    <row r="312" spans="1:21">
      <c r="A312" s="8" t="s">
        <v>64</v>
      </c>
      <c r="B312" s="8">
        <f xml:space="preserve"> (Data!$E$45 - B$85 - B$40)</f>
        <v>27</v>
      </c>
      <c r="C312" s="8">
        <f xml:space="preserve"> (Data!$E$45 - C$85 - C$40)</f>
        <v>26</v>
      </c>
      <c r="D312" s="8">
        <f xml:space="preserve"> (Data!$E$45 - D$85 - D$40)</f>
        <v>28</v>
      </c>
      <c r="E312" s="8">
        <f xml:space="preserve"> (Data!$E$45 - E$85 - E$40)</f>
        <v>27</v>
      </c>
      <c r="F312" s="8">
        <f xml:space="preserve"> (Data!$E$45 - F$85 - F$40)</f>
        <v>27</v>
      </c>
      <c r="G312" s="8">
        <f xml:space="preserve"> (Data!$E$45 - G$85 - G$40)</f>
        <v>26</v>
      </c>
      <c r="H312" s="8">
        <f xml:space="preserve"> (Data!$E$45 - H$85 - H$40)</f>
        <v>26</v>
      </c>
      <c r="I312" s="8">
        <f xml:space="preserve"> (Data!$E$45 - I$85 - I$40)</f>
        <v>25</v>
      </c>
      <c r="J312" s="8">
        <f xml:space="preserve"> (Data!$E$45 - J$85 - J$40)</f>
        <v>25</v>
      </c>
      <c r="K312" s="8">
        <f xml:space="preserve"> (Data!$E$45 - K$85 - K$40)</f>
        <v>23</v>
      </c>
      <c r="L312" s="8">
        <f xml:space="preserve"> (Data!$E$45 - L$85 - L$40)</f>
        <v>22</v>
      </c>
      <c r="M312" s="8">
        <f xml:space="preserve"> (Data!$E$45 - M$85 - M$40)</f>
        <v>22</v>
      </c>
      <c r="N312" s="8">
        <f xml:space="preserve"> (Data!$E$45 - N$85 - N$40)</f>
        <v>21</v>
      </c>
      <c r="O312" s="8">
        <f xml:space="preserve"> (Data!$E$45 - O$85 - O$40)</f>
        <v>21</v>
      </c>
      <c r="P312" s="8">
        <f xml:space="preserve"> (Data!$E$45 - P$85 - P$40)</f>
        <v>20</v>
      </c>
      <c r="Q312" s="8">
        <f xml:space="preserve"> (Data!$E$45 - Q$85 - Q$40)</f>
        <v>20</v>
      </c>
      <c r="R312" s="8">
        <f xml:space="preserve"> (Data!$E$45 - R$85 - R$40)</f>
        <v>19</v>
      </c>
      <c r="S312" s="8">
        <f xml:space="preserve"> (Data!$E$45 - S$85 - S$40)</f>
        <v>19</v>
      </c>
      <c r="T312" s="8">
        <f xml:space="preserve"> (Data!$E$45 - T$85 - T$40)</f>
        <v>18</v>
      </c>
      <c r="U312" s="8">
        <f xml:space="preserve"> (Data!$E$45 - U$85 - U$40)</f>
        <v>18</v>
      </c>
    </row>
    <row r="313" spans="1:21">
      <c r="A313" s="8" t="s">
        <v>65</v>
      </c>
      <c r="B313" s="8">
        <f xml:space="preserve"> (Data!$E$45 - B$85 - B$40)</f>
        <v>27</v>
      </c>
      <c r="C313" s="8">
        <f xml:space="preserve"> (Data!$E$45 - C$85 - C$40)</f>
        <v>26</v>
      </c>
      <c r="D313" s="8">
        <f xml:space="preserve"> (Data!$E$45 - D$85 - D$40)</f>
        <v>28</v>
      </c>
      <c r="E313" s="8">
        <f xml:space="preserve"> (Data!$E$45 - E$85 - E$40)</f>
        <v>27</v>
      </c>
      <c r="F313" s="8">
        <f xml:space="preserve"> (Data!$E$45 - F$85 - F$40)</f>
        <v>27</v>
      </c>
      <c r="G313" s="8">
        <f xml:space="preserve"> (Data!$E$45 - G$85 - G$40)</f>
        <v>26</v>
      </c>
      <c r="H313" s="8">
        <f xml:space="preserve"> (Data!$E$45 - H$85 - H$40)</f>
        <v>26</v>
      </c>
      <c r="I313" s="8">
        <f xml:space="preserve"> (Data!$E$45 - I$85 - I$40)</f>
        <v>25</v>
      </c>
      <c r="J313" s="8">
        <f xml:space="preserve"> (Data!$E$45 - J$85 - J$40)</f>
        <v>25</v>
      </c>
      <c r="K313" s="8">
        <f xml:space="preserve"> (Data!$E$45 - K$85 - K$40)</f>
        <v>23</v>
      </c>
      <c r="L313" s="8">
        <f xml:space="preserve"> (Data!$E$45 - L$85 - L$40)</f>
        <v>22</v>
      </c>
      <c r="M313" s="8">
        <f xml:space="preserve"> (Data!$E$45 - M$85 - M$40)</f>
        <v>22</v>
      </c>
      <c r="N313" s="8">
        <f xml:space="preserve"> (Data!$E$45 - N$85 - N$40)</f>
        <v>21</v>
      </c>
      <c r="O313" s="8">
        <f xml:space="preserve"> (Data!$E$45 - O$85 - O$40)</f>
        <v>21</v>
      </c>
      <c r="P313" s="8">
        <f xml:space="preserve"> (Data!$E$45 - P$85 - P$40)</f>
        <v>20</v>
      </c>
      <c r="Q313" s="8">
        <f xml:space="preserve"> (Data!$E$45 - Q$85 - Q$40)</f>
        <v>20</v>
      </c>
      <c r="R313" s="8">
        <f xml:space="preserve"> (Data!$E$45 - R$85 - R$40)</f>
        <v>19</v>
      </c>
      <c r="S313" s="8">
        <f xml:space="preserve"> (Data!$E$45 - S$85 - S$40)</f>
        <v>19</v>
      </c>
      <c r="T313" s="8">
        <f xml:space="preserve"> (Data!$E$45 - T$85 - T$40)</f>
        <v>18</v>
      </c>
      <c r="U313" s="8">
        <f xml:space="preserve"> (Data!$E$45 - U$85 - U$40)</f>
        <v>18</v>
      </c>
    </row>
    <row r="314" spans="1:21">
      <c r="A314" s="8" t="s">
        <v>66</v>
      </c>
      <c r="B314" s="8">
        <f xml:space="preserve"> (Data!$E$45 - B$84 - B$40)</f>
        <v>29</v>
      </c>
      <c r="C314" s="8">
        <f xml:space="preserve"> (Data!$E$45 - C$84 - C$40)</f>
        <v>28</v>
      </c>
      <c r="D314" s="8">
        <f xml:space="preserve"> (Data!$E$45 - D$84 - D$40)</f>
        <v>31</v>
      </c>
      <c r="E314" s="8">
        <f xml:space="preserve"> (Data!$E$45 - E$84 - E$40)</f>
        <v>30</v>
      </c>
      <c r="F314" s="8">
        <f xml:space="preserve"> (Data!$E$45 - F$84 - F$40)</f>
        <v>30</v>
      </c>
      <c r="G314" s="8">
        <f xml:space="preserve"> (Data!$E$45 - G$84 - G$40)</f>
        <v>29</v>
      </c>
      <c r="H314" s="8">
        <f xml:space="preserve"> (Data!$E$45 - H$84 - H$40)</f>
        <v>29</v>
      </c>
      <c r="I314" s="8">
        <f xml:space="preserve"> (Data!$E$45 - I$84 - I$40)</f>
        <v>28</v>
      </c>
      <c r="J314" s="8">
        <f xml:space="preserve"> (Data!$E$45 - J$84 - J$40)</f>
        <v>28</v>
      </c>
      <c r="K314" s="8">
        <f xml:space="preserve"> (Data!$E$45 - K$84 - K$40)</f>
        <v>26</v>
      </c>
      <c r="L314" s="8">
        <f xml:space="preserve"> (Data!$E$45 - L$84 - L$40)</f>
        <v>25</v>
      </c>
      <c r="M314" s="8">
        <f xml:space="preserve"> (Data!$E$45 - M$84 - M$40)</f>
        <v>25</v>
      </c>
      <c r="N314" s="8">
        <f xml:space="preserve"> (Data!$E$45 - N$84 - N$40)</f>
        <v>24</v>
      </c>
      <c r="O314" s="8">
        <f xml:space="preserve"> (Data!$E$45 - O$84 - O$40)</f>
        <v>24</v>
      </c>
      <c r="P314" s="8">
        <f xml:space="preserve"> (Data!$E$45 - P$84 - P$40)</f>
        <v>23</v>
      </c>
      <c r="Q314" s="8">
        <f xml:space="preserve"> (Data!$E$45 - Q$84 - Q$40)</f>
        <v>23</v>
      </c>
      <c r="R314" s="8">
        <f xml:space="preserve"> (Data!$E$45 - R$84 - R$40)</f>
        <v>22</v>
      </c>
      <c r="S314" s="8">
        <f xml:space="preserve"> (Data!$E$45 - S$84 - S$40)</f>
        <v>22</v>
      </c>
      <c r="T314" s="8">
        <f xml:space="preserve"> (Data!$E$45 - T$84 - T$40)</f>
        <v>21</v>
      </c>
      <c r="U314" s="8">
        <f xml:space="preserve"> (Data!$E$45 - U$84 - U$40)</f>
        <v>21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35</v>
      </c>
      <c r="C316" s="8">
        <f xml:space="preserve"> (Data!$E$46 - C$86 - C$40)</f>
        <v>34</v>
      </c>
      <c r="D316" s="8">
        <f xml:space="preserve"> (Data!$E$46 - D$86 - D$40)</f>
        <v>36</v>
      </c>
      <c r="E316" s="8">
        <f xml:space="preserve"> (Data!$E$46 - E$86 - E$40)</f>
        <v>35</v>
      </c>
      <c r="F316" s="8">
        <f xml:space="preserve"> (Data!$E$46 - F$86 - F$40)</f>
        <v>35</v>
      </c>
      <c r="G316" s="8">
        <f xml:space="preserve"> (Data!$E$46 - G$86 - G$40)</f>
        <v>34</v>
      </c>
      <c r="H316" s="8">
        <f xml:space="preserve"> (Data!$E$46 - H$86 - H$40)</f>
        <v>34</v>
      </c>
      <c r="I316" s="8">
        <f xml:space="preserve"> (Data!$E$46 - I$86 - I$40)</f>
        <v>32</v>
      </c>
      <c r="J316" s="8">
        <f xml:space="preserve"> (Data!$E$46 - J$86 - J$40)</f>
        <v>32</v>
      </c>
      <c r="K316" s="8">
        <f xml:space="preserve"> (Data!$E$46 - K$86 - K$40)</f>
        <v>31</v>
      </c>
      <c r="L316" s="8">
        <f xml:space="preserve"> (Data!$E$46 - L$86 - L$40)</f>
        <v>30</v>
      </c>
      <c r="M316" s="8">
        <f xml:space="preserve"> (Data!$E$46 - M$86 - M$40)</f>
        <v>30</v>
      </c>
      <c r="N316" s="8">
        <f xml:space="preserve"> (Data!$E$46 - N$86 - N$40)</f>
        <v>30</v>
      </c>
      <c r="O316" s="8">
        <f xml:space="preserve"> (Data!$E$46 - O$86 - O$40)</f>
        <v>29</v>
      </c>
      <c r="P316" s="8">
        <f xml:space="preserve"> (Data!$E$46 - P$86 - P$40)</f>
        <v>29</v>
      </c>
      <c r="Q316" s="8">
        <f xml:space="preserve"> (Data!$E$46 - Q$86 - Q$40)</f>
        <v>28</v>
      </c>
      <c r="R316" s="8">
        <f xml:space="preserve"> (Data!$E$46 - R$86 - R$40)</f>
        <v>27</v>
      </c>
      <c r="S316" s="8">
        <f xml:space="preserve"> (Data!$E$46 - S$86 - S$40)</f>
        <v>27</v>
      </c>
      <c r="T316" s="8">
        <f xml:space="preserve"> (Data!$E$46 - T$86 - T$40)</f>
        <v>26</v>
      </c>
      <c r="U316" s="8">
        <f xml:space="preserve"> (Data!$E$46 - U$86 - U$40)</f>
        <v>26</v>
      </c>
    </row>
    <row r="317" spans="1:21">
      <c r="A317" s="8" t="s">
        <v>64</v>
      </c>
      <c r="B317" s="8">
        <f xml:space="preserve"> (Data!$E$46 - B$85 - B$40)</f>
        <v>32</v>
      </c>
      <c r="C317" s="8">
        <f xml:space="preserve"> (Data!$E$46 - C$85 - C$40)</f>
        <v>31</v>
      </c>
      <c r="D317" s="8">
        <f xml:space="preserve"> (Data!$E$46 - D$85 - D$40)</f>
        <v>33</v>
      </c>
      <c r="E317" s="8">
        <f xml:space="preserve"> (Data!$E$46 - E$85 - E$40)</f>
        <v>32</v>
      </c>
      <c r="F317" s="8">
        <f xml:space="preserve"> (Data!$E$46 - F$85 - F$40)</f>
        <v>32</v>
      </c>
      <c r="G317" s="8">
        <f xml:space="preserve"> (Data!$E$46 - G$85 - G$40)</f>
        <v>31</v>
      </c>
      <c r="H317" s="8">
        <f xml:space="preserve"> (Data!$E$46 - H$85 - H$40)</f>
        <v>31</v>
      </c>
      <c r="I317" s="8">
        <f xml:space="preserve"> (Data!$E$46 - I$85 - I$40)</f>
        <v>30</v>
      </c>
      <c r="J317" s="8">
        <f xml:space="preserve"> (Data!$E$46 - J$85 - J$40)</f>
        <v>30</v>
      </c>
      <c r="K317" s="8">
        <f xml:space="preserve"> (Data!$E$46 - K$85 - K$40)</f>
        <v>28</v>
      </c>
      <c r="L317" s="8">
        <f xml:space="preserve"> (Data!$E$46 - L$85 - L$40)</f>
        <v>27</v>
      </c>
      <c r="M317" s="8">
        <f xml:space="preserve"> (Data!$E$46 - M$85 - M$40)</f>
        <v>27</v>
      </c>
      <c r="N317" s="8">
        <f xml:space="preserve"> (Data!$E$46 - N$85 - N$40)</f>
        <v>26</v>
      </c>
      <c r="O317" s="8">
        <f xml:space="preserve"> (Data!$E$46 - O$85 - O$40)</f>
        <v>26</v>
      </c>
      <c r="P317" s="8">
        <f xml:space="preserve"> (Data!$E$46 - P$85 - P$40)</f>
        <v>25</v>
      </c>
      <c r="Q317" s="8">
        <f xml:space="preserve"> (Data!$E$46 - Q$85 - Q$40)</f>
        <v>25</v>
      </c>
      <c r="R317" s="8">
        <f xml:space="preserve"> (Data!$E$46 - R$85 - R$40)</f>
        <v>24</v>
      </c>
      <c r="S317" s="8">
        <f xml:space="preserve"> (Data!$E$46 - S$85 - S$40)</f>
        <v>24</v>
      </c>
      <c r="T317" s="8">
        <f xml:space="preserve"> (Data!$E$46 - T$85 - T$40)</f>
        <v>23</v>
      </c>
      <c r="U317" s="8">
        <f xml:space="preserve"> (Data!$E$46 - U$85 - U$40)</f>
        <v>23</v>
      </c>
    </row>
    <row r="318" spans="1:21">
      <c r="A318" s="8" t="s">
        <v>65</v>
      </c>
      <c r="B318" s="8">
        <f xml:space="preserve"> (Data!$E$46 - B$85 - B$40)</f>
        <v>32</v>
      </c>
      <c r="C318" s="8">
        <f xml:space="preserve"> (Data!$E$46 - C$85 - C$40)</f>
        <v>31</v>
      </c>
      <c r="D318" s="8">
        <f xml:space="preserve"> (Data!$E$46 - D$85 - D$40)</f>
        <v>33</v>
      </c>
      <c r="E318" s="8">
        <f xml:space="preserve"> (Data!$E$46 - E$85 - E$40)</f>
        <v>32</v>
      </c>
      <c r="F318" s="8">
        <f xml:space="preserve"> (Data!$E$46 - F$85 - F$40)</f>
        <v>32</v>
      </c>
      <c r="G318" s="8">
        <f xml:space="preserve"> (Data!$E$46 - G$85 - G$40)</f>
        <v>31</v>
      </c>
      <c r="H318" s="8">
        <f xml:space="preserve"> (Data!$E$46 - H$85 - H$40)</f>
        <v>31</v>
      </c>
      <c r="I318" s="8">
        <f xml:space="preserve"> (Data!$E$46 - I$85 - I$40)</f>
        <v>30</v>
      </c>
      <c r="J318" s="8">
        <f xml:space="preserve"> (Data!$E$46 - J$85 - J$40)</f>
        <v>30</v>
      </c>
      <c r="K318" s="8">
        <f xml:space="preserve"> (Data!$E$46 - K$85 - K$40)</f>
        <v>28</v>
      </c>
      <c r="L318" s="8">
        <f xml:space="preserve"> (Data!$E$46 - L$85 - L$40)</f>
        <v>27</v>
      </c>
      <c r="M318" s="8">
        <f xml:space="preserve"> (Data!$E$46 - M$85 - M$40)</f>
        <v>27</v>
      </c>
      <c r="N318" s="8">
        <f xml:space="preserve"> (Data!$E$46 - N$85 - N$40)</f>
        <v>26</v>
      </c>
      <c r="O318" s="8">
        <f xml:space="preserve"> (Data!$E$46 - O$85 - O$40)</f>
        <v>26</v>
      </c>
      <c r="P318" s="8">
        <f xml:space="preserve"> (Data!$E$46 - P$85 - P$40)</f>
        <v>25</v>
      </c>
      <c r="Q318" s="8">
        <f xml:space="preserve"> (Data!$E$46 - Q$85 - Q$40)</f>
        <v>25</v>
      </c>
      <c r="R318" s="8">
        <f xml:space="preserve"> (Data!$E$46 - R$85 - R$40)</f>
        <v>24</v>
      </c>
      <c r="S318" s="8">
        <f xml:space="preserve"> (Data!$E$46 - S$85 - S$40)</f>
        <v>24</v>
      </c>
      <c r="T318" s="8">
        <f xml:space="preserve"> (Data!$E$46 - T$85 - T$40)</f>
        <v>23</v>
      </c>
      <c r="U318" s="8">
        <f xml:space="preserve"> (Data!$E$46 - U$85 - U$40)</f>
        <v>23</v>
      </c>
    </row>
    <row r="319" spans="1:21">
      <c r="A319" s="8" t="s">
        <v>66</v>
      </c>
      <c r="B319" s="8">
        <f xml:space="preserve"> (Data!$E$46 - B$84 - B$40)</f>
        <v>34</v>
      </c>
      <c r="C319" s="8">
        <f xml:space="preserve"> (Data!$E$46 - C$84 - C$40)</f>
        <v>33</v>
      </c>
      <c r="D319" s="8">
        <f xml:space="preserve"> (Data!$E$46 - D$84 - D$40)</f>
        <v>36</v>
      </c>
      <c r="E319" s="8">
        <f xml:space="preserve"> (Data!$E$46 - E$84 - E$40)</f>
        <v>35</v>
      </c>
      <c r="F319" s="8">
        <f xml:space="preserve"> (Data!$E$46 - F$84 - F$40)</f>
        <v>35</v>
      </c>
      <c r="G319" s="8">
        <f xml:space="preserve"> (Data!$E$46 - G$84 - G$40)</f>
        <v>34</v>
      </c>
      <c r="H319" s="8">
        <f xml:space="preserve"> (Data!$E$46 - H$84 - H$40)</f>
        <v>34</v>
      </c>
      <c r="I319" s="8">
        <f xml:space="preserve"> (Data!$E$46 - I$84 - I$40)</f>
        <v>33</v>
      </c>
      <c r="J319" s="8">
        <f xml:space="preserve"> (Data!$E$46 - J$84 - J$40)</f>
        <v>33</v>
      </c>
      <c r="K319" s="8">
        <f xml:space="preserve"> (Data!$E$46 - K$84 - K$40)</f>
        <v>31</v>
      </c>
      <c r="L319" s="8">
        <f xml:space="preserve"> (Data!$E$46 - L$84 - L$40)</f>
        <v>30</v>
      </c>
      <c r="M319" s="8">
        <f xml:space="preserve"> (Data!$E$46 - M$84 - M$40)</f>
        <v>30</v>
      </c>
      <c r="N319" s="8">
        <f xml:space="preserve"> (Data!$E$46 - N$84 - N$40)</f>
        <v>29</v>
      </c>
      <c r="O319" s="8">
        <f xml:space="preserve"> (Data!$E$46 - O$84 - O$40)</f>
        <v>29</v>
      </c>
      <c r="P319" s="8">
        <f xml:space="preserve"> (Data!$E$46 - P$84 - P$40)</f>
        <v>28</v>
      </c>
      <c r="Q319" s="8">
        <f xml:space="preserve"> (Data!$E$46 - Q$84 - Q$40)</f>
        <v>28</v>
      </c>
      <c r="R319" s="8">
        <f xml:space="preserve"> (Data!$E$46 - R$84 - R$40)</f>
        <v>27</v>
      </c>
      <c r="S319" s="8">
        <f xml:space="preserve"> (Data!$E$46 - S$84 - S$40)</f>
        <v>27</v>
      </c>
      <c r="T319" s="8">
        <f xml:space="preserve"> (Data!$E$46 - T$84 - T$40)</f>
        <v>26</v>
      </c>
      <c r="U319" s="8">
        <f xml:space="preserve"> (Data!$E$46 - U$84 - U$40)</f>
        <v>26</v>
      </c>
    </row>
  </sheetData>
  <conditionalFormatting sqref="B112:U116 B251:U254 B118:U179">
    <cfRule type="colorScale" priority="51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50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9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{D5C213E5-E9C7-564D-B0BC-714907A14A96}</x14:id>
        </ext>
      </extLst>
    </cfRule>
  </conditionalFormatting>
  <conditionalFormatting sqref="B89:U96">
    <cfRule type="cellIs" dxfId="175" priority="46" operator="equal">
      <formula>-1</formula>
    </cfRule>
    <cfRule type="cellIs" dxfId="174" priority="47" operator="equal">
      <formula>1</formula>
    </cfRule>
  </conditionalFormatting>
  <conditionalFormatting sqref="B197:U204">
    <cfRule type="cellIs" dxfId="173" priority="45" operator="greaterThan">
      <formula>0</formula>
    </cfRule>
  </conditionalFormatting>
  <conditionalFormatting sqref="B190:U195">
    <cfRule type="expression" dxfId="172" priority="44">
      <formula>A190&lt;B190</formula>
    </cfRule>
  </conditionalFormatting>
  <conditionalFormatting sqref="B224:U231">
    <cfRule type="dataBar" priority="43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{A5A386C7-F0E7-9245-B679-9BD48F194569}</x14:id>
        </ext>
      </extLst>
    </cfRule>
  </conditionalFormatting>
  <conditionalFormatting sqref="B39:U46">
    <cfRule type="expression" dxfId="171" priority="40" stopIfTrue="1">
      <formula>B224&gt;0.75</formula>
    </cfRule>
    <cfRule type="expression" dxfId="170" priority="41" stopIfTrue="1">
      <formula>B224&gt;0.5</formula>
    </cfRule>
    <cfRule type="expression" dxfId="169" priority="42">
      <formula>B224&lt;=0.5</formula>
    </cfRule>
  </conditionalFormatting>
  <conditionalFormatting sqref="B9:U14">
    <cfRule type="expression" dxfId="168" priority="8">
      <formula>B$7&lt;=$B$5</formula>
    </cfRule>
    <cfRule type="expression" dxfId="167" priority="12">
      <formula>A9&lt;B9</formula>
    </cfRule>
  </conditionalFormatting>
  <conditionalFormatting sqref="B8:U8">
    <cfRule type="cellIs" dxfId="166" priority="10" operator="lessThan">
      <formula>0</formula>
    </cfRule>
    <cfRule type="cellIs" dxfId="165" priority="11" operator="greaterThan">
      <formula>0</formula>
    </cfRule>
  </conditionalFormatting>
  <conditionalFormatting sqref="B25:U25 B27:E27 H27:K27 M27:R27">
    <cfRule type="expression" dxfId="164" priority="6">
      <formula>B$7&lt;=$B$5</formula>
    </cfRule>
    <cfRule type="expression" dxfId="163" priority="13">
      <formula>B24&gt;0</formula>
    </cfRule>
  </conditionalFormatting>
  <conditionalFormatting sqref="B15:U15">
    <cfRule type="cellIs" dxfId="162" priority="14" operator="lessThan">
      <formula>0</formula>
    </cfRule>
    <cfRule type="cellIs" dxfId="161" priority="15" operator="greaterThan">
      <formula>0</formula>
    </cfRule>
    <cfRule type="cellIs" dxfId="160" priority="16" operator="greaterThan">
      <formula>$C$221</formula>
    </cfRule>
  </conditionalFormatting>
  <conditionalFormatting sqref="C16:U23">
    <cfRule type="expression" dxfId="159" priority="17" stopIfTrue="1">
      <formula>C16&gt;B16</formula>
    </cfRule>
    <cfRule type="expression" dxfId="158" priority="18">
      <formula>C89=1</formula>
    </cfRule>
  </conditionalFormatting>
  <conditionalFormatting sqref="A16:A23">
    <cfRule type="expression" dxfId="157" priority="19" stopIfTrue="1">
      <formula>B89=0</formula>
    </cfRule>
    <cfRule type="expression" dxfId="156" priority="20">
      <formula>$B89=1</formula>
    </cfRule>
  </conditionalFormatting>
  <conditionalFormatting sqref="B16:U23">
    <cfRule type="expression" dxfId="155" priority="7">
      <formula>B$7&lt;=$B$5</formula>
    </cfRule>
    <cfRule type="expression" dxfId="154" priority="21" stopIfTrue="1">
      <formula>B89=0</formula>
    </cfRule>
  </conditionalFormatting>
  <conditionalFormatting sqref="S27">
    <cfRule type="expression" dxfId="153" priority="76">
      <formula>F$7&lt;=$B$5</formula>
    </cfRule>
    <cfRule type="expression" dxfId="152" priority="77">
      <formula>F26&gt;0</formula>
    </cfRule>
  </conditionalFormatting>
  <conditionalFormatting sqref="T27">
    <cfRule type="expression" dxfId="151" priority="3">
      <formula>G$7&lt;=$B$5</formula>
    </cfRule>
    <cfRule type="expression" dxfId="150" priority="4">
      <formula>G26&gt;0</formula>
    </cfRule>
  </conditionalFormatting>
  <conditionalFormatting sqref="F27">
    <cfRule type="expression" dxfId="149" priority="1">
      <formula>F$7&lt;=$B$5</formula>
    </cfRule>
    <cfRule type="expression" dxfId="148" priority="2">
      <formula>F26&gt;0</formula>
    </cfRule>
  </conditionalFormatting>
  <conditionalFormatting sqref="G27">
    <cfRule type="expression" dxfId="147" priority="80">
      <formula>L$7&lt;=$B$5</formula>
    </cfRule>
    <cfRule type="expression" dxfId="146" priority="81">
      <formula>L26&gt;0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C213E5-E9C7-564D-B0BC-714907A14A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A5A386C7-F0E7-9245-B679-9BD48F19456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C9E3-D639-1E45-AF61-495D91EFCE18}">
  <sheetPr>
    <pageSetUpPr autoPageBreaks="0"/>
  </sheetPr>
  <dimension ref="A1:CS319"/>
  <sheetViews>
    <sheetView topLeftCell="A2" workbookViewId="0">
      <selection activeCell="N33" sqref="N33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90</v>
      </c>
    </row>
    <row r="2" spans="1:97" ht="139.05000000000001" customHeight="1">
      <c r="A2" s="12"/>
    </row>
    <row r="3" spans="1:97" ht="23.25">
      <c r="A3" s="62" t="s">
        <v>19</v>
      </c>
      <c r="B3" s="91" t="s">
        <v>91</v>
      </c>
      <c r="C3" s="91" t="s">
        <v>91</v>
      </c>
      <c r="D3" s="91" t="s">
        <v>91</v>
      </c>
      <c r="E3" s="91" t="s">
        <v>91</v>
      </c>
      <c r="F3" s="91" t="s">
        <v>91</v>
      </c>
      <c r="G3" s="91" t="s">
        <v>91</v>
      </c>
      <c r="H3" s="91" t="s">
        <v>91</v>
      </c>
      <c r="I3" s="91" t="s">
        <v>91</v>
      </c>
      <c r="J3" s="91" t="s">
        <v>91</v>
      </c>
      <c r="K3" s="91" t="s">
        <v>91</v>
      </c>
      <c r="L3" s="91" t="s">
        <v>91</v>
      </c>
      <c r="M3" s="91" t="s">
        <v>91</v>
      </c>
      <c r="N3" s="91" t="s">
        <v>91</v>
      </c>
      <c r="O3" s="91" t="s">
        <v>91</v>
      </c>
      <c r="P3" s="91" t="s">
        <v>91</v>
      </c>
      <c r="Q3" s="91" t="s">
        <v>91</v>
      </c>
      <c r="R3" s="91" t="s">
        <v>91</v>
      </c>
      <c r="S3" s="91" t="s">
        <v>91</v>
      </c>
      <c r="T3" s="91" t="s">
        <v>91</v>
      </c>
      <c r="U3" s="91" t="s">
        <v>91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158</v>
      </c>
      <c r="B5" s="215">
        <v>3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>
        <f t="shared" ref="E8:U8" si="1" xml:space="preserve"> IF(E7=1,78,IF(MOD(E7,4)=0,1,0)) - SUM(E190:E195)</f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10</v>
      </c>
      <c r="C9" s="95">
        <v>10</v>
      </c>
      <c r="D9" s="95">
        <v>10</v>
      </c>
      <c r="E9" s="95">
        <v>10</v>
      </c>
      <c r="F9" s="95">
        <v>10</v>
      </c>
      <c r="G9" s="95">
        <v>10</v>
      </c>
      <c r="H9" s="95">
        <v>10</v>
      </c>
      <c r="I9" s="95">
        <v>10</v>
      </c>
      <c r="J9" s="126">
        <v>10</v>
      </c>
      <c r="K9" s="95">
        <v>10</v>
      </c>
      <c r="L9" s="171">
        <v>10</v>
      </c>
      <c r="M9" s="95">
        <v>10</v>
      </c>
      <c r="N9" s="95">
        <v>10</v>
      </c>
      <c r="O9" s="95">
        <v>10</v>
      </c>
      <c r="P9" s="95">
        <v>10</v>
      </c>
      <c r="Q9" s="95">
        <v>10</v>
      </c>
      <c r="R9" s="95">
        <v>10</v>
      </c>
      <c r="S9" s="95">
        <v>10</v>
      </c>
      <c r="T9" s="95">
        <v>10</v>
      </c>
      <c r="U9" s="95">
        <v>10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15</v>
      </c>
      <c r="C10" s="23">
        <v>15</v>
      </c>
      <c r="D10" s="23">
        <v>15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7">
        <v>16</v>
      </c>
      <c r="K10" s="23">
        <v>16</v>
      </c>
      <c r="L10" s="76">
        <v>16</v>
      </c>
      <c r="M10" s="23">
        <v>16</v>
      </c>
      <c r="N10" s="23">
        <v>16</v>
      </c>
      <c r="O10" s="23">
        <v>16</v>
      </c>
      <c r="P10" s="23">
        <v>16</v>
      </c>
      <c r="Q10" s="23">
        <v>17</v>
      </c>
      <c r="R10" s="23">
        <v>17</v>
      </c>
      <c r="S10" s="23">
        <v>17</v>
      </c>
      <c r="T10" s="23">
        <v>17</v>
      </c>
      <c r="U10" s="23">
        <v>18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15</v>
      </c>
      <c r="J11" s="27">
        <v>15</v>
      </c>
      <c r="K11" s="23">
        <v>15</v>
      </c>
      <c r="L11" s="76">
        <v>15</v>
      </c>
      <c r="M11" s="23">
        <v>16</v>
      </c>
      <c r="N11" s="23">
        <v>16</v>
      </c>
      <c r="O11" s="23">
        <v>16</v>
      </c>
      <c r="P11" s="23">
        <v>16</v>
      </c>
      <c r="Q11" s="23">
        <v>16</v>
      </c>
      <c r="R11" s="23">
        <v>16</v>
      </c>
      <c r="S11" s="23">
        <v>16</v>
      </c>
      <c r="T11" s="23">
        <v>16</v>
      </c>
      <c r="U11" s="23">
        <v>16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20</v>
      </c>
      <c r="C12" s="23">
        <v>20</v>
      </c>
      <c r="D12" s="23">
        <v>20</v>
      </c>
      <c r="E12" s="23">
        <v>20</v>
      </c>
      <c r="F12" s="23">
        <v>20</v>
      </c>
      <c r="G12" s="23">
        <v>20</v>
      </c>
      <c r="H12" s="23">
        <v>20</v>
      </c>
      <c r="I12" s="23">
        <v>20</v>
      </c>
      <c r="J12" s="27">
        <v>20</v>
      </c>
      <c r="K12" s="23">
        <v>20</v>
      </c>
      <c r="L12" s="76">
        <v>20</v>
      </c>
      <c r="M12" s="23">
        <v>20</v>
      </c>
      <c r="N12" s="23">
        <v>20</v>
      </c>
      <c r="O12" s="23">
        <v>20</v>
      </c>
      <c r="P12" s="23">
        <v>20</v>
      </c>
      <c r="Q12" s="23">
        <v>20</v>
      </c>
      <c r="R12" s="23">
        <v>20</v>
      </c>
      <c r="S12" s="23">
        <v>20</v>
      </c>
      <c r="T12" s="23">
        <v>20</v>
      </c>
      <c r="U12" s="23">
        <v>20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10</v>
      </c>
      <c r="C13" s="23">
        <v>10</v>
      </c>
      <c r="D13" s="23">
        <v>10</v>
      </c>
      <c r="E13" s="23">
        <v>10</v>
      </c>
      <c r="F13" s="23">
        <v>10</v>
      </c>
      <c r="G13" s="23">
        <v>10</v>
      </c>
      <c r="H13" s="23">
        <v>10</v>
      </c>
      <c r="I13" s="23">
        <v>10</v>
      </c>
      <c r="J13" s="27">
        <v>10</v>
      </c>
      <c r="K13" s="23">
        <v>10</v>
      </c>
      <c r="L13" s="76">
        <v>10</v>
      </c>
      <c r="M13" s="23">
        <v>10</v>
      </c>
      <c r="N13" s="23">
        <v>10</v>
      </c>
      <c r="O13" s="23">
        <v>10</v>
      </c>
      <c r="P13" s="23">
        <v>10</v>
      </c>
      <c r="Q13" s="23">
        <v>10</v>
      </c>
      <c r="R13" s="23">
        <v>10</v>
      </c>
      <c r="S13" s="23">
        <v>10</v>
      </c>
      <c r="T13" s="23">
        <v>10</v>
      </c>
      <c r="U13" s="23">
        <v>10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10</v>
      </c>
      <c r="C14" s="23">
        <v>10</v>
      </c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7">
        <v>10</v>
      </c>
      <c r="K14" s="23">
        <v>10</v>
      </c>
      <c r="L14" s="76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>
        <f t="shared" ref="E15:U15" si="2" xml:space="preserve"> E221 - SUM(E197:E204) + D15</f>
        <v>1</v>
      </c>
      <c r="F15" s="165">
        <f t="shared" si="2"/>
        <v>0</v>
      </c>
      <c r="G15" s="165">
        <f t="shared" si="2"/>
        <v>1</v>
      </c>
      <c r="H15" s="165">
        <f t="shared" si="2"/>
        <v>0</v>
      </c>
      <c r="I15" s="165">
        <f t="shared" si="2"/>
        <v>1</v>
      </c>
      <c r="J15" s="165">
        <f t="shared" si="2"/>
        <v>0</v>
      </c>
      <c r="K15" s="212">
        <f t="shared" si="2"/>
        <v>1</v>
      </c>
      <c r="L15" s="165">
        <f t="shared" si="2"/>
        <v>0</v>
      </c>
      <c r="M15" s="165">
        <f t="shared" si="2"/>
        <v>1</v>
      </c>
      <c r="N15" s="165">
        <f t="shared" si="2"/>
        <v>0</v>
      </c>
      <c r="O15" s="165">
        <f t="shared" si="2"/>
        <v>1</v>
      </c>
      <c r="P15" s="165">
        <f t="shared" si="2"/>
        <v>0</v>
      </c>
      <c r="Q15" s="165">
        <f t="shared" si="2"/>
        <v>1</v>
      </c>
      <c r="R15" s="165">
        <f t="shared" si="2"/>
        <v>0</v>
      </c>
      <c r="S15" s="165">
        <f t="shared" si="2"/>
        <v>1</v>
      </c>
      <c r="T15" s="165">
        <f t="shared" si="2"/>
        <v>0</v>
      </c>
      <c r="U15" s="166">
        <f t="shared" si="2"/>
        <v>1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6</v>
      </c>
      <c r="C16" s="20">
        <v>6</v>
      </c>
      <c r="D16" s="20">
        <v>6</v>
      </c>
      <c r="E16" s="20">
        <v>7</v>
      </c>
      <c r="F16" s="20">
        <v>8</v>
      </c>
      <c r="G16" s="20">
        <v>9</v>
      </c>
      <c r="H16" s="20">
        <v>10</v>
      </c>
      <c r="I16" s="20">
        <v>11</v>
      </c>
      <c r="J16" s="99">
        <v>12</v>
      </c>
      <c r="K16" s="20">
        <v>13</v>
      </c>
      <c r="L16" s="172">
        <v>14</v>
      </c>
      <c r="M16" s="20">
        <v>15</v>
      </c>
      <c r="N16" s="20">
        <v>16</v>
      </c>
      <c r="O16" s="20">
        <v>17</v>
      </c>
      <c r="P16" s="20">
        <v>18</v>
      </c>
      <c r="Q16" s="20">
        <v>19</v>
      </c>
      <c r="R16" s="20">
        <v>20</v>
      </c>
      <c r="S16" s="20">
        <v>21</v>
      </c>
      <c r="T16" s="20">
        <v>22</v>
      </c>
      <c r="U16" s="20">
        <v>23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99">
        <v>1</v>
      </c>
      <c r="K17" s="20">
        <v>1</v>
      </c>
      <c r="L17" s="172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3</v>
      </c>
      <c r="C19" s="20">
        <v>3</v>
      </c>
      <c r="D19" s="20">
        <v>3</v>
      </c>
      <c r="E19" s="20">
        <v>3</v>
      </c>
      <c r="F19" s="20">
        <v>4</v>
      </c>
      <c r="G19" s="20">
        <v>4</v>
      </c>
      <c r="H19" s="20">
        <v>5</v>
      </c>
      <c r="I19" s="20">
        <v>5</v>
      </c>
      <c r="J19" s="99">
        <v>6</v>
      </c>
      <c r="K19" s="20">
        <v>6</v>
      </c>
      <c r="L19" s="172">
        <v>7</v>
      </c>
      <c r="M19" s="20">
        <v>7</v>
      </c>
      <c r="N19" s="20">
        <v>8</v>
      </c>
      <c r="O19" s="20">
        <v>8</v>
      </c>
      <c r="P19" s="20">
        <v>9</v>
      </c>
      <c r="Q19" s="20">
        <v>9</v>
      </c>
      <c r="R19" s="20">
        <v>10</v>
      </c>
      <c r="S19" s="20">
        <v>10</v>
      </c>
      <c r="T19" s="20">
        <v>11</v>
      </c>
      <c r="U19" s="20">
        <v>11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/>
      <c r="C20" s="20"/>
      <c r="D20" s="20"/>
      <c r="E20" s="20"/>
      <c r="F20" s="20"/>
      <c r="G20" s="20"/>
      <c r="H20" s="20"/>
      <c r="I20" s="20"/>
      <c r="J20" s="99"/>
      <c r="K20" s="20"/>
      <c r="L20" s="172"/>
      <c r="M20" s="20"/>
      <c r="N20" s="20"/>
      <c r="O20" s="20"/>
      <c r="P20" s="20"/>
      <c r="Q20" s="20"/>
      <c r="R20" s="20"/>
      <c r="S20" s="20"/>
      <c r="T20" s="20"/>
      <c r="U20" s="20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6</v>
      </c>
      <c r="C21" s="20">
        <v>6</v>
      </c>
      <c r="D21" s="20">
        <v>6</v>
      </c>
      <c r="E21" s="20">
        <v>7</v>
      </c>
      <c r="F21" s="20">
        <v>8</v>
      </c>
      <c r="G21" s="20">
        <v>9</v>
      </c>
      <c r="H21" s="20">
        <v>10</v>
      </c>
      <c r="I21" s="20">
        <v>11</v>
      </c>
      <c r="J21" s="99">
        <v>12</v>
      </c>
      <c r="K21" s="20">
        <v>13</v>
      </c>
      <c r="L21" s="172">
        <v>14</v>
      </c>
      <c r="M21" s="20">
        <v>15</v>
      </c>
      <c r="N21" s="20">
        <v>16</v>
      </c>
      <c r="O21" s="20">
        <v>17</v>
      </c>
      <c r="P21" s="20">
        <v>18</v>
      </c>
      <c r="Q21" s="20">
        <v>19</v>
      </c>
      <c r="R21" s="20">
        <v>20</v>
      </c>
      <c r="S21" s="20">
        <v>21</v>
      </c>
      <c r="T21" s="20">
        <v>22</v>
      </c>
      <c r="U21" s="20">
        <v>23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6</v>
      </c>
      <c r="C22" s="20">
        <v>6</v>
      </c>
      <c r="D22" s="20">
        <v>6</v>
      </c>
      <c r="E22" s="20">
        <v>7</v>
      </c>
      <c r="F22" s="20">
        <v>8</v>
      </c>
      <c r="G22" s="20">
        <v>9</v>
      </c>
      <c r="H22" s="20">
        <v>10</v>
      </c>
      <c r="I22" s="20">
        <v>11</v>
      </c>
      <c r="J22" s="99">
        <v>12</v>
      </c>
      <c r="K22" s="20">
        <v>13</v>
      </c>
      <c r="L22" s="172">
        <v>14</v>
      </c>
      <c r="M22" s="20">
        <v>15</v>
      </c>
      <c r="N22" s="20">
        <v>16</v>
      </c>
      <c r="O22" s="20">
        <v>17</v>
      </c>
      <c r="P22" s="20">
        <v>18</v>
      </c>
      <c r="Q22" s="20">
        <v>19</v>
      </c>
      <c r="R22" s="20">
        <v>20</v>
      </c>
      <c r="S22" s="20">
        <v>21</v>
      </c>
      <c r="T22" s="20">
        <v>22</v>
      </c>
      <c r="U22" s="20">
        <v>23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167">
        <v>0</v>
      </c>
      <c r="K23" s="20">
        <v>0</v>
      </c>
      <c r="L23" s="173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1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 t="s">
        <v>92</v>
      </c>
      <c r="G25" s="96" t="s">
        <v>93</v>
      </c>
      <c r="H25" s="96"/>
      <c r="I25" s="96"/>
      <c r="J25" s="186" t="s">
        <v>86</v>
      </c>
      <c r="K25" s="186"/>
      <c r="L25" s="96" t="s">
        <v>108</v>
      </c>
      <c r="M25" s="96" t="s">
        <v>121</v>
      </c>
      <c r="N25" s="96"/>
      <c r="O25" s="96"/>
      <c r="P25" s="96" t="s">
        <v>120</v>
      </c>
      <c r="Q25" s="96"/>
      <c r="R25" s="96" t="s">
        <v>96</v>
      </c>
      <c r="S25" s="96" t="s">
        <v>98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152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138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154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11</v>
      </c>
      <c r="C39" s="8">
        <f t="shared" ref="C39:U39" si="4" xml:space="preserve"> C16 + C218</f>
        <v>11</v>
      </c>
      <c r="D39" s="8">
        <f t="shared" si="4"/>
        <v>11</v>
      </c>
      <c r="E39" s="8">
        <f t="shared" si="4"/>
        <v>12</v>
      </c>
      <c r="F39" s="8">
        <f t="shared" si="4"/>
        <v>13</v>
      </c>
      <c r="G39" s="8">
        <f t="shared" si="4"/>
        <v>14</v>
      </c>
      <c r="H39" s="8">
        <f t="shared" si="4"/>
        <v>15</v>
      </c>
      <c r="I39" s="8">
        <f t="shared" si="4"/>
        <v>16</v>
      </c>
      <c r="J39" s="8">
        <f t="shared" si="4"/>
        <v>17</v>
      </c>
      <c r="K39" s="8">
        <f t="shared" si="4"/>
        <v>18</v>
      </c>
      <c r="L39" s="8">
        <f t="shared" si="4"/>
        <v>19</v>
      </c>
      <c r="M39" s="8">
        <f t="shared" si="4"/>
        <v>20</v>
      </c>
      <c r="N39" s="8">
        <f t="shared" si="4"/>
        <v>21</v>
      </c>
      <c r="O39" s="8">
        <f t="shared" si="4"/>
        <v>22</v>
      </c>
      <c r="P39" s="8">
        <f t="shared" si="4"/>
        <v>23</v>
      </c>
      <c r="Q39" s="8">
        <f t="shared" si="4"/>
        <v>24</v>
      </c>
      <c r="R39" s="8">
        <f t="shared" si="4"/>
        <v>25</v>
      </c>
      <c r="S39" s="8">
        <f t="shared" si="4"/>
        <v>26</v>
      </c>
      <c r="T39" s="8">
        <f t="shared" si="4"/>
        <v>27</v>
      </c>
      <c r="U39" s="8">
        <f t="shared" si="4"/>
        <v>28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6</v>
      </c>
      <c r="C40" s="8">
        <f t="shared" ref="C40:U40" si="5" xml:space="preserve"> C17 + C218</f>
        <v>6</v>
      </c>
      <c r="D40" s="8">
        <f t="shared" si="5"/>
        <v>6</v>
      </c>
      <c r="E40" s="8">
        <f t="shared" si="5"/>
        <v>6</v>
      </c>
      <c r="F40" s="8">
        <f t="shared" si="5"/>
        <v>6</v>
      </c>
      <c r="G40" s="8">
        <f t="shared" si="5"/>
        <v>6</v>
      </c>
      <c r="H40" s="8">
        <f t="shared" si="5"/>
        <v>6</v>
      </c>
      <c r="I40" s="8">
        <f t="shared" si="5"/>
        <v>6</v>
      </c>
      <c r="J40" s="8">
        <f t="shared" si="5"/>
        <v>6</v>
      </c>
      <c r="K40" s="8">
        <f t="shared" si="5"/>
        <v>6</v>
      </c>
      <c r="L40" s="8">
        <f t="shared" si="5"/>
        <v>6</v>
      </c>
      <c r="M40" s="8">
        <f t="shared" si="5"/>
        <v>6</v>
      </c>
      <c r="N40" s="8">
        <f t="shared" si="5"/>
        <v>6</v>
      </c>
      <c r="O40" s="8">
        <f t="shared" si="5"/>
        <v>6</v>
      </c>
      <c r="P40" s="8">
        <f t="shared" si="5"/>
        <v>6</v>
      </c>
      <c r="Q40" s="8">
        <f t="shared" si="5"/>
        <v>6</v>
      </c>
      <c r="R40" s="8">
        <f t="shared" si="5"/>
        <v>6</v>
      </c>
      <c r="S40" s="8">
        <f t="shared" si="5"/>
        <v>6</v>
      </c>
      <c r="T40" s="8">
        <f t="shared" si="5"/>
        <v>6</v>
      </c>
      <c r="U40" s="8">
        <f t="shared" si="5"/>
        <v>6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2</v>
      </c>
      <c r="C41" s="8">
        <f t="shared" ref="C41:U41" si="6" xml:space="preserve"> C18 + C216</f>
        <v>2</v>
      </c>
      <c r="D41" s="8">
        <f t="shared" si="6"/>
        <v>2</v>
      </c>
      <c r="E41" s="8">
        <f t="shared" si="6"/>
        <v>3</v>
      </c>
      <c r="F41" s="8">
        <f t="shared" si="6"/>
        <v>3</v>
      </c>
      <c r="G41" s="8">
        <f t="shared" si="6"/>
        <v>3</v>
      </c>
      <c r="H41" s="8">
        <f t="shared" si="6"/>
        <v>3</v>
      </c>
      <c r="I41" s="8">
        <f t="shared" si="6"/>
        <v>3</v>
      </c>
      <c r="J41" s="8">
        <f t="shared" si="6"/>
        <v>3</v>
      </c>
      <c r="K41" s="8">
        <f t="shared" si="6"/>
        <v>3</v>
      </c>
      <c r="L41" s="8">
        <f t="shared" si="6"/>
        <v>3</v>
      </c>
      <c r="M41" s="8">
        <f t="shared" si="6"/>
        <v>3</v>
      </c>
      <c r="N41" s="8">
        <f t="shared" si="6"/>
        <v>3</v>
      </c>
      <c r="O41" s="8">
        <f t="shared" si="6"/>
        <v>3</v>
      </c>
      <c r="P41" s="8">
        <f t="shared" si="6"/>
        <v>3</v>
      </c>
      <c r="Q41" s="8">
        <f t="shared" si="6"/>
        <v>3</v>
      </c>
      <c r="R41" s="8">
        <f t="shared" si="6"/>
        <v>3</v>
      </c>
      <c r="S41" s="8">
        <f t="shared" si="6"/>
        <v>3</v>
      </c>
      <c r="T41" s="8">
        <f t="shared" si="6"/>
        <v>3</v>
      </c>
      <c r="U41" s="8">
        <f t="shared" si="6"/>
        <v>4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3</v>
      </c>
      <c r="C42" s="8">
        <f t="shared" ref="C42:U42" si="7" xml:space="preserve"> C19 + C219 + C81</f>
        <v>3</v>
      </c>
      <c r="D42" s="8">
        <f t="shared" si="7"/>
        <v>3</v>
      </c>
      <c r="E42" s="8">
        <f t="shared" si="7"/>
        <v>3</v>
      </c>
      <c r="F42" s="8">
        <f t="shared" si="7"/>
        <v>4</v>
      </c>
      <c r="G42" s="8">
        <f t="shared" si="7"/>
        <v>4</v>
      </c>
      <c r="H42" s="8">
        <f t="shared" si="7"/>
        <v>5</v>
      </c>
      <c r="I42" s="8">
        <f t="shared" si="7"/>
        <v>5</v>
      </c>
      <c r="J42" s="8">
        <f t="shared" si="7"/>
        <v>6</v>
      </c>
      <c r="K42" s="8">
        <f t="shared" si="7"/>
        <v>6</v>
      </c>
      <c r="L42" s="8">
        <f t="shared" si="7"/>
        <v>7</v>
      </c>
      <c r="M42" s="8">
        <f t="shared" si="7"/>
        <v>7</v>
      </c>
      <c r="N42" s="8">
        <f t="shared" si="7"/>
        <v>8</v>
      </c>
      <c r="O42" s="8">
        <f t="shared" si="7"/>
        <v>8</v>
      </c>
      <c r="P42" s="8">
        <f t="shared" si="7"/>
        <v>9</v>
      </c>
      <c r="Q42" s="8">
        <f t="shared" si="7"/>
        <v>9</v>
      </c>
      <c r="R42" s="8">
        <f t="shared" si="7"/>
        <v>10</v>
      </c>
      <c r="S42" s="8">
        <f t="shared" si="7"/>
        <v>10</v>
      </c>
      <c r="T42" s="8">
        <f t="shared" si="7"/>
        <v>11</v>
      </c>
      <c r="U42" s="8">
        <f t="shared" si="7"/>
        <v>11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0</v>
      </c>
      <c r="C43" s="8">
        <f t="shared" ref="C43:U43" si="8" xml:space="preserve"> C20 + C220 + C81</f>
        <v>0</v>
      </c>
      <c r="D43" s="8">
        <f t="shared" si="8"/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  <c r="P43" s="8">
        <f t="shared" si="8"/>
        <v>0</v>
      </c>
      <c r="Q43" s="8">
        <f t="shared" si="8"/>
        <v>0</v>
      </c>
      <c r="R43" s="8">
        <f t="shared" si="8"/>
        <v>0</v>
      </c>
      <c r="S43" s="8">
        <f t="shared" si="8"/>
        <v>0</v>
      </c>
      <c r="T43" s="8">
        <f t="shared" si="8"/>
        <v>0</v>
      </c>
      <c r="U43" s="8">
        <f t="shared" si="8"/>
        <v>0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11</v>
      </c>
      <c r="C44" s="8">
        <f t="shared" ref="C44:U45" si="9" xml:space="preserve"> C21 + C218</f>
        <v>11</v>
      </c>
      <c r="D44" s="8">
        <f t="shared" si="9"/>
        <v>11</v>
      </c>
      <c r="E44" s="8">
        <f t="shared" si="9"/>
        <v>12</v>
      </c>
      <c r="F44" s="8">
        <f t="shared" si="9"/>
        <v>13</v>
      </c>
      <c r="G44" s="8">
        <f t="shared" si="9"/>
        <v>14</v>
      </c>
      <c r="H44" s="8">
        <f t="shared" si="9"/>
        <v>15</v>
      </c>
      <c r="I44" s="8">
        <f t="shared" si="9"/>
        <v>16</v>
      </c>
      <c r="J44" s="8">
        <f t="shared" si="9"/>
        <v>17</v>
      </c>
      <c r="K44" s="8">
        <f t="shared" si="9"/>
        <v>18</v>
      </c>
      <c r="L44" s="8">
        <f t="shared" si="9"/>
        <v>19</v>
      </c>
      <c r="M44" s="8">
        <f t="shared" si="9"/>
        <v>20</v>
      </c>
      <c r="N44" s="8">
        <f t="shared" si="9"/>
        <v>21</v>
      </c>
      <c r="O44" s="8">
        <f t="shared" si="9"/>
        <v>22</v>
      </c>
      <c r="P44" s="8">
        <f t="shared" si="9"/>
        <v>23</v>
      </c>
      <c r="Q44" s="8">
        <f t="shared" si="9"/>
        <v>24</v>
      </c>
      <c r="R44" s="8">
        <f t="shared" si="9"/>
        <v>25</v>
      </c>
      <c r="S44" s="8">
        <f t="shared" si="9"/>
        <v>26</v>
      </c>
      <c r="T44" s="8">
        <f t="shared" si="9"/>
        <v>27</v>
      </c>
      <c r="U44" s="8">
        <f t="shared" si="9"/>
        <v>28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6</v>
      </c>
      <c r="C45" s="8">
        <f t="shared" si="9"/>
        <v>6</v>
      </c>
      <c r="D45" s="8">
        <f t="shared" si="9"/>
        <v>6</v>
      </c>
      <c r="E45" s="8">
        <f t="shared" si="9"/>
        <v>7</v>
      </c>
      <c r="F45" s="8">
        <f t="shared" si="9"/>
        <v>8</v>
      </c>
      <c r="G45" s="8">
        <f t="shared" si="9"/>
        <v>9</v>
      </c>
      <c r="H45" s="8">
        <f t="shared" si="9"/>
        <v>10</v>
      </c>
      <c r="I45" s="8">
        <f t="shared" si="9"/>
        <v>11</v>
      </c>
      <c r="J45" s="8">
        <f t="shared" si="9"/>
        <v>12</v>
      </c>
      <c r="K45" s="8">
        <f t="shared" si="9"/>
        <v>13</v>
      </c>
      <c r="L45" s="8">
        <f t="shared" si="9"/>
        <v>14</v>
      </c>
      <c r="M45" s="8">
        <f t="shared" si="9"/>
        <v>15</v>
      </c>
      <c r="N45" s="8">
        <f t="shared" si="9"/>
        <v>16</v>
      </c>
      <c r="O45" s="8">
        <f t="shared" si="9"/>
        <v>17</v>
      </c>
      <c r="P45" s="8">
        <f t="shared" si="9"/>
        <v>18</v>
      </c>
      <c r="Q45" s="8">
        <f t="shared" si="9"/>
        <v>19</v>
      </c>
      <c r="R45" s="8">
        <f t="shared" si="9"/>
        <v>20</v>
      </c>
      <c r="S45" s="8">
        <f t="shared" si="9"/>
        <v>21</v>
      </c>
      <c r="T45" s="8">
        <f t="shared" si="9"/>
        <v>22</v>
      </c>
      <c r="U45" s="8">
        <f t="shared" si="9"/>
        <v>23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0</v>
      </c>
      <c r="C46" s="8">
        <f t="shared" ref="C46:U46" si="10" xml:space="preserve"> C23 + C219 + C81</f>
        <v>0</v>
      </c>
      <c r="D46" s="8">
        <f t="shared" si="10"/>
        <v>0</v>
      </c>
      <c r="E46" s="8">
        <f t="shared" si="10"/>
        <v>0</v>
      </c>
      <c r="F46" s="8">
        <f t="shared" si="10"/>
        <v>0</v>
      </c>
      <c r="G46" s="8">
        <f t="shared" si="10"/>
        <v>0</v>
      </c>
      <c r="H46" s="8">
        <f t="shared" si="10"/>
        <v>0</v>
      </c>
      <c r="I46" s="8">
        <f t="shared" si="10"/>
        <v>0</v>
      </c>
      <c r="J46" s="8">
        <f t="shared" si="10"/>
        <v>0</v>
      </c>
      <c r="K46" s="8">
        <f t="shared" si="10"/>
        <v>0</v>
      </c>
      <c r="L46" s="8">
        <f t="shared" si="10"/>
        <v>0</v>
      </c>
      <c r="M46" s="8">
        <f t="shared" si="10"/>
        <v>0</v>
      </c>
      <c r="N46" s="8">
        <f t="shared" si="10"/>
        <v>0</v>
      </c>
      <c r="O46" s="8">
        <f t="shared" si="10"/>
        <v>0</v>
      </c>
      <c r="P46" s="8">
        <f t="shared" si="10"/>
        <v>0</v>
      </c>
      <c r="Q46" s="8">
        <f t="shared" si="10"/>
        <v>0</v>
      </c>
      <c r="R46" s="8">
        <f t="shared" si="10"/>
        <v>0</v>
      </c>
      <c r="S46" s="8">
        <f t="shared" si="10"/>
        <v>0</v>
      </c>
      <c r="T46" s="8">
        <f t="shared" si="10"/>
        <v>0</v>
      </c>
      <c r="U46" s="8">
        <f t="shared" si="10"/>
        <v>0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129</v>
      </c>
      <c r="B49" s="53">
        <f t="shared" ref="B49:U49" si="11">IF(OR(B3="Scout",B3="Sentinel",B3="Expert Droid"),8,0) + IF(OR(B3="Soldier",B3="Guardian"),10,0) + IF(OR(B3="Scoundrel",B3="Consular"),6,0) + IF(OR(B3="Combat Droid"),12,0)</f>
        <v>0</v>
      </c>
      <c r="C49" s="53">
        <f t="shared" si="11"/>
        <v>0</v>
      </c>
      <c r="D49" s="53">
        <f t="shared" si="11"/>
        <v>0</v>
      </c>
      <c r="E49" s="53">
        <f t="shared" si="11"/>
        <v>0</v>
      </c>
      <c r="F49" s="53">
        <f t="shared" si="11"/>
        <v>0</v>
      </c>
      <c r="G49" s="53">
        <f t="shared" si="11"/>
        <v>0</v>
      </c>
      <c r="H49" s="53">
        <f t="shared" si="11"/>
        <v>0</v>
      </c>
      <c r="I49" s="53">
        <f t="shared" si="11"/>
        <v>0</v>
      </c>
      <c r="J49" s="101">
        <f t="shared" si="11"/>
        <v>0</v>
      </c>
      <c r="K49" s="53">
        <f t="shared" si="11"/>
        <v>0</v>
      </c>
      <c r="L49" s="174">
        <f t="shared" si="11"/>
        <v>0</v>
      </c>
      <c r="M49" s="53">
        <f t="shared" si="11"/>
        <v>0</v>
      </c>
      <c r="N49" s="53">
        <f t="shared" si="11"/>
        <v>0</v>
      </c>
      <c r="O49" s="53">
        <f t="shared" si="11"/>
        <v>0</v>
      </c>
      <c r="P49" s="53">
        <f t="shared" si="11"/>
        <v>0</v>
      </c>
      <c r="Q49" s="53">
        <f t="shared" si="11"/>
        <v>0</v>
      </c>
      <c r="R49" s="53">
        <f t="shared" si="11"/>
        <v>0</v>
      </c>
      <c r="S49" s="53">
        <f t="shared" si="11"/>
        <v>0</v>
      </c>
      <c r="T49" s="53">
        <f t="shared" si="11"/>
        <v>0</v>
      </c>
      <c r="U49" s="53">
        <f t="shared" si="11"/>
        <v>0</v>
      </c>
      <c r="V49" s="18"/>
    </row>
    <row r="50" spans="1:97" s="29" customFormat="1">
      <c r="A50" s="60" t="s">
        <v>130</v>
      </c>
      <c r="B50" s="53">
        <f xml:space="preserve"> 0 + B49</f>
        <v>0</v>
      </c>
      <c r="C50" s="53">
        <f t="shared" ref="C50:U50" si="12" xml:space="preserve"> B50 + C49</f>
        <v>0</v>
      </c>
      <c r="D50" s="53">
        <f t="shared" si="12"/>
        <v>0</v>
      </c>
      <c r="E50" s="53">
        <f t="shared" si="12"/>
        <v>0</v>
      </c>
      <c r="F50" s="53">
        <f t="shared" si="12"/>
        <v>0</v>
      </c>
      <c r="G50" s="53">
        <f t="shared" si="12"/>
        <v>0</v>
      </c>
      <c r="H50" s="53">
        <f t="shared" si="12"/>
        <v>0</v>
      </c>
      <c r="I50" s="53">
        <f t="shared" si="12"/>
        <v>0</v>
      </c>
      <c r="J50" s="101">
        <f t="shared" si="12"/>
        <v>0</v>
      </c>
      <c r="K50" s="53">
        <f t="shared" si="12"/>
        <v>0</v>
      </c>
      <c r="L50" s="174">
        <f t="shared" si="12"/>
        <v>0</v>
      </c>
      <c r="M50" s="53">
        <f t="shared" si="12"/>
        <v>0</v>
      </c>
      <c r="N50" s="53">
        <f t="shared" si="12"/>
        <v>0</v>
      </c>
      <c r="O50" s="53">
        <f t="shared" si="12"/>
        <v>0</v>
      </c>
      <c r="P50" s="53">
        <f t="shared" si="12"/>
        <v>0</v>
      </c>
      <c r="Q50" s="53">
        <f t="shared" si="12"/>
        <v>0</v>
      </c>
      <c r="R50" s="53">
        <f t="shared" si="12"/>
        <v>0</v>
      </c>
      <c r="S50" s="53">
        <f t="shared" si="12"/>
        <v>0</v>
      </c>
      <c r="T50" s="53">
        <f t="shared" si="12"/>
        <v>0</v>
      </c>
      <c r="U50" s="53">
        <f t="shared" si="12"/>
        <v>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2</v>
      </c>
      <c r="C51" s="87">
        <f t="shared" si="13"/>
        <v>4</v>
      </c>
      <c r="D51" s="87">
        <f t="shared" si="13"/>
        <v>6</v>
      </c>
      <c r="E51" s="87">
        <f t="shared" si="13"/>
        <v>8</v>
      </c>
      <c r="F51" s="87">
        <f t="shared" si="13"/>
        <v>10</v>
      </c>
      <c r="G51" s="87">
        <f t="shared" si="13"/>
        <v>12</v>
      </c>
      <c r="H51" s="87">
        <f t="shared" si="13"/>
        <v>14</v>
      </c>
      <c r="I51" s="87">
        <f t="shared" si="13"/>
        <v>16</v>
      </c>
      <c r="J51" s="102">
        <f t="shared" si="13"/>
        <v>18</v>
      </c>
      <c r="K51" s="82">
        <f t="shared" si="13"/>
        <v>20</v>
      </c>
      <c r="L51" s="175">
        <f t="shared" si="13"/>
        <v>22</v>
      </c>
      <c r="M51" s="87">
        <f t="shared" si="13"/>
        <v>36</v>
      </c>
      <c r="N51" s="87">
        <f t="shared" si="13"/>
        <v>39</v>
      </c>
      <c r="O51" s="87">
        <f t="shared" si="13"/>
        <v>42</v>
      </c>
      <c r="P51" s="87">
        <f t="shared" si="13"/>
        <v>60</v>
      </c>
      <c r="Q51" s="87">
        <f t="shared" si="13"/>
        <v>64</v>
      </c>
      <c r="R51" s="87">
        <f t="shared" si="13"/>
        <v>68</v>
      </c>
      <c r="S51" s="87">
        <f t="shared" si="13"/>
        <v>90</v>
      </c>
      <c r="T51" s="87">
        <f t="shared" si="13"/>
        <v>95</v>
      </c>
      <c r="U51" s="87">
        <f t="shared" si="13"/>
        <v>100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133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122</v>
      </c>
      <c r="B53" s="89">
        <f t="shared" ref="B53:U53" si="14" xml:space="preserve"> MIN((B207/B51),1)</f>
        <v>1</v>
      </c>
      <c r="C53" s="89">
        <f t="shared" si="14"/>
        <v>1</v>
      </c>
      <c r="D53" s="89">
        <f t="shared" si="14"/>
        <v>1</v>
      </c>
      <c r="E53" s="89">
        <f t="shared" si="14"/>
        <v>1</v>
      </c>
      <c r="F53" s="89">
        <f t="shared" si="14"/>
        <v>1</v>
      </c>
      <c r="G53" s="89">
        <f t="shared" si="14"/>
        <v>0.91666666666666663</v>
      </c>
      <c r="H53" s="89">
        <f t="shared" si="14"/>
        <v>0.8571428571428571</v>
      </c>
      <c r="I53" s="89">
        <f t="shared" si="14"/>
        <v>0.8125</v>
      </c>
      <c r="J53" s="103">
        <f t="shared" si="14"/>
        <v>0.77777777777777779</v>
      </c>
      <c r="K53" s="89">
        <f t="shared" si="14"/>
        <v>0.75</v>
      </c>
      <c r="L53" s="176">
        <f t="shared" si="14"/>
        <v>0.72727272727272729</v>
      </c>
      <c r="M53" s="89">
        <f t="shared" si="14"/>
        <v>0.47222222222222221</v>
      </c>
      <c r="N53" s="89">
        <f t="shared" si="14"/>
        <v>0.46153846153846156</v>
      </c>
      <c r="O53" s="89">
        <f t="shared" si="14"/>
        <v>0.45238095238095238</v>
      </c>
      <c r="P53" s="89">
        <f t="shared" si="14"/>
        <v>0.33333333333333331</v>
      </c>
      <c r="Q53" s="89">
        <f t="shared" si="14"/>
        <v>0.328125</v>
      </c>
      <c r="R53" s="89">
        <f t="shared" si="14"/>
        <v>0.3235294117647059</v>
      </c>
      <c r="S53" s="89">
        <f t="shared" si="14"/>
        <v>0.25555555555555554</v>
      </c>
      <c r="T53" s="89">
        <f t="shared" si="14"/>
        <v>0.25263157894736843</v>
      </c>
      <c r="U53" s="89">
        <f t="shared" si="14"/>
        <v>0.25</v>
      </c>
    </row>
    <row r="54" spans="1:97" s="18" customFormat="1">
      <c r="A54" s="74" t="s">
        <v>123</v>
      </c>
      <c r="B54" s="89">
        <f t="shared" ref="B54:U54" si="15" xml:space="preserve"> MIN(B208/B51,1)</f>
        <v>1</v>
      </c>
      <c r="C54" s="89">
        <f t="shared" si="15"/>
        <v>1</v>
      </c>
      <c r="D54" s="89">
        <f t="shared" si="15"/>
        <v>1</v>
      </c>
      <c r="E54" s="89">
        <f t="shared" si="15"/>
        <v>1</v>
      </c>
      <c r="F54" s="89">
        <f t="shared" si="15"/>
        <v>1</v>
      </c>
      <c r="G54" s="89">
        <f t="shared" si="15"/>
        <v>1</v>
      </c>
      <c r="H54" s="89">
        <f t="shared" si="15"/>
        <v>1</v>
      </c>
      <c r="I54" s="89">
        <f t="shared" si="15"/>
        <v>1</v>
      </c>
      <c r="J54" s="103">
        <f t="shared" si="15"/>
        <v>1</v>
      </c>
      <c r="K54" s="89">
        <f t="shared" si="15"/>
        <v>1</v>
      </c>
      <c r="L54" s="176">
        <f t="shared" si="15"/>
        <v>0.95454545454545459</v>
      </c>
      <c r="M54" s="89">
        <f t="shared" si="15"/>
        <v>0.61111111111111116</v>
      </c>
      <c r="N54" s="89">
        <f t="shared" si="15"/>
        <v>0.58974358974358976</v>
      </c>
      <c r="O54" s="89">
        <f t="shared" si="15"/>
        <v>0.5714285714285714</v>
      </c>
      <c r="P54" s="89">
        <f t="shared" si="15"/>
        <v>0.41666666666666669</v>
      </c>
      <c r="Q54" s="89">
        <f t="shared" si="15"/>
        <v>0.40625</v>
      </c>
      <c r="R54" s="89">
        <f t="shared" si="15"/>
        <v>0.39705882352941174</v>
      </c>
      <c r="S54" s="89">
        <f t="shared" si="15"/>
        <v>0.31111111111111112</v>
      </c>
      <c r="T54" s="89">
        <f t="shared" si="15"/>
        <v>0.30526315789473685</v>
      </c>
      <c r="U54" s="89">
        <f t="shared" si="15"/>
        <v>0.3</v>
      </c>
    </row>
    <row r="55" spans="1:97">
      <c r="A55" s="74" t="s">
        <v>124</v>
      </c>
      <c r="B55" s="90">
        <f t="shared" ref="B55:U55" si="16" xml:space="preserve"> MIN(B209/B51,1)</f>
        <v>1</v>
      </c>
      <c r="C55" s="90">
        <f t="shared" si="16"/>
        <v>1</v>
      </c>
      <c r="D55" s="90">
        <f t="shared" si="16"/>
        <v>1</v>
      </c>
      <c r="E55" s="90">
        <f t="shared" si="16"/>
        <v>1</v>
      </c>
      <c r="F55" s="90">
        <f t="shared" si="16"/>
        <v>1</v>
      </c>
      <c r="G55" s="90">
        <f t="shared" si="16"/>
        <v>0.83333333333333337</v>
      </c>
      <c r="H55" s="90">
        <f t="shared" si="16"/>
        <v>0.7142857142857143</v>
      </c>
      <c r="I55" s="90">
        <f t="shared" si="16"/>
        <v>0.625</v>
      </c>
      <c r="J55" s="104">
        <f t="shared" si="16"/>
        <v>0.55555555555555558</v>
      </c>
      <c r="K55" s="90">
        <f t="shared" si="16"/>
        <v>0.5</v>
      </c>
      <c r="L55" s="177">
        <f t="shared" si="16"/>
        <v>0.45454545454545453</v>
      </c>
      <c r="M55" s="90">
        <f t="shared" si="16"/>
        <v>0.27777777777777779</v>
      </c>
      <c r="N55" s="90">
        <f t="shared" si="16"/>
        <v>0.25641025641025639</v>
      </c>
      <c r="O55" s="90">
        <f t="shared" si="16"/>
        <v>0.23809523809523808</v>
      </c>
      <c r="P55" s="90">
        <f t="shared" si="16"/>
        <v>0.16666666666666666</v>
      </c>
      <c r="Q55" s="90">
        <f t="shared" si="16"/>
        <v>0.15625</v>
      </c>
      <c r="R55" s="90">
        <f t="shared" si="16"/>
        <v>0.14705882352941177</v>
      </c>
      <c r="S55" s="90">
        <f t="shared" si="16"/>
        <v>0.1111111111111111</v>
      </c>
      <c r="T55" s="90">
        <f t="shared" si="16"/>
        <v>0.10526315789473684</v>
      </c>
      <c r="U55" s="90">
        <f t="shared" si="16"/>
        <v>0.1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125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1</v>
      </c>
      <c r="F56" s="90">
        <f t="shared" si="17"/>
        <v>1</v>
      </c>
      <c r="G56" s="90">
        <f t="shared" si="17"/>
        <v>1</v>
      </c>
      <c r="H56" s="90">
        <f t="shared" si="17"/>
        <v>1</v>
      </c>
      <c r="I56" s="90">
        <f t="shared" si="17"/>
        <v>1</v>
      </c>
      <c r="J56" s="104">
        <f t="shared" si="17"/>
        <v>1</v>
      </c>
      <c r="K56" s="90">
        <f t="shared" si="17"/>
        <v>1</v>
      </c>
      <c r="L56" s="177">
        <f t="shared" si="17"/>
        <v>0.90909090909090906</v>
      </c>
      <c r="M56" s="90">
        <f t="shared" si="17"/>
        <v>0.55555555555555558</v>
      </c>
      <c r="N56" s="90">
        <f t="shared" si="17"/>
        <v>0.51282051282051277</v>
      </c>
      <c r="O56" s="90">
        <f t="shared" si="17"/>
        <v>0.47619047619047616</v>
      </c>
      <c r="P56" s="90">
        <f t="shared" si="17"/>
        <v>0.33333333333333331</v>
      </c>
      <c r="Q56" s="90">
        <f t="shared" si="17"/>
        <v>0.3125</v>
      </c>
      <c r="R56" s="90">
        <f t="shared" si="17"/>
        <v>0.29411764705882354</v>
      </c>
      <c r="S56" s="90">
        <f t="shared" si="17"/>
        <v>0.22222222222222221</v>
      </c>
      <c r="T56" s="90">
        <f t="shared" si="17"/>
        <v>0.21052631578947367</v>
      </c>
      <c r="U56" s="90">
        <f t="shared" si="17"/>
        <v>0.2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126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1</v>
      </c>
      <c r="G57" s="90">
        <f t="shared" si="18"/>
        <v>1</v>
      </c>
      <c r="H57" s="90">
        <f t="shared" si="18"/>
        <v>1</v>
      </c>
      <c r="I57" s="90">
        <f t="shared" si="18"/>
        <v>1</v>
      </c>
      <c r="J57" s="104">
        <f t="shared" si="18"/>
        <v>1</v>
      </c>
      <c r="K57" s="90">
        <f t="shared" si="18"/>
        <v>1</v>
      </c>
      <c r="L57" s="177">
        <f t="shared" si="18"/>
        <v>1</v>
      </c>
      <c r="M57" s="90">
        <f t="shared" si="18"/>
        <v>0.83333333333333337</v>
      </c>
      <c r="N57" s="90">
        <f t="shared" si="18"/>
        <v>0.76923076923076927</v>
      </c>
      <c r="O57" s="90">
        <f t="shared" si="18"/>
        <v>0.7142857142857143</v>
      </c>
      <c r="P57" s="90">
        <f t="shared" si="18"/>
        <v>0.5</v>
      </c>
      <c r="Q57" s="90">
        <f t="shared" si="18"/>
        <v>0.46875</v>
      </c>
      <c r="R57" s="90">
        <f t="shared" si="18"/>
        <v>0.44117647058823528</v>
      </c>
      <c r="S57" s="90">
        <f t="shared" si="18"/>
        <v>0.33333333333333331</v>
      </c>
      <c r="T57" s="90">
        <f t="shared" si="18"/>
        <v>0.31578947368421051</v>
      </c>
      <c r="U57" s="90">
        <f t="shared" si="18"/>
        <v>0.3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134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136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137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135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139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140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141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142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2</v>
      </c>
      <c r="C70" s="15">
        <f t="shared" si="28"/>
        <v>2</v>
      </c>
      <c r="D70" s="15">
        <f t="shared" si="28"/>
        <v>2</v>
      </c>
      <c r="E70" s="15">
        <f t="shared" si="28"/>
        <v>3</v>
      </c>
      <c r="F70" s="15">
        <f t="shared" si="28"/>
        <v>3</v>
      </c>
      <c r="G70" s="15">
        <f t="shared" si="28"/>
        <v>3</v>
      </c>
      <c r="H70" s="15">
        <f t="shared" si="28"/>
        <v>3</v>
      </c>
      <c r="I70" s="15">
        <f t="shared" si="28"/>
        <v>4</v>
      </c>
      <c r="J70" s="25">
        <f t="shared" si="28"/>
        <v>4</v>
      </c>
      <c r="K70" s="15">
        <f t="shared" si="28"/>
        <v>4</v>
      </c>
      <c r="L70" s="180">
        <f t="shared" si="28"/>
        <v>4</v>
      </c>
      <c r="M70" s="15">
        <f t="shared" si="28"/>
        <v>5</v>
      </c>
      <c r="N70" s="15">
        <f t="shared" si="28"/>
        <v>5</v>
      </c>
      <c r="O70" s="15">
        <f t="shared" si="28"/>
        <v>5</v>
      </c>
      <c r="P70" s="15">
        <f t="shared" si="28"/>
        <v>5</v>
      </c>
      <c r="Q70" s="15">
        <f t="shared" si="28"/>
        <v>6</v>
      </c>
      <c r="R70" s="15">
        <f t="shared" si="28"/>
        <v>6</v>
      </c>
      <c r="S70" s="15">
        <f t="shared" si="28"/>
        <v>6</v>
      </c>
      <c r="T70" s="15">
        <f t="shared" si="28"/>
        <v>6</v>
      </c>
      <c r="U70" s="15">
        <f t="shared" si="28"/>
        <v>7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2</v>
      </c>
      <c r="C71" s="15">
        <f t="shared" si="29"/>
        <v>2</v>
      </c>
      <c r="D71" s="15">
        <f t="shared" si="29"/>
        <v>2</v>
      </c>
      <c r="E71" s="15">
        <f t="shared" si="29"/>
        <v>3</v>
      </c>
      <c r="F71" s="15">
        <f t="shared" si="29"/>
        <v>3</v>
      </c>
      <c r="G71" s="15">
        <f t="shared" si="29"/>
        <v>3</v>
      </c>
      <c r="H71" s="15">
        <f t="shared" si="29"/>
        <v>3</v>
      </c>
      <c r="I71" s="15">
        <f t="shared" si="29"/>
        <v>4</v>
      </c>
      <c r="J71" s="25">
        <f t="shared" si="29"/>
        <v>4</v>
      </c>
      <c r="K71" s="15">
        <f t="shared" si="29"/>
        <v>4</v>
      </c>
      <c r="L71" s="180">
        <f t="shared" si="29"/>
        <v>4</v>
      </c>
      <c r="M71" s="15">
        <f t="shared" si="29"/>
        <v>5</v>
      </c>
      <c r="N71" s="15">
        <f t="shared" si="29"/>
        <v>5</v>
      </c>
      <c r="O71" s="15">
        <f t="shared" si="29"/>
        <v>5</v>
      </c>
      <c r="P71" s="15">
        <f t="shared" si="29"/>
        <v>5</v>
      </c>
      <c r="Q71" s="15">
        <f t="shared" si="29"/>
        <v>6</v>
      </c>
      <c r="R71" s="15">
        <f t="shared" si="29"/>
        <v>6</v>
      </c>
      <c r="S71" s="15">
        <f t="shared" si="29"/>
        <v>6</v>
      </c>
      <c r="T71" s="15">
        <f t="shared" si="29"/>
        <v>6</v>
      </c>
      <c r="U71" s="15">
        <f t="shared" si="29"/>
        <v>7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131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1</v>
      </c>
      <c r="Q80" s="8">
        <f t="shared" si="33"/>
        <v>1</v>
      </c>
      <c r="R80" s="8">
        <f t="shared" si="33"/>
        <v>1</v>
      </c>
      <c r="S80" s="8">
        <f t="shared" si="33"/>
        <v>2</v>
      </c>
      <c r="T80" s="8">
        <f t="shared" si="33"/>
        <v>2</v>
      </c>
      <c r="U80" s="8">
        <f t="shared" si="33"/>
        <v>2</v>
      </c>
    </row>
    <row r="81" spans="1:22">
      <c r="A81" s="23" t="s">
        <v>157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145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5</v>
      </c>
      <c r="E84" s="8">
        <f t="shared" si="35"/>
        <v>6</v>
      </c>
      <c r="F84" s="8">
        <f t="shared" si="35"/>
        <v>6</v>
      </c>
      <c r="G84" s="8">
        <f t="shared" si="35"/>
        <v>7</v>
      </c>
      <c r="H84" s="8">
        <f t="shared" si="35"/>
        <v>7</v>
      </c>
      <c r="I84" s="8">
        <f t="shared" si="35"/>
        <v>8</v>
      </c>
      <c r="J84" s="26">
        <f t="shared" si="35"/>
        <v>8</v>
      </c>
      <c r="K84" s="8">
        <f t="shared" ref="K84:U84" si="36" xml:space="preserve"> J217 + INT(2+ $J$7/2) + INT(2+ (K$7 - $J$7)/2)</f>
        <v>10</v>
      </c>
      <c r="L84" s="28">
        <f t="shared" si="36"/>
        <v>11</v>
      </c>
      <c r="M84" s="8">
        <f t="shared" si="36"/>
        <v>11</v>
      </c>
      <c r="N84" s="8">
        <f t="shared" si="36"/>
        <v>13</v>
      </c>
      <c r="O84" s="8">
        <f t="shared" si="36"/>
        <v>13</v>
      </c>
      <c r="P84" s="8">
        <f t="shared" si="36"/>
        <v>14</v>
      </c>
      <c r="Q84" s="8">
        <f t="shared" si="36"/>
        <v>14</v>
      </c>
      <c r="R84" s="8">
        <f t="shared" si="36"/>
        <v>15</v>
      </c>
      <c r="S84" s="8">
        <f t="shared" si="36"/>
        <v>15</v>
      </c>
      <c r="T84" s="8">
        <f t="shared" si="36"/>
        <v>16</v>
      </c>
      <c r="U84" s="8">
        <f t="shared" si="36"/>
        <v>16</v>
      </c>
      <c r="V84" s="29"/>
    </row>
    <row r="85" spans="1:22">
      <c r="A85" s="45" t="s">
        <v>52</v>
      </c>
      <c r="B85" s="8">
        <f t="shared" ref="B85:J85" si="37" xml:space="preserve"> B216 + INT(2+ B$7/2)</f>
        <v>4</v>
      </c>
      <c r="C85" s="8">
        <f t="shared" si="37"/>
        <v>5</v>
      </c>
      <c r="D85" s="8">
        <f t="shared" si="37"/>
        <v>5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13</v>
      </c>
      <c r="O85" s="8">
        <f t="shared" si="38"/>
        <v>13</v>
      </c>
      <c r="P85" s="8">
        <f t="shared" si="38"/>
        <v>14</v>
      </c>
      <c r="Q85" s="8">
        <f t="shared" si="38"/>
        <v>14</v>
      </c>
      <c r="R85" s="8">
        <f t="shared" si="38"/>
        <v>15</v>
      </c>
      <c r="S85" s="8">
        <f t="shared" si="38"/>
        <v>15</v>
      </c>
      <c r="T85" s="8">
        <f t="shared" si="38"/>
        <v>16</v>
      </c>
      <c r="U85" s="8">
        <f t="shared" si="38"/>
        <v>16</v>
      </c>
      <c r="V85" s="29"/>
    </row>
    <row r="86" spans="1:22">
      <c r="A86" s="45" t="s">
        <v>53</v>
      </c>
      <c r="B86" s="8">
        <f t="shared" ref="B86:J86" si="39" xml:space="preserve"> B219 + INT(2+ B$7/2)</f>
        <v>2</v>
      </c>
      <c r="C86" s="8">
        <f t="shared" si="39"/>
        <v>3</v>
      </c>
      <c r="D86" s="8">
        <f t="shared" si="39"/>
        <v>3</v>
      </c>
      <c r="E86" s="8">
        <f t="shared" si="39"/>
        <v>4</v>
      </c>
      <c r="F86" s="8">
        <f t="shared" si="39"/>
        <v>4</v>
      </c>
      <c r="G86" s="8">
        <f t="shared" si="39"/>
        <v>5</v>
      </c>
      <c r="H86" s="8">
        <f t="shared" si="39"/>
        <v>5</v>
      </c>
      <c r="I86" s="8">
        <f t="shared" si="39"/>
        <v>6</v>
      </c>
      <c r="J86" s="26">
        <f t="shared" si="39"/>
        <v>6</v>
      </c>
      <c r="K86" s="8">
        <f t="shared" ref="K86:U86" si="40">J219+INT(2+$J$7/2) +  INT( (K$7 - $J$7)*2/5 + 4/3)</f>
        <v>7</v>
      </c>
      <c r="L86" s="28">
        <f t="shared" si="40"/>
        <v>8</v>
      </c>
      <c r="M86" s="8">
        <f t="shared" si="40"/>
        <v>8</v>
      </c>
      <c r="N86" s="8">
        <f t="shared" si="40"/>
        <v>8</v>
      </c>
      <c r="O86" s="8">
        <f t="shared" si="40"/>
        <v>9</v>
      </c>
      <c r="P86" s="8">
        <f t="shared" si="40"/>
        <v>9</v>
      </c>
      <c r="Q86" s="8">
        <f t="shared" si="40"/>
        <v>10</v>
      </c>
      <c r="R86" s="8">
        <f t="shared" si="40"/>
        <v>10</v>
      </c>
      <c r="S86" s="8">
        <f t="shared" si="40"/>
        <v>10</v>
      </c>
      <c r="T86" s="8">
        <f t="shared" si="40"/>
        <v>11</v>
      </c>
      <c r="U86" s="8">
        <f t="shared" si="40"/>
        <v>11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143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23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2</v>
      </c>
      <c r="C90" s="23">
        <f t="shared" si="42"/>
        <v>2</v>
      </c>
      <c r="D90" s="23">
        <f t="shared" si="42"/>
        <v>2</v>
      </c>
      <c r="E90" s="23">
        <f t="shared" si="42"/>
        <v>2</v>
      </c>
      <c r="F90" s="23">
        <f t="shared" si="42"/>
        <v>2</v>
      </c>
      <c r="G90" s="23">
        <f t="shared" si="42"/>
        <v>2</v>
      </c>
      <c r="H90" s="23">
        <f t="shared" si="42"/>
        <v>2</v>
      </c>
      <c r="I90" s="23">
        <f t="shared" si="42"/>
        <v>2</v>
      </c>
      <c r="J90" s="27">
        <f t="shared" si="42"/>
        <v>2</v>
      </c>
      <c r="K90" s="23">
        <f t="shared" si="42"/>
        <v>2</v>
      </c>
      <c r="L90" s="76">
        <f t="shared" si="42"/>
        <v>2</v>
      </c>
      <c r="M90" s="23">
        <f t="shared" si="42"/>
        <v>2</v>
      </c>
      <c r="N90" s="23">
        <f t="shared" si="42"/>
        <v>2</v>
      </c>
      <c r="O90" s="23">
        <f t="shared" si="42"/>
        <v>2</v>
      </c>
      <c r="P90" s="23">
        <f t="shared" si="42"/>
        <v>2</v>
      </c>
      <c r="Q90" s="23">
        <f t="shared" si="42"/>
        <v>2</v>
      </c>
      <c r="R90" s="23">
        <f t="shared" si="42"/>
        <v>2</v>
      </c>
      <c r="S90" s="23">
        <f t="shared" si="42"/>
        <v>2</v>
      </c>
      <c r="T90" s="23">
        <f t="shared" si="42"/>
        <v>2</v>
      </c>
      <c r="U90" s="23">
        <f t="shared" si="42"/>
        <v>2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2</v>
      </c>
      <c r="C92" s="23">
        <f t="shared" si="44"/>
        <v>2</v>
      </c>
      <c r="D92" s="23">
        <f t="shared" si="44"/>
        <v>2</v>
      </c>
      <c r="E92" s="23">
        <f t="shared" si="44"/>
        <v>2</v>
      </c>
      <c r="F92" s="23">
        <f t="shared" si="44"/>
        <v>2</v>
      </c>
      <c r="G92" s="23">
        <f t="shared" si="44"/>
        <v>2</v>
      </c>
      <c r="H92" s="23">
        <f t="shared" si="44"/>
        <v>2</v>
      </c>
      <c r="I92" s="23">
        <f t="shared" si="44"/>
        <v>2</v>
      </c>
      <c r="J92" s="27">
        <f t="shared" si="44"/>
        <v>2</v>
      </c>
      <c r="K92" s="23">
        <f t="shared" si="44"/>
        <v>2</v>
      </c>
      <c r="L92" s="76">
        <f t="shared" si="44"/>
        <v>2</v>
      </c>
      <c r="M92" s="23">
        <f t="shared" si="44"/>
        <v>2</v>
      </c>
      <c r="N92" s="23">
        <f t="shared" si="44"/>
        <v>2</v>
      </c>
      <c r="O92" s="23">
        <f t="shared" si="44"/>
        <v>2</v>
      </c>
      <c r="P92" s="23">
        <f t="shared" si="44"/>
        <v>2</v>
      </c>
      <c r="Q92" s="23">
        <f t="shared" si="44"/>
        <v>2</v>
      </c>
      <c r="R92" s="23">
        <f t="shared" si="44"/>
        <v>2</v>
      </c>
      <c r="S92" s="23">
        <f t="shared" si="44"/>
        <v>2</v>
      </c>
      <c r="T92" s="23">
        <f t="shared" si="44"/>
        <v>2</v>
      </c>
      <c r="U92" s="23">
        <f t="shared" si="44"/>
        <v>2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23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1</v>
      </c>
      <c r="C95" s="23">
        <f t="shared" si="47"/>
        <v>1</v>
      </c>
      <c r="D95" s="23">
        <f t="shared" si="47"/>
        <v>1</v>
      </c>
      <c r="E95" s="23">
        <f t="shared" si="47"/>
        <v>1</v>
      </c>
      <c r="F95" s="23">
        <f t="shared" si="47"/>
        <v>1</v>
      </c>
      <c r="G95" s="23">
        <f t="shared" si="47"/>
        <v>1</v>
      </c>
      <c r="H95" s="23">
        <f t="shared" si="47"/>
        <v>1</v>
      </c>
      <c r="I95" s="23">
        <f t="shared" si="47"/>
        <v>1</v>
      </c>
      <c r="J95" s="27">
        <f t="shared" si="47"/>
        <v>1</v>
      </c>
      <c r="K95" s="23">
        <f t="shared" si="47"/>
        <v>1</v>
      </c>
      <c r="L95" s="76">
        <f t="shared" si="47"/>
        <v>1</v>
      </c>
      <c r="M95" s="23">
        <f t="shared" si="47"/>
        <v>1</v>
      </c>
      <c r="N95" s="23">
        <f t="shared" si="47"/>
        <v>1</v>
      </c>
      <c r="O95" s="23">
        <f t="shared" si="47"/>
        <v>1</v>
      </c>
      <c r="P95" s="23">
        <f t="shared" si="47"/>
        <v>1</v>
      </c>
      <c r="Q95" s="23">
        <f t="shared" si="47"/>
        <v>1</v>
      </c>
      <c r="R95" s="23">
        <f t="shared" si="47"/>
        <v>1</v>
      </c>
      <c r="S95" s="23">
        <f t="shared" si="47"/>
        <v>1</v>
      </c>
      <c r="T95" s="23">
        <f t="shared" si="47"/>
        <v>1</v>
      </c>
      <c r="U95" s="23">
        <f t="shared" si="47"/>
        <v>1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2</v>
      </c>
      <c r="C96" s="23">
        <f t="shared" si="48"/>
        <v>2</v>
      </c>
      <c r="D96" s="23">
        <f t="shared" si="48"/>
        <v>2</v>
      </c>
      <c r="E96" s="23">
        <f t="shared" si="48"/>
        <v>2</v>
      </c>
      <c r="F96" s="23">
        <f t="shared" si="48"/>
        <v>2</v>
      </c>
      <c r="G96" s="23">
        <f t="shared" si="48"/>
        <v>2</v>
      </c>
      <c r="H96" s="23">
        <f t="shared" si="48"/>
        <v>2</v>
      </c>
      <c r="I96" s="23">
        <f t="shared" si="48"/>
        <v>2</v>
      </c>
      <c r="J96" s="27">
        <f t="shared" si="48"/>
        <v>2</v>
      </c>
      <c r="K96" s="23">
        <f t="shared" si="48"/>
        <v>2</v>
      </c>
      <c r="L96" s="76">
        <f t="shared" si="48"/>
        <v>2</v>
      </c>
      <c r="M96" s="23">
        <f t="shared" si="48"/>
        <v>2</v>
      </c>
      <c r="N96" s="23">
        <f t="shared" si="48"/>
        <v>2</v>
      </c>
      <c r="O96" s="23">
        <f t="shared" si="48"/>
        <v>2</v>
      </c>
      <c r="P96" s="23">
        <f t="shared" si="48"/>
        <v>2</v>
      </c>
      <c r="Q96" s="23">
        <f t="shared" si="48"/>
        <v>2</v>
      </c>
      <c r="R96" s="23">
        <f t="shared" si="48"/>
        <v>2</v>
      </c>
      <c r="S96" s="23">
        <f t="shared" si="48"/>
        <v>2</v>
      </c>
      <c r="T96" s="23">
        <f t="shared" si="48"/>
        <v>2</v>
      </c>
      <c r="U96" s="23">
        <f t="shared" si="48"/>
        <v>2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30.000000000000004</v>
      </c>
      <c r="C115" s="8">
        <f t="shared" si="49"/>
        <v>35</v>
      </c>
      <c r="D115" s="8">
        <f t="shared" si="49"/>
        <v>35</v>
      </c>
      <c r="E115" s="8">
        <f t="shared" si="49"/>
        <v>40</v>
      </c>
      <c r="F115" s="8">
        <f t="shared" si="49"/>
        <v>44.999999999999993</v>
      </c>
      <c r="G115" s="8">
        <f t="shared" si="49"/>
        <v>50</v>
      </c>
      <c r="H115" s="8">
        <f t="shared" si="49"/>
        <v>55.000000000000007</v>
      </c>
      <c r="I115" s="8">
        <f t="shared" si="49"/>
        <v>60</v>
      </c>
      <c r="J115" s="26">
        <f t="shared" si="49"/>
        <v>65</v>
      </c>
      <c r="K115" s="8">
        <f t="shared" si="49"/>
        <v>70</v>
      </c>
      <c r="L115" s="28">
        <f t="shared" si="49"/>
        <v>80</v>
      </c>
      <c r="M115" s="8">
        <f t="shared" si="49"/>
        <v>80</v>
      </c>
      <c r="N115" s="8">
        <f t="shared" si="49"/>
        <v>85</v>
      </c>
      <c r="O115" s="8">
        <f t="shared" si="49"/>
        <v>90</v>
      </c>
      <c r="P115" s="8">
        <f t="shared" si="49"/>
        <v>95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40</v>
      </c>
      <c r="C116" s="8">
        <f t="shared" si="50"/>
        <v>44.999999999999993</v>
      </c>
      <c r="D116" s="8">
        <f t="shared" si="50"/>
        <v>44.999999999999993</v>
      </c>
      <c r="E116" s="8">
        <f t="shared" si="50"/>
        <v>55.000000000000007</v>
      </c>
      <c r="F116" s="8">
        <f t="shared" si="50"/>
        <v>60</v>
      </c>
      <c r="G116" s="8">
        <f t="shared" si="50"/>
        <v>65</v>
      </c>
      <c r="H116" s="8">
        <f t="shared" si="50"/>
        <v>70</v>
      </c>
      <c r="I116" s="8">
        <f t="shared" si="50"/>
        <v>75</v>
      </c>
      <c r="J116" s="26">
        <f t="shared" si="50"/>
        <v>80</v>
      </c>
      <c r="K116" s="8">
        <f t="shared" si="50"/>
        <v>90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40</v>
      </c>
      <c r="C117" s="8">
        <f t="shared" si="51"/>
        <v>44.999999999999993</v>
      </c>
      <c r="D117" s="8">
        <f t="shared" si="51"/>
        <v>44.999999999999993</v>
      </c>
      <c r="E117" s="8">
        <f t="shared" si="51"/>
        <v>55.000000000000007</v>
      </c>
      <c r="F117" s="8">
        <f t="shared" si="51"/>
        <v>60</v>
      </c>
      <c r="G117" s="8">
        <f t="shared" si="51"/>
        <v>65</v>
      </c>
      <c r="H117" s="8">
        <f t="shared" si="51"/>
        <v>70</v>
      </c>
      <c r="I117" s="8">
        <f t="shared" si="51"/>
        <v>75</v>
      </c>
      <c r="J117" s="26">
        <f t="shared" si="51"/>
        <v>80</v>
      </c>
      <c r="K117" s="8">
        <f t="shared" si="51"/>
        <v>90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40</v>
      </c>
      <c r="C118" s="8">
        <f t="shared" si="52"/>
        <v>44.999999999999993</v>
      </c>
      <c r="D118" s="8">
        <f t="shared" si="52"/>
        <v>44.999999999999993</v>
      </c>
      <c r="E118" s="8">
        <f t="shared" si="52"/>
        <v>50</v>
      </c>
      <c r="F118" s="8">
        <f t="shared" si="52"/>
        <v>55.000000000000007</v>
      </c>
      <c r="G118" s="8">
        <f t="shared" si="52"/>
        <v>60</v>
      </c>
      <c r="H118" s="8">
        <f t="shared" si="52"/>
        <v>65</v>
      </c>
      <c r="I118" s="8">
        <f t="shared" si="52"/>
        <v>70</v>
      </c>
      <c r="J118" s="26">
        <f t="shared" si="52"/>
        <v>75</v>
      </c>
      <c r="K118" s="8">
        <f t="shared" si="52"/>
        <v>85</v>
      </c>
      <c r="L118" s="28">
        <f t="shared" si="52"/>
        <v>95</v>
      </c>
      <c r="M118" s="8">
        <f t="shared" si="52"/>
        <v>95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0</v>
      </c>
      <c r="F120" s="8">
        <f t="shared" si="53"/>
        <v>0</v>
      </c>
      <c r="G120" s="8">
        <f t="shared" si="53"/>
        <v>0</v>
      </c>
      <c r="H120" s="8">
        <f t="shared" si="53"/>
        <v>5.0000000000000044</v>
      </c>
      <c r="I120" s="8">
        <f t="shared" si="53"/>
        <v>9.9999999999999982</v>
      </c>
      <c r="J120" s="26">
        <f t="shared" si="53"/>
        <v>15.000000000000002</v>
      </c>
      <c r="K120" s="8">
        <f t="shared" si="53"/>
        <v>19.999999999999996</v>
      </c>
      <c r="L120" s="28">
        <f t="shared" si="53"/>
        <v>30.000000000000004</v>
      </c>
      <c r="M120" s="8">
        <f t="shared" si="53"/>
        <v>30.000000000000004</v>
      </c>
      <c r="N120" s="8">
        <f t="shared" si="53"/>
        <v>35</v>
      </c>
      <c r="O120" s="8">
        <f t="shared" si="53"/>
        <v>40</v>
      </c>
      <c r="P120" s="8">
        <f t="shared" si="53"/>
        <v>44.999999999999993</v>
      </c>
      <c r="Q120" s="8">
        <f t="shared" si="53"/>
        <v>50</v>
      </c>
      <c r="R120" s="8">
        <f t="shared" si="53"/>
        <v>55.000000000000007</v>
      </c>
      <c r="S120" s="8">
        <f t="shared" si="53"/>
        <v>55.000000000000007</v>
      </c>
      <c r="T120" s="8">
        <f t="shared" si="53"/>
        <v>65</v>
      </c>
      <c r="U120" s="8">
        <f t="shared" si="53"/>
        <v>65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0</v>
      </c>
      <c r="C121" s="8">
        <f t="shared" si="54"/>
        <v>0</v>
      </c>
      <c r="D121" s="8">
        <f t="shared" si="54"/>
        <v>0</v>
      </c>
      <c r="E121" s="8">
        <f t="shared" si="54"/>
        <v>5.0000000000000044</v>
      </c>
      <c r="F121" s="8">
        <f t="shared" si="54"/>
        <v>9.9999999999999982</v>
      </c>
      <c r="G121" s="8">
        <f t="shared" si="54"/>
        <v>15.000000000000002</v>
      </c>
      <c r="H121" s="8">
        <f t="shared" si="54"/>
        <v>19.999999999999996</v>
      </c>
      <c r="I121" s="8">
        <f t="shared" si="54"/>
        <v>25</v>
      </c>
      <c r="J121" s="26">
        <f t="shared" si="54"/>
        <v>30.000000000000004</v>
      </c>
      <c r="K121" s="8">
        <f t="shared" si="54"/>
        <v>40</v>
      </c>
      <c r="L121" s="28">
        <f t="shared" si="54"/>
        <v>50</v>
      </c>
      <c r="M121" s="8">
        <f t="shared" si="54"/>
        <v>50</v>
      </c>
      <c r="N121" s="8">
        <f t="shared" si="54"/>
        <v>60</v>
      </c>
      <c r="O121" s="8">
        <f t="shared" si="54"/>
        <v>60</v>
      </c>
      <c r="P121" s="8">
        <f t="shared" si="54"/>
        <v>70</v>
      </c>
      <c r="Q121" s="8">
        <f t="shared" si="54"/>
        <v>70</v>
      </c>
      <c r="R121" s="8">
        <f t="shared" si="54"/>
        <v>80</v>
      </c>
      <c r="S121" s="8">
        <f t="shared" si="54"/>
        <v>80</v>
      </c>
      <c r="T121" s="8">
        <f t="shared" si="54"/>
        <v>90</v>
      </c>
      <c r="U121" s="8">
        <f t="shared" si="54"/>
        <v>90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0</v>
      </c>
      <c r="C122" s="8">
        <f t="shared" si="55"/>
        <v>0</v>
      </c>
      <c r="D122" s="8">
        <f t="shared" si="55"/>
        <v>0</v>
      </c>
      <c r="E122" s="8">
        <f t="shared" si="55"/>
        <v>5.0000000000000044</v>
      </c>
      <c r="F122" s="8">
        <f t="shared" si="55"/>
        <v>9.9999999999999982</v>
      </c>
      <c r="G122" s="8">
        <f t="shared" si="55"/>
        <v>15.000000000000002</v>
      </c>
      <c r="H122" s="8">
        <f t="shared" si="55"/>
        <v>19.999999999999996</v>
      </c>
      <c r="I122" s="8">
        <f t="shared" si="55"/>
        <v>25</v>
      </c>
      <c r="J122" s="26">
        <f t="shared" si="55"/>
        <v>30.000000000000004</v>
      </c>
      <c r="K122" s="8">
        <f t="shared" si="55"/>
        <v>40</v>
      </c>
      <c r="L122" s="28">
        <f t="shared" si="55"/>
        <v>50</v>
      </c>
      <c r="M122" s="8">
        <f t="shared" si="55"/>
        <v>50</v>
      </c>
      <c r="N122" s="8">
        <f t="shared" si="55"/>
        <v>60</v>
      </c>
      <c r="O122" s="8">
        <f t="shared" si="55"/>
        <v>60</v>
      </c>
      <c r="P122" s="8">
        <f t="shared" si="55"/>
        <v>70</v>
      </c>
      <c r="Q122" s="8">
        <f t="shared" si="55"/>
        <v>70</v>
      </c>
      <c r="R122" s="8">
        <f t="shared" si="55"/>
        <v>80</v>
      </c>
      <c r="S122" s="8">
        <f t="shared" si="55"/>
        <v>80</v>
      </c>
      <c r="T122" s="8">
        <f t="shared" si="55"/>
        <v>90</v>
      </c>
      <c r="U122" s="8">
        <f t="shared" si="55"/>
        <v>90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0</v>
      </c>
      <c r="D123" s="8">
        <f t="shared" si="56"/>
        <v>0</v>
      </c>
      <c r="E123" s="8">
        <f t="shared" si="56"/>
        <v>0</v>
      </c>
      <c r="F123" s="8">
        <f t="shared" si="56"/>
        <v>5.0000000000000044</v>
      </c>
      <c r="G123" s="8">
        <f t="shared" si="56"/>
        <v>9.9999999999999982</v>
      </c>
      <c r="H123" s="8">
        <f t="shared" si="56"/>
        <v>15.000000000000002</v>
      </c>
      <c r="I123" s="8">
        <f t="shared" si="56"/>
        <v>19.999999999999996</v>
      </c>
      <c r="J123" s="26">
        <f t="shared" si="56"/>
        <v>25</v>
      </c>
      <c r="K123" s="8">
        <f t="shared" si="56"/>
        <v>35</v>
      </c>
      <c r="L123" s="28">
        <f t="shared" si="56"/>
        <v>44.999999999999993</v>
      </c>
      <c r="M123" s="8">
        <f t="shared" si="56"/>
        <v>44.999999999999993</v>
      </c>
      <c r="N123" s="8">
        <f t="shared" si="56"/>
        <v>60</v>
      </c>
      <c r="O123" s="8">
        <f t="shared" si="56"/>
        <v>60</v>
      </c>
      <c r="P123" s="8">
        <f t="shared" si="56"/>
        <v>70</v>
      </c>
      <c r="Q123" s="8">
        <f t="shared" si="56"/>
        <v>70</v>
      </c>
      <c r="R123" s="8">
        <f t="shared" si="56"/>
        <v>80</v>
      </c>
      <c r="S123" s="8">
        <f t="shared" si="56"/>
        <v>80</v>
      </c>
      <c r="T123" s="8">
        <f t="shared" si="56"/>
        <v>90</v>
      </c>
      <c r="U123" s="8">
        <f t="shared" si="56"/>
        <v>90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0</v>
      </c>
      <c r="M125" s="8">
        <f t="shared" si="57"/>
        <v>0</v>
      </c>
      <c r="N125" s="8">
        <f t="shared" si="57"/>
        <v>0</v>
      </c>
      <c r="O125" s="8">
        <f t="shared" si="57"/>
        <v>0</v>
      </c>
      <c r="P125" s="8">
        <f t="shared" si="57"/>
        <v>0</v>
      </c>
      <c r="Q125" s="8">
        <f t="shared" si="57"/>
        <v>0</v>
      </c>
      <c r="R125" s="8">
        <f t="shared" si="57"/>
        <v>5.0000000000000044</v>
      </c>
      <c r="S125" s="8">
        <f t="shared" si="57"/>
        <v>5.0000000000000044</v>
      </c>
      <c r="T125" s="8">
        <f t="shared" si="57"/>
        <v>15.000000000000002</v>
      </c>
      <c r="U125" s="8">
        <f t="shared" si="57"/>
        <v>15.000000000000002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0</v>
      </c>
      <c r="L126" s="28">
        <f t="shared" si="58"/>
        <v>0</v>
      </c>
      <c r="M126" s="8">
        <f t="shared" si="58"/>
        <v>0</v>
      </c>
      <c r="N126" s="8">
        <f t="shared" si="58"/>
        <v>9.9999999999999982</v>
      </c>
      <c r="O126" s="8">
        <f t="shared" si="58"/>
        <v>9.9999999999999982</v>
      </c>
      <c r="P126" s="8">
        <f t="shared" si="58"/>
        <v>19.999999999999996</v>
      </c>
      <c r="Q126" s="8">
        <f t="shared" si="58"/>
        <v>19.999999999999996</v>
      </c>
      <c r="R126" s="8">
        <f t="shared" si="58"/>
        <v>30.000000000000004</v>
      </c>
      <c r="S126" s="8">
        <f t="shared" si="58"/>
        <v>30.000000000000004</v>
      </c>
      <c r="T126" s="8">
        <f t="shared" si="58"/>
        <v>40</v>
      </c>
      <c r="U126" s="8">
        <f t="shared" si="58"/>
        <v>40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0</v>
      </c>
      <c r="L127" s="28">
        <f t="shared" si="59"/>
        <v>0</v>
      </c>
      <c r="M127" s="8">
        <f t="shared" si="59"/>
        <v>0</v>
      </c>
      <c r="N127" s="8">
        <f t="shared" si="59"/>
        <v>9.9999999999999982</v>
      </c>
      <c r="O127" s="8">
        <f t="shared" si="59"/>
        <v>9.9999999999999982</v>
      </c>
      <c r="P127" s="8">
        <f t="shared" si="59"/>
        <v>19.999999999999996</v>
      </c>
      <c r="Q127" s="8">
        <f t="shared" si="59"/>
        <v>19.999999999999996</v>
      </c>
      <c r="R127" s="8">
        <f t="shared" si="59"/>
        <v>30.000000000000004</v>
      </c>
      <c r="S127" s="8">
        <f t="shared" si="59"/>
        <v>30.000000000000004</v>
      </c>
      <c r="T127" s="8">
        <f t="shared" si="59"/>
        <v>40</v>
      </c>
      <c r="U127" s="8">
        <f t="shared" si="59"/>
        <v>40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0</v>
      </c>
      <c r="L128" s="28">
        <f t="shared" si="60"/>
        <v>0</v>
      </c>
      <c r="M128" s="8">
        <f t="shared" si="60"/>
        <v>0</v>
      </c>
      <c r="N128" s="8">
        <f t="shared" si="60"/>
        <v>9.9999999999999982</v>
      </c>
      <c r="O128" s="8">
        <f t="shared" si="60"/>
        <v>9.9999999999999982</v>
      </c>
      <c r="P128" s="8">
        <f t="shared" si="60"/>
        <v>19.999999999999996</v>
      </c>
      <c r="Q128" s="8">
        <f t="shared" si="60"/>
        <v>19.999999999999996</v>
      </c>
      <c r="R128" s="8">
        <f t="shared" si="60"/>
        <v>30.000000000000004</v>
      </c>
      <c r="S128" s="8">
        <f t="shared" si="60"/>
        <v>30.000000000000004</v>
      </c>
      <c r="T128" s="8">
        <f t="shared" si="60"/>
        <v>40</v>
      </c>
      <c r="U128" s="8">
        <f t="shared" si="60"/>
        <v>40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70</v>
      </c>
      <c r="C132" s="8">
        <f t="shared" si="61"/>
        <v>75</v>
      </c>
      <c r="D132" s="8">
        <f t="shared" si="61"/>
        <v>75</v>
      </c>
      <c r="E132" s="8">
        <f t="shared" si="61"/>
        <v>80</v>
      </c>
      <c r="F132" s="8">
        <f t="shared" si="61"/>
        <v>80</v>
      </c>
      <c r="G132" s="8">
        <f t="shared" si="61"/>
        <v>85</v>
      </c>
      <c r="H132" s="8">
        <f t="shared" si="61"/>
        <v>85</v>
      </c>
      <c r="I132" s="8">
        <f t="shared" si="61"/>
        <v>90</v>
      </c>
      <c r="J132" s="26">
        <f t="shared" si="61"/>
        <v>90</v>
      </c>
      <c r="K132" s="8">
        <f t="shared" si="61"/>
        <v>95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80</v>
      </c>
      <c r="C133" s="8">
        <f t="shared" si="62"/>
        <v>85</v>
      </c>
      <c r="D133" s="8">
        <f t="shared" si="62"/>
        <v>85</v>
      </c>
      <c r="E133" s="8">
        <f t="shared" si="62"/>
        <v>95</v>
      </c>
      <c r="F133" s="8">
        <f t="shared" si="62"/>
        <v>95</v>
      </c>
      <c r="G133" s="8">
        <f t="shared" si="62"/>
        <v>100</v>
      </c>
      <c r="H133" s="8">
        <f t="shared" si="62"/>
        <v>100</v>
      </c>
      <c r="I133" s="8">
        <f t="shared" si="62"/>
        <v>100</v>
      </c>
      <c r="J133" s="26">
        <f t="shared" si="62"/>
        <v>100</v>
      </c>
      <c r="K133" s="8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80</v>
      </c>
      <c r="C134" s="8">
        <f t="shared" si="63"/>
        <v>85</v>
      </c>
      <c r="D134" s="8">
        <f t="shared" si="63"/>
        <v>85</v>
      </c>
      <c r="E134" s="8">
        <f t="shared" si="63"/>
        <v>95</v>
      </c>
      <c r="F134" s="8">
        <f t="shared" si="63"/>
        <v>95</v>
      </c>
      <c r="G134" s="8">
        <f t="shared" si="63"/>
        <v>100</v>
      </c>
      <c r="H134" s="8">
        <f t="shared" si="63"/>
        <v>100</v>
      </c>
      <c r="I134" s="8">
        <f t="shared" si="63"/>
        <v>100</v>
      </c>
      <c r="J134" s="26">
        <f t="shared" si="63"/>
        <v>100</v>
      </c>
      <c r="K134" s="8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80</v>
      </c>
      <c r="C135" s="8">
        <f t="shared" si="64"/>
        <v>85</v>
      </c>
      <c r="D135" s="8">
        <f t="shared" si="64"/>
        <v>85</v>
      </c>
      <c r="E135" s="8">
        <f t="shared" si="64"/>
        <v>90</v>
      </c>
      <c r="F135" s="8">
        <f t="shared" si="64"/>
        <v>90</v>
      </c>
      <c r="G135" s="8">
        <f t="shared" si="64"/>
        <v>95</v>
      </c>
      <c r="H135" s="8">
        <f t="shared" si="64"/>
        <v>95</v>
      </c>
      <c r="I135" s="8">
        <f t="shared" si="64"/>
        <v>100</v>
      </c>
      <c r="J135" s="26">
        <f t="shared" si="64"/>
        <v>100</v>
      </c>
      <c r="K135" s="8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44.999999999999993</v>
      </c>
      <c r="C137" s="8">
        <f t="shared" si="65"/>
        <v>50</v>
      </c>
      <c r="D137" s="8">
        <f t="shared" si="65"/>
        <v>50</v>
      </c>
      <c r="E137" s="8">
        <f t="shared" si="65"/>
        <v>55.000000000000007</v>
      </c>
      <c r="F137" s="8">
        <f t="shared" si="65"/>
        <v>55.000000000000007</v>
      </c>
      <c r="G137" s="8">
        <f t="shared" si="65"/>
        <v>60</v>
      </c>
      <c r="H137" s="8">
        <f t="shared" si="65"/>
        <v>60</v>
      </c>
      <c r="I137" s="8">
        <f t="shared" si="65"/>
        <v>65</v>
      </c>
      <c r="J137" s="26">
        <f t="shared" si="65"/>
        <v>65</v>
      </c>
      <c r="K137" s="8">
        <f t="shared" si="65"/>
        <v>70</v>
      </c>
      <c r="L137" s="28">
        <f t="shared" si="65"/>
        <v>75</v>
      </c>
      <c r="M137" s="8">
        <f t="shared" si="65"/>
        <v>75</v>
      </c>
      <c r="N137" s="8">
        <f t="shared" si="65"/>
        <v>75</v>
      </c>
      <c r="O137" s="8">
        <f t="shared" si="65"/>
        <v>80</v>
      </c>
      <c r="P137" s="8">
        <f t="shared" si="65"/>
        <v>80</v>
      </c>
      <c r="Q137" s="8">
        <f t="shared" si="65"/>
        <v>85</v>
      </c>
      <c r="R137" s="8">
        <f t="shared" si="65"/>
        <v>85</v>
      </c>
      <c r="S137" s="8">
        <f t="shared" si="65"/>
        <v>85</v>
      </c>
      <c r="T137" s="8">
        <f t="shared" si="65"/>
        <v>90</v>
      </c>
      <c r="U137" s="8">
        <f t="shared" si="65"/>
        <v>90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55.000000000000007</v>
      </c>
      <c r="C138" s="8">
        <f t="shared" si="66"/>
        <v>60</v>
      </c>
      <c r="D138" s="8">
        <f t="shared" si="66"/>
        <v>60</v>
      </c>
      <c r="E138" s="8">
        <f t="shared" si="66"/>
        <v>70</v>
      </c>
      <c r="F138" s="8">
        <f t="shared" si="66"/>
        <v>70</v>
      </c>
      <c r="G138" s="8">
        <f t="shared" si="66"/>
        <v>75</v>
      </c>
      <c r="H138" s="8">
        <f t="shared" si="66"/>
        <v>75</v>
      </c>
      <c r="I138" s="8">
        <f t="shared" si="66"/>
        <v>80</v>
      </c>
      <c r="J138" s="26">
        <f t="shared" si="66"/>
        <v>80</v>
      </c>
      <c r="K138" s="8">
        <f t="shared" si="66"/>
        <v>90</v>
      </c>
      <c r="L138" s="28">
        <f t="shared" si="66"/>
        <v>95</v>
      </c>
      <c r="M138" s="8">
        <f t="shared" si="66"/>
        <v>95</v>
      </c>
      <c r="N138" s="8">
        <f t="shared" si="66"/>
        <v>100</v>
      </c>
      <c r="O138" s="8">
        <f t="shared" si="66"/>
        <v>100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55.000000000000007</v>
      </c>
      <c r="C139" s="8">
        <f t="shared" si="67"/>
        <v>60</v>
      </c>
      <c r="D139" s="8">
        <f t="shared" si="67"/>
        <v>60</v>
      </c>
      <c r="E139" s="8">
        <f t="shared" si="67"/>
        <v>70</v>
      </c>
      <c r="F139" s="8">
        <f t="shared" si="67"/>
        <v>70</v>
      </c>
      <c r="G139" s="8">
        <f t="shared" si="67"/>
        <v>75</v>
      </c>
      <c r="H139" s="8">
        <f t="shared" si="67"/>
        <v>75</v>
      </c>
      <c r="I139" s="8">
        <f t="shared" si="67"/>
        <v>80</v>
      </c>
      <c r="J139" s="26">
        <f t="shared" si="67"/>
        <v>80</v>
      </c>
      <c r="K139" s="8">
        <f t="shared" si="67"/>
        <v>90</v>
      </c>
      <c r="L139" s="28">
        <f t="shared" si="67"/>
        <v>95</v>
      </c>
      <c r="M139" s="8">
        <f t="shared" si="67"/>
        <v>95</v>
      </c>
      <c r="N139" s="8">
        <f t="shared" si="67"/>
        <v>100</v>
      </c>
      <c r="O139" s="8">
        <f t="shared" si="67"/>
        <v>100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55.000000000000007</v>
      </c>
      <c r="C140" s="8">
        <f t="shared" si="68"/>
        <v>60</v>
      </c>
      <c r="D140" s="8">
        <f t="shared" si="68"/>
        <v>60</v>
      </c>
      <c r="E140" s="8">
        <f t="shared" si="68"/>
        <v>65</v>
      </c>
      <c r="F140" s="8">
        <f t="shared" si="68"/>
        <v>65</v>
      </c>
      <c r="G140" s="8">
        <f t="shared" si="68"/>
        <v>70</v>
      </c>
      <c r="H140" s="8">
        <f t="shared" si="68"/>
        <v>70</v>
      </c>
      <c r="I140" s="8">
        <f t="shared" si="68"/>
        <v>75</v>
      </c>
      <c r="J140" s="26">
        <f t="shared" si="68"/>
        <v>75</v>
      </c>
      <c r="K140" s="8">
        <f t="shared" si="68"/>
        <v>85</v>
      </c>
      <c r="L140" s="28">
        <f t="shared" si="68"/>
        <v>90</v>
      </c>
      <c r="M140" s="8">
        <f t="shared" si="68"/>
        <v>90</v>
      </c>
      <c r="N140" s="8">
        <f t="shared" si="68"/>
        <v>100</v>
      </c>
      <c r="O140" s="8">
        <f t="shared" si="68"/>
        <v>100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19.999999999999996</v>
      </c>
      <c r="C142" s="8">
        <f t="shared" si="69"/>
        <v>25</v>
      </c>
      <c r="D142" s="8">
        <f t="shared" si="69"/>
        <v>25</v>
      </c>
      <c r="E142" s="8">
        <f t="shared" si="69"/>
        <v>30.000000000000004</v>
      </c>
      <c r="F142" s="8">
        <f t="shared" si="69"/>
        <v>30.000000000000004</v>
      </c>
      <c r="G142" s="8">
        <f t="shared" si="69"/>
        <v>35</v>
      </c>
      <c r="H142" s="8">
        <f t="shared" si="69"/>
        <v>35</v>
      </c>
      <c r="I142" s="8">
        <f t="shared" si="69"/>
        <v>40</v>
      </c>
      <c r="J142" s="26">
        <f t="shared" si="69"/>
        <v>40</v>
      </c>
      <c r="K142" s="8">
        <f t="shared" si="69"/>
        <v>44.999999999999993</v>
      </c>
      <c r="L142" s="28">
        <f t="shared" si="69"/>
        <v>50</v>
      </c>
      <c r="M142" s="8">
        <f t="shared" si="69"/>
        <v>50</v>
      </c>
      <c r="N142" s="8">
        <f t="shared" si="69"/>
        <v>50</v>
      </c>
      <c r="O142" s="8">
        <f t="shared" si="69"/>
        <v>55.000000000000007</v>
      </c>
      <c r="P142" s="8">
        <f t="shared" si="69"/>
        <v>55.000000000000007</v>
      </c>
      <c r="Q142" s="8">
        <f t="shared" si="69"/>
        <v>60</v>
      </c>
      <c r="R142" s="8">
        <f t="shared" si="69"/>
        <v>60</v>
      </c>
      <c r="S142" s="8">
        <f t="shared" si="69"/>
        <v>60</v>
      </c>
      <c r="T142" s="8">
        <f t="shared" si="69"/>
        <v>65</v>
      </c>
      <c r="U142" s="8">
        <f t="shared" si="69"/>
        <v>65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30.000000000000004</v>
      </c>
      <c r="C143" s="8">
        <f t="shared" si="70"/>
        <v>35</v>
      </c>
      <c r="D143" s="8">
        <f t="shared" si="70"/>
        <v>35</v>
      </c>
      <c r="E143" s="8">
        <f t="shared" si="70"/>
        <v>44.999999999999993</v>
      </c>
      <c r="F143" s="8">
        <f t="shared" si="70"/>
        <v>44.999999999999993</v>
      </c>
      <c r="G143" s="8">
        <f t="shared" si="70"/>
        <v>50</v>
      </c>
      <c r="H143" s="8">
        <f t="shared" si="70"/>
        <v>50</v>
      </c>
      <c r="I143" s="8">
        <f t="shared" si="70"/>
        <v>55.000000000000007</v>
      </c>
      <c r="J143" s="26">
        <f t="shared" si="70"/>
        <v>55.000000000000007</v>
      </c>
      <c r="K143" s="8">
        <f t="shared" si="70"/>
        <v>65</v>
      </c>
      <c r="L143" s="28">
        <f t="shared" si="70"/>
        <v>70</v>
      </c>
      <c r="M143" s="8">
        <f t="shared" si="70"/>
        <v>70</v>
      </c>
      <c r="N143" s="8">
        <f t="shared" si="70"/>
        <v>75</v>
      </c>
      <c r="O143" s="8">
        <f t="shared" si="70"/>
        <v>75</v>
      </c>
      <c r="P143" s="8">
        <f t="shared" si="70"/>
        <v>80</v>
      </c>
      <c r="Q143" s="8">
        <f t="shared" si="70"/>
        <v>80</v>
      </c>
      <c r="R143" s="8">
        <f t="shared" si="70"/>
        <v>85</v>
      </c>
      <c r="S143" s="8">
        <f t="shared" si="70"/>
        <v>85</v>
      </c>
      <c r="T143" s="8">
        <f t="shared" si="70"/>
        <v>90</v>
      </c>
      <c r="U143" s="8">
        <f t="shared" si="70"/>
        <v>90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30.000000000000004</v>
      </c>
      <c r="C144" s="8">
        <f t="shared" si="71"/>
        <v>35</v>
      </c>
      <c r="D144" s="8">
        <f t="shared" si="71"/>
        <v>35</v>
      </c>
      <c r="E144" s="8">
        <f t="shared" si="71"/>
        <v>44.999999999999993</v>
      </c>
      <c r="F144" s="8">
        <f t="shared" si="71"/>
        <v>44.999999999999993</v>
      </c>
      <c r="G144" s="8">
        <f t="shared" si="71"/>
        <v>50</v>
      </c>
      <c r="H144" s="8">
        <f t="shared" si="71"/>
        <v>50</v>
      </c>
      <c r="I144" s="8">
        <f t="shared" si="71"/>
        <v>55.000000000000007</v>
      </c>
      <c r="J144" s="26">
        <f t="shared" si="71"/>
        <v>55.000000000000007</v>
      </c>
      <c r="K144" s="8">
        <f t="shared" si="71"/>
        <v>65</v>
      </c>
      <c r="L144" s="28">
        <f t="shared" si="71"/>
        <v>70</v>
      </c>
      <c r="M144" s="8">
        <f t="shared" si="71"/>
        <v>70</v>
      </c>
      <c r="N144" s="8">
        <f t="shared" si="71"/>
        <v>75</v>
      </c>
      <c r="O144" s="8">
        <f t="shared" si="71"/>
        <v>75</v>
      </c>
      <c r="P144" s="8">
        <f t="shared" si="71"/>
        <v>80</v>
      </c>
      <c r="Q144" s="8">
        <f t="shared" si="71"/>
        <v>80</v>
      </c>
      <c r="R144" s="8">
        <f t="shared" si="71"/>
        <v>85</v>
      </c>
      <c r="S144" s="8">
        <f t="shared" si="71"/>
        <v>85</v>
      </c>
      <c r="T144" s="8">
        <f t="shared" si="71"/>
        <v>90</v>
      </c>
      <c r="U144" s="8">
        <f t="shared" si="71"/>
        <v>90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30.000000000000004</v>
      </c>
      <c r="C145" s="8">
        <f t="shared" si="72"/>
        <v>35</v>
      </c>
      <c r="D145" s="8">
        <f t="shared" si="72"/>
        <v>35</v>
      </c>
      <c r="E145" s="8">
        <f t="shared" si="72"/>
        <v>40</v>
      </c>
      <c r="F145" s="8">
        <f t="shared" si="72"/>
        <v>40</v>
      </c>
      <c r="G145" s="8">
        <f t="shared" si="72"/>
        <v>44.999999999999993</v>
      </c>
      <c r="H145" s="8">
        <f t="shared" si="72"/>
        <v>44.999999999999993</v>
      </c>
      <c r="I145" s="8">
        <f t="shared" si="72"/>
        <v>50</v>
      </c>
      <c r="J145" s="26">
        <f t="shared" si="72"/>
        <v>50</v>
      </c>
      <c r="K145" s="8">
        <f t="shared" si="72"/>
        <v>60</v>
      </c>
      <c r="L145" s="28">
        <f t="shared" si="72"/>
        <v>65</v>
      </c>
      <c r="M145" s="8">
        <f t="shared" si="72"/>
        <v>65</v>
      </c>
      <c r="N145" s="8">
        <f t="shared" si="72"/>
        <v>75</v>
      </c>
      <c r="O145" s="8">
        <f t="shared" si="72"/>
        <v>75</v>
      </c>
      <c r="P145" s="8">
        <f t="shared" si="72"/>
        <v>80</v>
      </c>
      <c r="Q145" s="8">
        <f t="shared" si="72"/>
        <v>80</v>
      </c>
      <c r="R145" s="8">
        <f t="shared" si="72"/>
        <v>85</v>
      </c>
      <c r="S145" s="8">
        <f t="shared" si="72"/>
        <v>85</v>
      </c>
      <c r="T145" s="8">
        <f t="shared" si="72"/>
        <v>90</v>
      </c>
      <c r="U145" s="8">
        <f t="shared" si="72"/>
        <v>90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44.999999999999993</v>
      </c>
      <c r="C149" s="8">
        <f t="shared" si="73"/>
        <v>50</v>
      </c>
      <c r="D149" s="8">
        <f t="shared" si="73"/>
        <v>50</v>
      </c>
      <c r="E149" s="8">
        <f t="shared" si="73"/>
        <v>55.000000000000007</v>
      </c>
      <c r="F149" s="8">
        <f t="shared" si="73"/>
        <v>55.000000000000007</v>
      </c>
      <c r="G149" s="8">
        <f t="shared" si="73"/>
        <v>60</v>
      </c>
      <c r="H149" s="8">
        <f t="shared" si="73"/>
        <v>60</v>
      </c>
      <c r="I149" s="8">
        <f t="shared" si="73"/>
        <v>65</v>
      </c>
      <c r="J149" s="26">
        <f t="shared" si="73"/>
        <v>65</v>
      </c>
      <c r="K149" s="8">
        <f t="shared" si="73"/>
        <v>70</v>
      </c>
      <c r="L149" s="28">
        <f t="shared" si="73"/>
        <v>75</v>
      </c>
      <c r="M149" s="8">
        <f t="shared" si="73"/>
        <v>75</v>
      </c>
      <c r="N149" s="8">
        <f t="shared" si="73"/>
        <v>75</v>
      </c>
      <c r="O149" s="8">
        <f t="shared" si="73"/>
        <v>80</v>
      </c>
      <c r="P149" s="8">
        <f t="shared" si="73"/>
        <v>80</v>
      </c>
      <c r="Q149" s="8">
        <f t="shared" si="73"/>
        <v>85</v>
      </c>
      <c r="R149" s="8">
        <f t="shared" si="73"/>
        <v>85</v>
      </c>
      <c r="S149" s="8">
        <f t="shared" si="73"/>
        <v>85</v>
      </c>
      <c r="T149" s="8">
        <f t="shared" si="73"/>
        <v>90</v>
      </c>
      <c r="U149" s="8">
        <f t="shared" si="73"/>
        <v>90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55.000000000000007</v>
      </c>
      <c r="C150" s="8">
        <f t="shared" si="74"/>
        <v>60</v>
      </c>
      <c r="D150" s="8">
        <f t="shared" si="74"/>
        <v>60</v>
      </c>
      <c r="E150" s="8">
        <f t="shared" si="74"/>
        <v>70</v>
      </c>
      <c r="F150" s="8">
        <f t="shared" si="74"/>
        <v>70</v>
      </c>
      <c r="G150" s="8">
        <f t="shared" si="74"/>
        <v>75</v>
      </c>
      <c r="H150" s="8">
        <f t="shared" si="74"/>
        <v>75</v>
      </c>
      <c r="I150" s="8">
        <f t="shared" si="74"/>
        <v>80</v>
      </c>
      <c r="J150" s="26">
        <f t="shared" si="74"/>
        <v>80</v>
      </c>
      <c r="K150" s="8">
        <f t="shared" si="74"/>
        <v>90</v>
      </c>
      <c r="L150" s="28">
        <f t="shared" si="74"/>
        <v>95</v>
      </c>
      <c r="M150" s="8">
        <f t="shared" si="74"/>
        <v>95</v>
      </c>
      <c r="N150" s="8">
        <f t="shared" si="74"/>
        <v>100</v>
      </c>
      <c r="O150" s="8">
        <f t="shared" si="74"/>
        <v>100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55.000000000000007</v>
      </c>
      <c r="C151" s="8">
        <f t="shared" si="75"/>
        <v>60</v>
      </c>
      <c r="D151" s="8">
        <f t="shared" si="75"/>
        <v>60</v>
      </c>
      <c r="E151" s="8">
        <f t="shared" si="75"/>
        <v>70</v>
      </c>
      <c r="F151" s="8">
        <f t="shared" si="75"/>
        <v>70</v>
      </c>
      <c r="G151" s="8">
        <f t="shared" si="75"/>
        <v>75</v>
      </c>
      <c r="H151" s="8">
        <f t="shared" si="75"/>
        <v>75</v>
      </c>
      <c r="I151" s="8">
        <f t="shared" si="75"/>
        <v>80</v>
      </c>
      <c r="J151" s="26">
        <f t="shared" si="75"/>
        <v>80</v>
      </c>
      <c r="K151" s="8">
        <f t="shared" si="75"/>
        <v>90</v>
      </c>
      <c r="L151" s="28">
        <f t="shared" si="75"/>
        <v>95</v>
      </c>
      <c r="M151" s="8">
        <f t="shared" si="75"/>
        <v>95</v>
      </c>
      <c r="N151" s="8">
        <f t="shared" si="75"/>
        <v>100</v>
      </c>
      <c r="O151" s="8">
        <f t="shared" si="75"/>
        <v>100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55.000000000000007</v>
      </c>
      <c r="C152" s="8">
        <f t="shared" si="76"/>
        <v>60</v>
      </c>
      <c r="D152" s="8">
        <f t="shared" si="76"/>
        <v>60</v>
      </c>
      <c r="E152" s="8">
        <f t="shared" si="76"/>
        <v>65</v>
      </c>
      <c r="F152" s="8">
        <f t="shared" si="76"/>
        <v>65</v>
      </c>
      <c r="G152" s="8">
        <f t="shared" si="76"/>
        <v>70</v>
      </c>
      <c r="H152" s="8">
        <f t="shared" si="76"/>
        <v>70</v>
      </c>
      <c r="I152" s="8">
        <f t="shared" si="76"/>
        <v>75</v>
      </c>
      <c r="J152" s="26">
        <f t="shared" si="76"/>
        <v>75</v>
      </c>
      <c r="K152" s="8">
        <f t="shared" si="76"/>
        <v>85</v>
      </c>
      <c r="L152" s="28">
        <f t="shared" si="76"/>
        <v>90</v>
      </c>
      <c r="M152" s="8">
        <f t="shared" si="76"/>
        <v>90</v>
      </c>
      <c r="N152" s="8">
        <f t="shared" si="76"/>
        <v>100</v>
      </c>
      <c r="O152" s="8">
        <f t="shared" si="76"/>
        <v>100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19.999999999999996</v>
      </c>
      <c r="C154" s="8">
        <f t="shared" si="77"/>
        <v>25</v>
      </c>
      <c r="D154" s="8">
        <f t="shared" si="77"/>
        <v>25</v>
      </c>
      <c r="E154" s="8">
        <f t="shared" si="77"/>
        <v>30.000000000000004</v>
      </c>
      <c r="F154" s="8">
        <f t="shared" si="77"/>
        <v>30.000000000000004</v>
      </c>
      <c r="G154" s="8">
        <f t="shared" si="77"/>
        <v>35</v>
      </c>
      <c r="H154" s="8">
        <f t="shared" si="77"/>
        <v>35</v>
      </c>
      <c r="I154" s="8">
        <f t="shared" si="77"/>
        <v>40</v>
      </c>
      <c r="J154" s="26">
        <f t="shared" si="77"/>
        <v>40</v>
      </c>
      <c r="K154" s="8">
        <f t="shared" si="77"/>
        <v>44.999999999999993</v>
      </c>
      <c r="L154" s="28">
        <f t="shared" si="77"/>
        <v>50</v>
      </c>
      <c r="M154" s="8">
        <f t="shared" si="77"/>
        <v>50</v>
      </c>
      <c r="N154" s="8">
        <f t="shared" si="77"/>
        <v>50</v>
      </c>
      <c r="O154" s="8">
        <f t="shared" si="77"/>
        <v>55.000000000000007</v>
      </c>
      <c r="P154" s="8">
        <f t="shared" si="77"/>
        <v>55.000000000000007</v>
      </c>
      <c r="Q154" s="8">
        <f t="shared" si="77"/>
        <v>60</v>
      </c>
      <c r="R154" s="8">
        <f t="shared" si="77"/>
        <v>60</v>
      </c>
      <c r="S154" s="8">
        <f t="shared" si="77"/>
        <v>60</v>
      </c>
      <c r="T154" s="8">
        <f t="shared" si="77"/>
        <v>65</v>
      </c>
      <c r="U154" s="8">
        <f t="shared" si="77"/>
        <v>65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30.000000000000004</v>
      </c>
      <c r="C155" s="8">
        <f t="shared" si="78"/>
        <v>35</v>
      </c>
      <c r="D155" s="8">
        <f t="shared" si="78"/>
        <v>35</v>
      </c>
      <c r="E155" s="8">
        <f t="shared" si="78"/>
        <v>44.999999999999993</v>
      </c>
      <c r="F155" s="8">
        <f t="shared" si="78"/>
        <v>44.999999999999993</v>
      </c>
      <c r="G155" s="8">
        <f t="shared" si="78"/>
        <v>50</v>
      </c>
      <c r="H155" s="8">
        <f t="shared" si="78"/>
        <v>50</v>
      </c>
      <c r="I155" s="8">
        <f t="shared" si="78"/>
        <v>55.000000000000007</v>
      </c>
      <c r="J155" s="26">
        <f t="shared" si="78"/>
        <v>55.000000000000007</v>
      </c>
      <c r="K155" s="8">
        <f t="shared" si="78"/>
        <v>65</v>
      </c>
      <c r="L155" s="28">
        <f t="shared" si="78"/>
        <v>70</v>
      </c>
      <c r="M155" s="8">
        <f t="shared" si="78"/>
        <v>70</v>
      </c>
      <c r="N155" s="8">
        <f t="shared" si="78"/>
        <v>75</v>
      </c>
      <c r="O155" s="8">
        <f t="shared" si="78"/>
        <v>75</v>
      </c>
      <c r="P155" s="8">
        <f t="shared" si="78"/>
        <v>80</v>
      </c>
      <c r="Q155" s="8">
        <f t="shared" si="78"/>
        <v>80</v>
      </c>
      <c r="R155" s="8">
        <f t="shared" si="78"/>
        <v>85</v>
      </c>
      <c r="S155" s="8">
        <f t="shared" si="78"/>
        <v>85</v>
      </c>
      <c r="T155" s="8">
        <f t="shared" si="78"/>
        <v>90</v>
      </c>
      <c r="U155" s="8">
        <f t="shared" si="78"/>
        <v>90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30.000000000000004</v>
      </c>
      <c r="C156" s="8">
        <f t="shared" si="79"/>
        <v>35</v>
      </c>
      <c r="D156" s="8">
        <f t="shared" si="79"/>
        <v>35</v>
      </c>
      <c r="E156" s="8">
        <f t="shared" si="79"/>
        <v>44.999999999999993</v>
      </c>
      <c r="F156" s="8">
        <f t="shared" si="79"/>
        <v>44.999999999999993</v>
      </c>
      <c r="G156" s="8">
        <f t="shared" si="79"/>
        <v>50</v>
      </c>
      <c r="H156" s="8">
        <f t="shared" si="79"/>
        <v>50</v>
      </c>
      <c r="I156" s="8">
        <f t="shared" si="79"/>
        <v>55.000000000000007</v>
      </c>
      <c r="J156" s="26">
        <f t="shared" si="79"/>
        <v>55.000000000000007</v>
      </c>
      <c r="K156" s="8">
        <f t="shared" si="79"/>
        <v>65</v>
      </c>
      <c r="L156" s="28">
        <f t="shared" si="79"/>
        <v>70</v>
      </c>
      <c r="M156" s="8">
        <f t="shared" si="79"/>
        <v>70</v>
      </c>
      <c r="N156" s="8">
        <f t="shared" si="79"/>
        <v>75</v>
      </c>
      <c r="O156" s="8">
        <f t="shared" si="79"/>
        <v>75</v>
      </c>
      <c r="P156" s="8">
        <f t="shared" si="79"/>
        <v>80</v>
      </c>
      <c r="Q156" s="8">
        <f t="shared" si="79"/>
        <v>80</v>
      </c>
      <c r="R156" s="8">
        <f t="shared" si="79"/>
        <v>85</v>
      </c>
      <c r="S156" s="8">
        <f t="shared" si="79"/>
        <v>85</v>
      </c>
      <c r="T156" s="8">
        <f t="shared" si="79"/>
        <v>90</v>
      </c>
      <c r="U156" s="8">
        <f t="shared" si="79"/>
        <v>90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30.000000000000004</v>
      </c>
      <c r="C157" s="8">
        <f t="shared" si="80"/>
        <v>35</v>
      </c>
      <c r="D157" s="8">
        <f t="shared" si="80"/>
        <v>35</v>
      </c>
      <c r="E157" s="8">
        <f t="shared" si="80"/>
        <v>40</v>
      </c>
      <c r="F157" s="8">
        <f t="shared" si="80"/>
        <v>40</v>
      </c>
      <c r="G157" s="8">
        <f t="shared" si="80"/>
        <v>44.999999999999993</v>
      </c>
      <c r="H157" s="8">
        <f t="shared" si="80"/>
        <v>44.999999999999993</v>
      </c>
      <c r="I157" s="8">
        <f t="shared" si="80"/>
        <v>50</v>
      </c>
      <c r="J157" s="26">
        <f t="shared" si="80"/>
        <v>50</v>
      </c>
      <c r="K157" s="8">
        <f t="shared" si="80"/>
        <v>60</v>
      </c>
      <c r="L157" s="28">
        <f t="shared" si="80"/>
        <v>65</v>
      </c>
      <c r="M157" s="8">
        <f t="shared" si="80"/>
        <v>65</v>
      </c>
      <c r="N157" s="8">
        <f t="shared" si="80"/>
        <v>75</v>
      </c>
      <c r="O157" s="8">
        <f t="shared" si="80"/>
        <v>75</v>
      </c>
      <c r="P157" s="8">
        <f t="shared" si="80"/>
        <v>80</v>
      </c>
      <c r="Q157" s="8">
        <f t="shared" si="80"/>
        <v>80</v>
      </c>
      <c r="R157" s="8">
        <f t="shared" si="80"/>
        <v>85</v>
      </c>
      <c r="S157" s="8">
        <f t="shared" si="80"/>
        <v>85</v>
      </c>
      <c r="T157" s="8">
        <f t="shared" si="80"/>
        <v>90</v>
      </c>
      <c r="U157" s="8">
        <f t="shared" si="80"/>
        <v>90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0</v>
      </c>
      <c r="D159" s="8">
        <f t="shared" si="81"/>
        <v>0</v>
      </c>
      <c r="E159" s="8">
        <f t="shared" si="81"/>
        <v>5.0000000000000044</v>
      </c>
      <c r="F159" s="8">
        <f t="shared" si="81"/>
        <v>5.0000000000000044</v>
      </c>
      <c r="G159" s="8">
        <f t="shared" si="81"/>
        <v>9.9999999999999982</v>
      </c>
      <c r="H159" s="8">
        <f t="shared" si="81"/>
        <v>9.9999999999999982</v>
      </c>
      <c r="I159" s="8">
        <f t="shared" si="81"/>
        <v>15.000000000000002</v>
      </c>
      <c r="J159" s="26">
        <f t="shared" si="81"/>
        <v>15.000000000000002</v>
      </c>
      <c r="K159" s="8">
        <f t="shared" si="81"/>
        <v>19.999999999999996</v>
      </c>
      <c r="L159" s="28">
        <f t="shared" si="81"/>
        <v>25</v>
      </c>
      <c r="M159" s="8">
        <f t="shared" si="81"/>
        <v>25</v>
      </c>
      <c r="N159" s="8">
        <f t="shared" si="81"/>
        <v>25</v>
      </c>
      <c r="O159" s="8">
        <f t="shared" si="81"/>
        <v>30.000000000000004</v>
      </c>
      <c r="P159" s="8">
        <f t="shared" si="81"/>
        <v>30.000000000000004</v>
      </c>
      <c r="Q159" s="8">
        <f t="shared" si="81"/>
        <v>35</v>
      </c>
      <c r="R159" s="8">
        <f t="shared" si="81"/>
        <v>35</v>
      </c>
      <c r="S159" s="8">
        <f t="shared" si="81"/>
        <v>35</v>
      </c>
      <c r="T159" s="8">
        <f t="shared" si="81"/>
        <v>40</v>
      </c>
      <c r="U159" s="8">
        <f t="shared" si="81"/>
        <v>40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5.0000000000000044</v>
      </c>
      <c r="C160" s="8">
        <f t="shared" si="82"/>
        <v>9.9999999999999982</v>
      </c>
      <c r="D160" s="8">
        <f t="shared" si="82"/>
        <v>9.9999999999999982</v>
      </c>
      <c r="E160" s="8">
        <f t="shared" si="82"/>
        <v>19.999999999999996</v>
      </c>
      <c r="F160" s="8">
        <f t="shared" si="82"/>
        <v>19.999999999999996</v>
      </c>
      <c r="G160" s="8">
        <f t="shared" si="82"/>
        <v>25</v>
      </c>
      <c r="H160" s="8">
        <f t="shared" si="82"/>
        <v>25</v>
      </c>
      <c r="I160" s="8">
        <f t="shared" si="82"/>
        <v>30.000000000000004</v>
      </c>
      <c r="J160" s="26">
        <f t="shared" si="82"/>
        <v>30.000000000000004</v>
      </c>
      <c r="K160" s="8">
        <f t="shared" si="82"/>
        <v>40</v>
      </c>
      <c r="L160" s="28">
        <f t="shared" si="82"/>
        <v>44.999999999999993</v>
      </c>
      <c r="M160" s="8">
        <f t="shared" si="82"/>
        <v>44.999999999999993</v>
      </c>
      <c r="N160" s="8">
        <f t="shared" si="82"/>
        <v>50</v>
      </c>
      <c r="O160" s="8">
        <f t="shared" si="82"/>
        <v>50</v>
      </c>
      <c r="P160" s="8">
        <f t="shared" si="82"/>
        <v>55.000000000000007</v>
      </c>
      <c r="Q160" s="8">
        <f t="shared" si="82"/>
        <v>55.000000000000007</v>
      </c>
      <c r="R160" s="8">
        <f t="shared" si="82"/>
        <v>60</v>
      </c>
      <c r="S160" s="8">
        <f t="shared" si="82"/>
        <v>60</v>
      </c>
      <c r="T160" s="8">
        <f t="shared" si="82"/>
        <v>65</v>
      </c>
      <c r="U160" s="8">
        <f t="shared" si="82"/>
        <v>65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5.0000000000000044</v>
      </c>
      <c r="C161" s="8">
        <f t="shared" si="83"/>
        <v>9.9999999999999982</v>
      </c>
      <c r="D161" s="8">
        <f t="shared" si="83"/>
        <v>9.9999999999999982</v>
      </c>
      <c r="E161" s="8">
        <f t="shared" si="83"/>
        <v>19.999999999999996</v>
      </c>
      <c r="F161" s="8">
        <f t="shared" si="83"/>
        <v>19.999999999999996</v>
      </c>
      <c r="G161" s="8">
        <f t="shared" si="83"/>
        <v>25</v>
      </c>
      <c r="H161" s="8">
        <f t="shared" si="83"/>
        <v>25</v>
      </c>
      <c r="I161" s="8">
        <f t="shared" si="83"/>
        <v>30.000000000000004</v>
      </c>
      <c r="J161" s="26">
        <f t="shared" si="83"/>
        <v>30.000000000000004</v>
      </c>
      <c r="K161" s="8">
        <f t="shared" si="83"/>
        <v>40</v>
      </c>
      <c r="L161" s="28">
        <f t="shared" si="83"/>
        <v>44.999999999999993</v>
      </c>
      <c r="M161" s="8">
        <f t="shared" si="83"/>
        <v>44.999999999999993</v>
      </c>
      <c r="N161" s="8">
        <f t="shared" si="83"/>
        <v>50</v>
      </c>
      <c r="O161" s="8">
        <f t="shared" si="83"/>
        <v>50</v>
      </c>
      <c r="P161" s="8">
        <f t="shared" si="83"/>
        <v>55.000000000000007</v>
      </c>
      <c r="Q161" s="8">
        <f t="shared" si="83"/>
        <v>55.000000000000007</v>
      </c>
      <c r="R161" s="8">
        <f t="shared" si="83"/>
        <v>60</v>
      </c>
      <c r="S161" s="8">
        <f t="shared" si="83"/>
        <v>60</v>
      </c>
      <c r="T161" s="8">
        <f t="shared" si="83"/>
        <v>65</v>
      </c>
      <c r="U161" s="8">
        <f t="shared" si="83"/>
        <v>65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5.0000000000000044</v>
      </c>
      <c r="C162" s="8">
        <f t="shared" si="84"/>
        <v>9.9999999999999982</v>
      </c>
      <c r="D162" s="8">
        <f t="shared" si="84"/>
        <v>9.9999999999999982</v>
      </c>
      <c r="E162" s="8">
        <f t="shared" si="84"/>
        <v>15.000000000000002</v>
      </c>
      <c r="F162" s="8">
        <f t="shared" si="84"/>
        <v>15.000000000000002</v>
      </c>
      <c r="G162" s="8">
        <f t="shared" si="84"/>
        <v>19.999999999999996</v>
      </c>
      <c r="H162" s="8">
        <f t="shared" si="84"/>
        <v>19.999999999999996</v>
      </c>
      <c r="I162" s="8">
        <f t="shared" si="84"/>
        <v>25</v>
      </c>
      <c r="J162" s="26">
        <f t="shared" si="84"/>
        <v>25</v>
      </c>
      <c r="K162" s="8">
        <f t="shared" si="84"/>
        <v>35</v>
      </c>
      <c r="L162" s="28">
        <f t="shared" si="84"/>
        <v>40</v>
      </c>
      <c r="M162" s="8">
        <f t="shared" si="84"/>
        <v>40</v>
      </c>
      <c r="N162" s="8">
        <f t="shared" si="84"/>
        <v>50</v>
      </c>
      <c r="O162" s="8">
        <f t="shared" si="84"/>
        <v>50</v>
      </c>
      <c r="P162" s="8">
        <f t="shared" si="84"/>
        <v>55.000000000000007</v>
      </c>
      <c r="Q162" s="8">
        <f t="shared" si="84"/>
        <v>55.000000000000007</v>
      </c>
      <c r="R162" s="8">
        <f t="shared" si="84"/>
        <v>60</v>
      </c>
      <c r="S162" s="8">
        <f t="shared" si="84"/>
        <v>60</v>
      </c>
      <c r="T162" s="8">
        <f t="shared" si="84"/>
        <v>65</v>
      </c>
      <c r="U162" s="8">
        <f t="shared" si="84"/>
        <v>65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0</v>
      </c>
      <c r="D166" s="8">
        <f t="shared" si="85"/>
        <v>0</v>
      </c>
      <c r="E166" s="8">
        <f t="shared" si="85"/>
        <v>5.0000000000000044</v>
      </c>
      <c r="F166" s="8">
        <f t="shared" si="85"/>
        <v>5.0000000000000044</v>
      </c>
      <c r="G166" s="8">
        <f t="shared" si="85"/>
        <v>9.9999999999999982</v>
      </c>
      <c r="H166" s="8">
        <f t="shared" si="85"/>
        <v>9.9999999999999982</v>
      </c>
      <c r="I166" s="8">
        <f t="shared" si="85"/>
        <v>15.000000000000002</v>
      </c>
      <c r="J166" s="26">
        <f t="shared" si="85"/>
        <v>15.000000000000002</v>
      </c>
      <c r="K166" s="8">
        <f t="shared" si="85"/>
        <v>19.999999999999996</v>
      </c>
      <c r="L166" s="28">
        <f t="shared" si="85"/>
        <v>25</v>
      </c>
      <c r="M166" s="8">
        <f t="shared" si="85"/>
        <v>25</v>
      </c>
      <c r="N166" s="8">
        <f t="shared" si="85"/>
        <v>25</v>
      </c>
      <c r="O166" s="8">
        <f t="shared" si="85"/>
        <v>30.000000000000004</v>
      </c>
      <c r="P166" s="8">
        <f t="shared" si="85"/>
        <v>30.000000000000004</v>
      </c>
      <c r="Q166" s="8">
        <f t="shared" si="85"/>
        <v>35</v>
      </c>
      <c r="R166" s="8">
        <f t="shared" si="85"/>
        <v>35</v>
      </c>
      <c r="S166" s="8">
        <f t="shared" si="85"/>
        <v>35</v>
      </c>
      <c r="T166" s="8">
        <f t="shared" si="85"/>
        <v>40</v>
      </c>
      <c r="U166" s="8">
        <f t="shared" si="85"/>
        <v>40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5.0000000000000044</v>
      </c>
      <c r="C167" s="8">
        <f t="shared" si="86"/>
        <v>9.9999999999999982</v>
      </c>
      <c r="D167" s="8">
        <f t="shared" si="86"/>
        <v>9.9999999999999982</v>
      </c>
      <c r="E167" s="8">
        <f t="shared" si="86"/>
        <v>19.999999999999996</v>
      </c>
      <c r="F167" s="8">
        <f t="shared" si="86"/>
        <v>19.999999999999996</v>
      </c>
      <c r="G167" s="8">
        <f t="shared" si="86"/>
        <v>25</v>
      </c>
      <c r="H167" s="8">
        <f t="shared" si="86"/>
        <v>25</v>
      </c>
      <c r="I167" s="8">
        <f t="shared" si="86"/>
        <v>30.000000000000004</v>
      </c>
      <c r="J167" s="26">
        <f t="shared" si="86"/>
        <v>30.000000000000004</v>
      </c>
      <c r="K167" s="8">
        <f t="shared" si="86"/>
        <v>40</v>
      </c>
      <c r="L167" s="28">
        <f t="shared" si="86"/>
        <v>44.999999999999993</v>
      </c>
      <c r="M167" s="8">
        <f t="shared" si="86"/>
        <v>44.999999999999993</v>
      </c>
      <c r="N167" s="8">
        <f t="shared" si="86"/>
        <v>50</v>
      </c>
      <c r="O167" s="8">
        <f t="shared" si="86"/>
        <v>50</v>
      </c>
      <c r="P167" s="8">
        <f t="shared" si="86"/>
        <v>55.000000000000007</v>
      </c>
      <c r="Q167" s="8">
        <f t="shared" si="86"/>
        <v>55.000000000000007</v>
      </c>
      <c r="R167" s="8">
        <f t="shared" si="86"/>
        <v>60</v>
      </c>
      <c r="S167" s="8">
        <f t="shared" si="86"/>
        <v>60</v>
      </c>
      <c r="T167" s="8">
        <f t="shared" si="86"/>
        <v>65</v>
      </c>
      <c r="U167" s="8">
        <f t="shared" si="86"/>
        <v>65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5.0000000000000044</v>
      </c>
      <c r="C168" s="8">
        <f t="shared" si="87"/>
        <v>9.9999999999999982</v>
      </c>
      <c r="D168" s="8">
        <f t="shared" si="87"/>
        <v>9.9999999999999982</v>
      </c>
      <c r="E168" s="8">
        <f t="shared" si="87"/>
        <v>19.999999999999996</v>
      </c>
      <c r="F168" s="8">
        <f t="shared" si="87"/>
        <v>19.999999999999996</v>
      </c>
      <c r="G168" s="8">
        <f t="shared" si="87"/>
        <v>25</v>
      </c>
      <c r="H168" s="8">
        <f t="shared" si="87"/>
        <v>25</v>
      </c>
      <c r="I168" s="8">
        <f t="shared" si="87"/>
        <v>30.000000000000004</v>
      </c>
      <c r="J168" s="26">
        <f t="shared" si="87"/>
        <v>30.000000000000004</v>
      </c>
      <c r="K168" s="8">
        <f t="shared" si="87"/>
        <v>40</v>
      </c>
      <c r="L168" s="28">
        <f t="shared" si="87"/>
        <v>44.999999999999993</v>
      </c>
      <c r="M168" s="8">
        <f t="shared" si="87"/>
        <v>44.999999999999993</v>
      </c>
      <c r="N168" s="8">
        <f t="shared" si="87"/>
        <v>50</v>
      </c>
      <c r="O168" s="8">
        <f t="shared" si="87"/>
        <v>50</v>
      </c>
      <c r="P168" s="8">
        <f t="shared" si="87"/>
        <v>55.000000000000007</v>
      </c>
      <c r="Q168" s="8">
        <f t="shared" si="87"/>
        <v>55.000000000000007</v>
      </c>
      <c r="R168" s="8">
        <f t="shared" si="87"/>
        <v>60</v>
      </c>
      <c r="S168" s="8">
        <f t="shared" si="87"/>
        <v>60</v>
      </c>
      <c r="T168" s="8">
        <f t="shared" si="87"/>
        <v>65</v>
      </c>
      <c r="U168" s="8">
        <f t="shared" si="87"/>
        <v>65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5.0000000000000044</v>
      </c>
      <c r="C169" s="8">
        <f t="shared" si="88"/>
        <v>9.9999999999999982</v>
      </c>
      <c r="D169" s="8">
        <f t="shared" si="88"/>
        <v>9.9999999999999982</v>
      </c>
      <c r="E169" s="8">
        <f t="shared" si="88"/>
        <v>15.000000000000002</v>
      </c>
      <c r="F169" s="8">
        <f t="shared" si="88"/>
        <v>15.000000000000002</v>
      </c>
      <c r="G169" s="8">
        <f t="shared" si="88"/>
        <v>19.999999999999996</v>
      </c>
      <c r="H169" s="8">
        <f t="shared" si="88"/>
        <v>19.999999999999996</v>
      </c>
      <c r="I169" s="8">
        <f t="shared" si="88"/>
        <v>25</v>
      </c>
      <c r="J169" s="26">
        <f t="shared" si="88"/>
        <v>25</v>
      </c>
      <c r="K169" s="8">
        <f t="shared" si="88"/>
        <v>35</v>
      </c>
      <c r="L169" s="28">
        <f t="shared" si="88"/>
        <v>40</v>
      </c>
      <c r="M169" s="8">
        <f t="shared" si="88"/>
        <v>40</v>
      </c>
      <c r="N169" s="8">
        <f t="shared" si="88"/>
        <v>50</v>
      </c>
      <c r="O169" s="8">
        <f t="shared" si="88"/>
        <v>50</v>
      </c>
      <c r="P169" s="8">
        <f t="shared" si="88"/>
        <v>55.000000000000007</v>
      </c>
      <c r="Q169" s="8">
        <f t="shared" si="88"/>
        <v>55.000000000000007</v>
      </c>
      <c r="R169" s="8">
        <f t="shared" si="88"/>
        <v>60</v>
      </c>
      <c r="S169" s="8">
        <f t="shared" si="88"/>
        <v>60</v>
      </c>
      <c r="T169" s="8">
        <f t="shared" si="88"/>
        <v>65</v>
      </c>
      <c r="U169" s="8">
        <f t="shared" si="88"/>
        <v>65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0</v>
      </c>
      <c r="M171" s="8">
        <f t="shared" si="89"/>
        <v>0</v>
      </c>
      <c r="N171" s="8">
        <f t="shared" si="89"/>
        <v>0</v>
      </c>
      <c r="O171" s="8">
        <f t="shared" si="89"/>
        <v>5.0000000000000044</v>
      </c>
      <c r="P171" s="8">
        <f t="shared" si="89"/>
        <v>5.0000000000000044</v>
      </c>
      <c r="Q171" s="8">
        <f t="shared" si="89"/>
        <v>9.9999999999999982</v>
      </c>
      <c r="R171" s="8">
        <f t="shared" si="89"/>
        <v>9.9999999999999982</v>
      </c>
      <c r="S171" s="8">
        <f t="shared" si="89"/>
        <v>9.9999999999999982</v>
      </c>
      <c r="T171" s="8">
        <f t="shared" si="89"/>
        <v>15.000000000000002</v>
      </c>
      <c r="U171" s="8">
        <f t="shared" si="89"/>
        <v>15.000000000000002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5.0000000000000044</v>
      </c>
      <c r="J172" s="26">
        <f t="shared" si="90"/>
        <v>5.0000000000000044</v>
      </c>
      <c r="K172" s="8">
        <f t="shared" si="90"/>
        <v>15.000000000000002</v>
      </c>
      <c r="L172" s="28">
        <f t="shared" si="90"/>
        <v>19.999999999999996</v>
      </c>
      <c r="M172" s="8">
        <f t="shared" si="90"/>
        <v>19.999999999999996</v>
      </c>
      <c r="N172" s="8">
        <f t="shared" si="90"/>
        <v>25</v>
      </c>
      <c r="O172" s="8">
        <f t="shared" si="90"/>
        <v>25</v>
      </c>
      <c r="P172" s="8">
        <f t="shared" si="90"/>
        <v>30.000000000000004</v>
      </c>
      <c r="Q172" s="8">
        <f t="shared" si="90"/>
        <v>30.000000000000004</v>
      </c>
      <c r="R172" s="8">
        <f t="shared" si="90"/>
        <v>35</v>
      </c>
      <c r="S172" s="8">
        <f t="shared" si="90"/>
        <v>35</v>
      </c>
      <c r="T172" s="8">
        <f t="shared" si="90"/>
        <v>40</v>
      </c>
      <c r="U172" s="8">
        <f t="shared" si="90"/>
        <v>40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5.0000000000000044</v>
      </c>
      <c r="J173" s="26">
        <f t="shared" si="91"/>
        <v>5.0000000000000044</v>
      </c>
      <c r="K173" s="8">
        <f t="shared" si="91"/>
        <v>15.000000000000002</v>
      </c>
      <c r="L173" s="28">
        <f t="shared" si="91"/>
        <v>19.999999999999996</v>
      </c>
      <c r="M173" s="8">
        <f t="shared" si="91"/>
        <v>19.999999999999996</v>
      </c>
      <c r="N173" s="8">
        <f t="shared" si="91"/>
        <v>25</v>
      </c>
      <c r="O173" s="8">
        <f t="shared" si="91"/>
        <v>25</v>
      </c>
      <c r="P173" s="8">
        <f t="shared" si="91"/>
        <v>30.000000000000004</v>
      </c>
      <c r="Q173" s="8">
        <f t="shared" si="91"/>
        <v>30.000000000000004</v>
      </c>
      <c r="R173" s="8">
        <f t="shared" si="91"/>
        <v>35</v>
      </c>
      <c r="S173" s="8">
        <f t="shared" si="91"/>
        <v>35</v>
      </c>
      <c r="T173" s="8">
        <f t="shared" si="91"/>
        <v>40</v>
      </c>
      <c r="U173" s="8">
        <f t="shared" si="91"/>
        <v>40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9.9999999999999982</v>
      </c>
      <c r="L174" s="28">
        <f t="shared" si="92"/>
        <v>15.000000000000002</v>
      </c>
      <c r="M174" s="8">
        <f t="shared" si="92"/>
        <v>15.000000000000002</v>
      </c>
      <c r="N174" s="8">
        <f t="shared" si="92"/>
        <v>25</v>
      </c>
      <c r="O174" s="8">
        <f t="shared" si="92"/>
        <v>25</v>
      </c>
      <c r="P174" s="8">
        <f t="shared" si="92"/>
        <v>30.000000000000004</v>
      </c>
      <c r="Q174" s="8">
        <f t="shared" si="92"/>
        <v>30.000000000000004</v>
      </c>
      <c r="R174" s="8">
        <f t="shared" si="92"/>
        <v>35</v>
      </c>
      <c r="S174" s="8">
        <f t="shared" si="92"/>
        <v>35</v>
      </c>
      <c r="T174" s="8">
        <f t="shared" si="92"/>
        <v>40</v>
      </c>
      <c r="U174" s="8">
        <f t="shared" si="92"/>
        <v>40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5.0000000000000044</v>
      </c>
      <c r="Q177" s="8">
        <f t="shared" si="94"/>
        <v>5.0000000000000044</v>
      </c>
      <c r="R177" s="8">
        <f t="shared" si="94"/>
        <v>9.9999999999999982</v>
      </c>
      <c r="S177" s="8">
        <f t="shared" si="94"/>
        <v>9.9999999999999982</v>
      </c>
      <c r="T177" s="8">
        <f t="shared" si="94"/>
        <v>15.000000000000002</v>
      </c>
      <c r="U177" s="8">
        <f t="shared" si="94"/>
        <v>15.000000000000002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5.0000000000000044</v>
      </c>
      <c r="Q178" s="8">
        <f t="shared" si="95"/>
        <v>5.0000000000000044</v>
      </c>
      <c r="R178" s="8">
        <f t="shared" si="95"/>
        <v>9.9999999999999982</v>
      </c>
      <c r="S178" s="8">
        <f t="shared" si="95"/>
        <v>9.9999999999999982</v>
      </c>
      <c r="T178" s="8">
        <f t="shared" si="95"/>
        <v>15.000000000000002</v>
      </c>
      <c r="U178" s="8">
        <f t="shared" si="95"/>
        <v>15.000000000000002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5.0000000000000044</v>
      </c>
      <c r="Q179" s="8">
        <f t="shared" si="96"/>
        <v>5.0000000000000044</v>
      </c>
      <c r="R179" s="8">
        <f t="shared" si="96"/>
        <v>9.9999999999999982</v>
      </c>
      <c r="S179" s="8">
        <f t="shared" si="96"/>
        <v>9.9999999999999982</v>
      </c>
      <c r="T179" s="8">
        <f t="shared" si="96"/>
        <v>15.000000000000002</v>
      </c>
      <c r="U179" s="8">
        <f t="shared" si="96"/>
        <v>15.000000000000002</v>
      </c>
    </row>
    <row r="185" spans="1:21" ht="16.149999999999999" thickBot="1"/>
    <row r="186" spans="1:21" ht="24" thickTop="1" thickBot="1">
      <c r="A186" s="191" t="s">
        <v>146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147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10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15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1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1</v>
      </c>
    </row>
    <row r="192" spans="1:21">
      <c r="A192" s="7" t="s">
        <v>5</v>
      </c>
      <c r="B192" s="94">
        <f t="shared" si="97"/>
        <v>14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1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1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20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10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10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144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6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1</v>
      </c>
      <c r="F197" s="73">
        <f t="shared" si="105"/>
        <v>1</v>
      </c>
      <c r="G197" s="73">
        <f t="shared" si="105"/>
        <v>1</v>
      </c>
      <c r="H197" s="73">
        <f t="shared" si="105"/>
        <v>1</v>
      </c>
      <c r="I197" s="73">
        <f t="shared" si="105"/>
        <v>1</v>
      </c>
      <c r="J197" s="151">
        <f t="shared" si="105"/>
        <v>1</v>
      </c>
      <c r="K197" s="23">
        <f t="shared" si="105"/>
        <v>1</v>
      </c>
      <c r="L197" s="182">
        <f t="shared" si="105"/>
        <v>1</v>
      </c>
      <c r="M197" s="73">
        <f t="shared" si="105"/>
        <v>1</v>
      </c>
      <c r="N197" s="73">
        <f t="shared" si="105"/>
        <v>1</v>
      </c>
      <c r="O197" s="73">
        <f t="shared" si="105"/>
        <v>1</v>
      </c>
      <c r="P197" s="73">
        <f t="shared" si="105"/>
        <v>1</v>
      </c>
      <c r="Q197" s="73">
        <f t="shared" si="105"/>
        <v>1</v>
      </c>
      <c r="R197" s="73">
        <f t="shared" si="105"/>
        <v>1</v>
      </c>
      <c r="S197" s="73">
        <f t="shared" si="105"/>
        <v>1</v>
      </c>
      <c r="T197" s="73">
        <f t="shared" si="105"/>
        <v>1</v>
      </c>
      <c r="U197" s="73">
        <f t="shared" si="105"/>
        <v>1</v>
      </c>
    </row>
    <row r="198" spans="1:21">
      <c r="A198" s="66" t="s">
        <v>11</v>
      </c>
      <c r="B198" s="23">
        <f t="shared" si="104"/>
        <v>1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3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2</v>
      </c>
      <c r="G200" s="73">
        <f t="shared" si="108"/>
        <v>0</v>
      </c>
      <c r="H200" s="73">
        <f t="shared" si="108"/>
        <v>2</v>
      </c>
      <c r="I200" s="73">
        <f t="shared" si="108"/>
        <v>0</v>
      </c>
      <c r="J200" s="151">
        <f t="shared" si="108"/>
        <v>2</v>
      </c>
      <c r="K200" s="23">
        <f t="shared" si="108"/>
        <v>0</v>
      </c>
      <c r="L200" s="182">
        <f t="shared" si="108"/>
        <v>2</v>
      </c>
      <c r="M200" s="73">
        <f t="shared" si="108"/>
        <v>0</v>
      </c>
      <c r="N200" s="73">
        <f t="shared" si="108"/>
        <v>2</v>
      </c>
      <c r="O200" s="73">
        <f t="shared" si="108"/>
        <v>0</v>
      </c>
      <c r="P200" s="73">
        <f t="shared" si="108"/>
        <v>2</v>
      </c>
      <c r="Q200" s="73">
        <f t="shared" si="108"/>
        <v>0</v>
      </c>
      <c r="R200" s="73">
        <f t="shared" si="108"/>
        <v>2</v>
      </c>
      <c r="S200" s="73">
        <f t="shared" si="108"/>
        <v>0</v>
      </c>
      <c r="T200" s="73">
        <f t="shared" si="108"/>
        <v>2</v>
      </c>
      <c r="U200" s="73">
        <f t="shared" si="108"/>
        <v>0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6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1</v>
      </c>
      <c r="F202" s="73">
        <f t="shared" si="110"/>
        <v>1</v>
      </c>
      <c r="G202" s="73">
        <f t="shared" si="110"/>
        <v>1</v>
      </c>
      <c r="H202" s="73">
        <f t="shared" si="110"/>
        <v>1</v>
      </c>
      <c r="I202" s="73">
        <f t="shared" si="110"/>
        <v>1</v>
      </c>
      <c r="J202" s="151">
        <f t="shared" si="110"/>
        <v>1</v>
      </c>
      <c r="K202" s="23">
        <f t="shared" si="110"/>
        <v>1</v>
      </c>
      <c r="L202" s="182">
        <f t="shared" si="110"/>
        <v>1</v>
      </c>
      <c r="M202" s="73">
        <f t="shared" si="110"/>
        <v>1</v>
      </c>
      <c r="N202" s="73">
        <f t="shared" si="110"/>
        <v>1</v>
      </c>
      <c r="O202" s="73">
        <f t="shared" si="110"/>
        <v>1</v>
      </c>
      <c r="P202" s="73">
        <f t="shared" si="110"/>
        <v>1</v>
      </c>
      <c r="Q202" s="73">
        <f t="shared" si="110"/>
        <v>1</v>
      </c>
      <c r="R202" s="73">
        <f t="shared" si="110"/>
        <v>1</v>
      </c>
      <c r="S202" s="73">
        <f t="shared" si="110"/>
        <v>1</v>
      </c>
      <c r="T202" s="73">
        <f t="shared" si="110"/>
        <v>1</v>
      </c>
      <c r="U202" s="73">
        <f t="shared" si="110"/>
        <v>1</v>
      </c>
    </row>
    <row r="203" spans="1:21">
      <c r="A203" s="66" t="s">
        <v>15</v>
      </c>
      <c r="B203" s="23">
        <f t="shared" si="104"/>
        <v>6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1</v>
      </c>
      <c r="F203" s="73">
        <f t="shared" si="111"/>
        <v>1</v>
      </c>
      <c r="G203" s="73">
        <f t="shared" si="111"/>
        <v>1</v>
      </c>
      <c r="H203" s="73">
        <f t="shared" si="111"/>
        <v>1</v>
      </c>
      <c r="I203" s="73">
        <f t="shared" si="111"/>
        <v>1</v>
      </c>
      <c r="J203" s="151">
        <f t="shared" si="111"/>
        <v>1</v>
      </c>
      <c r="K203" s="23">
        <f t="shared" si="111"/>
        <v>1</v>
      </c>
      <c r="L203" s="182">
        <f t="shared" si="111"/>
        <v>1</v>
      </c>
      <c r="M203" s="73">
        <f t="shared" si="111"/>
        <v>1</v>
      </c>
      <c r="N203" s="73">
        <f t="shared" si="111"/>
        <v>1</v>
      </c>
      <c r="O203" s="73">
        <f t="shared" si="111"/>
        <v>1</v>
      </c>
      <c r="P203" s="73">
        <f t="shared" si="111"/>
        <v>1</v>
      </c>
      <c r="Q203" s="73">
        <f t="shared" si="111"/>
        <v>1</v>
      </c>
      <c r="R203" s="73">
        <f t="shared" si="111"/>
        <v>1</v>
      </c>
      <c r="S203" s="73">
        <f t="shared" si="111"/>
        <v>1</v>
      </c>
      <c r="T203" s="73">
        <f t="shared" si="111"/>
        <v>1</v>
      </c>
      <c r="U203" s="73">
        <f t="shared" si="111"/>
        <v>1</v>
      </c>
    </row>
    <row r="204" spans="1:21">
      <c r="A204" s="66" t="s">
        <v>16</v>
      </c>
      <c r="B204" s="23">
        <f t="shared" si="104"/>
        <v>0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0</v>
      </c>
      <c r="H204" s="73">
        <f t="shared" si="112"/>
        <v>0</v>
      </c>
      <c r="I204" s="73">
        <f t="shared" si="112"/>
        <v>0</v>
      </c>
      <c r="J204" s="151">
        <f t="shared" si="112"/>
        <v>0</v>
      </c>
      <c r="K204" s="23">
        <f t="shared" si="112"/>
        <v>0</v>
      </c>
      <c r="L204" s="182">
        <f t="shared" si="112"/>
        <v>0</v>
      </c>
      <c r="M204" s="73">
        <f t="shared" si="112"/>
        <v>0</v>
      </c>
      <c r="N204" s="73">
        <f t="shared" si="112"/>
        <v>0</v>
      </c>
      <c r="O204" s="73">
        <f t="shared" si="112"/>
        <v>0</v>
      </c>
      <c r="P204" s="73">
        <f t="shared" si="112"/>
        <v>0</v>
      </c>
      <c r="Q204" s="73">
        <f t="shared" si="112"/>
        <v>0</v>
      </c>
      <c r="R204" s="73">
        <f t="shared" si="112"/>
        <v>0</v>
      </c>
      <c r="S204" s="73">
        <f t="shared" si="112"/>
        <v>0</v>
      </c>
      <c r="T204" s="73">
        <f t="shared" si="112"/>
        <v>0</v>
      </c>
      <c r="U204" s="73">
        <f t="shared" si="112"/>
        <v>0</v>
      </c>
    </row>
    <row r="206" spans="1:21">
      <c r="A206" s="88" t="s">
        <v>132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122</v>
      </c>
      <c r="B207" s="23">
        <f t="shared" ref="B207:U207" si="113">5 + B220 + B219 + B7</f>
        <v>6</v>
      </c>
      <c r="C207" s="23">
        <f t="shared" si="113"/>
        <v>7</v>
      </c>
      <c r="D207" s="23">
        <f t="shared" si="113"/>
        <v>8</v>
      </c>
      <c r="E207" s="23">
        <f t="shared" si="113"/>
        <v>9</v>
      </c>
      <c r="F207" s="23">
        <f t="shared" si="113"/>
        <v>10</v>
      </c>
      <c r="G207" s="23">
        <f t="shared" si="113"/>
        <v>11</v>
      </c>
      <c r="H207" s="23">
        <f t="shared" si="113"/>
        <v>12</v>
      </c>
      <c r="I207" s="23">
        <f t="shared" si="113"/>
        <v>13</v>
      </c>
      <c r="J207" s="27">
        <f t="shared" si="113"/>
        <v>14</v>
      </c>
      <c r="K207" s="23">
        <f t="shared" si="113"/>
        <v>15</v>
      </c>
      <c r="L207" s="76">
        <f t="shared" si="113"/>
        <v>16</v>
      </c>
      <c r="M207" s="23">
        <f t="shared" si="113"/>
        <v>17</v>
      </c>
      <c r="N207" s="23">
        <f t="shared" si="113"/>
        <v>18</v>
      </c>
      <c r="O207" s="23">
        <f t="shared" si="113"/>
        <v>19</v>
      </c>
      <c r="P207" s="23">
        <f t="shared" si="113"/>
        <v>20</v>
      </c>
      <c r="Q207" s="23">
        <f t="shared" si="113"/>
        <v>21</v>
      </c>
      <c r="R207" s="23">
        <f t="shared" si="113"/>
        <v>22</v>
      </c>
      <c r="S207" s="23">
        <f t="shared" si="113"/>
        <v>23</v>
      </c>
      <c r="T207" s="23">
        <f t="shared" si="113"/>
        <v>24</v>
      </c>
      <c r="U207" s="23">
        <f t="shared" si="113"/>
        <v>25</v>
      </c>
    </row>
    <row r="208" spans="1:21">
      <c r="A208" s="74" t="s">
        <v>123</v>
      </c>
      <c r="B208" s="23">
        <f t="shared" ref="B208:U208" si="114" xml:space="preserve"> 10 + B220 + B219 + B7</f>
        <v>11</v>
      </c>
      <c r="C208" s="23">
        <f t="shared" si="114"/>
        <v>12</v>
      </c>
      <c r="D208" s="23">
        <f t="shared" si="114"/>
        <v>13</v>
      </c>
      <c r="E208" s="23">
        <f t="shared" si="114"/>
        <v>14</v>
      </c>
      <c r="F208" s="23">
        <f t="shared" si="114"/>
        <v>15</v>
      </c>
      <c r="G208" s="23">
        <f t="shared" si="114"/>
        <v>16</v>
      </c>
      <c r="H208" s="23">
        <f t="shared" si="114"/>
        <v>17</v>
      </c>
      <c r="I208" s="23">
        <f t="shared" si="114"/>
        <v>18</v>
      </c>
      <c r="J208" s="27">
        <f t="shared" si="114"/>
        <v>19</v>
      </c>
      <c r="K208" s="23">
        <f t="shared" si="114"/>
        <v>20</v>
      </c>
      <c r="L208" s="76">
        <f t="shared" si="114"/>
        <v>21</v>
      </c>
      <c r="M208" s="23">
        <f t="shared" si="114"/>
        <v>22</v>
      </c>
      <c r="N208" s="23">
        <f t="shared" si="114"/>
        <v>23</v>
      </c>
      <c r="O208" s="23">
        <f t="shared" si="114"/>
        <v>24</v>
      </c>
      <c r="P208" s="23">
        <f t="shared" si="114"/>
        <v>25</v>
      </c>
      <c r="Q208" s="23">
        <f t="shared" si="114"/>
        <v>26</v>
      </c>
      <c r="R208" s="23">
        <f t="shared" si="114"/>
        <v>27</v>
      </c>
      <c r="S208" s="23">
        <f t="shared" si="114"/>
        <v>28</v>
      </c>
      <c r="T208" s="23">
        <f t="shared" si="114"/>
        <v>29</v>
      </c>
      <c r="U208" s="23">
        <f t="shared" si="114"/>
        <v>30</v>
      </c>
    </row>
    <row r="209" spans="1:21">
      <c r="A209" s="74" t="s">
        <v>124</v>
      </c>
      <c r="B209" s="8">
        <f t="shared" ref="B209:T209" si="115" xml:space="preserve"> 10 + B219 + B46</f>
        <v>10</v>
      </c>
      <c r="C209" s="8">
        <f t="shared" si="115"/>
        <v>10</v>
      </c>
      <c r="D209" s="8">
        <f t="shared" si="115"/>
        <v>10</v>
      </c>
      <c r="E209" s="8">
        <f t="shared" si="115"/>
        <v>10</v>
      </c>
      <c r="F209" s="8">
        <f t="shared" si="115"/>
        <v>10</v>
      </c>
      <c r="G209" s="8">
        <f t="shared" si="115"/>
        <v>10</v>
      </c>
      <c r="H209" s="8">
        <f t="shared" si="115"/>
        <v>10</v>
      </c>
      <c r="I209" s="8">
        <f t="shared" si="115"/>
        <v>10</v>
      </c>
      <c r="J209" s="8">
        <f t="shared" si="115"/>
        <v>10</v>
      </c>
      <c r="K209" s="8">
        <f t="shared" si="115"/>
        <v>10</v>
      </c>
      <c r="L209" s="8">
        <f t="shared" si="115"/>
        <v>10</v>
      </c>
      <c r="M209" s="8">
        <f t="shared" si="115"/>
        <v>10</v>
      </c>
      <c r="N209" s="8">
        <f t="shared" si="115"/>
        <v>10</v>
      </c>
      <c r="O209" s="8">
        <f t="shared" si="115"/>
        <v>10</v>
      </c>
      <c r="P209" s="8">
        <f t="shared" si="115"/>
        <v>10</v>
      </c>
      <c r="Q209" s="8">
        <f t="shared" si="115"/>
        <v>10</v>
      </c>
      <c r="R209" s="8">
        <f t="shared" si="115"/>
        <v>10</v>
      </c>
      <c r="S209" s="8">
        <f t="shared" si="115"/>
        <v>10</v>
      </c>
      <c r="T209" s="8">
        <f t="shared" si="115"/>
        <v>10</v>
      </c>
      <c r="U209" s="8">
        <f xml:space="preserve"> 10 + U219 + U46</f>
        <v>10</v>
      </c>
    </row>
    <row r="210" spans="1:21">
      <c r="A210" s="74" t="s">
        <v>125</v>
      </c>
      <c r="B210" s="8">
        <f t="shared" ref="B210:T210" si="116" xml:space="preserve"> 20 + B219 + 2*B46</f>
        <v>20</v>
      </c>
      <c r="C210" s="8">
        <f t="shared" si="116"/>
        <v>20</v>
      </c>
      <c r="D210" s="8">
        <f t="shared" si="116"/>
        <v>20</v>
      </c>
      <c r="E210" s="8">
        <f t="shared" si="116"/>
        <v>20</v>
      </c>
      <c r="F210" s="8">
        <f t="shared" si="116"/>
        <v>20</v>
      </c>
      <c r="G210" s="8">
        <f t="shared" si="116"/>
        <v>20</v>
      </c>
      <c r="H210" s="8">
        <f t="shared" si="116"/>
        <v>20</v>
      </c>
      <c r="I210" s="8">
        <f t="shared" si="116"/>
        <v>20</v>
      </c>
      <c r="J210" s="8">
        <f t="shared" si="116"/>
        <v>20</v>
      </c>
      <c r="K210" s="8">
        <f t="shared" si="116"/>
        <v>20</v>
      </c>
      <c r="L210" s="8">
        <f t="shared" si="116"/>
        <v>20</v>
      </c>
      <c r="M210" s="8">
        <f t="shared" si="116"/>
        <v>20</v>
      </c>
      <c r="N210" s="8">
        <f t="shared" si="116"/>
        <v>20</v>
      </c>
      <c r="O210" s="8">
        <f t="shared" si="116"/>
        <v>20</v>
      </c>
      <c r="P210" s="8">
        <f t="shared" si="116"/>
        <v>20</v>
      </c>
      <c r="Q210" s="8">
        <f t="shared" si="116"/>
        <v>20</v>
      </c>
      <c r="R210" s="8">
        <f t="shared" si="116"/>
        <v>20</v>
      </c>
      <c r="S210" s="8">
        <f t="shared" si="116"/>
        <v>20</v>
      </c>
      <c r="T210" s="8">
        <f t="shared" si="116"/>
        <v>20</v>
      </c>
      <c r="U210" s="8">
        <f xml:space="preserve"> 20 + U219 + 2*U46</f>
        <v>20</v>
      </c>
    </row>
    <row r="211" spans="1:21">
      <c r="A211" s="74" t="s">
        <v>126</v>
      </c>
      <c r="B211" s="8">
        <f t="shared" ref="B211:T211" si="117" xml:space="preserve"> 30 + B219 + 3*B46</f>
        <v>30</v>
      </c>
      <c r="C211" s="8">
        <f t="shared" si="117"/>
        <v>30</v>
      </c>
      <c r="D211" s="8">
        <f t="shared" si="117"/>
        <v>30</v>
      </c>
      <c r="E211" s="8">
        <f t="shared" si="117"/>
        <v>30</v>
      </c>
      <c r="F211" s="8">
        <f t="shared" si="117"/>
        <v>30</v>
      </c>
      <c r="G211" s="8">
        <f t="shared" si="117"/>
        <v>30</v>
      </c>
      <c r="H211" s="8">
        <f t="shared" si="117"/>
        <v>30</v>
      </c>
      <c r="I211" s="8">
        <f t="shared" si="117"/>
        <v>30</v>
      </c>
      <c r="J211" s="8">
        <f t="shared" si="117"/>
        <v>30</v>
      </c>
      <c r="K211" s="8">
        <f t="shared" si="117"/>
        <v>30</v>
      </c>
      <c r="L211" s="8">
        <f t="shared" si="117"/>
        <v>30</v>
      </c>
      <c r="M211" s="8">
        <f t="shared" si="117"/>
        <v>30</v>
      </c>
      <c r="N211" s="8">
        <f t="shared" si="117"/>
        <v>30</v>
      </c>
      <c r="O211" s="8">
        <f t="shared" si="117"/>
        <v>30</v>
      </c>
      <c r="P211" s="8">
        <f t="shared" si="117"/>
        <v>30</v>
      </c>
      <c r="Q211" s="8">
        <f t="shared" si="117"/>
        <v>30</v>
      </c>
      <c r="R211" s="8">
        <f t="shared" si="117"/>
        <v>30</v>
      </c>
      <c r="S211" s="8">
        <f t="shared" si="117"/>
        <v>30</v>
      </c>
      <c r="T211" s="8">
        <f t="shared" si="117"/>
        <v>30</v>
      </c>
      <c r="U211" s="8">
        <f xml:space="preserve"> 30 + U219 + 3*U46</f>
        <v>30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2</v>
      </c>
      <c r="C213" s="61">
        <f t="shared" si="118"/>
        <v>2</v>
      </c>
      <c r="D213" s="61">
        <f t="shared" si="118"/>
        <v>2</v>
      </c>
      <c r="E213" s="61">
        <f t="shared" si="118"/>
        <v>2</v>
      </c>
      <c r="F213" s="61">
        <f t="shared" si="118"/>
        <v>2</v>
      </c>
      <c r="G213" s="61">
        <f t="shared" si="118"/>
        <v>2</v>
      </c>
      <c r="H213" s="61">
        <f t="shared" si="118"/>
        <v>2</v>
      </c>
      <c r="I213" s="61">
        <f t="shared" si="118"/>
        <v>2</v>
      </c>
      <c r="J213" s="100">
        <f t="shared" si="118"/>
        <v>2</v>
      </c>
      <c r="K213" s="61">
        <f t="shared" si="118"/>
        <v>2</v>
      </c>
      <c r="L213" s="184">
        <f t="shared" si="118"/>
        <v>2</v>
      </c>
      <c r="M213" s="61">
        <f t="shared" si="118"/>
        <v>2</v>
      </c>
      <c r="N213" s="61">
        <f t="shared" si="118"/>
        <v>2</v>
      </c>
      <c r="O213" s="61">
        <f t="shared" si="118"/>
        <v>2</v>
      </c>
      <c r="P213" s="61">
        <f t="shared" si="118"/>
        <v>2</v>
      </c>
      <c r="Q213" s="61">
        <f t="shared" si="118"/>
        <v>2</v>
      </c>
      <c r="R213" s="61">
        <f t="shared" si="118"/>
        <v>2</v>
      </c>
      <c r="S213" s="61">
        <f t="shared" si="118"/>
        <v>2</v>
      </c>
      <c r="T213" s="61">
        <f t="shared" si="118"/>
        <v>2</v>
      </c>
      <c r="U213" s="61">
        <f t="shared" si="118"/>
        <v>2</v>
      </c>
    </row>
    <row r="214" spans="1:21" ht="17.649999999999999">
      <c r="A214" s="33" t="s">
        <v>155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0</v>
      </c>
      <c r="C215" s="21">
        <f t="shared" si="119"/>
        <v>0</v>
      </c>
      <c r="D215" s="21">
        <f t="shared" si="119"/>
        <v>0</v>
      </c>
      <c r="E215" s="21">
        <f t="shared" si="119"/>
        <v>0</v>
      </c>
      <c r="F215" s="21">
        <f t="shared" si="119"/>
        <v>0</v>
      </c>
      <c r="G215" s="21">
        <f t="shared" si="119"/>
        <v>0</v>
      </c>
      <c r="H215" s="21">
        <f t="shared" si="119"/>
        <v>0</v>
      </c>
      <c r="I215" s="21">
        <f t="shared" si="119"/>
        <v>0</v>
      </c>
      <c r="J215" s="21">
        <f t="shared" si="119"/>
        <v>0</v>
      </c>
      <c r="K215" s="21">
        <f t="shared" si="119"/>
        <v>0</v>
      </c>
      <c r="L215" s="21">
        <f t="shared" si="119"/>
        <v>0</v>
      </c>
      <c r="M215" s="21">
        <f t="shared" si="119"/>
        <v>0</v>
      </c>
      <c r="N215" s="21">
        <f t="shared" si="119"/>
        <v>0</v>
      </c>
      <c r="O215" s="21">
        <f t="shared" si="119"/>
        <v>0</v>
      </c>
      <c r="P215" s="21">
        <f t="shared" si="119"/>
        <v>0</v>
      </c>
      <c r="Q215" s="21">
        <f t="shared" si="119"/>
        <v>0</v>
      </c>
      <c r="R215" s="21">
        <f t="shared" si="119"/>
        <v>0</v>
      </c>
      <c r="S215" s="21">
        <f t="shared" si="119"/>
        <v>0</v>
      </c>
      <c r="T215" s="21">
        <f t="shared" si="119"/>
        <v>0</v>
      </c>
      <c r="U215" s="36">
        <f t="shared" si="119"/>
        <v>0</v>
      </c>
    </row>
    <row r="216" spans="1:21">
      <c r="A216" s="37" t="s">
        <v>4</v>
      </c>
      <c r="B216" s="21">
        <f t="shared" ref="B216:U216" si="120" xml:space="preserve"> INT((B10-10)/2)</f>
        <v>2</v>
      </c>
      <c r="C216" s="21">
        <f t="shared" si="120"/>
        <v>2</v>
      </c>
      <c r="D216" s="21">
        <f t="shared" si="120"/>
        <v>2</v>
      </c>
      <c r="E216" s="21">
        <f t="shared" si="120"/>
        <v>3</v>
      </c>
      <c r="F216" s="21">
        <f t="shared" si="120"/>
        <v>3</v>
      </c>
      <c r="G216" s="21">
        <f t="shared" si="120"/>
        <v>3</v>
      </c>
      <c r="H216" s="21">
        <f t="shared" si="120"/>
        <v>3</v>
      </c>
      <c r="I216" s="21">
        <f t="shared" si="120"/>
        <v>3</v>
      </c>
      <c r="J216" s="21">
        <f t="shared" si="120"/>
        <v>3</v>
      </c>
      <c r="K216" s="21">
        <f t="shared" si="120"/>
        <v>3</v>
      </c>
      <c r="L216" s="21">
        <f t="shared" si="120"/>
        <v>3</v>
      </c>
      <c r="M216" s="21">
        <f t="shared" si="120"/>
        <v>3</v>
      </c>
      <c r="N216" s="21">
        <f t="shared" si="120"/>
        <v>3</v>
      </c>
      <c r="O216" s="21">
        <f t="shared" si="120"/>
        <v>3</v>
      </c>
      <c r="P216" s="21">
        <f t="shared" si="120"/>
        <v>3</v>
      </c>
      <c r="Q216" s="21">
        <f t="shared" si="120"/>
        <v>3</v>
      </c>
      <c r="R216" s="21">
        <f t="shared" si="120"/>
        <v>3</v>
      </c>
      <c r="S216" s="21">
        <f t="shared" si="120"/>
        <v>3</v>
      </c>
      <c r="T216" s="21">
        <f t="shared" si="120"/>
        <v>3</v>
      </c>
      <c r="U216" s="36">
        <f t="shared" si="120"/>
        <v>4</v>
      </c>
    </row>
    <row r="217" spans="1:21">
      <c r="A217" s="37" t="s">
        <v>5</v>
      </c>
      <c r="B217" s="21">
        <f t="shared" ref="B217:U217" si="121" xml:space="preserve"> INT((B11-10)/2)</f>
        <v>2</v>
      </c>
      <c r="C217" s="21">
        <f t="shared" si="121"/>
        <v>2</v>
      </c>
      <c r="D217" s="21">
        <f t="shared" si="121"/>
        <v>2</v>
      </c>
      <c r="E217" s="21">
        <f t="shared" si="121"/>
        <v>2</v>
      </c>
      <c r="F217" s="21">
        <f t="shared" si="121"/>
        <v>2</v>
      </c>
      <c r="G217" s="21">
        <f t="shared" si="121"/>
        <v>2</v>
      </c>
      <c r="H217" s="21">
        <f t="shared" si="121"/>
        <v>2</v>
      </c>
      <c r="I217" s="21">
        <f t="shared" si="121"/>
        <v>2</v>
      </c>
      <c r="J217" s="21">
        <f t="shared" si="121"/>
        <v>2</v>
      </c>
      <c r="K217" s="21">
        <f t="shared" si="121"/>
        <v>2</v>
      </c>
      <c r="L217" s="21">
        <f t="shared" si="121"/>
        <v>2</v>
      </c>
      <c r="M217" s="21">
        <f t="shared" si="121"/>
        <v>3</v>
      </c>
      <c r="N217" s="21">
        <f t="shared" si="121"/>
        <v>3</v>
      </c>
      <c r="O217" s="21">
        <f t="shared" si="121"/>
        <v>3</v>
      </c>
      <c r="P217" s="21">
        <f t="shared" si="121"/>
        <v>3</v>
      </c>
      <c r="Q217" s="21">
        <f t="shared" si="121"/>
        <v>3</v>
      </c>
      <c r="R217" s="21">
        <f t="shared" si="121"/>
        <v>3</v>
      </c>
      <c r="S217" s="21">
        <f t="shared" si="121"/>
        <v>3</v>
      </c>
      <c r="T217" s="21">
        <f t="shared" si="121"/>
        <v>3</v>
      </c>
      <c r="U217" s="36">
        <f t="shared" si="121"/>
        <v>3</v>
      </c>
    </row>
    <row r="218" spans="1:21">
      <c r="A218" s="37" t="s">
        <v>6</v>
      </c>
      <c r="B218" s="21">
        <f t="shared" ref="B218:U218" si="122" xml:space="preserve"> INT((B12-10)/2)</f>
        <v>5</v>
      </c>
      <c r="C218" s="21">
        <f t="shared" si="122"/>
        <v>5</v>
      </c>
      <c r="D218" s="21">
        <f t="shared" si="122"/>
        <v>5</v>
      </c>
      <c r="E218" s="21">
        <f t="shared" si="122"/>
        <v>5</v>
      </c>
      <c r="F218" s="21">
        <f t="shared" si="122"/>
        <v>5</v>
      </c>
      <c r="G218" s="21">
        <f t="shared" si="122"/>
        <v>5</v>
      </c>
      <c r="H218" s="21">
        <f t="shared" si="122"/>
        <v>5</v>
      </c>
      <c r="I218" s="21">
        <f t="shared" si="122"/>
        <v>5</v>
      </c>
      <c r="J218" s="21">
        <f t="shared" si="122"/>
        <v>5</v>
      </c>
      <c r="K218" s="21">
        <f t="shared" si="122"/>
        <v>5</v>
      </c>
      <c r="L218" s="21">
        <f t="shared" si="122"/>
        <v>5</v>
      </c>
      <c r="M218" s="21">
        <f t="shared" si="122"/>
        <v>5</v>
      </c>
      <c r="N218" s="21">
        <f t="shared" si="122"/>
        <v>5</v>
      </c>
      <c r="O218" s="21">
        <f t="shared" si="122"/>
        <v>5</v>
      </c>
      <c r="P218" s="21">
        <f t="shared" si="122"/>
        <v>5</v>
      </c>
      <c r="Q218" s="21">
        <f t="shared" si="122"/>
        <v>5</v>
      </c>
      <c r="R218" s="21">
        <f t="shared" si="122"/>
        <v>5</v>
      </c>
      <c r="S218" s="21">
        <f t="shared" si="122"/>
        <v>5</v>
      </c>
      <c r="T218" s="21">
        <f t="shared" si="122"/>
        <v>5</v>
      </c>
      <c r="U218" s="36">
        <f t="shared" si="122"/>
        <v>5</v>
      </c>
    </row>
    <row r="219" spans="1:21">
      <c r="A219" s="37" t="s">
        <v>7</v>
      </c>
      <c r="B219" s="21">
        <f t="shared" ref="B219:U219" si="123" xml:space="preserve"> INT((B13-10)/2)</f>
        <v>0</v>
      </c>
      <c r="C219" s="21">
        <f t="shared" si="123"/>
        <v>0</v>
      </c>
      <c r="D219" s="21">
        <f t="shared" si="123"/>
        <v>0</v>
      </c>
      <c r="E219" s="21">
        <f t="shared" si="123"/>
        <v>0</v>
      </c>
      <c r="F219" s="21">
        <f t="shared" si="123"/>
        <v>0</v>
      </c>
      <c r="G219" s="21">
        <f t="shared" si="123"/>
        <v>0</v>
      </c>
      <c r="H219" s="21">
        <f t="shared" si="123"/>
        <v>0</v>
      </c>
      <c r="I219" s="21">
        <f t="shared" si="123"/>
        <v>0</v>
      </c>
      <c r="J219" s="21">
        <f t="shared" si="123"/>
        <v>0</v>
      </c>
      <c r="K219" s="21">
        <f t="shared" si="123"/>
        <v>0</v>
      </c>
      <c r="L219" s="21">
        <f t="shared" si="123"/>
        <v>0</v>
      </c>
      <c r="M219" s="21">
        <f t="shared" si="123"/>
        <v>0</v>
      </c>
      <c r="N219" s="21">
        <f t="shared" si="123"/>
        <v>0</v>
      </c>
      <c r="O219" s="21">
        <f t="shared" si="123"/>
        <v>0</v>
      </c>
      <c r="P219" s="21">
        <f t="shared" si="123"/>
        <v>0</v>
      </c>
      <c r="Q219" s="21">
        <f t="shared" si="123"/>
        <v>0</v>
      </c>
      <c r="R219" s="21">
        <f t="shared" si="123"/>
        <v>0</v>
      </c>
      <c r="S219" s="21">
        <f t="shared" si="123"/>
        <v>0</v>
      </c>
      <c r="T219" s="21">
        <f t="shared" si="123"/>
        <v>0</v>
      </c>
      <c r="U219" s="36">
        <f t="shared" si="123"/>
        <v>0</v>
      </c>
    </row>
    <row r="220" spans="1:21">
      <c r="A220" s="37" t="s">
        <v>8</v>
      </c>
      <c r="B220" s="21">
        <f t="shared" ref="B220:U220" si="124" xml:space="preserve"> INT((B14-10)/2)</f>
        <v>0</v>
      </c>
      <c r="C220" s="21">
        <f t="shared" si="124"/>
        <v>0</v>
      </c>
      <c r="D220" s="21">
        <f t="shared" si="124"/>
        <v>0</v>
      </c>
      <c r="E220" s="21">
        <f t="shared" si="124"/>
        <v>0</v>
      </c>
      <c r="F220" s="21">
        <f t="shared" si="124"/>
        <v>0</v>
      </c>
      <c r="G220" s="21">
        <f t="shared" si="124"/>
        <v>0</v>
      </c>
      <c r="H220" s="21">
        <f t="shared" si="124"/>
        <v>0</v>
      </c>
      <c r="I220" s="21">
        <f t="shared" si="124"/>
        <v>0</v>
      </c>
      <c r="J220" s="21">
        <f t="shared" si="124"/>
        <v>0</v>
      </c>
      <c r="K220" s="21">
        <f t="shared" si="124"/>
        <v>0</v>
      </c>
      <c r="L220" s="21">
        <f t="shared" si="124"/>
        <v>0</v>
      </c>
      <c r="M220" s="21">
        <f t="shared" si="124"/>
        <v>0</v>
      </c>
      <c r="N220" s="21">
        <f t="shared" si="124"/>
        <v>0</v>
      </c>
      <c r="O220" s="21">
        <f t="shared" si="124"/>
        <v>0</v>
      </c>
      <c r="P220" s="21">
        <f t="shared" si="124"/>
        <v>0</v>
      </c>
      <c r="Q220" s="21">
        <f t="shared" si="124"/>
        <v>0</v>
      </c>
      <c r="R220" s="21">
        <f t="shared" si="124"/>
        <v>0</v>
      </c>
      <c r="S220" s="21">
        <f t="shared" si="124"/>
        <v>0</v>
      </c>
      <c r="T220" s="21">
        <f t="shared" si="124"/>
        <v>0</v>
      </c>
      <c r="U220" s="36">
        <f t="shared" si="124"/>
        <v>0</v>
      </c>
    </row>
    <row r="221" spans="1:21" ht="17.649999999999999">
      <c r="A221" s="38" t="s">
        <v>27</v>
      </c>
      <c r="B221" s="39">
        <f xml:space="preserve">  (B213 +B218)*4</f>
        <v>28</v>
      </c>
      <c r="C221" s="39">
        <f t="shared" ref="C221:U221" si="125" xml:space="preserve"> C213 + INT(C218/2)</f>
        <v>4</v>
      </c>
      <c r="D221" s="39">
        <f t="shared" si="125"/>
        <v>4</v>
      </c>
      <c r="E221" s="39">
        <f t="shared" si="125"/>
        <v>4</v>
      </c>
      <c r="F221" s="39">
        <f t="shared" si="125"/>
        <v>4</v>
      </c>
      <c r="G221" s="39">
        <f t="shared" si="125"/>
        <v>4</v>
      </c>
      <c r="H221" s="39">
        <f t="shared" si="125"/>
        <v>4</v>
      </c>
      <c r="I221" s="39">
        <f t="shared" si="125"/>
        <v>4</v>
      </c>
      <c r="J221" s="39">
        <f t="shared" si="125"/>
        <v>4</v>
      </c>
      <c r="K221" s="39">
        <f t="shared" si="125"/>
        <v>4</v>
      </c>
      <c r="L221" s="39">
        <f t="shared" si="125"/>
        <v>4</v>
      </c>
      <c r="M221" s="39">
        <f t="shared" si="125"/>
        <v>4</v>
      </c>
      <c r="N221" s="39">
        <f t="shared" si="125"/>
        <v>4</v>
      </c>
      <c r="O221" s="39">
        <f t="shared" si="125"/>
        <v>4</v>
      </c>
      <c r="P221" s="39">
        <f t="shared" si="125"/>
        <v>4</v>
      </c>
      <c r="Q221" s="39">
        <f t="shared" si="125"/>
        <v>4</v>
      </c>
      <c r="R221" s="39">
        <f t="shared" si="125"/>
        <v>4</v>
      </c>
      <c r="S221" s="39">
        <f t="shared" si="125"/>
        <v>4</v>
      </c>
      <c r="T221" s="39">
        <f t="shared" si="125"/>
        <v>4</v>
      </c>
      <c r="U221" s="39">
        <f t="shared" si="125"/>
        <v>4</v>
      </c>
    </row>
    <row r="223" spans="1:21" ht="18">
      <c r="A223" s="128" t="s">
        <v>156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2.75</v>
      </c>
      <c r="C224" s="209">
        <f t="shared" ref="C224:U231" si="126" xml:space="preserve"> C39/(C$7+3)</f>
        <v>2.2000000000000002</v>
      </c>
      <c r="D224" s="209">
        <f t="shared" si="126"/>
        <v>1.8333333333333333</v>
      </c>
      <c r="E224" s="209">
        <f t="shared" si="126"/>
        <v>1.7142857142857142</v>
      </c>
      <c r="F224" s="209">
        <f t="shared" si="126"/>
        <v>1.625</v>
      </c>
      <c r="G224" s="209">
        <f t="shared" si="126"/>
        <v>1.5555555555555556</v>
      </c>
      <c r="H224" s="209">
        <f t="shared" si="126"/>
        <v>1.5</v>
      </c>
      <c r="I224" s="209">
        <f t="shared" si="126"/>
        <v>1.4545454545454546</v>
      </c>
      <c r="J224" s="209">
        <f t="shared" si="126"/>
        <v>1.4166666666666667</v>
      </c>
      <c r="K224" s="209">
        <f t="shared" si="126"/>
        <v>1.3846153846153846</v>
      </c>
      <c r="L224" s="209">
        <f t="shared" si="126"/>
        <v>1.3571428571428572</v>
      </c>
      <c r="M224" s="209">
        <f t="shared" si="126"/>
        <v>1.3333333333333333</v>
      </c>
      <c r="N224" s="209">
        <f t="shared" si="126"/>
        <v>1.3125</v>
      </c>
      <c r="O224" s="209">
        <f t="shared" si="126"/>
        <v>1.2941176470588236</v>
      </c>
      <c r="P224" s="209">
        <f t="shared" si="126"/>
        <v>1.2777777777777777</v>
      </c>
      <c r="Q224" s="209">
        <f t="shared" si="126"/>
        <v>1.263157894736842</v>
      </c>
      <c r="R224" s="209">
        <f t="shared" si="126"/>
        <v>1.25</v>
      </c>
      <c r="S224" s="209">
        <f t="shared" si="126"/>
        <v>1.2380952380952381</v>
      </c>
      <c r="T224" s="209">
        <f t="shared" si="126"/>
        <v>1.2272727272727273</v>
      </c>
      <c r="U224" s="209">
        <f t="shared" si="126"/>
        <v>1.2173913043478262</v>
      </c>
    </row>
    <row r="225" spans="1:21">
      <c r="A225" s="66" t="s">
        <v>11</v>
      </c>
      <c r="B225" s="209">
        <f t="shared" ref="B225:Q231" si="127" xml:space="preserve"> B40/(B$7+3)</f>
        <v>1.5</v>
      </c>
      <c r="C225" s="209">
        <f t="shared" si="127"/>
        <v>1.2</v>
      </c>
      <c r="D225" s="209">
        <f t="shared" si="127"/>
        <v>1</v>
      </c>
      <c r="E225" s="209">
        <f t="shared" si="127"/>
        <v>0.8571428571428571</v>
      </c>
      <c r="F225" s="209">
        <f t="shared" si="127"/>
        <v>0.75</v>
      </c>
      <c r="G225" s="209">
        <f t="shared" si="127"/>
        <v>0.66666666666666663</v>
      </c>
      <c r="H225" s="209">
        <f t="shared" si="127"/>
        <v>0.6</v>
      </c>
      <c r="I225" s="209">
        <f t="shared" si="127"/>
        <v>0.54545454545454541</v>
      </c>
      <c r="J225" s="209">
        <f t="shared" si="127"/>
        <v>0.5</v>
      </c>
      <c r="K225" s="209">
        <f t="shared" si="127"/>
        <v>0.46153846153846156</v>
      </c>
      <c r="L225" s="209">
        <f t="shared" si="127"/>
        <v>0.42857142857142855</v>
      </c>
      <c r="M225" s="209">
        <f t="shared" si="127"/>
        <v>0.4</v>
      </c>
      <c r="N225" s="209">
        <f t="shared" si="127"/>
        <v>0.375</v>
      </c>
      <c r="O225" s="209">
        <f t="shared" si="127"/>
        <v>0.35294117647058826</v>
      </c>
      <c r="P225" s="209">
        <f t="shared" si="127"/>
        <v>0.33333333333333331</v>
      </c>
      <c r="Q225" s="209">
        <f t="shared" si="127"/>
        <v>0.31578947368421051</v>
      </c>
      <c r="R225" s="209">
        <f t="shared" si="126"/>
        <v>0.3</v>
      </c>
      <c r="S225" s="209">
        <f t="shared" si="126"/>
        <v>0.2857142857142857</v>
      </c>
      <c r="T225" s="209">
        <f t="shared" si="126"/>
        <v>0.27272727272727271</v>
      </c>
      <c r="U225" s="209">
        <f t="shared" si="126"/>
        <v>0.2608695652173913</v>
      </c>
    </row>
    <row r="226" spans="1:21">
      <c r="A226" s="66" t="s">
        <v>12</v>
      </c>
      <c r="B226" s="209">
        <f t="shared" si="127"/>
        <v>0.5</v>
      </c>
      <c r="C226" s="209">
        <f t="shared" si="126"/>
        <v>0.4</v>
      </c>
      <c r="D226" s="209">
        <f t="shared" si="126"/>
        <v>0.33333333333333331</v>
      </c>
      <c r="E226" s="209">
        <f t="shared" si="126"/>
        <v>0.42857142857142855</v>
      </c>
      <c r="F226" s="209">
        <f t="shared" si="126"/>
        <v>0.375</v>
      </c>
      <c r="G226" s="209">
        <f t="shared" si="126"/>
        <v>0.33333333333333331</v>
      </c>
      <c r="H226" s="209">
        <f t="shared" si="126"/>
        <v>0.3</v>
      </c>
      <c r="I226" s="209">
        <f t="shared" si="126"/>
        <v>0.27272727272727271</v>
      </c>
      <c r="J226" s="209">
        <f t="shared" si="126"/>
        <v>0.25</v>
      </c>
      <c r="K226" s="209">
        <f t="shared" si="126"/>
        <v>0.23076923076923078</v>
      </c>
      <c r="L226" s="209">
        <f t="shared" si="126"/>
        <v>0.21428571428571427</v>
      </c>
      <c r="M226" s="209">
        <f t="shared" si="126"/>
        <v>0.2</v>
      </c>
      <c r="N226" s="209">
        <f t="shared" si="126"/>
        <v>0.1875</v>
      </c>
      <c r="O226" s="209">
        <f t="shared" si="126"/>
        <v>0.17647058823529413</v>
      </c>
      <c r="P226" s="209">
        <f t="shared" si="126"/>
        <v>0.16666666666666666</v>
      </c>
      <c r="Q226" s="209">
        <f t="shared" si="126"/>
        <v>0.15789473684210525</v>
      </c>
      <c r="R226" s="209">
        <f t="shared" si="126"/>
        <v>0.15</v>
      </c>
      <c r="S226" s="209">
        <f t="shared" si="126"/>
        <v>0.14285714285714285</v>
      </c>
      <c r="T226" s="209">
        <f t="shared" si="126"/>
        <v>0.13636363636363635</v>
      </c>
      <c r="U226" s="209">
        <f t="shared" si="126"/>
        <v>0.17391304347826086</v>
      </c>
    </row>
    <row r="227" spans="1:21">
      <c r="A227" s="66" t="s">
        <v>13</v>
      </c>
      <c r="B227" s="209">
        <f t="shared" si="127"/>
        <v>0.75</v>
      </c>
      <c r="C227" s="209">
        <f t="shared" si="126"/>
        <v>0.6</v>
      </c>
      <c r="D227" s="209">
        <f t="shared" si="126"/>
        <v>0.5</v>
      </c>
      <c r="E227" s="209">
        <f t="shared" si="126"/>
        <v>0.42857142857142855</v>
      </c>
      <c r="F227" s="209">
        <f t="shared" si="126"/>
        <v>0.5</v>
      </c>
      <c r="G227" s="209">
        <f t="shared" si="126"/>
        <v>0.44444444444444442</v>
      </c>
      <c r="H227" s="209">
        <f t="shared" si="126"/>
        <v>0.5</v>
      </c>
      <c r="I227" s="209">
        <f t="shared" si="126"/>
        <v>0.45454545454545453</v>
      </c>
      <c r="J227" s="209">
        <f t="shared" si="126"/>
        <v>0.5</v>
      </c>
      <c r="K227" s="209">
        <f t="shared" si="126"/>
        <v>0.46153846153846156</v>
      </c>
      <c r="L227" s="209">
        <f t="shared" si="126"/>
        <v>0.5</v>
      </c>
      <c r="M227" s="209">
        <f t="shared" si="126"/>
        <v>0.46666666666666667</v>
      </c>
      <c r="N227" s="209">
        <f t="shared" si="126"/>
        <v>0.5</v>
      </c>
      <c r="O227" s="209">
        <f t="shared" si="126"/>
        <v>0.47058823529411764</v>
      </c>
      <c r="P227" s="209">
        <f t="shared" si="126"/>
        <v>0.5</v>
      </c>
      <c r="Q227" s="209">
        <f t="shared" si="126"/>
        <v>0.47368421052631576</v>
      </c>
      <c r="R227" s="209">
        <f t="shared" si="126"/>
        <v>0.5</v>
      </c>
      <c r="S227" s="209">
        <f t="shared" si="126"/>
        <v>0.47619047619047616</v>
      </c>
      <c r="T227" s="209">
        <f t="shared" si="126"/>
        <v>0.5</v>
      </c>
      <c r="U227" s="209">
        <f t="shared" si="126"/>
        <v>0.47826086956521741</v>
      </c>
    </row>
    <row r="228" spans="1:21">
      <c r="A228" s="66" t="s">
        <v>24</v>
      </c>
      <c r="B228" s="209">
        <f t="shared" si="127"/>
        <v>0</v>
      </c>
      <c r="C228" s="209">
        <f t="shared" si="126"/>
        <v>0</v>
      </c>
      <c r="D228" s="209">
        <f t="shared" si="126"/>
        <v>0</v>
      </c>
      <c r="E228" s="209">
        <f t="shared" si="126"/>
        <v>0</v>
      </c>
      <c r="F228" s="209">
        <f t="shared" si="126"/>
        <v>0</v>
      </c>
      <c r="G228" s="209">
        <f t="shared" si="126"/>
        <v>0</v>
      </c>
      <c r="H228" s="209">
        <f t="shared" si="126"/>
        <v>0</v>
      </c>
      <c r="I228" s="209">
        <f t="shared" si="126"/>
        <v>0</v>
      </c>
      <c r="J228" s="209">
        <f t="shared" si="126"/>
        <v>0</v>
      </c>
      <c r="K228" s="209">
        <f t="shared" si="126"/>
        <v>0</v>
      </c>
      <c r="L228" s="209">
        <f t="shared" si="126"/>
        <v>0</v>
      </c>
      <c r="M228" s="209">
        <f t="shared" si="126"/>
        <v>0</v>
      </c>
      <c r="N228" s="209">
        <f t="shared" si="126"/>
        <v>0</v>
      </c>
      <c r="O228" s="209">
        <f t="shared" si="126"/>
        <v>0</v>
      </c>
      <c r="P228" s="209">
        <f t="shared" si="126"/>
        <v>0</v>
      </c>
      <c r="Q228" s="209">
        <f t="shared" si="126"/>
        <v>0</v>
      </c>
      <c r="R228" s="209">
        <f t="shared" si="126"/>
        <v>0</v>
      </c>
      <c r="S228" s="209">
        <f t="shared" si="126"/>
        <v>0</v>
      </c>
      <c r="T228" s="209">
        <f t="shared" si="126"/>
        <v>0</v>
      </c>
      <c r="U228" s="209">
        <f t="shared" si="126"/>
        <v>0</v>
      </c>
    </row>
    <row r="229" spans="1:21">
      <c r="A229" s="66" t="s">
        <v>14</v>
      </c>
      <c r="B229" s="209">
        <f t="shared" si="127"/>
        <v>2.75</v>
      </c>
      <c r="C229" s="209">
        <f t="shared" si="126"/>
        <v>2.2000000000000002</v>
      </c>
      <c r="D229" s="209">
        <f t="shared" si="126"/>
        <v>1.8333333333333333</v>
      </c>
      <c r="E229" s="209">
        <f t="shared" si="126"/>
        <v>1.7142857142857142</v>
      </c>
      <c r="F229" s="209">
        <f t="shared" si="126"/>
        <v>1.625</v>
      </c>
      <c r="G229" s="209">
        <f t="shared" si="126"/>
        <v>1.5555555555555556</v>
      </c>
      <c r="H229" s="209">
        <f t="shared" si="126"/>
        <v>1.5</v>
      </c>
      <c r="I229" s="209">
        <f t="shared" si="126"/>
        <v>1.4545454545454546</v>
      </c>
      <c r="J229" s="209">
        <f t="shared" si="126"/>
        <v>1.4166666666666667</v>
      </c>
      <c r="K229" s="209">
        <f t="shared" si="126"/>
        <v>1.3846153846153846</v>
      </c>
      <c r="L229" s="209">
        <f t="shared" si="126"/>
        <v>1.3571428571428572</v>
      </c>
      <c r="M229" s="209">
        <f t="shared" si="126"/>
        <v>1.3333333333333333</v>
      </c>
      <c r="N229" s="209">
        <f t="shared" si="126"/>
        <v>1.3125</v>
      </c>
      <c r="O229" s="209">
        <f t="shared" si="126"/>
        <v>1.2941176470588236</v>
      </c>
      <c r="P229" s="209">
        <f t="shared" si="126"/>
        <v>1.2777777777777777</v>
      </c>
      <c r="Q229" s="209">
        <f t="shared" si="126"/>
        <v>1.263157894736842</v>
      </c>
      <c r="R229" s="209">
        <f t="shared" si="126"/>
        <v>1.25</v>
      </c>
      <c r="S229" s="209">
        <f t="shared" si="126"/>
        <v>1.2380952380952381</v>
      </c>
      <c r="T229" s="209">
        <f t="shared" si="126"/>
        <v>1.2272727272727273</v>
      </c>
      <c r="U229" s="209">
        <f t="shared" si="126"/>
        <v>1.2173913043478262</v>
      </c>
    </row>
    <row r="230" spans="1:21">
      <c r="A230" s="66" t="s">
        <v>15</v>
      </c>
      <c r="B230" s="209">
        <f t="shared" si="127"/>
        <v>1.5</v>
      </c>
      <c r="C230" s="209">
        <f t="shared" si="126"/>
        <v>1.2</v>
      </c>
      <c r="D230" s="209">
        <f t="shared" si="126"/>
        <v>1</v>
      </c>
      <c r="E230" s="209">
        <f t="shared" si="126"/>
        <v>1</v>
      </c>
      <c r="F230" s="209">
        <f t="shared" si="126"/>
        <v>1</v>
      </c>
      <c r="G230" s="209">
        <f t="shared" si="126"/>
        <v>1</v>
      </c>
      <c r="H230" s="209">
        <f t="shared" si="126"/>
        <v>1</v>
      </c>
      <c r="I230" s="209">
        <f t="shared" si="126"/>
        <v>1</v>
      </c>
      <c r="J230" s="209">
        <f t="shared" si="126"/>
        <v>1</v>
      </c>
      <c r="K230" s="209">
        <f t="shared" si="126"/>
        <v>1</v>
      </c>
      <c r="L230" s="209">
        <f t="shared" si="126"/>
        <v>1</v>
      </c>
      <c r="M230" s="209">
        <f t="shared" si="126"/>
        <v>1</v>
      </c>
      <c r="N230" s="209">
        <f t="shared" si="126"/>
        <v>1</v>
      </c>
      <c r="O230" s="209">
        <f t="shared" si="126"/>
        <v>1</v>
      </c>
      <c r="P230" s="209">
        <f t="shared" si="126"/>
        <v>1</v>
      </c>
      <c r="Q230" s="209">
        <f t="shared" si="126"/>
        <v>1</v>
      </c>
      <c r="R230" s="209">
        <f t="shared" si="126"/>
        <v>1</v>
      </c>
      <c r="S230" s="209">
        <f t="shared" si="126"/>
        <v>1</v>
      </c>
      <c r="T230" s="209">
        <f t="shared" si="126"/>
        <v>1</v>
      </c>
      <c r="U230" s="209">
        <f t="shared" si="126"/>
        <v>1</v>
      </c>
    </row>
    <row r="231" spans="1:21">
      <c r="A231" s="66" t="s">
        <v>16</v>
      </c>
      <c r="B231" s="209">
        <f t="shared" si="127"/>
        <v>0</v>
      </c>
      <c r="C231" s="209">
        <f t="shared" si="126"/>
        <v>0</v>
      </c>
      <c r="D231" s="209">
        <f t="shared" si="126"/>
        <v>0</v>
      </c>
      <c r="E231" s="209">
        <f t="shared" si="126"/>
        <v>0</v>
      </c>
      <c r="F231" s="209">
        <f t="shared" si="126"/>
        <v>0</v>
      </c>
      <c r="G231" s="209">
        <f t="shared" si="126"/>
        <v>0</v>
      </c>
      <c r="H231" s="209">
        <f t="shared" si="126"/>
        <v>0</v>
      </c>
      <c r="I231" s="209">
        <f t="shared" si="126"/>
        <v>0</v>
      </c>
      <c r="J231" s="209">
        <f t="shared" si="126"/>
        <v>0</v>
      </c>
      <c r="K231" s="209">
        <f t="shared" si="126"/>
        <v>0</v>
      </c>
      <c r="L231" s="209">
        <f t="shared" si="126"/>
        <v>0</v>
      </c>
      <c r="M231" s="209">
        <f t="shared" si="126"/>
        <v>0</v>
      </c>
      <c r="N231" s="209">
        <f t="shared" si="126"/>
        <v>0</v>
      </c>
      <c r="O231" s="209">
        <f t="shared" si="126"/>
        <v>0</v>
      </c>
      <c r="P231" s="209">
        <f t="shared" si="126"/>
        <v>0</v>
      </c>
      <c r="Q231" s="209">
        <f t="shared" si="126"/>
        <v>0</v>
      </c>
      <c r="R231" s="209">
        <f t="shared" si="126"/>
        <v>0</v>
      </c>
      <c r="S231" s="209">
        <f t="shared" si="126"/>
        <v>0</v>
      </c>
      <c r="T231" s="209">
        <f t="shared" si="126"/>
        <v>0</v>
      </c>
      <c r="U231" s="209">
        <f t="shared" si="126"/>
        <v>0</v>
      </c>
    </row>
    <row r="241" spans="1:21" ht="17.649999999999999">
      <c r="A241" s="71" t="s">
        <v>40</v>
      </c>
      <c r="B241" s="63">
        <f t="shared" ref="B241:U241" si="128" xml:space="preserve"> B16 + B218</f>
        <v>11</v>
      </c>
      <c r="C241" s="63">
        <f t="shared" si="128"/>
        <v>11</v>
      </c>
      <c r="D241" s="63">
        <f t="shared" si="128"/>
        <v>11</v>
      </c>
      <c r="E241" s="63">
        <f t="shared" si="128"/>
        <v>12</v>
      </c>
      <c r="F241" s="63">
        <f t="shared" si="128"/>
        <v>13</v>
      </c>
      <c r="G241" s="63">
        <f t="shared" si="128"/>
        <v>14</v>
      </c>
      <c r="H241" s="63">
        <f t="shared" si="128"/>
        <v>15</v>
      </c>
      <c r="I241" s="63">
        <f t="shared" si="128"/>
        <v>16</v>
      </c>
      <c r="J241" s="48">
        <f t="shared" si="128"/>
        <v>17</v>
      </c>
      <c r="K241" s="9">
        <f t="shared" si="128"/>
        <v>18</v>
      </c>
      <c r="L241" s="40">
        <f t="shared" si="128"/>
        <v>19</v>
      </c>
      <c r="M241" s="63">
        <f t="shared" si="128"/>
        <v>20</v>
      </c>
      <c r="N241" s="63">
        <f t="shared" si="128"/>
        <v>21</v>
      </c>
      <c r="O241" s="63">
        <f t="shared" si="128"/>
        <v>22</v>
      </c>
      <c r="P241" s="63">
        <f t="shared" si="128"/>
        <v>23</v>
      </c>
      <c r="Q241" s="63">
        <f t="shared" si="128"/>
        <v>24</v>
      </c>
      <c r="R241" s="63">
        <f t="shared" si="128"/>
        <v>25</v>
      </c>
      <c r="S241" s="63">
        <f t="shared" si="128"/>
        <v>26</v>
      </c>
      <c r="T241" s="63">
        <f t="shared" si="128"/>
        <v>27</v>
      </c>
      <c r="U241" s="63">
        <f t="shared" si="128"/>
        <v>28</v>
      </c>
    </row>
    <row r="242" spans="1:21" ht="17.649999999999999">
      <c r="A242" s="22" t="s">
        <v>42</v>
      </c>
      <c r="B242" s="9">
        <f t="shared" ref="B242:U242" si="129" xml:space="preserve"> B18 + B216</f>
        <v>2</v>
      </c>
      <c r="C242" s="9">
        <f t="shared" si="129"/>
        <v>2</v>
      </c>
      <c r="D242" s="9">
        <f t="shared" si="129"/>
        <v>2</v>
      </c>
      <c r="E242" s="9">
        <f t="shared" si="129"/>
        <v>3</v>
      </c>
      <c r="F242" s="9">
        <f t="shared" si="129"/>
        <v>3</v>
      </c>
      <c r="G242" s="9">
        <f t="shared" si="129"/>
        <v>3</v>
      </c>
      <c r="H242" s="9">
        <f t="shared" si="129"/>
        <v>3</v>
      </c>
      <c r="I242" s="9">
        <f t="shared" si="129"/>
        <v>3</v>
      </c>
      <c r="J242" s="47">
        <f t="shared" si="129"/>
        <v>3</v>
      </c>
      <c r="K242" s="9">
        <f t="shared" si="129"/>
        <v>3</v>
      </c>
      <c r="L242" s="49">
        <f t="shared" si="129"/>
        <v>3</v>
      </c>
      <c r="M242" s="9">
        <f t="shared" si="129"/>
        <v>3</v>
      </c>
      <c r="N242" s="9">
        <f t="shared" si="129"/>
        <v>3</v>
      </c>
      <c r="O242" s="9">
        <f t="shared" si="129"/>
        <v>3</v>
      </c>
      <c r="P242" s="9">
        <f t="shared" si="129"/>
        <v>3</v>
      </c>
      <c r="Q242" s="9">
        <f t="shared" si="129"/>
        <v>3</v>
      </c>
      <c r="R242" s="9">
        <f t="shared" si="129"/>
        <v>3</v>
      </c>
      <c r="S242" s="9">
        <f t="shared" si="129"/>
        <v>3</v>
      </c>
      <c r="T242" s="9">
        <f t="shared" si="129"/>
        <v>3</v>
      </c>
      <c r="U242" s="9">
        <f t="shared" si="129"/>
        <v>4</v>
      </c>
    </row>
    <row r="243" spans="1:21" ht="17.649999999999999">
      <c r="A243" s="22" t="s">
        <v>43</v>
      </c>
      <c r="B243" s="9">
        <f t="shared" ref="B243:U243" si="130" xml:space="preserve"> B19 + B219</f>
        <v>3</v>
      </c>
      <c r="C243" s="9">
        <f t="shared" si="130"/>
        <v>3</v>
      </c>
      <c r="D243" s="9">
        <f t="shared" si="130"/>
        <v>3</v>
      </c>
      <c r="E243" s="9">
        <f t="shared" si="130"/>
        <v>3</v>
      </c>
      <c r="F243" s="9">
        <f t="shared" si="130"/>
        <v>4</v>
      </c>
      <c r="G243" s="9">
        <f t="shared" si="130"/>
        <v>4</v>
      </c>
      <c r="H243" s="9">
        <f t="shared" si="130"/>
        <v>5</v>
      </c>
      <c r="I243" s="9">
        <f t="shared" si="130"/>
        <v>5</v>
      </c>
      <c r="J243" s="47">
        <f t="shared" si="130"/>
        <v>6</v>
      </c>
      <c r="K243" s="9">
        <f t="shared" si="130"/>
        <v>6</v>
      </c>
      <c r="L243" s="49">
        <f t="shared" si="130"/>
        <v>7</v>
      </c>
      <c r="M243" s="9">
        <f t="shared" si="130"/>
        <v>7</v>
      </c>
      <c r="N243" s="9">
        <f t="shared" si="130"/>
        <v>8</v>
      </c>
      <c r="O243" s="9">
        <f t="shared" si="130"/>
        <v>8</v>
      </c>
      <c r="P243" s="9">
        <f t="shared" si="130"/>
        <v>9</v>
      </c>
      <c r="Q243" s="9">
        <f t="shared" si="130"/>
        <v>9</v>
      </c>
      <c r="R243" s="9">
        <f t="shared" si="130"/>
        <v>10</v>
      </c>
      <c r="S243" s="9">
        <f t="shared" si="130"/>
        <v>10</v>
      </c>
      <c r="T243" s="9">
        <f t="shared" si="130"/>
        <v>11</v>
      </c>
      <c r="U243" s="9">
        <f t="shared" si="130"/>
        <v>11</v>
      </c>
    </row>
    <row r="244" spans="1:21" ht="17.649999999999999">
      <c r="A244" s="22" t="s">
        <v>29</v>
      </c>
      <c r="B244" s="9">
        <f t="shared" ref="B244:U244" si="131" xml:space="preserve"> B220 + B20 + B78</f>
        <v>0</v>
      </c>
      <c r="C244" s="9">
        <f t="shared" si="131"/>
        <v>0</v>
      </c>
      <c r="D244" s="9">
        <f t="shared" si="131"/>
        <v>1</v>
      </c>
      <c r="E244" s="9">
        <f t="shared" si="131"/>
        <v>1</v>
      </c>
      <c r="F244" s="9">
        <f t="shared" si="131"/>
        <v>1</v>
      </c>
      <c r="G244" s="9">
        <f t="shared" si="131"/>
        <v>1</v>
      </c>
      <c r="H244" s="9">
        <f t="shared" si="131"/>
        <v>1</v>
      </c>
      <c r="I244" s="9">
        <f t="shared" si="131"/>
        <v>1</v>
      </c>
      <c r="J244" s="47">
        <f t="shared" si="131"/>
        <v>1</v>
      </c>
      <c r="K244" s="9">
        <f t="shared" si="131"/>
        <v>1</v>
      </c>
      <c r="L244" s="49">
        <f t="shared" si="131"/>
        <v>1</v>
      </c>
      <c r="M244" s="9">
        <f t="shared" si="131"/>
        <v>1</v>
      </c>
      <c r="N244" s="9">
        <f t="shared" si="131"/>
        <v>1</v>
      </c>
      <c r="O244" s="9">
        <f t="shared" si="131"/>
        <v>1</v>
      </c>
      <c r="P244" s="9">
        <f t="shared" si="131"/>
        <v>1</v>
      </c>
      <c r="Q244" s="9">
        <f t="shared" si="131"/>
        <v>1</v>
      </c>
      <c r="R244" s="9">
        <f t="shared" si="131"/>
        <v>1</v>
      </c>
      <c r="S244" s="9">
        <f t="shared" si="131"/>
        <v>1</v>
      </c>
      <c r="T244" s="9">
        <f t="shared" si="131"/>
        <v>1</v>
      </c>
      <c r="U244" s="9">
        <f t="shared" si="131"/>
        <v>1</v>
      </c>
    </row>
    <row r="245" spans="1:21" ht="17.649999999999999">
      <c r="A245" s="22" t="s">
        <v>39</v>
      </c>
      <c r="B245" s="9">
        <f t="shared" ref="B245:U245" si="132" xml:space="preserve"> B21 + B218</f>
        <v>11</v>
      </c>
      <c r="C245" s="9">
        <f t="shared" si="132"/>
        <v>11</v>
      </c>
      <c r="D245" s="9">
        <f t="shared" si="132"/>
        <v>11</v>
      </c>
      <c r="E245" s="9">
        <f t="shared" si="132"/>
        <v>12</v>
      </c>
      <c r="F245" s="9">
        <f t="shared" si="132"/>
        <v>13</v>
      </c>
      <c r="G245" s="9">
        <f t="shared" si="132"/>
        <v>14</v>
      </c>
      <c r="H245" s="9">
        <f t="shared" si="132"/>
        <v>15</v>
      </c>
      <c r="I245" s="9">
        <f t="shared" si="132"/>
        <v>16</v>
      </c>
      <c r="J245" s="47">
        <f t="shared" si="132"/>
        <v>17</v>
      </c>
      <c r="K245" s="9">
        <f t="shared" si="132"/>
        <v>18</v>
      </c>
      <c r="L245" s="49">
        <f t="shared" si="132"/>
        <v>19</v>
      </c>
      <c r="M245" s="9">
        <f t="shared" si="132"/>
        <v>20</v>
      </c>
      <c r="N245" s="9">
        <f t="shared" si="132"/>
        <v>21</v>
      </c>
      <c r="O245" s="9">
        <f t="shared" si="132"/>
        <v>22</v>
      </c>
      <c r="P245" s="9">
        <f t="shared" si="132"/>
        <v>23</v>
      </c>
      <c r="Q245" s="9">
        <f t="shared" si="132"/>
        <v>24</v>
      </c>
      <c r="R245" s="9">
        <f t="shared" si="132"/>
        <v>25</v>
      </c>
      <c r="S245" s="9">
        <f t="shared" si="132"/>
        <v>26</v>
      </c>
      <c r="T245" s="9">
        <f t="shared" si="132"/>
        <v>27</v>
      </c>
      <c r="U245" s="9">
        <f t="shared" si="132"/>
        <v>28</v>
      </c>
    </row>
    <row r="246" spans="1:21" ht="17.649999999999999">
      <c r="A246" s="22" t="s">
        <v>44</v>
      </c>
      <c r="B246" s="9">
        <f t="shared" ref="B246:U246" si="133" xml:space="preserve"> B22 + B219</f>
        <v>6</v>
      </c>
      <c r="C246" s="9">
        <f t="shared" si="133"/>
        <v>6</v>
      </c>
      <c r="D246" s="9">
        <f t="shared" si="133"/>
        <v>6</v>
      </c>
      <c r="E246" s="9">
        <f t="shared" si="133"/>
        <v>7</v>
      </c>
      <c r="F246" s="9">
        <f t="shared" si="133"/>
        <v>8</v>
      </c>
      <c r="G246" s="9">
        <f t="shared" si="133"/>
        <v>9</v>
      </c>
      <c r="H246" s="9">
        <f t="shared" si="133"/>
        <v>10</v>
      </c>
      <c r="I246" s="9">
        <f t="shared" si="133"/>
        <v>11</v>
      </c>
      <c r="J246" s="47">
        <f t="shared" si="133"/>
        <v>12</v>
      </c>
      <c r="K246" s="9">
        <f t="shared" si="133"/>
        <v>13</v>
      </c>
      <c r="L246" s="49">
        <f t="shared" si="133"/>
        <v>14</v>
      </c>
      <c r="M246" s="9">
        <f t="shared" si="133"/>
        <v>15</v>
      </c>
      <c r="N246" s="9">
        <f t="shared" si="133"/>
        <v>16</v>
      </c>
      <c r="O246" s="9">
        <f t="shared" si="133"/>
        <v>17</v>
      </c>
      <c r="P246" s="9">
        <f t="shared" si="133"/>
        <v>18</v>
      </c>
      <c r="Q246" s="9">
        <f t="shared" si="133"/>
        <v>19</v>
      </c>
      <c r="R246" s="9">
        <f t="shared" si="133"/>
        <v>20</v>
      </c>
      <c r="S246" s="9">
        <f t="shared" si="133"/>
        <v>21</v>
      </c>
      <c r="T246" s="9">
        <f t="shared" si="133"/>
        <v>22</v>
      </c>
      <c r="U246" s="9">
        <f t="shared" si="133"/>
        <v>23</v>
      </c>
    </row>
    <row r="247" spans="1:21" ht="17.649999999999999">
      <c r="A247" s="22" t="s">
        <v>45</v>
      </c>
      <c r="B247" s="9">
        <f t="shared" ref="B247:U247" si="134" xml:space="preserve"> B23 + B219</f>
        <v>0</v>
      </c>
      <c r="C247" s="9">
        <f t="shared" si="134"/>
        <v>0</v>
      </c>
      <c r="D247" s="9">
        <f t="shared" si="134"/>
        <v>0</v>
      </c>
      <c r="E247" s="9">
        <f t="shared" si="134"/>
        <v>0</v>
      </c>
      <c r="F247" s="9">
        <f t="shared" si="134"/>
        <v>0</v>
      </c>
      <c r="G247" s="9">
        <f t="shared" si="134"/>
        <v>0</v>
      </c>
      <c r="H247" s="9">
        <f t="shared" si="134"/>
        <v>0</v>
      </c>
      <c r="I247" s="9">
        <f t="shared" si="134"/>
        <v>0</v>
      </c>
      <c r="J247" s="47">
        <f t="shared" si="134"/>
        <v>0</v>
      </c>
      <c r="K247" s="9">
        <f t="shared" si="134"/>
        <v>0</v>
      </c>
      <c r="L247" s="49">
        <f t="shared" si="134"/>
        <v>0</v>
      </c>
      <c r="M247" s="9">
        <f t="shared" si="134"/>
        <v>0</v>
      </c>
      <c r="N247" s="9">
        <f t="shared" si="134"/>
        <v>0</v>
      </c>
      <c r="O247" s="9">
        <f t="shared" si="134"/>
        <v>0</v>
      </c>
      <c r="P247" s="9">
        <f t="shared" si="134"/>
        <v>0</v>
      </c>
      <c r="Q247" s="9">
        <f t="shared" si="134"/>
        <v>0</v>
      </c>
      <c r="R247" s="9">
        <f t="shared" si="134"/>
        <v>0</v>
      </c>
      <c r="S247" s="9">
        <f t="shared" si="134"/>
        <v>0</v>
      </c>
      <c r="T247" s="9">
        <f t="shared" si="134"/>
        <v>0</v>
      </c>
      <c r="U247" s="9">
        <f t="shared" si="134"/>
        <v>0</v>
      </c>
    </row>
    <row r="249" spans="1:21" ht="17.649999999999999">
      <c r="A249" s="22" t="s">
        <v>28</v>
      </c>
      <c r="B249" s="9">
        <f t="shared" ref="B249:U249" si="135" xml:space="preserve"> B244/(B7+5)</f>
        <v>0</v>
      </c>
      <c r="C249" s="9">
        <f t="shared" si="135"/>
        <v>0</v>
      </c>
      <c r="D249" s="9">
        <f t="shared" si="135"/>
        <v>0.125</v>
      </c>
      <c r="E249" s="9">
        <f t="shared" si="135"/>
        <v>0.1111111111111111</v>
      </c>
      <c r="F249" s="9">
        <f t="shared" si="135"/>
        <v>0.1</v>
      </c>
      <c r="G249" s="9">
        <f t="shared" si="135"/>
        <v>9.0909090909090912E-2</v>
      </c>
      <c r="H249" s="9">
        <f t="shared" si="135"/>
        <v>8.3333333333333329E-2</v>
      </c>
      <c r="I249" s="9">
        <f t="shared" si="135"/>
        <v>7.6923076923076927E-2</v>
      </c>
      <c r="J249" s="47">
        <f t="shared" si="135"/>
        <v>7.1428571428571425E-2</v>
      </c>
      <c r="K249" s="32">
        <f t="shared" si="135"/>
        <v>6.6666666666666666E-2</v>
      </c>
      <c r="L249" s="49">
        <f t="shared" si="135"/>
        <v>6.25E-2</v>
      </c>
      <c r="M249" s="9">
        <f t="shared" si="135"/>
        <v>5.8823529411764705E-2</v>
      </c>
      <c r="N249" s="9">
        <f t="shared" si="135"/>
        <v>5.5555555555555552E-2</v>
      </c>
      <c r="O249" s="9">
        <f t="shared" si="135"/>
        <v>5.2631578947368418E-2</v>
      </c>
      <c r="P249" s="9">
        <f t="shared" si="135"/>
        <v>0.05</v>
      </c>
      <c r="Q249" s="9">
        <f t="shared" si="135"/>
        <v>4.7619047619047616E-2</v>
      </c>
      <c r="R249" s="9">
        <f t="shared" si="135"/>
        <v>4.5454545454545456E-2</v>
      </c>
      <c r="S249" s="9">
        <f t="shared" si="135"/>
        <v>4.3478260869565216E-2</v>
      </c>
      <c r="T249" s="9">
        <f t="shared" si="135"/>
        <v>4.1666666666666664E-2</v>
      </c>
      <c r="U249" s="9">
        <f t="shared" si="135"/>
        <v>0.04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15</v>
      </c>
      <c r="C255" s="8">
        <f xml:space="preserve"> (Data!$B$44 - C$86 - C$42)</f>
        <v>14</v>
      </c>
      <c r="D255" s="8">
        <f xml:space="preserve"> (Data!$B$44 - D$86 - D$42)</f>
        <v>14</v>
      </c>
      <c r="E255" s="8">
        <f xml:space="preserve"> (Data!$B$44 - E$86 - E$42)</f>
        <v>13</v>
      </c>
      <c r="F255" s="8">
        <f xml:space="preserve"> (Data!$B$44 - F$86 - F$42)</f>
        <v>12</v>
      </c>
      <c r="G255" s="8">
        <f xml:space="preserve"> (Data!$B$44 - G$86 - G$42)</f>
        <v>11</v>
      </c>
      <c r="H255" s="8">
        <f xml:space="preserve"> (Data!$B$44 - H$86 - H$42)</f>
        <v>10</v>
      </c>
      <c r="I255" s="8">
        <f xml:space="preserve"> (Data!$B$44 - I$86 - I$42)</f>
        <v>9</v>
      </c>
      <c r="J255" s="8">
        <f xml:space="preserve"> (Data!$B$44 - J$86 - J$42)</f>
        <v>8</v>
      </c>
      <c r="K255" s="8">
        <f xml:space="preserve"> (Data!$B$44 - K$86 - K$42)</f>
        <v>7</v>
      </c>
      <c r="L255" s="8">
        <f xml:space="preserve"> (Data!$B$44 - L$86 - L$42)</f>
        <v>5</v>
      </c>
      <c r="M255" s="8">
        <f xml:space="preserve"> (Data!$B$44 - M$86 - M$42)</f>
        <v>5</v>
      </c>
      <c r="N255" s="8">
        <f xml:space="preserve"> (Data!$B$44 - N$86 - N$42)</f>
        <v>4</v>
      </c>
      <c r="O255" s="8">
        <f xml:space="preserve"> (Data!$B$44 - O$86 - O$42)</f>
        <v>3</v>
      </c>
      <c r="P255" s="8">
        <f xml:space="preserve"> (Data!$B$44 - P$86 - P$42)</f>
        <v>2</v>
      </c>
      <c r="Q255" s="8">
        <f xml:space="preserve"> (Data!$B$44 - Q$86 - Q$42)</f>
        <v>1</v>
      </c>
      <c r="R255" s="8">
        <f xml:space="preserve"> (Data!$B$44 - R$86 - R$42)</f>
        <v>0</v>
      </c>
      <c r="S255" s="8">
        <f xml:space="preserve"> (Data!$B$44 - S$86 - S$42)</f>
        <v>0</v>
      </c>
      <c r="T255" s="8">
        <f xml:space="preserve"> (Data!$B$44 - T$86 - T$42)</f>
        <v>-2</v>
      </c>
      <c r="U255" s="8">
        <f xml:space="preserve"> (Data!$B$44 - U$86 - U$42)</f>
        <v>-2</v>
      </c>
    </row>
    <row r="256" spans="1:21">
      <c r="A256" s="8" t="s">
        <v>64</v>
      </c>
      <c r="B256" s="8">
        <f xml:space="preserve"> (Data!$B$44 - B$85 - B$42)</f>
        <v>13</v>
      </c>
      <c r="C256" s="8">
        <f xml:space="preserve"> (Data!$B$44 - C$85 - C$42)</f>
        <v>12</v>
      </c>
      <c r="D256" s="8">
        <f xml:space="preserve"> (Data!$B$44 - D$85 - D$42)</f>
        <v>12</v>
      </c>
      <c r="E256" s="8">
        <f xml:space="preserve"> (Data!$B$44 - E$85 - E$42)</f>
        <v>10</v>
      </c>
      <c r="F256" s="8">
        <f xml:space="preserve"> (Data!$B$44 - F$85 - F$42)</f>
        <v>9</v>
      </c>
      <c r="G256" s="8">
        <f xml:space="preserve"> (Data!$B$44 - G$85 - G$42)</f>
        <v>8</v>
      </c>
      <c r="H256" s="8">
        <f xml:space="preserve"> (Data!$B$44 - H$85 - H$42)</f>
        <v>7</v>
      </c>
      <c r="I256" s="8">
        <f xml:space="preserve"> (Data!$B$44 - I$85 - I$42)</f>
        <v>6</v>
      </c>
      <c r="J256" s="8">
        <f xml:space="preserve"> (Data!$B$44 - J$85 - J$42)</f>
        <v>5</v>
      </c>
      <c r="K256" s="8">
        <f xml:space="preserve"> (Data!$B$44 - K$85 - K$42)</f>
        <v>3</v>
      </c>
      <c r="L256" s="8">
        <f xml:space="preserve"> (Data!$B$44 - L$85 - L$42)</f>
        <v>1</v>
      </c>
      <c r="M256" s="8">
        <f xml:space="preserve"> (Data!$B$44 - M$85 - M$42)</f>
        <v>1</v>
      </c>
      <c r="N256" s="8">
        <f xml:space="preserve"> (Data!$B$44 - N$85 - N$42)</f>
        <v>-1</v>
      </c>
      <c r="O256" s="8">
        <f xml:space="preserve"> (Data!$B$44 - O$85 - O$42)</f>
        <v>-1</v>
      </c>
      <c r="P256" s="8">
        <f xml:space="preserve"> (Data!$B$44 - P$85 - P$42)</f>
        <v>-3</v>
      </c>
      <c r="Q256" s="8">
        <f xml:space="preserve"> (Data!$B$44 - Q$85 - Q$42)</f>
        <v>-3</v>
      </c>
      <c r="R256" s="8">
        <f xml:space="preserve"> (Data!$B$44 - R$85 - R$42)</f>
        <v>-5</v>
      </c>
      <c r="S256" s="8">
        <f xml:space="preserve"> (Data!$B$44 - S$85 - S$42)</f>
        <v>-5</v>
      </c>
      <c r="T256" s="8">
        <f xml:space="preserve"> (Data!$B$44 - T$85 - T$42)</f>
        <v>-7</v>
      </c>
      <c r="U256" s="8">
        <f xml:space="preserve"> (Data!$B$44 - U$85 - U$42)</f>
        <v>-7</v>
      </c>
    </row>
    <row r="257" spans="1:21">
      <c r="A257" s="8" t="s">
        <v>65</v>
      </c>
      <c r="B257" s="8">
        <f xml:space="preserve"> (Data!$B$44 - B$85 - B$42)</f>
        <v>13</v>
      </c>
      <c r="C257" s="8">
        <f xml:space="preserve"> (Data!$B$44 - C$85 - C$42)</f>
        <v>12</v>
      </c>
      <c r="D257" s="8">
        <f xml:space="preserve"> (Data!$B$44 - D$85 - D$42)</f>
        <v>12</v>
      </c>
      <c r="E257" s="8">
        <f xml:space="preserve"> (Data!$B$44 - E$85 - E$42)</f>
        <v>10</v>
      </c>
      <c r="F257" s="8">
        <f xml:space="preserve"> (Data!$B$44 - F$85 - F$42)</f>
        <v>9</v>
      </c>
      <c r="G257" s="8">
        <f xml:space="preserve"> (Data!$B$44 - G$85 - G$42)</f>
        <v>8</v>
      </c>
      <c r="H257" s="8">
        <f xml:space="preserve"> (Data!$B$44 - H$85 - H$42)</f>
        <v>7</v>
      </c>
      <c r="I257" s="8">
        <f xml:space="preserve"> (Data!$B$44 - I$85 - I$42)</f>
        <v>6</v>
      </c>
      <c r="J257" s="8">
        <f xml:space="preserve"> (Data!$B$44 - J$85 - J$42)</f>
        <v>5</v>
      </c>
      <c r="K257" s="8">
        <f xml:space="preserve"> (Data!$B$44 - K$85 - K$42)</f>
        <v>3</v>
      </c>
      <c r="L257" s="8">
        <f xml:space="preserve"> (Data!$B$44 - L$85 - L$42)</f>
        <v>1</v>
      </c>
      <c r="M257" s="8">
        <f xml:space="preserve"> (Data!$B$44 - M$85 - M$42)</f>
        <v>1</v>
      </c>
      <c r="N257" s="8">
        <f xml:space="preserve"> (Data!$B$44 - N$85 - N$42)</f>
        <v>-1</v>
      </c>
      <c r="O257" s="8">
        <f xml:space="preserve"> (Data!$B$44 - O$85 - O$42)</f>
        <v>-1</v>
      </c>
      <c r="P257" s="8">
        <f xml:space="preserve"> (Data!$B$44 - P$85 - P$42)</f>
        <v>-3</v>
      </c>
      <c r="Q257" s="8">
        <f xml:space="preserve"> (Data!$B$44 - Q$85 - Q$42)</f>
        <v>-3</v>
      </c>
      <c r="R257" s="8">
        <f xml:space="preserve"> (Data!$B$44 - R$85 - R$42)</f>
        <v>-5</v>
      </c>
      <c r="S257" s="8">
        <f xml:space="preserve"> (Data!$B$44 - S$85 - S$42)</f>
        <v>-5</v>
      </c>
      <c r="T257" s="8">
        <f xml:space="preserve"> (Data!$B$44 - T$85 - T$42)</f>
        <v>-7</v>
      </c>
      <c r="U257" s="8">
        <f xml:space="preserve"> (Data!$B$44 - U$85 - U$42)</f>
        <v>-7</v>
      </c>
    </row>
    <row r="258" spans="1:21">
      <c r="A258" s="8" t="s">
        <v>66</v>
      </c>
      <c r="B258" s="8">
        <f xml:space="preserve"> (Data!$B$44 - B$84 - B$42)</f>
        <v>13</v>
      </c>
      <c r="C258" s="8">
        <f xml:space="preserve"> (Data!$B$44 - C$84 - C$42)</f>
        <v>12</v>
      </c>
      <c r="D258" s="8">
        <f xml:space="preserve"> (Data!$B$44 - D$84 - D$42)</f>
        <v>12</v>
      </c>
      <c r="E258" s="8">
        <f xml:space="preserve"> (Data!$B$44 - E$84 - E$42)</f>
        <v>11</v>
      </c>
      <c r="F258" s="8">
        <f xml:space="preserve"> (Data!$B$44 - F$84 - F$42)</f>
        <v>10</v>
      </c>
      <c r="G258" s="8">
        <f xml:space="preserve"> (Data!$B$44 - G$84 - G$42)</f>
        <v>9</v>
      </c>
      <c r="H258" s="8">
        <f xml:space="preserve"> (Data!$B$44 - H$84 - H$42)</f>
        <v>8</v>
      </c>
      <c r="I258" s="8">
        <f xml:space="preserve"> (Data!$B$44 - I$84 - I$42)</f>
        <v>7</v>
      </c>
      <c r="J258" s="8">
        <f xml:space="preserve"> (Data!$B$44 - J$84 - J$42)</f>
        <v>6</v>
      </c>
      <c r="K258" s="8">
        <f xml:space="preserve"> (Data!$B$44 - K$84 - K$42)</f>
        <v>4</v>
      </c>
      <c r="L258" s="8">
        <f xml:space="preserve"> (Data!$B$44 - L$84 - L$42)</f>
        <v>2</v>
      </c>
      <c r="M258" s="8">
        <f xml:space="preserve"> (Data!$B$44 - M$84 - M$42)</f>
        <v>2</v>
      </c>
      <c r="N258" s="8">
        <f xml:space="preserve"> (Data!$B$44 - N$84 - N$42)</f>
        <v>-1</v>
      </c>
      <c r="O258" s="8">
        <f xml:space="preserve"> (Data!$B$44 - O$84 - O$42)</f>
        <v>-1</v>
      </c>
      <c r="P258" s="8">
        <f xml:space="preserve"> (Data!$B$44 - P$84 - P$42)</f>
        <v>-3</v>
      </c>
      <c r="Q258" s="8">
        <f xml:space="preserve"> (Data!$B$44 - Q$84 - Q$42)</f>
        <v>-3</v>
      </c>
      <c r="R258" s="8">
        <f xml:space="preserve"> (Data!$B$44 - R$84 - R$42)</f>
        <v>-5</v>
      </c>
      <c r="S258" s="8">
        <f xml:space="preserve"> (Data!$B$44 - S$84 - S$42)</f>
        <v>-5</v>
      </c>
      <c r="T258" s="8">
        <f xml:space="preserve"> (Data!$B$44 - T$84 - T$42)</f>
        <v>-7</v>
      </c>
      <c r="U258" s="8">
        <f xml:space="preserve"> (Data!$B$44 - U$84 - U$42)</f>
        <v>-7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25</v>
      </c>
      <c r="C260" s="8">
        <f xml:space="preserve"> (Data!$B$45 - C$86 - C$42)</f>
        <v>24</v>
      </c>
      <c r="D260" s="8">
        <f xml:space="preserve"> (Data!$B$45 - D$86 - D$42)</f>
        <v>24</v>
      </c>
      <c r="E260" s="8">
        <f xml:space="preserve"> (Data!$B$45 - E$86 - E$42)</f>
        <v>23</v>
      </c>
      <c r="F260" s="8">
        <f xml:space="preserve"> (Data!$B$45 - F$86 - F$42)</f>
        <v>22</v>
      </c>
      <c r="G260" s="8">
        <f xml:space="preserve"> (Data!$B$45 - G$86 - G$42)</f>
        <v>21</v>
      </c>
      <c r="H260" s="8">
        <f xml:space="preserve"> (Data!$B$45 - H$86 - H$42)</f>
        <v>20</v>
      </c>
      <c r="I260" s="8">
        <f xml:space="preserve"> (Data!$B$45 - I$86 - I$42)</f>
        <v>19</v>
      </c>
      <c r="J260" s="8">
        <f xml:space="preserve"> (Data!$B$45 - J$86 - J$42)</f>
        <v>18</v>
      </c>
      <c r="K260" s="8">
        <f xml:space="preserve"> (Data!$B$45 - K$86 - K$42)</f>
        <v>17</v>
      </c>
      <c r="L260" s="8">
        <f xml:space="preserve"> (Data!$B$45 - L$86 - L$42)</f>
        <v>15</v>
      </c>
      <c r="M260" s="8">
        <f xml:space="preserve"> (Data!$B$45 - M$86 - M$42)</f>
        <v>15</v>
      </c>
      <c r="N260" s="8">
        <f xml:space="preserve"> (Data!$B$45 - N$86 - N$42)</f>
        <v>14</v>
      </c>
      <c r="O260" s="8">
        <f xml:space="preserve"> (Data!$B$45 - O$86 - O$42)</f>
        <v>13</v>
      </c>
      <c r="P260" s="8">
        <f xml:space="preserve"> (Data!$B$45 - P$86 - P$42)</f>
        <v>12</v>
      </c>
      <c r="Q260" s="8">
        <f xml:space="preserve"> (Data!$B$45 - Q$86 - Q$42)</f>
        <v>11</v>
      </c>
      <c r="R260" s="8">
        <f xml:space="preserve"> (Data!$B$45 - R$86 - R$42)</f>
        <v>10</v>
      </c>
      <c r="S260" s="8">
        <f xml:space="preserve"> (Data!$B$45 - S$86 - S$42)</f>
        <v>10</v>
      </c>
      <c r="T260" s="8">
        <f xml:space="preserve"> (Data!$B$45 - T$86 - T$42)</f>
        <v>8</v>
      </c>
      <c r="U260" s="8">
        <f xml:space="preserve"> (Data!$B$45 - U$86 - U$42)</f>
        <v>8</v>
      </c>
    </row>
    <row r="261" spans="1:21">
      <c r="A261" s="8" t="s">
        <v>64</v>
      </c>
      <c r="B261" s="8">
        <f xml:space="preserve"> (Data!$B$45 - B$85 - B$42)</f>
        <v>23</v>
      </c>
      <c r="C261" s="8">
        <f xml:space="preserve"> (Data!$B$45 - C$85 - C$42)</f>
        <v>22</v>
      </c>
      <c r="D261" s="8">
        <f xml:space="preserve"> (Data!$B$45 - D$85 - D$42)</f>
        <v>22</v>
      </c>
      <c r="E261" s="8">
        <f xml:space="preserve"> (Data!$B$45 - E$85 - E$42)</f>
        <v>20</v>
      </c>
      <c r="F261" s="8">
        <f xml:space="preserve"> (Data!$B$45 - F$85 - F$42)</f>
        <v>19</v>
      </c>
      <c r="G261" s="8">
        <f xml:space="preserve"> (Data!$B$45 - G$85 - G$42)</f>
        <v>18</v>
      </c>
      <c r="H261" s="8">
        <f xml:space="preserve"> (Data!$B$45 - H$85 - H$42)</f>
        <v>17</v>
      </c>
      <c r="I261" s="8">
        <f xml:space="preserve"> (Data!$B$45 - I$85 - I$42)</f>
        <v>16</v>
      </c>
      <c r="J261" s="8">
        <f xml:space="preserve"> (Data!$B$45 - J$85 - J$42)</f>
        <v>15</v>
      </c>
      <c r="K261" s="8">
        <f xml:space="preserve"> (Data!$B$45 - K$85 - K$42)</f>
        <v>13</v>
      </c>
      <c r="L261" s="8">
        <f xml:space="preserve"> (Data!$B$45 - L$85 - L$42)</f>
        <v>11</v>
      </c>
      <c r="M261" s="8">
        <f xml:space="preserve"> (Data!$B$45 - M$85 - M$42)</f>
        <v>11</v>
      </c>
      <c r="N261" s="8">
        <f xml:space="preserve"> (Data!$B$45 - N$85 - N$42)</f>
        <v>9</v>
      </c>
      <c r="O261" s="8">
        <f xml:space="preserve"> (Data!$B$45 - O$85 - O$42)</f>
        <v>9</v>
      </c>
      <c r="P261" s="8">
        <f xml:space="preserve"> (Data!$B$45 - P$85 - P$42)</f>
        <v>7</v>
      </c>
      <c r="Q261" s="8">
        <f xml:space="preserve"> (Data!$B$45 - Q$85 - Q$42)</f>
        <v>7</v>
      </c>
      <c r="R261" s="8">
        <f xml:space="preserve"> (Data!$B$45 - R$85 - R$42)</f>
        <v>5</v>
      </c>
      <c r="S261" s="8">
        <f xml:space="preserve"> (Data!$B$45 - S$85 - S$42)</f>
        <v>5</v>
      </c>
      <c r="T261" s="8">
        <f xml:space="preserve"> (Data!$B$45 - T$85 - T$42)</f>
        <v>3</v>
      </c>
      <c r="U261" s="8">
        <f xml:space="preserve"> (Data!$B$45 - U$85 - U$42)</f>
        <v>3</v>
      </c>
    </row>
    <row r="262" spans="1:21">
      <c r="A262" s="8" t="s">
        <v>65</v>
      </c>
      <c r="B262" s="8">
        <f xml:space="preserve"> (Data!$B$45 - B$85 - B$42)</f>
        <v>23</v>
      </c>
      <c r="C262" s="8">
        <f xml:space="preserve"> (Data!$B$45 - C$85 - C$42)</f>
        <v>22</v>
      </c>
      <c r="D262" s="8">
        <f xml:space="preserve"> (Data!$B$45 - D$85 - D$42)</f>
        <v>22</v>
      </c>
      <c r="E262" s="8">
        <f xml:space="preserve"> (Data!$B$45 - E$85 - E$42)</f>
        <v>20</v>
      </c>
      <c r="F262" s="8">
        <f xml:space="preserve"> (Data!$B$45 - F$85 - F$42)</f>
        <v>19</v>
      </c>
      <c r="G262" s="8">
        <f xml:space="preserve"> (Data!$B$45 - G$85 - G$42)</f>
        <v>18</v>
      </c>
      <c r="H262" s="8">
        <f xml:space="preserve"> (Data!$B$45 - H$85 - H$42)</f>
        <v>17</v>
      </c>
      <c r="I262" s="8">
        <f xml:space="preserve"> (Data!$B$45 - I$85 - I$42)</f>
        <v>16</v>
      </c>
      <c r="J262" s="8">
        <f xml:space="preserve"> (Data!$B$45 - J$85 - J$42)</f>
        <v>15</v>
      </c>
      <c r="K262" s="8">
        <f xml:space="preserve"> (Data!$B$45 - K$85 - K$42)</f>
        <v>13</v>
      </c>
      <c r="L262" s="8">
        <f xml:space="preserve"> (Data!$B$45 - L$85 - L$42)</f>
        <v>11</v>
      </c>
      <c r="M262" s="8">
        <f xml:space="preserve"> (Data!$B$45 - M$85 - M$42)</f>
        <v>11</v>
      </c>
      <c r="N262" s="8">
        <f xml:space="preserve"> (Data!$B$45 - N$85 - N$42)</f>
        <v>9</v>
      </c>
      <c r="O262" s="8">
        <f xml:space="preserve"> (Data!$B$45 - O$85 - O$42)</f>
        <v>9</v>
      </c>
      <c r="P262" s="8">
        <f xml:space="preserve"> (Data!$B$45 - P$85 - P$42)</f>
        <v>7</v>
      </c>
      <c r="Q262" s="8">
        <f xml:space="preserve"> (Data!$B$45 - Q$85 - Q$42)</f>
        <v>7</v>
      </c>
      <c r="R262" s="8">
        <f xml:space="preserve"> (Data!$B$45 - R$85 - R$42)</f>
        <v>5</v>
      </c>
      <c r="S262" s="8">
        <f xml:space="preserve"> (Data!$B$45 - S$85 - S$42)</f>
        <v>5</v>
      </c>
      <c r="T262" s="8">
        <f xml:space="preserve"> (Data!$B$45 - T$85 - T$42)</f>
        <v>3</v>
      </c>
      <c r="U262" s="8">
        <f xml:space="preserve"> (Data!$B$45 - U$85 - U$42)</f>
        <v>3</v>
      </c>
    </row>
    <row r="263" spans="1:21">
      <c r="A263" s="8" t="s">
        <v>66</v>
      </c>
      <c r="B263" s="8">
        <f xml:space="preserve"> (Data!$B$45 - B$84 - B$42)</f>
        <v>23</v>
      </c>
      <c r="C263" s="8">
        <f xml:space="preserve"> (Data!$B$45 - C$84 - C$42)</f>
        <v>22</v>
      </c>
      <c r="D263" s="8">
        <f xml:space="preserve"> (Data!$B$45 - D$84 - D$42)</f>
        <v>22</v>
      </c>
      <c r="E263" s="8">
        <f xml:space="preserve"> (Data!$B$45 - E$84 - E$42)</f>
        <v>21</v>
      </c>
      <c r="F263" s="8">
        <f xml:space="preserve"> (Data!$B$45 - F$84 - F$42)</f>
        <v>20</v>
      </c>
      <c r="G263" s="8">
        <f xml:space="preserve"> (Data!$B$45 - G$84 - G$42)</f>
        <v>19</v>
      </c>
      <c r="H263" s="8">
        <f xml:space="preserve"> (Data!$B$45 - H$84 - H$42)</f>
        <v>18</v>
      </c>
      <c r="I263" s="8">
        <f xml:space="preserve"> (Data!$B$45 - I$84 - I$42)</f>
        <v>17</v>
      </c>
      <c r="J263" s="8">
        <f xml:space="preserve"> (Data!$B$45 - J$84 - J$42)</f>
        <v>16</v>
      </c>
      <c r="K263" s="8">
        <f xml:space="preserve"> (Data!$B$45 - K$84 - K$42)</f>
        <v>14</v>
      </c>
      <c r="L263" s="8">
        <f xml:space="preserve"> (Data!$B$45 - L$84 - L$42)</f>
        <v>12</v>
      </c>
      <c r="M263" s="8">
        <f xml:space="preserve"> (Data!$B$45 - M$84 - M$42)</f>
        <v>12</v>
      </c>
      <c r="N263" s="8">
        <f xml:space="preserve"> (Data!$B$45 - N$84 - N$42)</f>
        <v>9</v>
      </c>
      <c r="O263" s="8">
        <f xml:space="preserve"> (Data!$B$45 - O$84 - O$42)</f>
        <v>9</v>
      </c>
      <c r="P263" s="8">
        <f xml:space="preserve"> (Data!$B$45 - P$84 - P$42)</f>
        <v>7</v>
      </c>
      <c r="Q263" s="8">
        <f xml:space="preserve"> (Data!$B$45 - Q$84 - Q$42)</f>
        <v>7</v>
      </c>
      <c r="R263" s="8">
        <f xml:space="preserve"> (Data!$B$45 - R$84 - R$42)</f>
        <v>5</v>
      </c>
      <c r="S263" s="8">
        <f xml:space="preserve"> (Data!$B$45 - S$84 - S$42)</f>
        <v>5</v>
      </c>
      <c r="T263" s="8">
        <f xml:space="preserve"> (Data!$B$45 - T$84 - T$42)</f>
        <v>3</v>
      </c>
      <c r="U263" s="8">
        <f xml:space="preserve"> (Data!$B$45 - U$84 - U$42)</f>
        <v>3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35</v>
      </c>
      <c r="C265" s="8">
        <f xml:space="preserve"> (Data!$B$46 - C$86 - C$42)</f>
        <v>34</v>
      </c>
      <c r="D265" s="8">
        <f xml:space="preserve"> (Data!$B$46 - D$86 - D$42)</f>
        <v>34</v>
      </c>
      <c r="E265" s="8">
        <f xml:space="preserve"> (Data!$B$46 - E$86 - E$42)</f>
        <v>33</v>
      </c>
      <c r="F265" s="8">
        <f xml:space="preserve"> (Data!$B$46 - F$86 - F$42)</f>
        <v>32</v>
      </c>
      <c r="G265" s="8">
        <f xml:space="preserve"> (Data!$B$46 - G$86 - G$42)</f>
        <v>31</v>
      </c>
      <c r="H265" s="8">
        <f xml:space="preserve"> (Data!$B$46 - H$86 - H$42)</f>
        <v>30</v>
      </c>
      <c r="I265" s="8">
        <f xml:space="preserve"> (Data!$B$46 - I$86 - I$42)</f>
        <v>29</v>
      </c>
      <c r="J265" s="8">
        <f xml:space="preserve"> (Data!$B$46 - J$86 - J$42)</f>
        <v>28</v>
      </c>
      <c r="K265" s="8">
        <f xml:space="preserve"> (Data!$B$46 - K$86 - K$42)</f>
        <v>27</v>
      </c>
      <c r="L265" s="8">
        <f xml:space="preserve"> (Data!$B$46 - L$86 - L$42)</f>
        <v>25</v>
      </c>
      <c r="M265" s="8">
        <f xml:space="preserve"> (Data!$B$46 - M$86 - M$42)</f>
        <v>25</v>
      </c>
      <c r="N265" s="8">
        <f xml:space="preserve"> (Data!$B$46 - N$86 - N$42)</f>
        <v>24</v>
      </c>
      <c r="O265" s="8">
        <f xml:space="preserve"> (Data!$B$46 - O$86 - O$42)</f>
        <v>23</v>
      </c>
      <c r="P265" s="8">
        <f xml:space="preserve"> (Data!$B$46 - P$86 - P$42)</f>
        <v>22</v>
      </c>
      <c r="Q265" s="8">
        <f xml:space="preserve"> (Data!$B$46 - Q$86 - Q$42)</f>
        <v>21</v>
      </c>
      <c r="R265" s="8">
        <f xml:space="preserve"> (Data!$B$46 - R$86 - R$42)</f>
        <v>20</v>
      </c>
      <c r="S265" s="8">
        <f xml:space="preserve"> (Data!$B$46 - S$86 - S$42)</f>
        <v>20</v>
      </c>
      <c r="T265" s="8">
        <f xml:space="preserve"> (Data!$B$46 - T$86 - T$42)</f>
        <v>18</v>
      </c>
      <c r="U265" s="8">
        <f xml:space="preserve"> (Data!$B$46 - U$86 - U$42)</f>
        <v>18</v>
      </c>
    </row>
    <row r="266" spans="1:21">
      <c r="A266" s="8" t="s">
        <v>64</v>
      </c>
      <c r="B266" s="8">
        <f xml:space="preserve"> (Data!$B$46 - B$85 - B$42)</f>
        <v>33</v>
      </c>
      <c r="C266" s="8">
        <f xml:space="preserve"> (Data!$B$46 - C$85 - C$42)</f>
        <v>32</v>
      </c>
      <c r="D266" s="8">
        <f xml:space="preserve"> (Data!$B$46 - D$85 - D$42)</f>
        <v>32</v>
      </c>
      <c r="E266" s="8">
        <f xml:space="preserve"> (Data!$B$46 - E$85 - E$42)</f>
        <v>30</v>
      </c>
      <c r="F266" s="8">
        <f xml:space="preserve"> (Data!$B$46 - F$85 - F$42)</f>
        <v>29</v>
      </c>
      <c r="G266" s="8">
        <f xml:space="preserve"> (Data!$B$46 - G$85 - G$42)</f>
        <v>28</v>
      </c>
      <c r="H266" s="8">
        <f xml:space="preserve"> (Data!$B$46 - H$85 - H$42)</f>
        <v>27</v>
      </c>
      <c r="I266" s="8">
        <f xml:space="preserve"> (Data!$B$46 - I$85 - I$42)</f>
        <v>26</v>
      </c>
      <c r="J266" s="8">
        <f xml:space="preserve"> (Data!$B$46 - J$85 - J$42)</f>
        <v>25</v>
      </c>
      <c r="K266" s="8">
        <f xml:space="preserve"> (Data!$B$46 - K$85 - K$42)</f>
        <v>23</v>
      </c>
      <c r="L266" s="8">
        <f xml:space="preserve"> (Data!$B$46 - L$85 - L$42)</f>
        <v>21</v>
      </c>
      <c r="M266" s="8">
        <f xml:space="preserve"> (Data!$B$46 - M$85 - M$42)</f>
        <v>21</v>
      </c>
      <c r="N266" s="8">
        <f xml:space="preserve"> (Data!$B$46 - N$85 - N$42)</f>
        <v>19</v>
      </c>
      <c r="O266" s="8">
        <f xml:space="preserve"> (Data!$B$46 - O$85 - O$42)</f>
        <v>19</v>
      </c>
      <c r="P266" s="8">
        <f xml:space="preserve"> (Data!$B$46 - P$85 - P$42)</f>
        <v>17</v>
      </c>
      <c r="Q266" s="8">
        <f xml:space="preserve"> (Data!$B$46 - Q$85 - Q$42)</f>
        <v>17</v>
      </c>
      <c r="R266" s="8">
        <f xml:space="preserve"> (Data!$B$46 - R$85 - R$42)</f>
        <v>15</v>
      </c>
      <c r="S266" s="8">
        <f xml:space="preserve"> (Data!$B$46 - S$85 - S$42)</f>
        <v>15</v>
      </c>
      <c r="T266" s="8">
        <f xml:space="preserve"> (Data!$B$46 - T$85 - T$42)</f>
        <v>13</v>
      </c>
      <c r="U266" s="8">
        <f xml:space="preserve"> (Data!$B$46 - U$85 - U$42)</f>
        <v>13</v>
      </c>
    </row>
    <row r="267" spans="1:21">
      <c r="A267" s="8" t="s">
        <v>65</v>
      </c>
      <c r="B267" s="8">
        <f xml:space="preserve"> (Data!$B$46 - B$85 - B$42)</f>
        <v>33</v>
      </c>
      <c r="C267" s="8">
        <f xml:space="preserve"> (Data!$B$46 - C$85 - C$42)</f>
        <v>32</v>
      </c>
      <c r="D267" s="8">
        <f xml:space="preserve"> (Data!$B$46 - D$85 - D$42)</f>
        <v>32</v>
      </c>
      <c r="E267" s="8">
        <f xml:space="preserve"> (Data!$B$46 - E$85 - E$42)</f>
        <v>30</v>
      </c>
      <c r="F267" s="8">
        <f xml:space="preserve"> (Data!$B$46 - F$85 - F$42)</f>
        <v>29</v>
      </c>
      <c r="G267" s="8">
        <f xml:space="preserve"> (Data!$B$46 - G$85 - G$42)</f>
        <v>28</v>
      </c>
      <c r="H267" s="8">
        <f xml:space="preserve"> (Data!$B$46 - H$85 - H$42)</f>
        <v>27</v>
      </c>
      <c r="I267" s="8">
        <f xml:space="preserve"> (Data!$B$46 - I$85 - I$42)</f>
        <v>26</v>
      </c>
      <c r="J267" s="8">
        <f xml:space="preserve"> (Data!$B$46 - J$85 - J$42)</f>
        <v>25</v>
      </c>
      <c r="K267" s="8">
        <f xml:space="preserve"> (Data!$B$46 - K$85 - K$42)</f>
        <v>23</v>
      </c>
      <c r="L267" s="8">
        <f xml:space="preserve"> (Data!$B$46 - L$85 - L$42)</f>
        <v>21</v>
      </c>
      <c r="M267" s="8">
        <f xml:space="preserve"> (Data!$B$46 - M$85 - M$42)</f>
        <v>21</v>
      </c>
      <c r="N267" s="8">
        <f xml:space="preserve"> (Data!$B$46 - N$85 - N$42)</f>
        <v>19</v>
      </c>
      <c r="O267" s="8">
        <f xml:space="preserve"> (Data!$B$46 - O$85 - O$42)</f>
        <v>19</v>
      </c>
      <c r="P267" s="8">
        <f xml:space="preserve"> (Data!$B$46 - P$85 - P$42)</f>
        <v>17</v>
      </c>
      <c r="Q267" s="8">
        <f xml:space="preserve"> (Data!$B$46 - Q$85 - Q$42)</f>
        <v>17</v>
      </c>
      <c r="R267" s="8">
        <f xml:space="preserve"> (Data!$B$46 - R$85 - R$42)</f>
        <v>15</v>
      </c>
      <c r="S267" s="8">
        <f xml:space="preserve"> (Data!$B$46 - S$85 - S$42)</f>
        <v>15</v>
      </c>
      <c r="T267" s="8">
        <f xml:space="preserve"> (Data!$B$46 - T$85 - T$42)</f>
        <v>13</v>
      </c>
      <c r="U267" s="8">
        <f xml:space="preserve"> (Data!$B$46 - U$85 - U$42)</f>
        <v>13</v>
      </c>
    </row>
    <row r="268" spans="1:21">
      <c r="A268" s="8" t="s">
        <v>66</v>
      </c>
      <c r="B268" s="8">
        <f xml:space="preserve"> (Data!$B$46 - B$84 - B$42)</f>
        <v>33</v>
      </c>
      <c r="C268" s="8">
        <f xml:space="preserve"> (Data!$B$46 - C$84 - C$42)</f>
        <v>32</v>
      </c>
      <c r="D268" s="8">
        <f xml:space="preserve"> (Data!$B$46 - D$84 - D$42)</f>
        <v>32</v>
      </c>
      <c r="E268" s="8">
        <f xml:space="preserve"> (Data!$B$46 - E$84 - E$42)</f>
        <v>31</v>
      </c>
      <c r="F268" s="8">
        <f xml:space="preserve"> (Data!$B$46 - F$84 - F$42)</f>
        <v>30</v>
      </c>
      <c r="G268" s="8">
        <f xml:space="preserve"> (Data!$B$46 - G$84 - G$42)</f>
        <v>29</v>
      </c>
      <c r="H268" s="8">
        <f xml:space="preserve"> (Data!$B$46 - H$84 - H$42)</f>
        <v>28</v>
      </c>
      <c r="I268" s="8">
        <f xml:space="preserve"> (Data!$B$46 - I$84 - I$42)</f>
        <v>27</v>
      </c>
      <c r="J268" s="8">
        <f xml:space="preserve"> (Data!$B$46 - J$84 - J$42)</f>
        <v>26</v>
      </c>
      <c r="K268" s="8">
        <f xml:space="preserve"> (Data!$B$46 - K$84 - K$42)</f>
        <v>24</v>
      </c>
      <c r="L268" s="8">
        <f xml:space="preserve"> (Data!$B$46 - L$84 - L$42)</f>
        <v>22</v>
      </c>
      <c r="M268" s="8">
        <f xml:space="preserve"> (Data!$B$46 - M$84 - M$42)</f>
        <v>22</v>
      </c>
      <c r="N268" s="8">
        <f xml:space="preserve"> (Data!$B$46 - N$84 - N$42)</f>
        <v>19</v>
      </c>
      <c r="O268" s="8">
        <f xml:space="preserve"> (Data!$B$46 - O$84 - O$42)</f>
        <v>19</v>
      </c>
      <c r="P268" s="8">
        <f xml:space="preserve"> (Data!$B$46 - P$84 - P$42)</f>
        <v>17</v>
      </c>
      <c r="Q268" s="8">
        <f xml:space="preserve"> (Data!$B$46 - Q$84 - Q$42)</f>
        <v>17</v>
      </c>
      <c r="R268" s="8">
        <f xml:space="preserve"> (Data!$B$46 - R$84 - R$42)</f>
        <v>15</v>
      </c>
      <c r="S268" s="8">
        <f xml:space="preserve"> (Data!$B$46 - S$84 - S$42)</f>
        <v>15</v>
      </c>
      <c r="T268" s="8">
        <f xml:space="preserve"> (Data!$B$46 - T$84 - T$42)</f>
        <v>13</v>
      </c>
      <c r="U268" s="8">
        <f xml:space="preserve"> (Data!$B$46 - U$84 - U$42)</f>
        <v>13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7</v>
      </c>
      <c r="C272" s="8">
        <f xml:space="preserve"> (Data!$C$44 - C$86 - C$40)</f>
        <v>6</v>
      </c>
      <c r="D272" s="8">
        <f xml:space="preserve"> (Data!$C$44 - D$86 - D$40)</f>
        <v>6</v>
      </c>
      <c r="E272" s="8">
        <f xml:space="preserve"> (Data!$C$44 - E$86 - E$40)</f>
        <v>5</v>
      </c>
      <c r="F272" s="8">
        <f xml:space="preserve"> (Data!$C$44 - F$86 - F$40)</f>
        <v>5</v>
      </c>
      <c r="G272" s="8">
        <f xml:space="preserve"> (Data!$C$44 - G$86 - G$40)</f>
        <v>4</v>
      </c>
      <c r="H272" s="8">
        <f xml:space="preserve"> (Data!$C$44 - H$86 - H$40)</f>
        <v>4</v>
      </c>
      <c r="I272" s="8">
        <f xml:space="preserve"> (Data!$C$44 - I$86 - I$40)</f>
        <v>3</v>
      </c>
      <c r="J272" s="8">
        <f xml:space="preserve"> (Data!$C$44 - J$86 - J$40)</f>
        <v>3</v>
      </c>
      <c r="K272" s="8">
        <f xml:space="preserve"> (Data!$C$44 - K$86 - K$40)</f>
        <v>2</v>
      </c>
      <c r="L272" s="8">
        <f xml:space="preserve"> (Data!$C$44 - L$86 - L$40)</f>
        <v>1</v>
      </c>
      <c r="M272" s="8">
        <f xml:space="preserve"> (Data!$C$44 - M$86 - M$40)</f>
        <v>1</v>
      </c>
      <c r="N272" s="8">
        <f xml:space="preserve"> (Data!$C$44 - N$86 - N$40)</f>
        <v>1</v>
      </c>
      <c r="O272" s="8">
        <f xml:space="preserve"> (Data!$C$44 - O$86 - O$40)</f>
        <v>0</v>
      </c>
      <c r="P272" s="8">
        <f xml:space="preserve"> (Data!$C$44 - P$86 - P$40)</f>
        <v>0</v>
      </c>
      <c r="Q272" s="8">
        <f xml:space="preserve"> (Data!$C$44 - Q$86 - Q$40)</f>
        <v>-1</v>
      </c>
      <c r="R272" s="8">
        <f xml:space="preserve"> (Data!$C$44 - R$86 - R$40)</f>
        <v>-1</v>
      </c>
      <c r="S272" s="8">
        <f xml:space="preserve"> (Data!$C$44 - S$86 - S$40)</f>
        <v>-1</v>
      </c>
      <c r="T272" s="8">
        <f xml:space="preserve"> (Data!$C$44 - T$86 - T$40)</f>
        <v>-2</v>
      </c>
      <c r="U272" s="8">
        <f xml:space="preserve"> (Data!$C$44 - U$86 - U$40)</f>
        <v>-2</v>
      </c>
    </row>
    <row r="273" spans="1:21">
      <c r="A273" s="8" t="s">
        <v>64</v>
      </c>
      <c r="B273" s="8">
        <f xml:space="preserve"> (Data!$C$44 - B$85 - B$40)</f>
        <v>5</v>
      </c>
      <c r="C273" s="8">
        <f xml:space="preserve"> (Data!$C$44 - C$85 - C$40)</f>
        <v>4</v>
      </c>
      <c r="D273" s="8">
        <f xml:space="preserve"> (Data!$C$44 - D$85 - D$40)</f>
        <v>4</v>
      </c>
      <c r="E273" s="8">
        <f xml:space="preserve"> (Data!$C$44 - E$85 - E$40)</f>
        <v>2</v>
      </c>
      <c r="F273" s="8">
        <f xml:space="preserve"> (Data!$C$44 - F$85 - F$40)</f>
        <v>2</v>
      </c>
      <c r="G273" s="8">
        <f xml:space="preserve"> (Data!$C$44 - G$85 - G$40)</f>
        <v>1</v>
      </c>
      <c r="H273" s="8">
        <f xml:space="preserve"> (Data!$C$44 - H$85 - H$40)</f>
        <v>1</v>
      </c>
      <c r="I273" s="8">
        <f xml:space="preserve"> (Data!$C$44 - I$85 - I$40)</f>
        <v>0</v>
      </c>
      <c r="J273" s="8">
        <f xml:space="preserve"> (Data!$C$44 - J$85 - J$40)</f>
        <v>0</v>
      </c>
      <c r="K273" s="8">
        <f xml:space="preserve"> (Data!$C$44 - K$85 - K$40)</f>
        <v>-2</v>
      </c>
      <c r="L273" s="8">
        <f xml:space="preserve"> (Data!$C$44 - L$85 - L$40)</f>
        <v>-3</v>
      </c>
      <c r="M273" s="8">
        <f xml:space="preserve"> (Data!$C$44 - M$85 - M$40)</f>
        <v>-3</v>
      </c>
      <c r="N273" s="8">
        <f xml:space="preserve"> (Data!$C$44 - N$85 - N$40)</f>
        <v>-4</v>
      </c>
      <c r="O273" s="8">
        <f xml:space="preserve"> (Data!$C$44 - O$85 - O$40)</f>
        <v>-4</v>
      </c>
      <c r="P273" s="8">
        <f xml:space="preserve"> (Data!$C$44 - P$85 - P$40)</f>
        <v>-5</v>
      </c>
      <c r="Q273" s="8">
        <f xml:space="preserve"> (Data!$C$44 - Q$85 - Q$40)</f>
        <v>-5</v>
      </c>
      <c r="R273" s="8">
        <f xml:space="preserve"> (Data!$C$44 - R$85 - R$40)</f>
        <v>-6</v>
      </c>
      <c r="S273" s="8">
        <f xml:space="preserve"> (Data!$C$44 - S$85 - S$40)</f>
        <v>-6</v>
      </c>
      <c r="T273" s="8">
        <f xml:space="preserve"> (Data!$C$44 - T$85 - T$40)</f>
        <v>-7</v>
      </c>
      <c r="U273" s="8">
        <f xml:space="preserve"> (Data!$C$44 - U$85 - U$40)</f>
        <v>-7</v>
      </c>
    </row>
    <row r="274" spans="1:21">
      <c r="A274" s="8" t="s">
        <v>65</v>
      </c>
      <c r="B274" s="8">
        <f xml:space="preserve"> (Data!$C$44 - B$85 - B$40)</f>
        <v>5</v>
      </c>
      <c r="C274" s="8">
        <f xml:space="preserve"> (Data!$C$44 - C$85 - C$40)</f>
        <v>4</v>
      </c>
      <c r="D274" s="8">
        <f xml:space="preserve"> (Data!$C$44 - D$85 - D$40)</f>
        <v>4</v>
      </c>
      <c r="E274" s="8">
        <f xml:space="preserve"> (Data!$C$44 - E$85 - E$40)</f>
        <v>2</v>
      </c>
      <c r="F274" s="8">
        <f xml:space="preserve"> (Data!$C$44 - F$85 - F$40)</f>
        <v>2</v>
      </c>
      <c r="G274" s="8">
        <f xml:space="preserve"> (Data!$C$44 - G$85 - G$40)</f>
        <v>1</v>
      </c>
      <c r="H274" s="8">
        <f xml:space="preserve"> (Data!$C$44 - H$85 - H$40)</f>
        <v>1</v>
      </c>
      <c r="I274" s="8">
        <f xml:space="preserve"> (Data!$C$44 - I$85 - I$40)</f>
        <v>0</v>
      </c>
      <c r="J274" s="8">
        <f xml:space="preserve"> (Data!$C$44 - J$85 - J$40)</f>
        <v>0</v>
      </c>
      <c r="K274" s="8">
        <f xml:space="preserve"> (Data!$C$44 - K$85 - K$40)</f>
        <v>-2</v>
      </c>
      <c r="L274" s="8">
        <f xml:space="preserve"> (Data!$C$44 - L$85 - L$40)</f>
        <v>-3</v>
      </c>
      <c r="M274" s="8">
        <f xml:space="preserve"> (Data!$C$44 - M$85 - M$40)</f>
        <v>-3</v>
      </c>
      <c r="N274" s="8">
        <f xml:space="preserve"> (Data!$C$44 - N$85 - N$40)</f>
        <v>-4</v>
      </c>
      <c r="O274" s="8">
        <f xml:space="preserve"> (Data!$C$44 - O$85 - O$40)</f>
        <v>-4</v>
      </c>
      <c r="P274" s="8">
        <f xml:space="preserve"> (Data!$C$44 - P$85 - P$40)</f>
        <v>-5</v>
      </c>
      <c r="Q274" s="8">
        <f xml:space="preserve"> (Data!$C$44 - Q$85 - Q$40)</f>
        <v>-5</v>
      </c>
      <c r="R274" s="8">
        <f xml:space="preserve"> (Data!$C$44 - R$85 - R$40)</f>
        <v>-6</v>
      </c>
      <c r="S274" s="8">
        <f xml:space="preserve"> (Data!$C$44 - S$85 - S$40)</f>
        <v>-6</v>
      </c>
      <c r="T274" s="8">
        <f xml:space="preserve"> (Data!$C$44 - T$85 - T$40)</f>
        <v>-7</v>
      </c>
      <c r="U274" s="8">
        <f xml:space="preserve"> (Data!$C$44 - U$85 - U$40)</f>
        <v>-7</v>
      </c>
    </row>
    <row r="275" spans="1:21">
      <c r="A275" s="8" t="s">
        <v>66</v>
      </c>
      <c r="B275" s="8">
        <f xml:space="preserve"> (Data!$C$44 - B$84 - B$40)</f>
        <v>5</v>
      </c>
      <c r="C275" s="8">
        <f xml:space="preserve"> (Data!$C$44 - C$84 - C$40)</f>
        <v>4</v>
      </c>
      <c r="D275" s="8">
        <f xml:space="preserve"> (Data!$C$44 - D$84 - D$40)</f>
        <v>4</v>
      </c>
      <c r="E275" s="8">
        <f xml:space="preserve"> (Data!$C$44 - E$84 - E$40)</f>
        <v>3</v>
      </c>
      <c r="F275" s="8">
        <f xml:space="preserve"> (Data!$C$44 - F$84 - F$40)</f>
        <v>3</v>
      </c>
      <c r="G275" s="8">
        <f xml:space="preserve"> (Data!$C$44 - G$84 - G$40)</f>
        <v>2</v>
      </c>
      <c r="H275" s="8">
        <f xml:space="preserve"> (Data!$C$44 - H$84 - H$40)</f>
        <v>2</v>
      </c>
      <c r="I275" s="8">
        <f xml:space="preserve"> (Data!$C$44 - I$84 - I$40)</f>
        <v>1</v>
      </c>
      <c r="J275" s="8">
        <f xml:space="preserve"> (Data!$C$44 - J$84 - J$40)</f>
        <v>1</v>
      </c>
      <c r="K275" s="8">
        <f xml:space="preserve"> (Data!$C$44 - K$84 - K$40)</f>
        <v>-1</v>
      </c>
      <c r="L275" s="8">
        <f xml:space="preserve"> (Data!$C$44 - L$84 - L$40)</f>
        <v>-2</v>
      </c>
      <c r="M275" s="8">
        <f xml:space="preserve"> (Data!$C$44 - M$84 - M$40)</f>
        <v>-2</v>
      </c>
      <c r="N275" s="8">
        <f xml:space="preserve"> (Data!$C$44 - N$84 - N$40)</f>
        <v>-4</v>
      </c>
      <c r="O275" s="8">
        <f xml:space="preserve"> (Data!$C$44 - O$84 - O$40)</f>
        <v>-4</v>
      </c>
      <c r="P275" s="8">
        <f xml:space="preserve"> (Data!$C$44 - P$84 - P$40)</f>
        <v>-5</v>
      </c>
      <c r="Q275" s="8">
        <f xml:space="preserve"> (Data!$C$44 - Q$84 - Q$40)</f>
        <v>-5</v>
      </c>
      <c r="R275" s="8">
        <f xml:space="preserve"> (Data!$C$44 - R$84 - R$40)</f>
        <v>-6</v>
      </c>
      <c r="S275" s="8">
        <f xml:space="preserve"> (Data!$C$44 - S$84 - S$40)</f>
        <v>-6</v>
      </c>
      <c r="T275" s="8">
        <f xml:space="preserve"> (Data!$C$44 - T$84 - T$40)</f>
        <v>-7</v>
      </c>
      <c r="U275" s="8">
        <f xml:space="preserve"> (Data!$C$44 - U$84 - U$40)</f>
        <v>-7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12</v>
      </c>
      <c r="C277" s="8">
        <f xml:space="preserve"> (Data!$C$45 - C$86 - C$40)</f>
        <v>11</v>
      </c>
      <c r="D277" s="8">
        <f xml:space="preserve"> (Data!$C$45 - D$86 - D$40)</f>
        <v>11</v>
      </c>
      <c r="E277" s="8">
        <f xml:space="preserve"> (Data!$C$45 - E$86 - E$40)</f>
        <v>10</v>
      </c>
      <c r="F277" s="8">
        <f xml:space="preserve"> (Data!$C$45 - F$86 - F$40)</f>
        <v>10</v>
      </c>
      <c r="G277" s="8">
        <f xml:space="preserve"> (Data!$C$45 - G$86 - G$40)</f>
        <v>9</v>
      </c>
      <c r="H277" s="8">
        <f xml:space="preserve"> (Data!$C$45 - H$86 - H$40)</f>
        <v>9</v>
      </c>
      <c r="I277" s="8">
        <f xml:space="preserve"> (Data!$C$45 - I$86 - I$40)</f>
        <v>8</v>
      </c>
      <c r="J277" s="8">
        <f xml:space="preserve"> (Data!$C$45 - J$86 - J$40)</f>
        <v>8</v>
      </c>
      <c r="K277" s="8">
        <f xml:space="preserve"> (Data!$C$45 - K$86 - K$40)</f>
        <v>7</v>
      </c>
      <c r="L277" s="8">
        <f xml:space="preserve"> (Data!$C$45 - L$86 - L$40)</f>
        <v>6</v>
      </c>
      <c r="M277" s="8">
        <f xml:space="preserve"> (Data!$C$45 - M$86 - M$40)</f>
        <v>6</v>
      </c>
      <c r="N277" s="8">
        <f xml:space="preserve"> (Data!$C$45 - N$86 - N$40)</f>
        <v>6</v>
      </c>
      <c r="O277" s="8">
        <f xml:space="preserve"> (Data!$C$45 - O$86 - O$40)</f>
        <v>5</v>
      </c>
      <c r="P277" s="8">
        <f xml:space="preserve"> (Data!$C$45 - P$86 - P$40)</f>
        <v>5</v>
      </c>
      <c r="Q277" s="8">
        <f xml:space="preserve"> (Data!$C$45 - Q$86 - Q$40)</f>
        <v>4</v>
      </c>
      <c r="R277" s="8">
        <f xml:space="preserve"> (Data!$C$45 - R$86 - R$40)</f>
        <v>4</v>
      </c>
      <c r="S277" s="8">
        <f xml:space="preserve"> (Data!$C$45 - S$86 - S$40)</f>
        <v>4</v>
      </c>
      <c r="T277" s="8">
        <f xml:space="preserve"> (Data!$C$45 - T$86 - T$40)</f>
        <v>3</v>
      </c>
      <c r="U277" s="8">
        <f xml:space="preserve"> (Data!$C$45 - U$86 - U$40)</f>
        <v>3</v>
      </c>
    </row>
    <row r="278" spans="1:21">
      <c r="A278" s="8" t="s">
        <v>64</v>
      </c>
      <c r="B278" s="8">
        <f xml:space="preserve"> (Data!$C$45 - B$85 - B$40)</f>
        <v>10</v>
      </c>
      <c r="C278" s="8">
        <f xml:space="preserve"> (Data!$C$45 - C$85 - C$40)</f>
        <v>9</v>
      </c>
      <c r="D278" s="8">
        <f xml:space="preserve"> (Data!$C$45 - D$85 - D$40)</f>
        <v>9</v>
      </c>
      <c r="E278" s="8">
        <f xml:space="preserve"> (Data!$C$45 - E$85 - E$40)</f>
        <v>7</v>
      </c>
      <c r="F278" s="8">
        <f xml:space="preserve"> (Data!$C$45 - F$85 - F$40)</f>
        <v>7</v>
      </c>
      <c r="G278" s="8">
        <f xml:space="preserve"> (Data!$C$45 - G$85 - G$40)</f>
        <v>6</v>
      </c>
      <c r="H278" s="8">
        <f xml:space="preserve"> (Data!$C$45 - H$85 - H$40)</f>
        <v>6</v>
      </c>
      <c r="I278" s="8">
        <f xml:space="preserve"> (Data!$C$45 - I$85 - I$40)</f>
        <v>5</v>
      </c>
      <c r="J278" s="8">
        <f xml:space="preserve"> (Data!$C$45 - J$85 - J$40)</f>
        <v>5</v>
      </c>
      <c r="K278" s="8">
        <f xml:space="preserve"> (Data!$C$45 - K$85 - K$40)</f>
        <v>3</v>
      </c>
      <c r="L278" s="8">
        <f xml:space="preserve"> (Data!$C$45 - L$85 - L$40)</f>
        <v>2</v>
      </c>
      <c r="M278" s="8">
        <f xml:space="preserve"> (Data!$C$45 - M$85 - M$40)</f>
        <v>2</v>
      </c>
      <c r="N278" s="8">
        <f xml:space="preserve"> (Data!$C$45 - N$85 - N$40)</f>
        <v>1</v>
      </c>
      <c r="O278" s="8">
        <f xml:space="preserve"> (Data!$C$45 - O$85 - O$40)</f>
        <v>1</v>
      </c>
      <c r="P278" s="8">
        <f xml:space="preserve"> (Data!$C$45 - P$85 - P$40)</f>
        <v>0</v>
      </c>
      <c r="Q278" s="8">
        <f xml:space="preserve"> (Data!$C$45 - Q$85 - Q$40)</f>
        <v>0</v>
      </c>
      <c r="R278" s="8">
        <f xml:space="preserve"> (Data!$C$45 - R$85 - R$40)</f>
        <v>-1</v>
      </c>
      <c r="S278" s="8">
        <f xml:space="preserve"> (Data!$C$45 - S$85 - S$40)</f>
        <v>-1</v>
      </c>
      <c r="T278" s="8">
        <f xml:space="preserve"> (Data!$C$45 - T$85 - T$40)</f>
        <v>-2</v>
      </c>
      <c r="U278" s="8">
        <f xml:space="preserve"> (Data!$C$45 - U$85 - U$40)</f>
        <v>-2</v>
      </c>
    </row>
    <row r="279" spans="1:21">
      <c r="A279" s="8" t="s">
        <v>65</v>
      </c>
      <c r="B279" s="8">
        <f xml:space="preserve"> (Data!$C$45 - B$85 - B$40)</f>
        <v>10</v>
      </c>
      <c r="C279" s="8">
        <f xml:space="preserve"> (Data!$C$45 - C$85 - C$40)</f>
        <v>9</v>
      </c>
      <c r="D279" s="8">
        <f xml:space="preserve"> (Data!$C$45 - D$85 - D$40)</f>
        <v>9</v>
      </c>
      <c r="E279" s="8">
        <f xml:space="preserve"> (Data!$C$45 - E$85 - E$40)</f>
        <v>7</v>
      </c>
      <c r="F279" s="8">
        <f xml:space="preserve"> (Data!$C$45 - F$85 - F$40)</f>
        <v>7</v>
      </c>
      <c r="G279" s="8">
        <f xml:space="preserve"> (Data!$C$45 - G$85 - G$40)</f>
        <v>6</v>
      </c>
      <c r="H279" s="8">
        <f xml:space="preserve"> (Data!$C$45 - H$85 - H$40)</f>
        <v>6</v>
      </c>
      <c r="I279" s="8">
        <f xml:space="preserve"> (Data!$C$45 - I$85 - I$40)</f>
        <v>5</v>
      </c>
      <c r="J279" s="8">
        <f xml:space="preserve"> (Data!$C$45 - J$85 - J$40)</f>
        <v>5</v>
      </c>
      <c r="K279" s="8">
        <f xml:space="preserve"> (Data!$C$45 - K$85 - K$40)</f>
        <v>3</v>
      </c>
      <c r="L279" s="8">
        <f xml:space="preserve"> (Data!$C$45 - L$85 - L$40)</f>
        <v>2</v>
      </c>
      <c r="M279" s="8">
        <f xml:space="preserve"> (Data!$C$45 - M$85 - M$40)</f>
        <v>2</v>
      </c>
      <c r="N279" s="8">
        <f xml:space="preserve"> (Data!$C$45 - N$85 - N$40)</f>
        <v>1</v>
      </c>
      <c r="O279" s="8">
        <f xml:space="preserve"> (Data!$C$45 - O$85 - O$40)</f>
        <v>1</v>
      </c>
      <c r="P279" s="8">
        <f xml:space="preserve"> (Data!$C$45 - P$85 - P$40)</f>
        <v>0</v>
      </c>
      <c r="Q279" s="8">
        <f xml:space="preserve"> (Data!$C$45 - Q$85 - Q$40)</f>
        <v>0</v>
      </c>
      <c r="R279" s="8">
        <f xml:space="preserve"> (Data!$C$45 - R$85 - R$40)</f>
        <v>-1</v>
      </c>
      <c r="S279" s="8">
        <f xml:space="preserve"> (Data!$C$45 - S$85 - S$40)</f>
        <v>-1</v>
      </c>
      <c r="T279" s="8">
        <f xml:space="preserve"> (Data!$C$45 - T$85 - T$40)</f>
        <v>-2</v>
      </c>
      <c r="U279" s="8">
        <f xml:space="preserve"> (Data!$C$45 - U$85 - U$40)</f>
        <v>-2</v>
      </c>
    </row>
    <row r="280" spans="1:21">
      <c r="A280" s="8" t="s">
        <v>66</v>
      </c>
      <c r="B280" s="8">
        <f xml:space="preserve"> (Data!$C$45 - B$84 - B$40)</f>
        <v>10</v>
      </c>
      <c r="C280" s="8">
        <f xml:space="preserve"> (Data!$C$45 - C$84 - C$40)</f>
        <v>9</v>
      </c>
      <c r="D280" s="8">
        <f xml:space="preserve"> (Data!$C$45 - D$84 - D$40)</f>
        <v>9</v>
      </c>
      <c r="E280" s="8">
        <f xml:space="preserve"> (Data!$C$45 - E$84 - E$40)</f>
        <v>8</v>
      </c>
      <c r="F280" s="8">
        <f xml:space="preserve"> (Data!$C$45 - F$84 - F$40)</f>
        <v>8</v>
      </c>
      <c r="G280" s="8">
        <f xml:space="preserve"> (Data!$C$45 - G$84 - G$40)</f>
        <v>7</v>
      </c>
      <c r="H280" s="8">
        <f xml:space="preserve"> (Data!$C$45 - H$84 - H$40)</f>
        <v>7</v>
      </c>
      <c r="I280" s="8">
        <f xml:space="preserve"> (Data!$C$45 - I$84 - I$40)</f>
        <v>6</v>
      </c>
      <c r="J280" s="8">
        <f xml:space="preserve"> (Data!$C$45 - J$84 - J$40)</f>
        <v>6</v>
      </c>
      <c r="K280" s="8">
        <f xml:space="preserve"> (Data!$C$45 - K$84 - K$40)</f>
        <v>4</v>
      </c>
      <c r="L280" s="8">
        <f xml:space="preserve"> (Data!$C$45 - L$84 - L$40)</f>
        <v>3</v>
      </c>
      <c r="M280" s="8">
        <f xml:space="preserve"> (Data!$C$45 - M$84 - M$40)</f>
        <v>3</v>
      </c>
      <c r="N280" s="8">
        <f xml:space="preserve"> (Data!$C$45 - N$84 - N$40)</f>
        <v>1</v>
      </c>
      <c r="O280" s="8">
        <f xml:space="preserve"> (Data!$C$45 - O$84 - O$40)</f>
        <v>1</v>
      </c>
      <c r="P280" s="8">
        <f xml:space="preserve"> (Data!$C$45 - P$84 - P$40)</f>
        <v>0</v>
      </c>
      <c r="Q280" s="8">
        <f xml:space="preserve"> (Data!$C$45 - Q$84 - Q$40)</f>
        <v>0</v>
      </c>
      <c r="R280" s="8">
        <f xml:space="preserve"> (Data!$C$45 - R$84 - R$40)</f>
        <v>-1</v>
      </c>
      <c r="S280" s="8">
        <f xml:space="preserve"> (Data!$C$45 - S$84 - S$40)</f>
        <v>-1</v>
      </c>
      <c r="T280" s="8">
        <f xml:space="preserve"> (Data!$C$45 - T$84 - T$40)</f>
        <v>-2</v>
      </c>
      <c r="U280" s="8">
        <f xml:space="preserve"> (Data!$C$45 - U$84 - U$40)</f>
        <v>-2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17</v>
      </c>
      <c r="C282" s="8">
        <f xml:space="preserve"> (Data!$C$46 - C$86 - C$40)</f>
        <v>16</v>
      </c>
      <c r="D282" s="8">
        <f xml:space="preserve"> (Data!$C$46 - D$86 - D$40)</f>
        <v>16</v>
      </c>
      <c r="E282" s="8">
        <f xml:space="preserve"> (Data!$C$46 - E$86 - E$40)</f>
        <v>15</v>
      </c>
      <c r="F282" s="8">
        <f xml:space="preserve"> (Data!$C$46 - F$86 - F$40)</f>
        <v>15</v>
      </c>
      <c r="G282" s="8">
        <f xml:space="preserve"> (Data!$C$46 - G$86 - G$40)</f>
        <v>14</v>
      </c>
      <c r="H282" s="8">
        <f xml:space="preserve"> (Data!$C$46 - H$86 - H$40)</f>
        <v>14</v>
      </c>
      <c r="I282" s="8">
        <f xml:space="preserve"> (Data!$C$46 - I$86 - I$40)</f>
        <v>13</v>
      </c>
      <c r="J282" s="8">
        <f xml:space="preserve"> (Data!$C$46 - J$86 - J$40)</f>
        <v>13</v>
      </c>
      <c r="K282" s="8">
        <f xml:space="preserve"> (Data!$C$46 - K$86 - K$40)</f>
        <v>12</v>
      </c>
      <c r="L282" s="8">
        <f xml:space="preserve"> (Data!$C$46 - L$86 - L$40)</f>
        <v>11</v>
      </c>
      <c r="M282" s="8">
        <f xml:space="preserve"> (Data!$C$46 - M$86 - M$40)</f>
        <v>11</v>
      </c>
      <c r="N282" s="8">
        <f xml:space="preserve"> (Data!$C$46 - N$86 - N$40)</f>
        <v>11</v>
      </c>
      <c r="O282" s="8">
        <f xml:space="preserve"> (Data!$C$46 - O$86 - O$40)</f>
        <v>10</v>
      </c>
      <c r="P282" s="8">
        <f xml:space="preserve"> (Data!$C$46 - P$86 - P$40)</f>
        <v>10</v>
      </c>
      <c r="Q282" s="8">
        <f xml:space="preserve"> (Data!$C$46 - Q$86 - Q$40)</f>
        <v>9</v>
      </c>
      <c r="R282" s="8">
        <f xml:space="preserve"> (Data!$C$46 - R$86 - R$40)</f>
        <v>9</v>
      </c>
      <c r="S282" s="8">
        <f xml:space="preserve"> (Data!$C$46 - S$86 - S$40)</f>
        <v>9</v>
      </c>
      <c r="T282" s="8">
        <f xml:space="preserve"> (Data!$C$46 - T$86 - T$40)</f>
        <v>8</v>
      </c>
      <c r="U282" s="8">
        <f xml:space="preserve"> (Data!$C$46 - U$86 - U$40)</f>
        <v>8</v>
      </c>
    </row>
    <row r="283" spans="1:21">
      <c r="A283" s="8" t="s">
        <v>64</v>
      </c>
      <c r="B283" s="8">
        <f xml:space="preserve"> (Data!$C$46 - B$85 - B$40)</f>
        <v>15</v>
      </c>
      <c r="C283" s="8">
        <f xml:space="preserve"> (Data!$C$46 - C$85 - C$40)</f>
        <v>14</v>
      </c>
      <c r="D283" s="8">
        <f xml:space="preserve"> (Data!$C$46 - D$85 - D$40)</f>
        <v>14</v>
      </c>
      <c r="E283" s="8">
        <f xml:space="preserve"> (Data!$C$46 - E$85 - E$40)</f>
        <v>12</v>
      </c>
      <c r="F283" s="8">
        <f xml:space="preserve"> (Data!$C$46 - F$85 - F$40)</f>
        <v>12</v>
      </c>
      <c r="G283" s="8">
        <f xml:space="preserve"> (Data!$C$46 - G$85 - G$40)</f>
        <v>11</v>
      </c>
      <c r="H283" s="8">
        <f xml:space="preserve"> (Data!$C$46 - H$85 - H$40)</f>
        <v>11</v>
      </c>
      <c r="I283" s="8">
        <f xml:space="preserve"> (Data!$C$46 - I$85 - I$40)</f>
        <v>10</v>
      </c>
      <c r="J283" s="8">
        <f xml:space="preserve"> (Data!$C$46 - J$85 - J$40)</f>
        <v>10</v>
      </c>
      <c r="K283" s="8">
        <f xml:space="preserve"> (Data!$C$46 - K$85 - K$40)</f>
        <v>8</v>
      </c>
      <c r="L283" s="8">
        <f xml:space="preserve"> (Data!$C$46 - L$85 - L$40)</f>
        <v>7</v>
      </c>
      <c r="M283" s="8">
        <f xml:space="preserve"> (Data!$C$46 - M$85 - M$40)</f>
        <v>7</v>
      </c>
      <c r="N283" s="8">
        <f xml:space="preserve"> (Data!$C$46 - N$85 - N$40)</f>
        <v>6</v>
      </c>
      <c r="O283" s="8">
        <f xml:space="preserve"> (Data!$C$46 - O$85 - O$40)</f>
        <v>6</v>
      </c>
      <c r="P283" s="8">
        <f xml:space="preserve"> (Data!$C$46 - P$85 - P$40)</f>
        <v>5</v>
      </c>
      <c r="Q283" s="8">
        <f xml:space="preserve"> (Data!$C$46 - Q$85 - Q$40)</f>
        <v>5</v>
      </c>
      <c r="R283" s="8">
        <f xml:space="preserve"> (Data!$C$46 - R$85 - R$40)</f>
        <v>4</v>
      </c>
      <c r="S283" s="8">
        <f xml:space="preserve"> (Data!$C$46 - S$85 - S$40)</f>
        <v>4</v>
      </c>
      <c r="T283" s="8">
        <f xml:space="preserve"> (Data!$C$46 - T$85 - T$40)</f>
        <v>3</v>
      </c>
      <c r="U283" s="8">
        <f xml:space="preserve"> (Data!$C$46 - U$85 - U$40)</f>
        <v>3</v>
      </c>
    </row>
    <row r="284" spans="1:21">
      <c r="A284" s="8" t="s">
        <v>65</v>
      </c>
      <c r="B284" s="8">
        <f xml:space="preserve"> (Data!$C$46 - B$85 - B$40)</f>
        <v>15</v>
      </c>
      <c r="C284" s="8">
        <f xml:space="preserve"> (Data!$C$46 - C$85 - C$40)</f>
        <v>14</v>
      </c>
      <c r="D284" s="8">
        <f xml:space="preserve"> (Data!$C$46 - D$85 - D$40)</f>
        <v>14</v>
      </c>
      <c r="E284" s="8">
        <f xml:space="preserve"> (Data!$C$46 - E$85 - E$40)</f>
        <v>12</v>
      </c>
      <c r="F284" s="8">
        <f xml:space="preserve"> (Data!$C$46 - F$85 - F$40)</f>
        <v>12</v>
      </c>
      <c r="G284" s="8">
        <f xml:space="preserve"> (Data!$C$46 - G$85 - G$40)</f>
        <v>11</v>
      </c>
      <c r="H284" s="8">
        <f xml:space="preserve"> (Data!$C$46 - H$85 - H$40)</f>
        <v>11</v>
      </c>
      <c r="I284" s="8">
        <f xml:space="preserve"> (Data!$C$46 - I$85 - I$40)</f>
        <v>10</v>
      </c>
      <c r="J284" s="8">
        <f xml:space="preserve"> (Data!$C$46 - J$85 - J$40)</f>
        <v>10</v>
      </c>
      <c r="K284" s="8">
        <f xml:space="preserve"> (Data!$C$46 - K$85 - K$40)</f>
        <v>8</v>
      </c>
      <c r="L284" s="8">
        <f xml:space="preserve"> (Data!$C$46 - L$85 - L$40)</f>
        <v>7</v>
      </c>
      <c r="M284" s="8">
        <f xml:space="preserve"> (Data!$C$46 - M$85 - M$40)</f>
        <v>7</v>
      </c>
      <c r="N284" s="8">
        <f xml:space="preserve"> (Data!$C$46 - N$85 - N$40)</f>
        <v>6</v>
      </c>
      <c r="O284" s="8">
        <f xml:space="preserve"> (Data!$C$46 - O$85 - O$40)</f>
        <v>6</v>
      </c>
      <c r="P284" s="8">
        <f xml:space="preserve"> (Data!$C$46 - P$85 - P$40)</f>
        <v>5</v>
      </c>
      <c r="Q284" s="8">
        <f xml:space="preserve"> (Data!$C$46 - Q$85 - Q$40)</f>
        <v>5</v>
      </c>
      <c r="R284" s="8">
        <f xml:space="preserve"> (Data!$C$46 - R$85 - R$40)</f>
        <v>4</v>
      </c>
      <c r="S284" s="8">
        <f xml:space="preserve"> (Data!$C$46 - S$85 - S$40)</f>
        <v>4</v>
      </c>
      <c r="T284" s="8">
        <f xml:space="preserve"> (Data!$C$46 - T$85 - T$40)</f>
        <v>3</v>
      </c>
      <c r="U284" s="8">
        <f xml:space="preserve"> (Data!$C$46 - U$85 - U$40)</f>
        <v>3</v>
      </c>
    </row>
    <row r="285" spans="1:21">
      <c r="A285" s="8" t="s">
        <v>66</v>
      </c>
      <c r="B285" s="8">
        <f xml:space="preserve"> (Data!$C$46 - B$84 - B$40)</f>
        <v>15</v>
      </c>
      <c r="C285" s="8">
        <f xml:space="preserve"> (Data!$C$46 - C$84 - C$40)</f>
        <v>14</v>
      </c>
      <c r="D285" s="8">
        <f xml:space="preserve"> (Data!$C$46 - D$84 - D$40)</f>
        <v>14</v>
      </c>
      <c r="E285" s="8">
        <f xml:space="preserve"> (Data!$C$46 - E$84 - E$40)</f>
        <v>13</v>
      </c>
      <c r="F285" s="8">
        <f xml:space="preserve"> (Data!$C$46 - F$84 - F$40)</f>
        <v>13</v>
      </c>
      <c r="G285" s="8">
        <f xml:space="preserve"> (Data!$C$46 - G$84 - G$40)</f>
        <v>12</v>
      </c>
      <c r="H285" s="8">
        <f xml:space="preserve"> (Data!$C$46 - H$84 - H$40)</f>
        <v>12</v>
      </c>
      <c r="I285" s="8">
        <f xml:space="preserve"> (Data!$C$46 - I$84 - I$40)</f>
        <v>11</v>
      </c>
      <c r="J285" s="8">
        <f xml:space="preserve"> (Data!$C$46 - J$84 - J$40)</f>
        <v>11</v>
      </c>
      <c r="K285" s="8">
        <f xml:space="preserve"> (Data!$C$46 - K$84 - K$40)</f>
        <v>9</v>
      </c>
      <c r="L285" s="8">
        <f xml:space="preserve"> (Data!$C$46 - L$84 - L$40)</f>
        <v>8</v>
      </c>
      <c r="M285" s="8">
        <f xml:space="preserve"> (Data!$C$46 - M$84 - M$40)</f>
        <v>8</v>
      </c>
      <c r="N285" s="8">
        <f xml:space="preserve"> (Data!$C$46 - N$84 - N$40)</f>
        <v>6</v>
      </c>
      <c r="O285" s="8">
        <f xml:space="preserve"> (Data!$C$46 - O$84 - O$40)</f>
        <v>6</v>
      </c>
      <c r="P285" s="8">
        <f xml:space="preserve"> (Data!$C$46 - P$84 - P$40)</f>
        <v>5</v>
      </c>
      <c r="Q285" s="8">
        <f xml:space="preserve"> (Data!$C$46 - Q$84 - Q$40)</f>
        <v>5</v>
      </c>
      <c r="R285" s="8">
        <f xml:space="preserve"> (Data!$C$46 - R$84 - R$40)</f>
        <v>4</v>
      </c>
      <c r="S285" s="8">
        <f xml:space="preserve"> (Data!$C$46 - S$84 - S$40)</f>
        <v>4</v>
      </c>
      <c r="T285" s="8">
        <f xml:space="preserve"> (Data!$C$46 - T$84 - T$40)</f>
        <v>3</v>
      </c>
      <c r="U285" s="8">
        <f xml:space="preserve"> (Data!$C$46 - U$84 - U$40)</f>
        <v>3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12</v>
      </c>
      <c r="C289" s="8">
        <f xml:space="preserve"> (Data!$D$44 - C$86 - C$40)</f>
        <v>11</v>
      </c>
      <c r="D289" s="8">
        <f xml:space="preserve"> (Data!$D$44 - D$86 - D$40)</f>
        <v>11</v>
      </c>
      <c r="E289" s="8">
        <f xml:space="preserve"> (Data!$D$44 - E$86 - E$40)</f>
        <v>10</v>
      </c>
      <c r="F289" s="8">
        <f xml:space="preserve"> (Data!$D$44 - F$86 - F$40)</f>
        <v>10</v>
      </c>
      <c r="G289" s="8">
        <f xml:space="preserve"> (Data!$D$44 - G$86 - G$40)</f>
        <v>9</v>
      </c>
      <c r="H289" s="8">
        <f xml:space="preserve"> (Data!$D$44 - H$86 - H$40)</f>
        <v>9</v>
      </c>
      <c r="I289" s="8">
        <f xml:space="preserve"> (Data!$D$44 - I$86 - I$40)</f>
        <v>8</v>
      </c>
      <c r="J289" s="8">
        <f xml:space="preserve"> (Data!$D$44 - J$86 - J$40)</f>
        <v>8</v>
      </c>
      <c r="K289" s="8">
        <f xml:space="preserve"> (Data!$D$44 - K$86 - K$40)</f>
        <v>7</v>
      </c>
      <c r="L289" s="8">
        <f xml:space="preserve"> (Data!$D$44 - L$86 - L$40)</f>
        <v>6</v>
      </c>
      <c r="M289" s="8">
        <f xml:space="preserve"> (Data!$D$44 - M$86 - M$40)</f>
        <v>6</v>
      </c>
      <c r="N289" s="8">
        <f xml:space="preserve"> (Data!$D$44 - N$86 - N$40)</f>
        <v>6</v>
      </c>
      <c r="O289" s="8">
        <f xml:space="preserve"> (Data!$D$44 - O$86 - O$40)</f>
        <v>5</v>
      </c>
      <c r="P289" s="8">
        <f xml:space="preserve"> (Data!$D$44 - P$86 - P$40)</f>
        <v>5</v>
      </c>
      <c r="Q289" s="8">
        <f xml:space="preserve"> (Data!$D$44 - Q$86 - Q$40)</f>
        <v>4</v>
      </c>
      <c r="R289" s="8">
        <f xml:space="preserve"> (Data!$D$44 - R$86 - R$40)</f>
        <v>4</v>
      </c>
      <c r="S289" s="8">
        <f xml:space="preserve"> (Data!$D$44 - S$86 - S$40)</f>
        <v>4</v>
      </c>
      <c r="T289" s="8">
        <f xml:space="preserve"> (Data!$D$44 - T$86 - T$40)</f>
        <v>3</v>
      </c>
      <c r="U289" s="8">
        <f xml:space="preserve"> (Data!$D$44 - U$86 - U$40)</f>
        <v>3</v>
      </c>
    </row>
    <row r="290" spans="1:21">
      <c r="A290" s="8" t="s">
        <v>64</v>
      </c>
      <c r="B290" s="8">
        <f xml:space="preserve"> (Data!$D$44 - B$85 - B$40)</f>
        <v>10</v>
      </c>
      <c r="C290" s="8">
        <f xml:space="preserve"> (Data!$D$44 - C$85 - C$40)</f>
        <v>9</v>
      </c>
      <c r="D290" s="8">
        <f xml:space="preserve"> (Data!$D$44 - D$85 - D$40)</f>
        <v>9</v>
      </c>
      <c r="E290" s="8">
        <f xml:space="preserve"> (Data!$D$44 - E$85 - E$40)</f>
        <v>7</v>
      </c>
      <c r="F290" s="8">
        <f xml:space="preserve"> (Data!$D$44 - F$85 - F$40)</f>
        <v>7</v>
      </c>
      <c r="G290" s="8">
        <f xml:space="preserve"> (Data!$D$44 - G$85 - G$40)</f>
        <v>6</v>
      </c>
      <c r="H290" s="8">
        <f xml:space="preserve"> (Data!$D$44 - H$85 - H$40)</f>
        <v>6</v>
      </c>
      <c r="I290" s="8">
        <f xml:space="preserve"> (Data!$D$44 - I$85 - I$40)</f>
        <v>5</v>
      </c>
      <c r="J290" s="8">
        <f xml:space="preserve"> (Data!$D$44 - J$85 - J$40)</f>
        <v>5</v>
      </c>
      <c r="K290" s="8">
        <f xml:space="preserve"> (Data!$D$44 - K$85 - K$40)</f>
        <v>3</v>
      </c>
      <c r="L290" s="8">
        <f xml:space="preserve"> (Data!$D$44 - L$85 - L$40)</f>
        <v>2</v>
      </c>
      <c r="M290" s="8">
        <f xml:space="preserve"> (Data!$D$44 - M$85 - M$40)</f>
        <v>2</v>
      </c>
      <c r="N290" s="8">
        <f xml:space="preserve"> (Data!$D$44 - N$85 - N$40)</f>
        <v>1</v>
      </c>
      <c r="O290" s="8">
        <f xml:space="preserve"> (Data!$D$44 - O$85 - O$40)</f>
        <v>1</v>
      </c>
      <c r="P290" s="8">
        <f xml:space="preserve"> (Data!$D$44 - P$85 - P$40)</f>
        <v>0</v>
      </c>
      <c r="Q290" s="8">
        <f xml:space="preserve"> (Data!$D$44 - Q$85 - Q$40)</f>
        <v>0</v>
      </c>
      <c r="R290" s="8">
        <f xml:space="preserve"> (Data!$D$44 - R$85 - R$40)</f>
        <v>-1</v>
      </c>
      <c r="S290" s="8">
        <f xml:space="preserve"> (Data!$D$44 - S$85 - S$40)</f>
        <v>-1</v>
      </c>
      <c r="T290" s="8">
        <f xml:space="preserve"> (Data!$D$44 - T$85 - T$40)</f>
        <v>-2</v>
      </c>
      <c r="U290" s="8">
        <f xml:space="preserve"> (Data!$D$44 - U$85 - U$40)</f>
        <v>-2</v>
      </c>
    </row>
    <row r="291" spans="1:21">
      <c r="A291" s="8" t="s">
        <v>65</v>
      </c>
      <c r="B291" s="8">
        <f xml:space="preserve"> (Data!$D$44 - B$85 - B$40)</f>
        <v>10</v>
      </c>
      <c r="C291" s="8">
        <f xml:space="preserve"> (Data!$D$44 - C$85 - C$40)</f>
        <v>9</v>
      </c>
      <c r="D291" s="8">
        <f xml:space="preserve"> (Data!$D$44 - D$85 - D$40)</f>
        <v>9</v>
      </c>
      <c r="E291" s="8">
        <f xml:space="preserve"> (Data!$D$44 - E$85 - E$40)</f>
        <v>7</v>
      </c>
      <c r="F291" s="8">
        <f xml:space="preserve"> (Data!$D$44 - F$85 - F$40)</f>
        <v>7</v>
      </c>
      <c r="G291" s="8">
        <f xml:space="preserve"> (Data!$D$44 - G$85 - G$40)</f>
        <v>6</v>
      </c>
      <c r="H291" s="8">
        <f xml:space="preserve"> (Data!$D$44 - H$85 - H$40)</f>
        <v>6</v>
      </c>
      <c r="I291" s="8">
        <f xml:space="preserve"> (Data!$D$44 - I$85 - I$40)</f>
        <v>5</v>
      </c>
      <c r="J291" s="8">
        <f xml:space="preserve"> (Data!$D$44 - J$85 - J$40)</f>
        <v>5</v>
      </c>
      <c r="K291" s="8">
        <f xml:space="preserve"> (Data!$D$44 - K$85 - K$40)</f>
        <v>3</v>
      </c>
      <c r="L291" s="8">
        <f xml:space="preserve"> (Data!$D$44 - L$85 - L$40)</f>
        <v>2</v>
      </c>
      <c r="M291" s="8">
        <f xml:space="preserve"> (Data!$D$44 - M$85 - M$40)</f>
        <v>2</v>
      </c>
      <c r="N291" s="8">
        <f xml:space="preserve"> (Data!$D$44 - N$85 - N$40)</f>
        <v>1</v>
      </c>
      <c r="O291" s="8">
        <f xml:space="preserve"> (Data!$D$44 - O$85 - O$40)</f>
        <v>1</v>
      </c>
      <c r="P291" s="8">
        <f xml:space="preserve"> (Data!$D$44 - P$85 - P$40)</f>
        <v>0</v>
      </c>
      <c r="Q291" s="8">
        <f xml:space="preserve"> (Data!$D$44 - Q$85 - Q$40)</f>
        <v>0</v>
      </c>
      <c r="R291" s="8">
        <f xml:space="preserve"> (Data!$D$44 - R$85 - R$40)</f>
        <v>-1</v>
      </c>
      <c r="S291" s="8">
        <f xml:space="preserve"> (Data!$D$44 - S$85 - S$40)</f>
        <v>-1</v>
      </c>
      <c r="T291" s="8">
        <f xml:space="preserve"> (Data!$D$44 - T$85 - T$40)</f>
        <v>-2</v>
      </c>
      <c r="U291" s="8">
        <f xml:space="preserve"> (Data!$D$44 - U$85 - U$40)</f>
        <v>-2</v>
      </c>
    </row>
    <row r="292" spans="1:21">
      <c r="A292" s="8" t="s">
        <v>66</v>
      </c>
      <c r="B292" s="8">
        <f xml:space="preserve"> (Data!$D$44 - B$84 - B$40)</f>
        <v>10</v>
      </c>
      <c r="C292" s="8">
        <f xml:space="preserve"> (Data!$D$44 - C$84 - C$40)</f>
        <v>9</v>
      </c>
      <c r="D292" s="8">
        <f xml:space="preserve"> (Data!$D$44 - D$84 - D$40)</f>
        <v>9</v>
      </c>
      <c r="E292" s="8">
        <f xml:space="preserve"> (Data!$D$44 - E$84 - E$40)</f>
        <v>8</v>
      </c>
      <c r="F292" s="8">
        <f xml:space="preserve"> (Data!$D$44 - F$84 - F$40)</f>
        <v>8</v>
      </c>
      <c r="G292" s="8">
        <f xml:space="preserve"> (Data!$D$44 - G$84 - G$40)</f>
        <v>7</v>
      </c>
      <c r="H292" s="8">
        <f xml:space="preserve"> (Data!$D$44 - H$84 - H$40)</f>
        <v>7</v>
      </c>
      <c r="I292" s="8">
        <f xml:space="preserve"> (Data!$D$44 - I$84 - I$40)</f>
        <v>6</v>
      </c>
      <c r="J292" s="8">
        <f xml:space="preserve"> (Data!$D$44 - J$84 - J$40)</f>
        <v>6</v>
      </c>
      <c r="K292" s="8">
        <f xml:space="preserve"> (Data!$D$44 - K$84 - K$40)</f>
        <v>4</v>
      </c>
      <c r="L292" s="8">
        <f xml:space="preserve"> (Data!$D$44 - L$84 - L$40)</f>
        <v>3</v>
      </c>
      <c r="M292" s="8">
        <f xml:space="preserve"> (Data!$D$44 - M$84 - M$40)</f>
        <v>3</v>
      </c>
      <c r="N292" s="8">
        <f xml:space="preserve"> (Data!$D$44 - N$84 - N$40)</f>
        <v>1</v>
      </c>
      <c r="O292" s="8">
        <f xml:space="preserve"> (Data!$D$44 - O$84 - O$40)</f>
        <v>1</v>
      </c>
      <c r="P292" s="8">
        <f xml:space="preserve"> (Data!$D$44 - P$84 - P$40)</f>
        <v>0</v>
      </c>
      <c r="Q292" s="8">
        <f xml:space="preserve"> (Data!$D$44 - Q$84 - Q$40)</f>
        <v>0</v>
      </c>
      <c r="R292" s="8">
        <f xml:space="preserve"> (Data!$D$44 - R$84 - R$40)</f>
        <v>-1</v>
      </c>
      <c r="S292" s="8">
        <f xml:space="preserve"> (Data!$D$44 - S$84 - S$40)</f>
        <v>-1</v>
      </c>
      <c r="T292" s="8">
        <f xml:space="preserve"> (Data!$D$44 - T$84 - T$40)</f>
        <v>-2</v>
      </c>
      <c r="U292" s="8">
        <f xml:space="preserve"> (Data!$D$44 - U$84 - U$40)</f>
        <v>-2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17</v>
      </c>
      <c r="C294" s="8">
        <f xml:space="preserve"> (Data!$D$45 - C$86 - C$40)</f>
        <v>16</v>
      </c>
      <c r="D294" s="8">
        <f xml:space="preserve"> (Data!$D$45 - D$86 - D$40)</f>
        <v>16</v>
      </c>
      <c r="E294" s="8">
        <f xml:space="preserve"> (Data!$D$45 - E$86 - E$40)</f>
        <v>15</v>
      </c>
      <c r="F294" s="8">
        <f xml:space="preserve"> (Data!$D$45 - F$86 - F$40)</f>
        <v>15</v>
      </c>
      <c r="G294" s="8">
        <f xml:space="preserve"> (Data!$D$45 - G$86 - G$40)</f>
        <v>14</v>
      </c>
      <c r="H294" s="8">
        <f xml:space="preserve"> (Data!$D$45 - H$86 - H$40)</f>
        <v>14</v>
      </c>
      <c r="I294" s="8">
        <f xml:space="preserve"> (Data!$D$45 - I$86 - I$40)</f>
        <v>13</v>
      </c>
      <c r="J294" s="8">
        <f xml:space="preserve"> (Data!$D$45 - J$86 - J$40)</f>
        <v>13</v>
      </c>
      <c r="K294" s="8">
        <f xml:space="preserve"> (Data!$D$45 - K$86 - K$40)</f>
        <v>12</v>
      </c>
      <c r="L294" s="8">
        <f xml:space="preserve"> (Data!$D$45 - L$86 - L$40)</f>
        <v>11</v>
      </c>
      <c r="M294" s="8">
        <f xml:space="preserve"> (Data!$D$45 - M$86 - M$40)</f>
        <v>11</v>
      </c>
      <c r="N294" s="8">
        <f xml:space="preserve"> (Data!$D$45 - N$86 - N$40)</f>
        <v>11</v>
      </c>
      <c r="O294" s="8">
        <f xml:space="preserve"> (Data!$D$45 - O$86 - O$40)</f>
        <v>10</v>
      </c>
      <c r="P294" s="8">
        <f xml:space="preserve"> (Data!$D$45 - P$86 - P$40)</f>
        <v>10</v>
      </c>
      <c r="Q294" s="8">
        <f xml:space="preserve"> (Data!$D$45 - Q$86 - Q$40)</f>
        <v>9</v>
      </c>
      <c r="R294" s="8">
        <f xml:space="preserve"> (Data!$D$45 - R$86 - R$40)</f>
        <v>9</v>
      </c>
      <c r="S294" s="8">
        <f xml:space="preserve"> (Data!$D$45 - S$86 - S$40)</f>
        <v>9</v>
      </c>
      <c r="T294" s="8">
        <f xml:space="preserve"> (Data!$D$45 - T$86 - T$40)</f>
        <v>8</v>
      </c>
      <c r="U294" s="8">
        <f xml:space="preserve"> (Data!$D$45 - U$86 - U$40)</f>
        <v>8</v>
      </c>
    </row>
    <row r="295" spans="1:21">
      <c r="A295" s="8" t="s">
        <v>64</v>
      </c>
      <c r="B295" s="8">
        <f xml:space="preserve"> (Data!$D$45 - B$85 - B$40)</f>
        <v>15</v>
      </c>
      <c r="C295" s="8">
        <f xml:space="preserve"> (Data!$D$45 - C$85 - C$40)</f>
        <v>14</v>
      </c>
      <c r="D295" s="8">
        <f xml:space="preserve"> (Data!$D$45 - D$85 - D$40)</f>
        <v>14</v>
      </c>
      <c r="E295" s="8">
        <f xml:space="preserve"> (Data!$D$45 - E$85 - E$40)</f>
        <v>12</v>
      </c>
      <c r="F295" s="8">
        <f xml:space="preserve"> (Data!$D$45 - F$85 - F$40)</f>
        <v>12</v>
      </c>
      <c r="G295" s="8">
        <f xml:space="preserve"> (Data!$D$45 - G$85 - G$40)</f>
        <v>11</v>
      </c>
      <c r="H295" s="8">
        <f xml:space="preserve"> (Data!$D$45 - H$85 - H$40)</f>
        <v>11</v>
      </c>
      <c r="I295" s="8">
        <f xml:space="preserve"> (Data!$D$45 - I$85 - I$40)</f>
        <v>10</v>
      </c>
      <c r="J295" s="8">
        <f xml:space="preserve"> (Data!$D$45 - J$85 - J$40)</f>
        <v>10</v>
      </c>
      <c r="K295" s="8">
        <f xml:space="preserve"> (Data!$D$45 - K$85 - K$40)</f>
        <v>8</v>
      </c>
      <c r="L295" s="8">
        <f xml:space="preserve"> (Data!$D$45 - L$85 - L$40)</f>
        <v>7</v>
      </c>
      <c r="M295" s="8">
        <f xml:space="preserve"> (Data!$D$45 - M$85 - M$40)</f>
        <v>7</v>
      </c>
      <c r="N295" s="8">
        <f xml:space="preserve"> (Data!$D$45 - N$85 - N$40)</f>
        <v>6</v>
      </c>
      <c r="O295" s="8">
        <f xml:space="preserve"> (Data!$D$45 - O$85 - O$40)</f>
        <v>6</v>
      </c>
      <c r="P295" s="8">
        <f xml:space="preserve"> (Data!$D$45 - P$85 - P$40)</f>
        <v>5</v>
      </c>
      <c r="Q295" s="8">
        <f xml:space="preserve"> (Data!$D$45 - Q$85 - Q$40)</f>
        <v>5</v>
      </c>
      <c r="R295" s="8">
        <f xml:space="preserve"> (Data!$D$45 - R$85 - R$40)</f>
        <v>4</v>
      </c>
      <c r="S295" s="8">
        <f xml:space="preserve"> (Data!$D$45 - S$85 - S$40)</f>
        <v>4</v>
      </c>
      <c r="T295" s="8">
        <f xml:space="preserve"> (Data!$D$45 - T$85 - T$40)</f>
        <v>3</v>
      </c>
      <c r="U295" s="8">
        <f xml:space="preserve"> (Data!$D$45 - U$85 - U$40)</f>
        <v>3</v>
      </c>
    </row>
    <row r="296" spans="1:21">
      <c r="A296" s="8" t="s">
        <v>65</v>
      </c>
      <c r="B296" s="8">
        <f xml:space="preserve"> (Data!$D$45 - B$85 - B$40)</f>
        <v>15</v>
      </c>
      <c r="C296" s="8">
        <f xml:space="preserve"> (Data!$D$45 - C$85 - C$40)</f>
        <v>14</v>
      </c>
      <c r="D296" s="8">
        <f xml:space="preserve"> (Data!$D$45 - D$85 - D$40)</f>
        <v>14</v>
      </c>
      <c r="E296" s="8">
        <f xml:space="preserve"> (Data!$D$45 - E$85 - E$40)</f>
        <v>12</v>
      </c>
      <c r="F296" s="8">
        <f xml:space="preserve"> (Data!$D$45 - F$85 - F$40)</f>
        <v>12</v>
      </c>
      <c r="G296" s="8">
        <f xml:space="preserve"> (Data!$D$45 - G$85 - G$40)</f>
        <v>11</v>
      </c>
      <c r="H296" s="8">
        <f xml:space="preserve"> (Data!$D$45 - H$85 - H$40)</f>
        <v>11</v>
      </c>
      <c r="I296" s="8">
        <f xml:space="preserve"> (Data!$D$45 - I$85 - I$40)</f>
        <v>10</v>
      </c>
      <c r="J296" s="8">
        <f xml:space="preserve"> (Data!$D$45 - J$85 - J$40)</f>
        <v>10</v>
      </c>
      <c r="K296" s="8">
        <f xml:space="preserve"> (Data!$D$45 - K$85 - K$40)</f>
        <v>8</v>
      </c>
      <c r="L296" s="8">
        <f xml:space="preserve"> (Data!$D$45 - L$85 - L$40)</f>
        <v>7</v>
      </c>
      <c r="M296" s="8">
        <f xml:space="preserve"> (Data!$D$45 - M$85 - M$40)</f>
        <v>7</v>
      </c>
      <c r="N296" s="8">
        <f xml:space="preserve"> (Data!$D$45 - N$85 - N$40)</f>
        <v>6</v>
      </c>
      <c r="O296" s="8">
        <f xml:space="preserve"> (Data!$D$45 - O$85 - O$40)</f>
        <v>6</v>
      </c>
      <c r="P296" s="8">
        <f xml:space="preserve"> (Data!$D$45 - P$85 - P$40)</f>
        <v>5</v>
      </c>
      <c r="Q296" s="8">
        <f xml:space="preserve"> (Data!$D$45 - Q$85 - Q$40)</f>
        <v>5</v>
      </c>
      <c r="R296" s="8">
        <f xml:space="preserve"> (Data!$D$45 - R$85 - R$40)</f>
        <v>4</v>
      </c>
      <c r="S296" s="8">
        <f xml:space="preserve"> (Data!$D$45 - S$85 - S$40)</f>
        <v>4</v>
      </c>
      <c r="T296" s="8">
        <f xml:space="preserve"> (Data!$D$45 - T$85 - T$40)</f>
        <v>3</v>
      </c>
      <c r="U296" s="8">
        <f xml:space="preserve"> (Data!$D$45 - U$85 - U$40)</f>
        <v>3</v>
      </c>
    </row>
    <row r="297" spans="1:21">
      <c r="A297" s="8" t="s">
        <v>66</v>
      </c>
      <c r="B297" s="8">
        <f xml:space="preserve"> (Data!$D$45 - B$84 - B$40)</f>
        <v>15</v>
      </c>
      <c r="C297" s="8">
        <f xml:space="preserve"> (Data!$D$45 - C$84 - C$40)</f>
        <v>14</v>
      </c>
      <c r="D297" s="8">
        <f xml:space="preserve"> (Data!$D$45 - D$84 - D$40)</f>
        <v>14</v>
      </c>
      <c r="E297" s="8">
        <f xml:space="preserve"> (Data!$D$45 - E$84 - E$40)</f>
        <v>13</v>
      </c>
      <c r="F297" s="8">
        <f xml:space="preserve"> (Data!$D$45 - F$84 - F$40)</f>
        <v>13</v>
      </c>
      <c r="G297" s="8">
        <f xml:space="preserve"> (Data!$D$45 - G$84 - G$40)</f>
        <v>12</v>
      </c>
      <c r="H297" s="8">
        <f xml:space="preserve"> (Data!$D$45 - H$84 - H$40)</f>
        <v>12</v>
      </c>
      <c r="I297" s="8">
        <f xml:space="preserve"> (Data!$D$45 - I$84 - I$40)</f>
        <v>11</v>
      </c>
      <c r="J297" s="8">
        <f xml:space="preserve"> (Data!$D$45 - J$84 - J$40)</f>
        <v>11</v>
      </c>
      <c r="K297" s="8">
        <f xml:space="preserve"> (Data!$D$45 - K$84 - K$40)</f>
        <v>9</v>
      </c>
      <c r="L297" s="8">
        <f xml:space="preserve"> (Data!$D$45 - L$84 - L$40)</f>
        <v>8</v>
      </c>
      <c r="M297" s="8">
        <f xml:space="preserve"> (Data!$D$45 - M$84 - M$40)</f>
        <v>8</v>
      </c>
      <c r="N297" s="8">
        <f xml:space="preserve"> (Data!$D$45 - N$84 - N$40)</f>
        <v>6</v>
      </c>
      <c r="O297" s="8">
        <f xml:space="preserve"> (Data!$D$45 - O$84 - O$40)</f>
        <v>6</v>
      </c>
      <c r="P297" s="8">
        <f xml:space="preserve"> (Data!$D$45 - P$84 - P$40)</f>
        <v>5</v>
      </c>
      <c r="Q297" s="8">
        <f xml:space="preserve"> (Data!$D$45 - Q$84 - Q$40)</f>
        <v>5</v>
      </c>
      <c r="R297" s="8">
        <f xml:space="preserve"> (Data!$D$45 - R$84 - R$40)</f>
        <v>4</v>
      </c>
      <c r="S297" s="8">
        <f xml:space="preserve"> (Data!$D$45 - S$84 - S$40)</f>
        <v>4</v>
      </c>
      <c r="T297" s="8">
        <f xml:space="preserve"> (Data!$D$45 - T$84 - T$40)</f>
        <v>3</v>
      </c>
      <c r="U297" s="8">
        <f xml:space="preserve"> (Data!$D$45 - U$84 - U$40)</f>
        <v>3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22</v>
      </c>
      <c r="C299" s="8">
        <f xml:space="preserve"> (Data!$D$46 - C$86 - C$40)</f>
        <v>21</v>
      </c>
      <c r="D299" s="8">
        <f xml:space="preserve"> (Data!$D$46 - D$86 - D$40)</f>
        <v>21</v>
      </c>
      <c r="E299" s="8">
        <f xml:space="preserve"> (Data!$D$46 - E$86 - E$40)</f>
        <v>20</v>
      </c>
      <c r="F299" s="8">
        <f xml:space="preserve"> (Data!$D$46 - F$86 - F$40)</f>
        <v>20</v>
      </c>
      <c r="G299" s="8">
        <f xml:space="preserve"> (Data!$D$46 - G$86 - G$40)</f>
        <v>19</v>
      </c>
      <c r="H299" s="8">
        <f xml:space="preserve"> (Data!$D$46 - H$86 - H$40)</f>
        <v>19</v>
      </c>
      <c r="I299" s="8">
        <f xml:space="preserve"> (Data!$D$46 - I$86 - I$40)</f>
        <v>18</v>
      </c>
      <c r="J299" s="8">
        <f xml:space="preserve"> (Data!$D$46 - J$86 - J$40)</f>
        <v>18</v>
      </c>
      <c r="K299" s="8">
        <f xml:space="preserve"> (Data!$D$46 - K$86 - K$40)</f>
        <v>17</v>
      </c>
      <c r="L299" s="8">
        <f xml:space="preserve"> (Data!$D$46 - L$86 - L$40)</f>
        <v>16</v>
      </c>
      <c r="M299" s="8">
        <f xml:space="preserve"> (Data!$D$46 - M$86 - M$40)</f>
        <v>16</v>
      </c>
      <c r="N299" s="8">
        <f xml:space="preserve"> (Data!$D$46 - N$86 - N$40)</f>
        <v>16</v>
      </c>
      <c r="O299" s="8">
        <f xml:space="preserve"> (Data!$D$46 - O$86 - O$40)</f>
        <v>15</v>
      </c>
      <c r="P299" s="8">
        <f xml:space="preserve"> (Data!$D$46 - P$86 - P$40)</f>
        <v>15</v>
      </c>
      <c r="Q299" s="8">
        <f xml:space="preserve"> (Data!$D$46 - Q$86 - Q$40)</f>
        <v>14</v>
      </c>
      <c r="R299" s="8">
        <f xml:space="preserve"> (Data!$D$46 - R$86 - R$40)</f>
        <v>14</v>
      </c>
      <c r="S299" s="8">
        <f xml:space="preserve"> (Data!$D$46 - S$86 - S$40)</f>
        <v>14</v>
      </c>
      <c r="T299" s="8">
        <f xml:space="preserve"> (Data!$D$46 - T$86 - T$40)</f>
        <v>13</v>
      </c>
      <c r="U299" s="8">
        <f xml:space="preserve"> (Data!$D$46 - U$86 - U$40)</f>
        <v>13</v>
      </c>
    </row>
    <row r="300" spans="1:21">
      <c r="A300" s="8" t="s">
        <v>64</v>
      </c>
      <c r="B300" s="8">
        <f xml:space="preserve"> (Data!$D$46 - B$85 - B$40)</f>
        <v>20</v>
      </c>
      <c r="C300" s="8">
        <f xml:space="preserve"> (Data!$D$46 - C$85 - C$40)</f>
        <v>19</v>
      </c>
      <c r="D300" s="8">
        <f xml:space="preserve"> (Data!$D$46 - D$85 - D$40)</f>
        <v>19</v>
      </c>
      <c r="E300" s="8">
        <f xml:space="preserve"> (Data!$D$46 - E$85 - E$40)</f>
        <v>17</v>
      </c>
      <c r="F300" s="8">
        <f xml:space="preserve"> (Data!$D$46 - F$85 - F$40)</f>
        <v>17</v>
      </c>
      <c r="G300" s="8">
        <f xml:space="preserve"> (Data!$D$46 - G$85 - G$40)</f>
        <v>16</v>
      </c>
      <c r="H300" s="8">
        <f xml:space="preserve"> (Data!$D$46 - H$85 - H$40)</f>
        <v>16</v>
      </c>
      <c r="I300" s="8">
        <f xml:space="preserve"> (Data!$D$46 - I$85 - I$40)</f>
        <v>15</v>
      </c>
      <c r="J300" s="8">
        <f xml:space="preserve"> (Data!$D$46 - J$85 - J$40)</f>
        <v>15</v>
      </c>
      <c r="K300" s="8">
        <f xml:space="preserve"> (Data!$D$46 - K$85 - K$40)</f>
        <v>13</v>
      </c>
      <c r="L300" s="8">
        <f xml:space="preserve"> (Data!$D$46 - L$85 - L$40)</f>
        <v>12</v>
      </c>
      <c r="M300" s="8">
        <f xml:space="preserve"> (Data!$D$46 - M$85 - M$40)</f>
        <v>12</v>
      </c>
      <c r="N300" s="8">
        <f xml:space="preserve"> (Data!$D$46 - N$85 - N$40)</f>
        <v>11</v>
      </c>
      <c r="O300" s="8">
        <f xml:space="preserve"> (Data!$D$46 - O$85 - O$40)</f>
        <v>11</v>
      </c>
      <c r="P300" s="8">
        <f xml:space="preserve"> (Data!$D$46 - P$85 - P$40)</f>
        <v>10</v>
      </c>
      <c r="Q300" s="8">
        <f xml:space="preserve"> (Data!$D$46 - Q$85 - Q$40)</f>
        <v>10</v>
      </c>
      <c r="R300" s="8">
        <f xml:space="preserve"> (Data!$D$46 - R$85 - R$40)</f>
        <v>9</v>
      </c>
      <c r="S300" s="8">
        <f xml:space="preserve"> (Data!$D$46 - S$85 - S$40)</f>
        <v>9</v>
      </c>
      <c r="T300" s="8">
        <f xml:space="preserve"> (Data!$D$46 - T$85 - T$40)</f>
        <v>8</v>
      </c>
      <c r="U300" s="8">
        <f xml:space="preserve"> (Data!$D$46 - U$85 - U$40)</f>
        <v>8</v>
      </c>
    </row>
    <row r="301" spans="1:21">
      <c r="A301" s="8" t="s">
        <v>65</v>
      </c>
      <c r="B301" s="8">
        <f xml:space="preserve"> (Data!$D$46 - B$85 - B$40)</f>
        <v>20</v>
      </c>
      <c r="C301" s="8">
        <f xml:space="preserve"> (Data!$D$46 - C$85 - C$40)</f>
        <v>19</v>
      </c>
      <c r="D301" s="8">
        <f xml:space="preserve"> (Data!$D$46 - D$85 - D$40)</f>
        <v>19</v>
      </c>
      <c r="E301" s="8">
        <f xml:space="preserve"> (Data!$D$46 - E$85 - E$40)</f>
        <v>17</v>
      </c>
      <c r="F301" s="8">
        <f xml:space="preserve"> (Data!$D$46 - F$85 - F$40)</f>
        <v>17</v>
      </c>
      <c r="G301" s="8">
        <f xml:space="preserve"> (Data!$D$46 - G$85 - G$40)</f>
        <v>16</v>
      </c>
      <c r="H301" s="8">
        <f xml:space="preserve"> (Data!$D$46 - H$85 - H$40)</f>
        <v>16</v>
      </c>
      <c r="I301" s="8">
        <f xml:space="preserve"> (Data!$D$46 - I$85 - I$40)</f>
        <v>15</v>
      </c>
      <c r="J301" s="8">
        <f xml:space="preserve"> (Data!$D$46 - J$85 - J$40)</f>
        <v>15</v>
      </c>
      <c r="K301" s="8">
        <f xml:space="preserve"> (Data!$D$46 - K$85 - K$40)</f>
        <v>13</v>
      </c>
      <c r="L301" s="8">
        <f xml:space="preserve"> (Data!$D$46 - L$85 - L$40)</f>
        <v>12</v>
      </c>
      <c r="M301" s="8">
        <f xml:space="preserve"> (Data!$D$46 - M$85 - M$40)</f>
        <v>12</v>
      </c>
      <c r="N301" s="8">
        <f xml:space="preserve"> (Data!$D$46 - N$85 - N$40)</f>
        <v>11</v>
      </c>
      <c r="O301" s="8">
        <f xml:space="preserve"> (Data!$D$46 - O$85 - O$40)</f>
        <v>11</v>
      </c>
      <c r="P301" s="8">
        <f xml:space="preserve"> (Data!$D$46 - P$85 - P$40)</f>
        <v>10</v>
      </c>
      <c r="Q301" s="8">
        <f xml:space="preserve"> (Data!$D$46 - Q$85 - Q$40)</f>
        <v>10</v>
      </c>
      <c r="R301" s="8">
        <f xml:space="preserve"> (Data!$D$46 - R$85 - R$40)</f>
        <v>9</v>
      </c>
      <c r="S301" s="8">
        <f xml:space="preserve"> (Data!$D$46 - S$85 - S$40)</f>
        <v>9</v>
      </c>
      <c r="T301" s="8">
        <f xml:space="preserve"> (Data!$D$46 - T$85 - T$40)</f>
        <v>8</v>
      </c>
      <c r="U301" s="8">
        <f xml:space="preserve"> (Data!$D$46 - U$85 - U$40)</f>
        <v>8</v>
      </c>
    </row>
    <row r="302" spans="1:21">
      <c r="A302" s="8" t="s">
        <v>66</v>
      </c>
      <c r="B302" s="8">
        <f xml:space="preserve"> (Data!$D$46 - B$84 - B$40)</f>
        <v>20</v>
      </c>
      <c r="C302" s="8">
        <f xml:space="preserve"> (Data!$D$46 - C$84 - C$40)</f>
        <v>19</v>
      </c>
      <c r="D302" s="8">
        <f xml:space="preserve"> (Data!$D$46 - D$84 - D$40)</f>
        <v>19</v>
      </c>
      <c r="E302" s="8">
        <f xml:space="preserve"> (Data!$D$46 - E$84 - E$40)</f>
        <v>18</v>
      </c>
      <c r="F302" s="8">
        <f xml:space="preserve"> (Data!$D$46 - F$84 - F$40)</f>
        <v>18</v>
      </c>
      <c r="G302" s="8">
        <f xml:space="preserve"> (Data!$D$46 - G$84 - G$40)</f>
        <v>17</v>
      </c>
      <c r="H302" s="8">
        <f xml:space="preserve"> (Data!$D$46 - H$84 - H$40)</f>
        <v>17</v>
      </c>
      <c r="I302" s="8">
        <f xml:space="preserve"> (Data!$D$46 - I$84 - I$40)</f>
        <v>16</v>
      </c>
      <c r="J302" s="8">
        <f xml:space="preserve"> (Data!$D$46 - J$84 - J$40)</f>
        <v>16</v>
      </c>
      <c r="K302" s="8">
        <f xml:space="preserve"> (Data!$D$46 - K$84 - K$40)</f>
        <v>14</v>
      </c>
      <c r="L302" s="8">
        <f xml:space="preserve"> (Data!$D$46 - L$84 - L$40)</f>
        <v>13</v>
      </c>
      <c r="M302" s="8">
        <f xml:space="preserve"> (Data!$D$46 - M$84 - M$40)</f>
        <v>13</v>
      </c>
      <c r="N302" s="8">
        <f xml:space="preserve"> (Data!$D$46 - N$84 - N$40)</f>
        <v>11</v>
      </c>
      <c r="O302" s="8">
        <f xml:space="preserve"> (Data!$D$46 - O$84 - O$40)</f>
        <v>11</v>
      </c>
      <c r="P302" s="8">
        <f xml:space="preserve"> (Data!$D$46 - P$84 - P$40)</f>
        <v>10</v>
      </c>
      <c r="Q302" s="8">
        <f xml:space="preserve"> (Data!$D$46 - Q$84 - Q$40)</f>
        <v>10</v>
      </c>
      <c r="R302" s="8">
        <f xml:space="preserve"> (Data!$D$46 - R$84 - R$40)</f>
        <v>9</v>
      </c>
      <c r="S302" s="8">
        <f xml:space="preserve"> (Data!$D$46 - S$84 - S$40)</f>
        <v>9</v>
      </c>
      <c r="T302" s="8">
        <f xml:space="preserve"> (Data!$D$46 - T$84 - T$40)</f>
        <v>8</v>
      </c>
      <c r="U302" s="8">
        <f xml:space="preserve"> (Data!$D$46 - U$84 - U$40)</f>
        <v>8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22</v>
      </c>
      <c r="C306" s="8">
        <f xml:space="preserve"> (Data!$E$44 - C$86 - C$40)</f>
        <v>21</v>
      </c>
      <c r="D306" s="8">
        <f xml:space="preserve"> (Data!$E$44 - D$86 - D$40)</f>
        <v>21</v>
      </c>
      <c r="E306" s="8">
        <f xml:space="preserve"> (Data!$E$44 - E$86 - E$40)</f>
        <v>20</v>
      </c>
      <c r="F306" s="8">
        <f xml:space="preserve"> (Data!$E$44 - F$86 - F$40)</f>
        <v>20</v>
      </c>
      <c r="G306" s="8">
        <f xml:space="preserve"> (Data!$E$44 - G$86 - G$40)</f>
        <v>19</v>
      </c>
      <c r="H306" s="8">
        <f xml:space="preserve"> (Data!$E$44 - H$86 - H$40)</f>
        <v>19</v>
      </c>
      <c r="I306" s="8">
        <f xml:space="preserve"> (Data!$E$44 - I$86 - I$40)</f>
        <v>18</v>
      </c>
      <c r="J306" s="8">
        <f xml:space="preserve"> (Data!$E$44 - J$86 - J$40)</f>
        <v>18</v>
      </c>
      <c r="K306" s="8">
        <f xml:space="preserve"> (Data!$E$44 - K$86 - K$40)</f>
        <v>17</v>
      </c>
      <c r="L306" s="8">
        <f xml:space="preserve"> (Data!$E$44 - L$86 - L$40)</f>
        <v>16</v>
      </c>
      <c r="M306" s="8">
        <f xml:space="preserve"> (Data!$E$44 - M$86 - M$40)</f>
        <v>16</v>
      </c>
      <c r="N306" s="8">
        <f xml:space="preserve"> (Data!$E$44 - N$86 - N$40)</f>
        <v>16</v>
      </c>
      <c r="O306" s="8">
        <f xml:space="preserve"> (Data!$E$44 - O$86 - O$40)</f>
        <v>15</v>
      </c>
      <c r="P306" s="8">
        <f xml:space="preserve"> (Data!$E$44 - P$86 - P$40)</f>
        <v>15</v>
      </c>
      <c r="Q306" s="8">
        <f xml:space="preserve"> (Data!$E$44 - Q$86 - Q$40)</f>
        <v>14</v>
      </c>
      <c r="R306" s="8">
        <f xml:space="preserve"> (Data!$E$44 - R$86 - R$40)</f>
        <v>14</v>
      </c>
      <c r="S306" s="8">
        <f xml:space="preserve"> (Data!$E$44 - S$86 - S$40)</f>
        <v>14</v>
      </c>
      <c r="T306" s="8">
        <f xml:space="preserve"> (Data!$E$44 - T$86 - T$40)</f>
        <v>13</v>
      </c>
      <c r="U306" s="8">
        <f xml:space="preserve"> (Data!$E$44 - U$86 - U$40)</f>
        <v>13</v>
      </c>
    </row>
    <row r="307" spans="1:21">
      <c r="A307" s="8" t="s">
        <v>64</v>
      </c>
      <c r="B307" s="8">
        <f xml:space="preserve"> (Data!$E$44 - B$85 - B$40)</f>
        <v>20</v>
      </c>
      <c r="C307" s="8">
        <f xml:space="preserve"> (Data!$E$44 - C$85 - C$40)</f>
        <v>19</v>
      </c>
      <c r="D307" s="8">
        <f xml:space="preserve"> (Data!$E$44 - D$85 - D$40)</f>
        <v>19</v>
      </c>
      <c r="E307" s="8">
        <f xml:space="preserve"> (Data!$E$44 - E$85 - E$40)</f>
        <v>17</v>
      </c>
      <c r="F307" s="8">
        <f xml:space="preserve"> (Data!$E$44 - F$85 - F$40)</f>
        <v>17</v>
      </c>
      <c r="G307" s="8">
        <f xml:space="preserve"> (Data!$E$44 - G$85 - G$40)</f>
        <v>16</v>
      </c>
      <c r="H307" s="8">
        <f xml:space="preserve"> (Data!$E$44 - H$85 - H$40)</f>
        <v>16</v>
      </c>
      <c r="I307" s="8">
        <f xml:space="preserve"> (Data!$E$44 - I$85 - I$40)</f>
        <v>15</v>
      </c>
      <c r="J307" s="8">
        <f xml:space="preserve"> (Data!$E$44 - J$85 - J$40)</f>
        <v>15</v>
      </c>
      <c r="K307" s="8">
        <f xml:space="preserve"> (Data!$E$44 - K$85 - K$40)</f>
        <v>13</v>
      </c>
      <c r="L307" s="8">
        <f xml:space="preserve"> (Data!$E$44 - L$85 - L$40)</f>
        <v>12</v>
      </c>
      <c r="M307" s="8">
        <f xml:space="preserve"> (Data!$E$44 - M$85 - M$40)</f>
        <v>12</v>
      </c>
      <c r="N307" s="8">
        <f xml:space="preserve"> (Data!$E$44 - N$85 - N$40)</f>
        <v>11</v>
      </c>
      <c r="O307" s="8">
        <f xml:space="preserve"> (Data!$E$44 - O$85 - O$40)</f>
        <v>11</v>
      </c>
      <c r="P307" s="8">
        <f xml:space="preserve"> (Data!$E$44 - P$85 - P$40)</f>
        <v>10</v>
      </c>
      <c r="Q307" s="8">
        <f xml:space="preserve"> (Data!$E$44 - Q$85 - Q$40)</f>
        <v>10</v>
      </c>
      <c r="R307" s="8">
        <f xml:space="preserve"> (Data!$E$44 - R$85 - R$40)</f>
        <v>9</v>
      </c>
      <c r="S307" s="8">
        <f xml:space="preserve"> (Data!$E$44 - S$85 - S$40)</f>
        <v>9</v>
      </c>
      <c r="T307" s="8">
        <f xml:space="preserve"> (Data!$E$44 - T$85 - T$40)</f>
        <v>8</v>
      </c>
      <c r="U307" s="8">
        <f xml:space="preserve"> (Data!$E$44 - U$85 - U$40)</f>
        <v>8</v>
      </c>
    </row>
    <row r="308" spans="1:21">
      <c r="A308" s="8" t="s">
        <v>65</v>
      </c>
      <c r="B308" s="8">
        <f xml:space="preserve"> (Data!$E$44 - B$85 - B$40)</f>
        <v>20</v>
      </c>
      <c r="C308" s="8">
        <f xml:space="preserve"> (Data!$E$44 - C$85 - C$40)</f>
        <v>19</v>
      </c>
      <c r="D308" s="8">
        <f xml:space="preserve"> (Data!$E$44 - D$85 - D$40)</f>
        <v>19</v>
      </c>
      <c r="E308" s="8">
        <f xml:space="preserve"> (Data!$E$44 - E$85 - E$40)</f>
        <v>17</v>
      </c>
      <c r="F308" s="8">
        <f xml:space="preserve"> (Data!$E$44 - F$85 - F$40)</f>
        <v>17</v>
      </c>
      <c r="G308" s="8">
        <f xml:space="preserve"> (Data!$E$44 - G$85 - G$40)</f>
        <v>16</v>
      </c>
      <c r="H308" s="8">
        <f xml:space="preserve"> (Data!$E$44 - H$85 - H$40)</f>
        <v>16</v>
      </c>
      <c r="I308" s="8">
        <f xml:space="preserve"> (Data!$E$44 - I$85 - I$40)</f>
        <v>15</v>
      </c>
      <c r="J308" s="8">
        <f xml:space="preserve"> (Data!$E$44 - J$85 - J$40)</f>
        <v>15</v>
      </c>
      <c r="K308" s="8">
        <f xml:space="preserve"> (Data!$E$44 - K$85 - K$40)</f>
        <v>13</v>
      </c>
      <c r="L308" s="8">
        <f xml:space="preserve"> (Data!$E$44 - L$85 - L$40)</f>
        <v>12</v>
      </c>
      <c r="M308" s="8">
        <f xml:space="preserve"> (Data!$E$44 - M$85 - M$40)</f>
        <v>12</v>
      </c>
      <c r="N308" s="8">
        <f xml:space="preserve"> (Data!$E$44 - N$85 - N$40)</f>
        <v>11</v>
      </c>
      <c r="O308" s="8">
        <f xml:space="preserve"> (Data!$E$44 - O$85 - O$40)</f>
        <v>11</v>
      </c>
      <c r="P308" s="8">
        <f xml:space="preserve"> (Data!$E$44 - P$85 - P$40)</f>
        <v>10</v>
      </c>
      <c r="Q308" s="8">
        <f xml:space="preserve"> (Data!$E$44 - Q$85 - Q$40)</f>
        <v>10</v>
      </c>
      <c r="R308" s="8">
        <f xml:space="preserve"> (Data!$E$44 - R$85 - R$40)</f>
        <v>9</v>
      </c>
      <c r="S308" s="8">
        <f xml:space="preserve"> (Data!$E$44 - S$85 - S$40)</f>
        <v>9</v>
      </c>
      <c r="T308" s="8">
        <f xml:space="preserve"> (Data!$E$44 - T$85 - T$40)</f>
        <v>8</v>
      </c>
      <c r="U308" s="8">
        <f xml:space="preserve"> (Data!$E$44 - U$85 - U$40)</f>
        <v>8</v>
      </c>
    </row>
    <row r="309" spans="1:21">
      <c r="A309" s="8" t="s">
        <v>66</v>
      </c>
      <c r="B309" s="8">
        <f xml:space="preserve"> (Data!$E$44 - B$84 - B$40)</f>
        <v>20</v>
      </c>
      <c r="C309" s="8">
        <f xml:space="preserve"> (Data!$E$44 - C$84 - C$40)</f>
        <v>19</v>
      </c>
      <c r="D309" s="8">
        <f xml:space="preserve"> (Data!$E$44 - D$84 - D$40)</f>
        <v>19</v>
      </c>
      <c r="E309" s="8">
        <f xml:space="preserve"> (Data!$E$44 - E$84 - E$40)</f>
        <v>18</v>
      </c>
      <c r="F309" s="8">
        <f xml:space="preserve"> (Data!$E$44 - F$84 - F$40)</f>
        <v>18</v>
      </c>
      <c r="G309" s="8">
        <f xml:space="preserve"> (Data!$E$44 - G$84 - G$40)</f>
        <v>17</v>
      </c>
      <c r="H309" s="8">
        <f xml:space="preserve"> (Data!$E$44 - H$84 - H$40)</f>
        <v>17</v>
      </c>
      <c r="I309" s="8">
        <f xml:space="preserve"> (Data!$E$44 - I$84 - I$40)</f>
        <v>16</v>
      </c>
      <c r="J309" s="8">
        <f xml:space="preserve"> (Data!$E$44 - J$84 - J$40)</f>
        <v>16</v>
      </c>
      <c r="K309" s="8">
        <f xml:space="preserve"> (Data!$E$44 - K$84 - K$40)</f>
        <v>14</v>
      </c>
      <c r="L309" s="8">
        <f xml:space="preserve"> (Data!$E$44 - L$84 - L$40)</f>
        <v>13</v>
      </c>
      <c r="M309" s="8">
        <f xml:space="preserve"> (Data!$E$44 - M$84 - M$40)</f>
        <v>13</v>
      </c>
      <c r="N309" s="8">
        <f xml:space="preserve"> (Data!$E$44 - N$84 - N$40)</f>
        <v>11</v>
      </c>
      <c r="O309" s="8">
        <f xml:space="preserve"> (Data!$E$44 - O$84 - O$40)</f>
        <v>11</v>
      </c>
      <c r="P309" s="8">
        <f xml:space="preserve"> (Data!$E$44 - P$84 - P$40)</f>
        <v>10</v>
      </c>
      <c r="Q309" s="8">
        <f xml:space="preserve"> (Data!$E$44 - Q$84 - Q$40)</f>
        <v>10</v>
      </c>
      <c r="R309" s="8">
        <f xml:space="preserve"> (Data!$E$44 - R$84 - R$40)</f>
        <v>9</v>
      </c>
      <c r="S309" s="8">
        <f xml:space="preserve"> (Data!$E$44 - S$84 - S$40)</f>
        <v>9</v>
      </c>
      <c r="T309" s="8">
        <f xml:space="preserve"> (Data!$E$44 - T$84 - T$40)</f>
        <v>8</v>
      </c>
      <c r="U309" s="8">
        <f xml:space="preserve"> (Data!$E$44 - U$84 - U$40)</f>
        <v>8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27</v>
      </c>
      <c r="C311" s="8">
        <f xml:space="preserve"> (Data!$E$45 - C$86 - C$40)</f>
        <v>26</v>
      </c>
      <c r="D311" s="8">
        <f xml:space="preserve"> (Data!$E$45 - D$86 - D$40)</f>
        <v>26</v>
      </c>
      <c r="E311" s="8">
        <f xml:space="preserve"> (Data!$E$45 - E$86 - E$40)</f>
        <v>25</v>
      </c>
      <c r="F311" s="8">
        <f xml:space="preserve"> (Data!$E$45 - F$86 - F$40)</f>
        <v>25</v>
      </c>
      <c r="G311" s="8">
        <f xml:space="preserve"> (Data!$E$45 - G$86 - G$40)</f>
        <v>24</v>
      </c>
      <c r="H311" s="8">
        <f xml:space="preserve"> (Data!$E$45 - H$86 - H$40)</f>
        <v>24</v>
      </c>
      <c r="I311" s="8">
        <f xml:space="preserve"> (Data!$E$45 - I$86 - I$40)</f>
        <v>23</v>
      </c>
      <c r="J311" s="8">
        <f xml:space="preserve"> (Data!$E$45 - J$86 - J$40)</f>
        <v>23</v>
      </c>
      <c r="K311" s="8">
        <f xml:space="preserve"> (Data!$E$45 - K$86 - K$40)</f>
        <v>22</v>
      </c>
      <c r="L311" s="8">
        <f xml:space="preserve"> (Data!$E$45 - L$86 - L$40)</f>
        <v>21</v>
      </c>
      <c r="M311" s="8">
        <f xml:space="preserve"> (Data!$E$45 - M$86 - M$40)</f>
        <v>21</v>
      </c>
      <c r="N311" s="8">
        <f xml:space="preserve"> (Data!$E$45 - N$86 - N$40)</f>
        <v>21</v>
      </c>
      <c r="O311" s="8">
        <f xml:space="preserve"> (Data!$E$45 - O$86 - O$40)</f>
        <v>20</v>
      </c>
      <c r="P311" s="8">
        <f xml:space="preserve"> (Data!$E$45 - P$86 - P$40)</f>
        <v>20</v>
      </c>
      <c r="Q311" s="8">
        <f xml:space="preserve"> (Data!$E$45 - Q$86 - Q$40)</f>
        <v>19</v>
      </c>
      <c r="R311" s="8">
        <f xml:space="preserve"> (Data!$E$45 - R$86 - R$40)</f>
        <v>19</v>
      </c>
      <c r="S311" s="8">
        <f xml:space="preserve"> (Data!$E$45 - S$86 - S$40)</f>
        <v>19</v>
      </c>
      <c r="T311" s="8">
        <f xml:space="preserve"> (Data!$E$45 - T$86 - T$40)</f>
        <v>18</v>
      </c>
      <c r="U311" s="8">
        <f xml:space="preserve"> (Data!$E$45 - U$86 - U$40)</f>
        <v>18</v>
      </c>
    </row>
    <row r="312" spans="1:21">
      <c r="A312" s="8" t="s">
        <v>64</v>
      </c>
      <c r="B312" s="8">
        <f xml:space="preserve"> (Data!$E$45 - B$85 - B$40)</f>
        <v>25</v>
      </c>
      <c r="C312" s="8">
        <f xml:space="preserve"> (Data!$E$45 - C$85 - C$40)</f>
        <v>24</v>
      </c>
      <c r="D312" s="8">
        <f xml:space="preserve"> (Data!$E$45 - D$85 - D$40)</f>
        <v>24</v>
      </c>
      <c r="E312" s="8">
        <f xml:space="preserve"> (Data!$E$45 - E$85 - E$40)</f>
        <v>22</v>
      </c>
      <c r="F312" s="8">
        <f xml:space="preserve"> (Data!$E$45 - F$85 - F$40)</f>
        <v>22</v>
      </c>
      <c r="G312" s="8">
        <f xml:space="preserve"> (Data!$E$45 - G$85 - G$40)</f>
        <v>21</v>
      </c>
      <c r="H312" s="8">
        <f xml:space="preserve"> (Data!$E$45 - H$85 - H$40)</f>
        <v>21</v>
      </c>
      <c r="I312" s="8">
        <f xml:space="preserve"> (Data!$E$45 - I$85 - I$40)</f>
        <v>20</v>
      </c>
      <c r="J312" s="8">
        <f xml:space="preserve"> (Data!$E$45 - J$85 - J$40)</f>
        <v>20</v>
      </c>
      <c r="K312" s="8">
        <f xml:space="preserve"> (Data!$E$45 - K$85 - K$40)</f>
        <v>18</v>
      </c>
      <c r="L312" s="8">
        <f xml:space="preserve"> (Data!$E$45 - L$85 - L$40)</f>
        <v>17</v>
      </c>
      <c r="M312" s="8">
        <f xml:space="preserve"> (Data!$E$45 - M$85 - M$40)</f>
        <v>17</v>
      </c>
      <c r="N312" s="8">
        <f xml:space="preserve"> (Data!$E$45 - N$85 - N$40)</f>
        <v>16</v>
      </c>
      <c r="O312" s="8">
        <f xml:space="preserve"> (Data!$E$45 - O$85 - O$40)</f>
        <v>16</v>
      </c>
      <c r="P312" s="8">
        <f xml:space="preserve"> (Data!$E$45 - P$85 - P$40)</f>
        <v>15</v>
      </c>
      <c r="Q312" s="8">
        <f xml:space="preserve"> (Data!$E$45 - Q$85 - Q$40)</f>
        <v>15</v>
      </c>
      <c r="R312" s="8">
        <f xml:space="preserve"> (Data!$E$45 - R$85 - R$40)</f>
        <v>14</v>
      </c>
      <c r="S312" s="8">
        <f xml:space="preserve"> (Data!$E$45 - S$85 - S$40)</f>
        <v>14</v>
      </c>
      <c r="T312" s="8">
        <f xml:space="preserve"> (Data!$E$45 - T$85 - T$40)</f>
        <v>13</v>
      </c>
      <c r="U312" s="8">
        <f xml:space="preserve"> (Data!$E$45 - U$85 - U$40)</f>
        <v>13</v>
      </c>
    </row>
    <row r="313" spans="1:21">
      <c r="A313" s="8" t="s">
        <v>65</v>
      </c>
      <c r="B313" s="8">
        <f xml:space="preserve"> (Data!$E$45 - B$85 - B$40)</f>
        <v>25</v>
      </c>
      <c r="C313" s="8">
        <f xml:space="preserve"> (Data!$E$45 - C$85 - C$40)</f>
        <v>24</v>
      </c>
      <c r="D313" s="8">
        <f xml:space="preserve"> (Data!$E$45 - D$85 - D$40)</f>
        <v>24</v>
      </c>
      <c r="E313" s="8">
        <f xml:space="preserve"> (Data!$E$45 - E$85 - E$40)</f>
        <v>22</v>
      </c>
      <c r="F313" s="8">
        <f xml:space="preserve"> (Data!$E$45 - F$85 - F$40)</f>
        <v>22</v>
      </c>
      <c r="G313" s="8">
        <f xml:space="preserve"> (Data!$E$45 - G$85 - G$40)</f>
        <v>21</v>
      </c>
      <c r="H313" s="8">
        <f xml:space="preserve"> (Data!$E$45 - H$85 - H$40)</f>
        <v>21</v>
      </c>
      <c r="I313" s="8">
        <f xml:space="preserve"> (Data!$E$45 - I$85 - I$40)</f>
        <v>20</v>
      </c>
      <c r="J313" s="8">
        <f xml:space="preserve"> (Data!$E$45 - J$85 - J$40)</f>
        <v>20</v>
      </c>
      <c r="K313" s="8">
        <f xml:space="preserve"> (Data!$E$45 - K$85 - K$40)</f>
        <v>18</v>
      </c>
      <c r="L313" s="8">
        <f xml:space="preserve"> (Data!$E$45 - L$85 - L$40)</f>
        <v>17</v>
      </c>
      <c r="M313" s="8">
        <f xml:space="preserve"> (Data!$E$45 - M$85 - M$40)</f>
        <v>17</v>
      </c>
      <c r="N313" s="8">
        <f xml:space="preserve"> (Data!$E$45 - N$85 - N$40)</f>
        <v>16</v>
      </c>
      <c r="O313" s="8">
        <f xml:space="preserve"> (Data!$E$45 - O$85 - O$40)</f>
        <v>16</v>
      </c>
      <c r="P313" s="8">
        <f xml:space="preserve"> (Data!$E$45 - P$85 - P$40)</f>
        <v>15</v>
      </c>
      <c r="Q313" s="8">
        <f xml:space="preserve"> (Data!$E$45 - Q$85 - Q$40)</f>
        <v>15</v>
      </c>
      <c r="R313" s="8">
        <f xml:space="preserve"> (Data!$E$45 - R$85 - R$40)</f>
        <v>14</v>
      </c>
      <c r="S313" s="8">
        <f xml:space="preserve"> (Data!$E$45 - S$85 - S$40)</f>
        <v>14</v>
      </c>
      <c r="T313" s="8">
        <f xml:space="preserve"> (Data!$E$45 - T$85 - T$40)</f>
        <v>13</v>
      </c>
      <c r="U313" s="8">
        <f xml:space="preserve"> (Data!$E$45 - U$85 - U$40)</f>
        <v>13</v>
      </c>
    </row>
    <row r="314" spans="1:21">
      <c r="A314" s="8" t="s">
        <v>66</v>
      </c>
      <c r="B314" s="8">
        <f xml:space="preserve"> (Data!$E$45 - B$84 - B$40)</f>
        <v>25</v>
      </c>
      <c r="C314" s="8">
        <f xml:space="preserve"> (Data!$E$45 - C$84 - C$40)</f>
        <v>24</v>
      </c>
      <c r="D314" s="8">
        <f xml:space="preserve"> (Data!$E$45 - D$84 - D$40)</f>
        <v>24</v>
      </c>
      <c r="E314" s="8">
        <f xml:space="preserve"> (Data!$E$45 - E$84 - E$40)</f>
        <v>23</v>
      </c>
      <c r="F314" s="8">
        <f xml:space="preserve"> (Data!$E$45 - F$84 - F$40)</f>
        <v>23</v>
      </c>
      <c r="G314" s="8">
        <f xml:space="preserve"> (Data!$E$45 - G$84 - G$40)</f>
        <v>22</v>
      </c>
      <c r="H314" s="8">
        <f xml:space="preserve"> (Data!$E$45 - H$84 - H$40)</f>
        <v>22</v>
      </c>
      <c r="I314" s="8">
        <f xml:space="preserve"> (Data!$E$45 - I$84 - I$40)</f>
        <v>21</v>
      </c>
      <c r="J314" s="8">
        <f xml:space="preserve"> (Data!$E$45 - J$84 - J$40)</f>
        <v>21</v>
      </c>
      <c r="K314" s="8">
        <f xml:space="preserve"> (Data!$E$45 - K$84 - K$40)</f>
        <v>19</v>
      </c>
      <c r="L314" s="8">
        <f xml:space="preserve"> (Data!$E$45 - L$84 - L$40)</f>
        <v>18</v>
      </c>
      <c r="M314" s="8">
        <f xml:space="preserve"> (Data!$E$45 - M$84 - M$40)</f>
        <v>18</v>
      </c>
      <c r="N314" s="8">
        <f xml:space="preserve"> (Data!$E$45 - N$84 - N$40)</f>
        <v>16</v>
      </c>
      <c r="O314" s="8">
        <f xml:space="preserve"> (Data!$E$45 - O$84 - O$40)</f>
        <v>16</v>
      </c>
      <c r="P314" s="8">
        <f xml:space="preserve"> (Data!$E$45 - P$84 - P$40)</f>
        <v>15</v>
      </c>
      <c r="Q314" s="8">
        <f xml:space="preserve"> (Data!$E$45 - Q$84 - Q$40)</f>
        <v>15</v>
      </c>
      <c r="R314" s="8">
        <f xml:space="preserve"> (Data!$E$45 - R$84 - R$40)</f>
        <v>14</v>
      </c>
      <c r="S314" s="8">
        <f xml:space="preserve"> (Data!$E$45 - S$84 - S$40)</f>
        <v>14</v>
      </c>
      <c r="T314" s="8">
        <f xml:space="preserve"> (Data!$E$45 - T$84 - T$40)</f>
        <v>13</v>
      </c>
      <c r="U314" s="8">
        <f xml:space="preserve"> (Data!$E$45 - U$84 - U$40)</f>
        <v>13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32</v>
      </c>
      <c r="C316" s="8">
        <f xml:space="preserve"> (Data!$E$46 - C$86 - C$40)</f>
        <v>31</v>
      </c>
      <c r="D316" s="8">
        <f xml:space="preserve"> (Data!$E$46 - D$86 - D$40)</f>
        <v>31</v>
      </c>
      <c r="E316" s="8">
        <f xml:space="preserve"> (Data!$E$46 - E$86 - E$40)</f>
        <v>30</v>
      </c>
      <c r="F316" s="8">
        <f xml:space="preserve"> (Data!$E$46 - F$86 - F$40)</f>
        <v>30</v>
      </c>
      <c r="G316" s="8">
        <f xml:space="preserve"> (Data!$E$46 - G$86 - G$40)</f>
        <v>29</v>
      </c>
      <c r="H316" s="8">
        <f xml:space="preserve"> (Data!$E$46 - H$86 - H$40)</f>
        <v>29</v>
      </c>
      <c r="I316" s="8">
        <f xml:space="preserve"> (Data!$E$46 - I$86 - I$40)</f>
        <v>28</v>
      </c>
      <c r="J316" s="8">
        <f xml:space="preserve"> (Data!$E$46 - J$86 - J$40)</f>
        <v>28</v>
      </c>
      <c r="K316" s="8">
        <f xml:space="preserve"> (Data!$E$46 - K$86 - K$40)</f>
        <v>27</v>
      </c>
      <c r="L316" s="8">
        <f xml:space="preserve"> (Data!$E$46 - L$86 - L$40)</f>
        <v>26</v>
      </c>
      <c r="M316" s="8">
        <f xml:space="preserve"> (Data!$E$46 - M$86 - M$40)</f>
        <v>26</v>
      </c>
      <c r="N316" s="8">
        <f xml:space="preserve"> (Data!$E$46 - N$86 - N$40)</f>
        <v>26</v>
      </c>
      <c r="O316" s="8">
        <f xml:space="preserve"> (Data!$E$46 - O$86 - O$40)</f>
        <v>25</v>
      </c>
      <c r="P316" s="8">
        <f xml:space="preserve"> (Data!$E$46 - P$86 - P$40)</f>
        <v>25</v>
      </c>
      <c r="Q316" s="8">
        <f xml:space="preserve"> (Data!$E$46 - Q$86 - Q$40)</f>
        <v>24</v>
      </c>
      <c r="R316" s="8">
        <f xml:space="preserve"> (Data!$E$46 - R$86 - R$40)</f>
        <v>24</v>
      </c>
      <c r="S316" s="8">
        <f xml:space="preserve"> (Data!$E$46 - S$86 - S$40)</f>
        <v>24</v>
      </c>
      <c r="T316" s="8">
        <f xml:space="preserve"> (Data!$E$46 - T$86 - T$40)</f>
        <v>23</v>
      </c>
      <c r="U316" s="8">
        <f xml:space="preserve"> (Data!$E$46 - U$86 - U$40)</f>
        <v>23</v>
      </c>
    </row>
    <row r="317" spans="1:21">
      <c r="A317" s="8" t="s">
        <v>64</v>
      </c>
      <c r="B317" s="8">
        <f xml:space="preserve"> (Data!$E$46 - B$85 - B$40)</f>
        <v>30</v>
      </c>
      <c r="C317" s="8">
        <f xml:space="preserve"> (Data!$E$46 - C$85 - C$40)</f>
        <v>29</v>
      </c>
      <c r="D317" s="8">
        <f xml:space="preserve"> (Data!$E$46 - D$85 - D$40)</f>
        <v>29</v>
      </c>
      <c r="E317" s="8">
        <f xml:space="preserve"> (Data!$E$46 - E$85 - E$40)</f>
        <v>27</v>
      </c>
      <c r="F317" s="8">
        <f xml:space="preserve"> (Data!$E$46 - F$85 - F$40)</f>
        <v>27</v>
      </c>
      <c r="G317" s="8">
        <f xml:space="preserve"> (Data!$E$46 - G$85 - G$40)</f>
        <v>26</v>
      </c>
      <c r="H317" s="8">
        <f xml:space="preserve"> (Data!$E$46 - H$85 - H$40)</f>
        <v>26</v>
      </c>
      <c r="I317" s="8">
        <f xml:space="preserve"> (Data!$E$46 - I$85 - I$40)</f>
        <v>25</v>
      </c>
      <c r="J317" s="8">
        <f xml:space="preserve"> (Data!$E$46 - J$85 - J$40)</f>
        <v>25</v>
      </c>
      <c r="K317" s="8">
        <f xml:space="preserve"> (Data!$E$46 - K$85 - K$40)</f>
        <v>23</v>
      </c>
      <c r="L317" s="8">
        <f xml:space="preserve"> (Data!$E$46 - L$85 - L$40)</f>
        <v>22</v>
      </c>
      <c r="M317" s="8">
        <f xml:space="preserve"> (Data!$E$46 - M$85 - M$40)</f>
        <v>22</v>
      </c>
      <c r="N317" s="8">
        <f xml:space="preserve"> (Data!$E$46 - N$85 - N$40)</f>
        <v>21</v>
      </c>
      <c r="O317" s="8">
        <f xml:space="preserve"> (Data!$E$46 - O$85 - O$40)</f>
        <v>21</v>
      </c>
      <c r="P317" s="8">
        <f xml:space="preserve"> (Data!$E$46 - P$85 - P$40)</f>
        <v>20</v>
      </c>
      <c r="Q317" s="8">
        <f xml:space="preserve"> (Data!$E$46 - Q$85 - Q$40)</f>
        <v>20</v>
      </c>
      <c r="R317" s="8">
        <f xml:space="preserve"> (Data!$E$46 - R$85 - R$40)</f>
        <v>19</v>
      </c>
      <c r="S317" s="8">
        <f xml:space="preserve"> (Data!$E$46 - S$85 - S$40)</f>
        <v>19</v>
      </c>
      <c r="T317" s="8">
        <f xml:space="preserve"> (Data!$E$46 - T$85 - T$40)</f>
        <v>18</v>
      </c>
      <c r="U317" s="8">
        <f xml:space="preserve"> (Data!$E$46 - U$85 - U$40)</f>
        <v>18</v>
      </c>
    </row>
    <row r="318" spans="1:21">
      <c r="A318" s="8" t="s">
        <v>65</v>
      </c>
      <c r="B318" s="8">
        <f xml:space="preserve"> (Data!$E$46 - B$85 - B$40)</f>
        <v>30</v>
      </c>
      <c r="C318" s="8">
        <f xml:space="preserve"> (Data!$E$46 - C$85 - C$40)</f>
        <v>29</v>
      </c>
      <c r="D318" s="8">
        <f xml:space="preserve"> (Data!$E$46 - D$85 - D$40)</f>
        <v>29</v>
      </c>
      <c r="E318" s="8">
        <f xml:space="preserve"> (Data!$E$46 - E$85 - E$40)</f>
        <v>27</v>
      </c>
      <c r="F318" s="8">
        <f xml:space="preserve"> (Data!$E$46 - F$85 - F$40)</f>
        <v>27</v>
      </c>
      <c r="G318" s="8">
        <f xml:space="preserve"> (Data!$E$46 - G$85 - G$40)</f>
        <v>26</v>
      </c>
      <c r="H318" s="8">
        <f xml:space="preserve"> (Data!$E$46 - H$85 - H$40)</f>
        <v>26</v>
      </c>
      <c r="I318" s="8">
        <f xml:space="preserve"> (Data!$E$46 - I$85 - I$40)</f>
        <v>25</v>
      </c>
      <c r="J318" s="8">
        <f xml:space="preserve"> (Data!$E$46 - J$85 - J$40)</f>
        <v>25</v>
      </c>
      <c r="K318" s="8">
        <f xml:space="preserve"> (Data!$E$46 - K$85 - K$40)</f>
        <v>23</v>
      </c>
      <c r="L318" s="8">
        <f xml:space="preserve"> (Data!$E$46 - L$85 - L$40)</f>
        <v>22</v>
      </c>
      <c r="M318" s="8">
        <f xml:space="preserve"> (Data!$E$46 - M$85 - M$40)</f>
        <v>22</v>
      </c>
      <c r="N318" s="8">
        <f xml:space="preserve"> (Data!$E$46 - N$85 - N$40)</f>
        <v>21</v>
      </c>
      <c r="O318" s="8">
        <f xml:space="preserve"> (Data!$E$46 - O$85 - O$40)</f>
        <v>21</v>
      </c>
      <c r="P318" s="8">
        <f xml:space="preserve"> (Data!$E$46 - P$85 - P$40)</f>
        <v>20</v>
      </c>
      <c r="Q318" s="8">
        <f xml:space="preserve"> (Data!$E$46 - Q$85 - Q$40)</f>
        <v>20</v>
      </c>
      <c r="R318" s="8">
        <f xml:space="preserve"> (Data!$E$46 - R$85 - R$40)</f>
        <v>19</v>
      </c>
      <c r="S318" s="8">
        <f xml:space="preserve"> (Data!$E$46 - S$85 - S$40)</f>
        <v>19</v>
      </c>
      <c r="T318" s="8">
        <f xml:space="preserve"> (Data!$E$46 - T$85 - T$40)</f>
        <v>18</v>
      </c>
      <c r="U318" s="8">
        <f xml:space="preserve"> (Data!$E$46 - U$85 - U$40)</f>
        <v>18</v>
      </c>
    </row>
    <row r="319" spans="1:21">
      <c r="A319" s="8" t="s">
        <v>66</v>
      </c>
      <c r="B319" s="8">
        <f xml:space="preserve"> (Data!$E$46 - B$84 - B$40)</f>
        <v>30</v>
      </c>
      <c r="C319" s="8">
        <f xml:space="preserve"> (Data!$E$46 - C$84 - C$40)</f>
        <v>29</v>
      </c>
      <c r="D319" s="8">
        <f xml:space="preserve"> (Data!$E$46 - D$84 - D$40)</f>
        <v>29</v>
      </c>
      <c r="E319" s="8">
        <f xml:space="preserve"> (Data!$E$46 - E$84 - E$40)</f>
        <v>28</v>
      </c>
      <c r="F319" s="8">
        <f xml:space="preserve"> (Data!$E$46 - F$84 - F$40)</f>
        <v>28</v>
      </c>
      <c r="G319" s="8">
        <f xml:space="preserve"> (Data!$E$46 - G$84 - G$40)</f>
        <v>27</v>
      </c>
      <c r="H319" s="8">
        <f xml:space="preserve"> (Data!$E$46 - H$84 - H$40)</f>
        <v>27</v>
      </c>
      <c r="I319" s="8">
        <f xml:space="preserve"> (Data!$E$46 - I$84 - I$40)</f>
        <v>26</v>
      </c>
      <c r="J319" s="8">
        <f xml:space="preserve"> (Data!$E$46 - J$84 - J$40)</f>
        <v>26</v>
      </c>
      <c r="K319" s="8">
        <f xml:space="preserve"> (Data!$E$46 - K$84 - K$40)</f>
        <v>24</v>
      </c>
      <c r="L319" s="8">
        <f xml:space="preserve"> (Data!$E$46 - L$84 - L$40)</f>
        <v>23</v>
      </c>
      <c r="M319" s="8">
        <f xml:space="preserve"> (Data!$E$46 - M$84 - M$40)</f>
        <v>23</v>
      </c>
      <c r="N319" s="8">
        <f xml:space="preserve"> (Data!$E$46 - N$84 - N$40)</f>
        <v>21</v>
      </c>
      <c r="O319" s="8">
        <f xml:space="preserve"> (Data!$E$46 - O$84 - O$40)</f>
        <v>21</v>
      </c>
      <c r="P319" s="8">
        <f xml:space="preserve"> (Data!$E$46 - P$84 - P$40)</f>
        <v>20</v>
      </c>
      <c r="Q319" s="8">
        <f xml:space="preserve"> (Data!$E$46 - Q$84 - Q$40)</f>
        <v>20</v>
      </c>
      <c r="R319" s="8">
        <f xml:space="preserve"> (Data!$E$46 - R$84 - R$40)</f>
        <v>19</v>
      </c>
      <c r="S319" s="8">
        <f xml:space="preserve"> (Data!$E$46 - S$84 - S$40)</f>
        <v>19</v>
      </c>
      <c r="T319" s="8">
        <f xml:space="preserve"> (Data!$E$46 - T$84 - T$40)</f>
        <v>18</v>
      </c>
      <c r="U319" s="8">
        <f xml:space="preserve"> (Data!$E$46 - U$84 - U$40)</f>
        <v>18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{15A2FFE6-A951-984F-89CB-CFF63C13A075}</x14:id>
        </ext>
      </extLst>
    </cfRule>
  </conditionalFormatting>
  <conditionalFormatting sqref="B89:U96">
    <cfRule type="cellIs" dxfId="145" priority="42" operator="equal">
      <formula>-1</formula>
    </cfRule>
    <cfRule type="cellIs" dxfId="144" priority="43" operator="equal">
      <formula>1</formula>
    </cfRule>
  </conditionalFormatting>
  <conditionalFormatting sqref="B197:U204">
    <cfRule type="cellIs" dxfId="143" priority="41" operator="greaterThan">
      <formula>0</formula>
    </cfRule>
  </conditionalFormatting>
  <conditionalFormatting sqref="B190:U195">
    <cfRule type="expression" dxfId="142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{8856F2D0-83E9-F843-B096-1A1CCD9F44C6}</x14:id>
        </ext>
      </extLst>
    </cfRule>
  </conditionalFormatting>
  <conditionalFormatting sqref="B39:U46">
    <cfRule type="expression" dxfId="141" priority="36" stopIfTrue="1">
      <formula>B224&gt;0.75</formula>
    </cfRule>
    <cfRule type="expression" dxfId="140" priority="37" stopIfTrue="1">
      <formula>B224&gt;0.5</formula>
    </cfRule>
    <cfRule type="expression" dxfId="139" priority="38">
      <formula>B224&lt;=0.5</formula>
    </cfRule>
  </conditionalFormatting>
  <conditionalFormatting sqref="B9:U14">
    <cfRule type="expression" dxfId="138" priority="4">
      <formula>B$7&lt;=$B$5</formula>
    </cfRule>
    <cfRule type="expression" dxfId="137" priority="8">
      <formula>A9&lt;B9</formula>
    </cfRule>
  </conditionalFormatting>
  <conditionalFormatting sqref="B8:U8">
    <cfRule type="cellIs" dxfId="136" priority="6" operator="lessThan">
      <formula>0</formula>
    </cfRule>
    <cfRule type="cellIs" dxfId="135" priority="7" operator="greaterThan">
      <formula>0</formula>
    </cfRule>
  </conditionalFormatting>
  <conditionalFormatting sqref="B25:U25">
    <cfRule type="expression" dxfId="134" priority="2">
      <formula>B$7&lt;=$B$5</formula>
    </cfRule>
    <cfRule type="expression" dxfId="133" priority="9">
      <formula>B24&gt;0</formula>
    </cfRule>
  </conditionalFormatting>
  <conditionalFormatting sqref="B27:U27">
    <cfRule type="expression" dxfId="132" priority="1">
      <formula>B$7&lt;=$B$5</formula>
    </cfRule>
    <cfRule type="expression" dxfId="131" priority="5">
      <formula>B26&gt;0</formula>
    </cfRule>
  </conditionalFormatting>
  <conditionalFormatting sqref="B15:U15">
    <cfRule type="cellIs" dxfId="130" priority="10" operator="lessThan">
      <formula>0</formula>
    </cfRule>
    <cfRule type="cellIs" dxfId="129" priority="11" operator="greaterThan">
      <formula>0</formula>
    </cfRule>
    <cfRule type="cellIs" dxfId="128" priority="12" operator="greaterThan">
      <formula>$C$221</formula>
    </cfRule>
  </conditionalFormatting>
  <conditionalFormatting sqref="C16:U23">
    <cfRule type="expression" dxfId="127" priority="13" stopIfTrue="1">
      <formula>C16&gt;B16</formula>
    </cfRule>
    <cfRule type="expression" dxfId="126" priority="14">
      <formula>C89=1</formula>
    </cfRule>
  </conditionalFormatting>
  <conditionalFormatting sqref="A16:A23">
    <cfRule type="expression" dxfId="125" priority="15" stopIfTrue="1">
      <formula>B89=0</formula>
    </cfRule>
    <cfRule type="expression" dxfId="124" priority="16">
      <formula>$B89=1</formula>
    </cfRule>
  </conditionalFormatting>
  <conditionalFormatting sqref="B16:U23">
    <cfRule type="expression" dxfId="123" priority="3">
      <formula>B$7&lt;=$B$5</formula>
    </cfRule>
    <cfRule type="expression" dxfId="122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A2FFE6-A951-984F-89CB-CFF63C13A0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8856F2D0-83E9-F843-B096-1A1CCD9F44C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D37C0-32F2-8646-A2F6-EF433CE49201}">
  <sheetPr>
    <pageSetUpPr autoPageBreaks="0"/>
  </sheetPr>
  <dimension ref="A1:CS319"/>
  <sheetViews>
    <sheetView workbookViewId="0">
      <selection activeCell="O28" sqref="O28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94</v>
      </c>
    </row>
    <row r="2" spans="1:97" ht="139.05000000000001" customHeight="1">
      <c r="A2" s="12"/>
    </row>
    <row r="3" spans="1:97" ht="23.25">
      <c r="A3" s="62" t="s">
        <v>19</v>
      </c>
      <c r="B3" s="91" t="s">
        <v>71</v>
      </c>
      <c r="C3" s="91" t="s">
        <v>71</v>
      </c>
      <c r="D3" s="91" t="s">
        <v>71</v>
      </c>
      <c r="E3" s="91" t="s">
        <v>71</v>
      </c>
      <c r="F3" s="91" t="s">
        <v>71</v>
      </c>
      <c r="G3" s="91" t="s">
        <v>71</v>
      </c>
      <c r="H3" s="91" t="s">
        <v>71</v>
      </c>
      <c r="I3" s="91" t="s">
        <v>71</v>
      </c>
      <c r="J3" s="91" t="s">
        <v>71</v>
      </c>
      <c r="K3" s="91" t="s">
        <v>71</v>
      </c>
      <c r="L3" s="91" t="s">
        <v>71</v>
      </c>
      <c r="M3" s="91" t="s">
        <v>71</v>
      </c>
      <c r="N3" s="91" t="s">
        <v>71</v>
      </c>
      <c r="O3" s="91" t="s">
        <v>71</v>
      </c>
      <c r="P3" s="91" t="s">
        <v>71</v>
      </c>
      <c r="Q3" s="91" t="s">
        <v>71</v>
      </c>
      <c r="R3" s="91" t="s">
        <v>71</v>
      </c>
      <c r="S3" s="91" t="s">
        <v>71</v>
      </c>
      <c r="T3" s="91" t="s">
        <v>71</v>
      </c>
      <c r="U3" s="91" t="s">
        <v>71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158</v>
      </c>
      <c r="B5" s="215">
        <v>5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/>
      <c r="G8" s="213">
        <f t="shared" ref="G8:U8" si="1" xml:space="preserve"> IF(G7=1,78,IF(MOD(G7,4)=0,1,0)) - SUM(G190:G195)</f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15</v>
      </c>
      <c r="C9" s="95">
        <v>15</v>
      </c>
      <c r="D9" s="95">
        <v>15</v>
      </c>
      <c r="E9" s="95">
        <v>15</v>
      </c>
      <c r="F9" s="95">
        <v>15</v>
      </c>
      <c r="G9" s="95">
        <v>15</v>
      </c>
      <c r="H9" s="95">
        <v>15</v>
      </c>
      <c r="I9" s="95">
        <v>15</v>
      </c>
      <c r="J9" s="126">
        <v>15</v>
      </c>
      <c r="K9" s="95">
        <v>15</v>
      </c>
      <c r="L9" s="171">
        <v>15</v>
      </c>
      <c r="M9" s="95">
        <v>15</v>
      </c>
      <c r="N9" s="95">
        <v>15</v>
      </c>
      <c r="O9" s="95">
        <v>15</v>
      </c>
      <c r="P9" s="95">
        <v>15</v>
      </c>
      <c r="Q9" s="95">
        <v>15</v>
      </c>
      <c r="R9" s="95">
        <v>15</v>
      </c>
      <c r="S9" s="95">
        <v>15</v>
      </c>
      <c r="T9" s="95">
        <v>15</v>
      </c>
      <c r="U9" s="95">
        <v>15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12</v>
      </c>
      <c r="C10" s="23">
        <v>12</v>
      </c>
      <c r="D10" s="23">
        <v>12</v>
      </c>
      <c r="E10" s="23">
        <v>12</v>
      </c>
      <c r="F10" s="23">
        <v>12</v>
      </c>
      <c r="G10" s="23">
        <v>12</v>
      </c>
      <c r="H10" s="23">
        <v>12</v>
      </c>
      <c r="I10" s="23">
        <v>13</v>
      </c>
      <c r="J10" s="27">
        <v>13</v>
      </c>
      <c r="K10" s="23">
        <v>13</v>
      </c>
      <c r="L10" s="76">
        <v>13</v>
      </c>
      <c r="M10" s="23">
        <v>14</v>
      </c>
      <c r="N10" s="23">
        <v>14</v>
      </c>
      <c r="O10" s="23">
        <v>14</v>
      </c>
      <c r="P10" s="23">
        <v>14</v>
      </c>
      <c r="Q10" s="23">
        <v>15</v>
      </c>
      <c r="R10" s="23">
        <v>15</v>
      </c>
      <c r="S10" s="23">
        <v>15</v>
      </c>
      <c r="T10" s="23">
        <v>15</v>
      </c>
      <c r="U10" s="23">
        <v>16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14</v>
      </c>
      <c r="J11" s="27">
        <v>14</v>
      </c>
      <c r="K11" s="23">
        <v>14</v>
      </c>
      <c r="L11" s="76">
        <v>14</v>
      </c>
      <c r="M11" s="23">
        <v>14</v>
      </c>
      <c r="N11" s="23">
        <v>14</v>
      </c>
      <c r="O11" s="23">
        <v>14</v>
      </c>
      <c r="P11" s="23">
        <v>14</v>
      </c>
      <c r="Q11" s="23">
        <v>14</v>
      </c>
      <c r="R11" s="23">
        <v>14</v>
      </c>
      <c r="S11" s="23">
        <v>14</v>
      </c>
      <c r="T11" s="23">
        <v>14</v>
      </c>
      <c r="U11" s="23">
        <v>14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10</v>
      </c>
      <c r="C12" s="23">
        <v>10</v>
      </c>
      <c r="D12" s="23">
        <v>10</v>
      </c>
      <c r="E12" s="23">
        <v>10</v>
      </c>
      <c r="F12" s="23">
        <v>10</v>
      </c>
      <c r="G12" s="23">
        <v>10</v>
      </c>
      <c r="H12" s="23">
        <v>10</v>
      </c>
      <c r="I12" s="23">
        <v>10</v>
      </c>
      <c r="J12" s="27">
        <v>10</v>
      </c>
      <c r="K12" s="23">
        <v>10</v>
      </c>
      <c r="L12" s="76">
        <v>10</v>
      </c>
      <c r="M12" s="23">
        <v>10</v>
      </c>
      <c r="N12" s="23">
        <v>10</v>
      </c>
      <c r="O12" s="23">
        <v>10</v>
      </c>
      <c r="P12" s="23">
        <v>10</v>
      </c>
      <c r="Q12" s="23">
        <v>10</v>
      </c>
      <c r="R12" s="23">
        <v>10</v>
      </c>
      <c r="S12" s="23">
        <v>10</v>
      </c>
      <c r="T12" s="23">
        <v>10</v>
      </c>
      <c r="U12" s="23">
        <v>10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14</v>
      </c>
      <c r="C13" s="23">
        <v>14</v>
      </c>
      <c r="D13" s="23">
        <v>14</v>
      </c>
      <c r="E13" s="23">
        <v>14</v>
      </c>
      <c r="F13" s="23">
        <v>14</v>
      </c>
      <c r="G13" s="23">
        <v>14</v>
      </c>
      <c r="H13" s="23">
        <v>14</v>
      </c>
      <c r="I13" s="23">
        <v>14</v>
      </c>
      <c r="J13" s="27">
        <v>14</v>
      </c>
      <c r="K13" s="23">
        <v>14</v>
      </c>
      <c r="L13" s="76">
        <v>14</v>
      </c>
      <c r="M13" s="23">
        <v>14</v>
      </c>
      <c r="N13" s="23">
        <v>14</v>
      </c>
      <c r="O13" s="23">
        <v>14</v>
      </c>
      <c r="P13" s="23">
        <v>14</v>
      </c>
      <c r="Q13" s="23">
        <v>14</v>
      </c>
      <c r="R13" s="23">
        <v>14</v>
      </c>
      <c r="S13" s="23">
        <v>14</v>
      </c>
      <c r="T13" s="23">
        <v>14</v>
      </c>
      <c r="U13" s="23">
        <v>14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10</v>
      </c>
      <c r="C14" s="23">
        <v>10</v>
      </c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7">
        <v>10</v>
      </c>
      <c r="K14" s="23">
        <v>10</v>
      </c>
      <c r="L14" s="76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/>
      <c r="G15" s="165">
        <f t="shared" ref="G15:U15" si="2" xml:space="preserve"> G221 - SUM(G197:G204) + F15</f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99">
        <v>0</v>
      </c>
      <c r="K16" s="20">
        <v>0</v>
      </c>
      <c r="L16" s="172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2</v>
      </c>
      <c r="C17" s="20">
        <v>2</v>
      </c>
      <c r="D17" s="20">
        <v>2</v>
      </c>
      <c r="E17" s="20">
        <v>2</v>
      </c>
      <c r="F17" s="20">
        <v>2</v>
      </c>
      <c r="G17" s="20">
        <v>2</v>
      </c>
      <c r="H17" s="20">
        <v>2</v>
      </c>
      <c r="I17" s="20">
        <v>2</v>
      </c>
      <c r="J17" s="99">
        <v>2</v>
      </c>
      <c r="K17" s="20">
        <v>2</v>
      </c>
      <c r="L17" s="172">
        <v>2</v>
      </c>
      <c r="M17" s="20">
        <v>2</v>
      </c>
      <c r="N17" s="20">
        <v>2</v>
      </c>
      <c r="O17" s="20">
        <v>2</v>
      </c>
      <c r="P17" s="20">
        <v>2</v>
      </c>
      <c r="Q17" s="20">
        <v>2</v>
      </c>
      <c r="R17" s="20">
        <v>2</v>
      </c>
      <c r="S17" s="20">
        <v>2</v>
      </c>
      <c r="T17" s="20">
        <v>2</v>
      </c>
      <c r="U17" s="20">
        <v>2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99">
        <v>0</v>
      </c>
      <c r="K19" s="20">
        <v>0</v>
      </c>
      <c r="L19" s="172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/>
      <c r="C20" s="20"/>
      <c r="D20" s="20"/>
      <c r="E20" s="20"/>
      <c r="F20" s="20"/>
      <c r="G20" s="20"/>
      <c r="H20" s="20"/>
      <c r="I20" s="20"/>
      <c r="J20" s="99"/>
      <c r="K20" s="20"/>
      <c r="L20" s="172"/>
      <c r="M20" s="20"/>
      <c r="N20" s="20"/>
      <c r="O20" s="20"/>
      <c r="P20" s="20"/>
      <c r="Q20" s="20"/>
      <c r="R20" s="20"/>
      <c r="S20" s="20"/>
      <c r="T20" s="20"/>
      <c r="U20" s="20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99">
        <v>0</v>
      </c>
      <c r="K21" s="20">
        <v>0</v>
      </c>
      <c r="L21" s="172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6</v>
      </c>
      <c r="C23" s="70">
        <v>6</v>
      </c>
      <c r="D23" s="70">
        <v>6</v>
      </c>
      <c r="E23" s="70">
        <v>6</v>
      </c>
      <c r="F23" s="70">
        <v>6</v>
      </c>
      <c r="G23" s="70">
        <v>7</v>
      </c>
      <c r="H23" s="70">
        <v>8</v>
      </c>
      <c r="I23" s="70">
        <v>9</v>
      </c>
      <c r="J23" s="167">
        <v>10</v>
      </c>
      <c r="K23" s="20">
        <v>11</v>
      </c>
      <c r="L23" s="173">
        <v>12</v>
      </c>
      <c r="M23" s="70">
        <v>13</v>
      </c>
      <c r="N23" s="70">
        <v>14</v>
      </c>
      <c r="O23" s="70">
        <v>15</v>
      </c>
      <c r="P23" s="70">
        <v>16</v>
      </c>
      <c r="Q23" s="70">
        <v>17</v>
      </c>
      <c r="R23" s="70">
        <v>18</v>
      </c>
      <c r="S23" s="70">
        <v>19</v>
      </c>
      <c r="T23" s="70">
        <v>20</v>
      </c>
      <c r="U23" s="70">
        <v>21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1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1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1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1</v>
      </c>
      <c r="O24" s="168">
        <f xml:space="preserve"> INDEX( Data!$B$62:$U$69, MATCH( O3, Data!$A$62:$A$69, 0 ), MATCH( O36, Data!$B$61:$U$61, 0 ) )</f>
        <v>1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1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1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 t="s">
        <v>95</v>
      </c>
      <c r="H25" s="96" t="s">
        <v>96</v>
      </c>
      <c r="I25" s="96" t="s">
        <v>97</v>
      </c>
      <c r="J25" s="186" t="s">
        <v>98</v>
      </c>
      <c r="K25" s="186" t="s">
        <v>73</v>
      </c>
      <c r="L25" s="96" t="s">
        <v>159</v>
      </c>
      <c r="M25" s="96" t="s">
        <v>167</v>
      </c>
      <c r="N25" s="96" t="s">
        <v>172</v>
      </c>
      <c r="O25" s="96" t="s">
        <v>173</v>
      </c>
      <c r="P25" s="96" t="s">
        <v>100</v>
      </c>
      <c r="Q25" s="96" t="s">
        <v>174</v>
      </c>
      <c r="R25" s="96"/>
      <c r="S25" s="96"/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 t="s">
        <v>191</v>
      </c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152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138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154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0</v>
      </c>
      <c r="C39" s="8">
        <f t="shared" ref="C39:U39" si="4" xml:space="preserve"> C16 + C218</f>
        <v>0</v>
      </c>
      <c r="D39" s="8">
        <f t="shared" si="4"/>
        <v>0</v>
      </c>
      <c r="E39" s="8">
        <f t="shared" si="4"/>
        <v>0</v>
      </c>
      <c r="F39" s="8">
        <f t="shared" si="4"/>
        <v>0</v>
      </c>
      <c r="G39" s="8">
        <f t="shared" si="4"/>
        <v>0</v>
      </c>
      <c r="H39" s="8">
        <f t="shared" si="4"/>
        <v>0</v>
      </c>
      <c r="I39" s="8">
        <f t="shared" si="4"/>
        <v>0</v>
      </c>
      <c r="J39" s="8">
        <f t="shared" si="4"/>
        <v>0</v>
      </c>
      <c r="K39" s="8">
        <f t="shared" si="4"/>
        <v>0</v>
      </c>
      <c r="L39" s="8">
        <f t="shared" si="4"/>
        <v>0</v>
      </c>
      <c r="M39" s="8">
        <f t="shared" si="4"/>
        <v>0</v>
      </c>
      <c r="N39" s="8">
        <f t="shared" si="4"/>
        <v>0</v>
      </c>
      <c r="O39" s="8">
        <f t="shared" si="4"/>
        <v>0</v>
      </c>
      <c r="P39" s="8">
        <f t="shared" si="4"/>
        <v>0</v>
      </c>
      <c r="Q39" s="8">
        <f t="shared" si="4"/>
        <v>0</v>
      </c>
      <c r="R39" s="8">
        <f t="shared" si="4"/>
        <v>0</v>
      </c>
      <c r="S39" s="8">
        <f t="shared" si="4"/>
        <v>0</v>
      </c>
      <c r="T39" s="8">
        <f t="shared" si="4"/>
        <v>0</v>
      </c>
      <c r="U39" s="8">
        <f t="shared" si="4"/>
        <v>0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2</v>
      </c>
      <c r="C40" s="8">
        <f t="shared" ref="C40:U40" si="5" xml:space="preserve"> C17 + C218</f>
        <v>2</v>
      </c>
      <c r="D40" s="8">
        <f t="shared" si="5"/>
        <v>2</v>
      </c>
      <c r="E40" s="8">
        <f t="shared" si="5"/>
        <v>2</v>
      </c>
      <c r="F40" s="8">
        <f t="shared" si="5"/>
        <v>2</v>
      </c>
      <c r="G40" s="8">
        <f t="shared" si="5"/>
        <v>2</v>
      </c>
      <c r="H40" s="8">
        <f t="shared" si="5"/>
        <v>2</v>
      </c>
      <c r="I40" s="8">
        <f t="shared" si="5"/>
        <v>2</v>
      </c>
      <c r="J40" s="8">
        <f t="shared" si="5"/>
        <v>2</v>
      </c>
      <c r="K40" s="8">
        <f t="shared" si="5"/>
        <v>2</v>
      </c>
      <c r="L40" s="8">
        <f t="shared" si="5"/>
        <v>2</v>
      </c>
      <c r="M40" s="8">
        <f t="shared" si="5"/>
        <v>2</v>
      </c>
      <c r="N40" s="8">
        <f t="shared" si="5"/>
        <v>2</v>
      </c>
      <c r="O40" s="8">
        <f t="shared" si="5"/>
        <v>2</v>
      </c>
      <c r="P40" s="8">
        <f t="shared" si="5"/>
        <v>2</v>
      </c>
      <c r="Q40" s="8">
        <f t="shared" si="5"/>
        <v>2</v>
      </c>
      <c r="R40" s="8">
        <f t="shared" si="5"/>
        <v>2</v>
      </c>
      <c r="S40" s="8">
        <f t="shared" si="5"/>
        <v>2</v>
      </c>
      <c r="T40" s="8">
        <f t="shared" si="5"/>
        <v>2</v>
      </c>
      <c r="U40" s="8">
        <f t="shared" si="5"/>
        <v>2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1</v>
      </c>
      <c r="C41" s="8">
        <f t="shared" ref="C41:U41" si="6" xml:space="preserve"> C18 + C216</f>
        <v>1</v>
      </c>
      <c r="D41" s="8">
        <f t="shared" si="6"/>
        <v>1</v>
      </c>
      <c r="E41" s="8">
        <f t="shared" si="6"/>
        <v>1</v>
      </c>
      <c r="F41" s="8">
        <f t="shared" si="6"/>
        <v>1</v>
      </c>
      <c r="G41" s="8">
        <f t="shared" si="6"/>
        <v>1</v>
      </c>
      <c r="H41" s="8">
        <f t="shared" si="6"/>
        <v>1</v>
      </c>
      <c r="I41" s="8">
        <f t="shared" si="6"/>
        <v>1</v>
      </c>
      <c r="J41" s="8">
        <f t="shared" si="6"/>
        <v>1</v>
      </c>
      <c r="K41" s="8">
        <f t="shared" si="6"/>
        <v>1</v>
      </c>
      <c r="L41" s="8">
        <f t="shared" si="6"/>
        <v>1</v>
      </c>
      <c r="M41" s="8">
        <f t="shared" si="6"/>
        <v>2</v>
      </c>
      <c r="N41" s="8">
        <f t="shared" si="6"/>
        <v>2</v>
      </c>
      <c r="O41" s="8">
        <f t="shared" si="6"/>
        <v>2</v>
      </c>
      <c r="P41" s="8">
        <f t="shared" si="6"/>
        <v>2</v>
      </c>
      <c r="Q41" s="8">
        <f t="shared" si="6"/>
        <v>2</v>
      </c>
      <c r="R41" s="8">
        <f t="shared" si="6"/>
        <v>2</v>
      </c>
      <c r="S41" s="8">
        <f t="shared" si="6"/>
        <v>2</v>
      </c>
      <c r="T41" s="8">
        <f t="shared" si="6"/>
        <v>2</v>
      </c>
      <c r="U41" s="8">
        <f t="shared" si="6"/>
        <v>3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2</v>
      </c>
      <c r="C42" s="8">
        <f t="shared" ref="C42:U42" si="7" xml:space="preserve"> C19 + C219 + C81</f>
        <v>2</v>
      </c>
      <c r="D42" s="8">
        <f t="shared" si="7"/>
        <v>2</v>
      </c>
      <c r="E42" s="8">
        <f t="shared" si="7"/>
        <v>2</v>
      </c>
      <c r="F42" s="8">
        <f t="shared" si="7"/>
        <v>2</v>
      </c>
      <c r="G42" s="8">
        <f t="shared" si="7"/>
        <v>2</v>
      </c>
      <c r="H42" s="8">
        <f t="shared" si="7"/>
        <v>2</v>
      </c>
      <c r="I42" s="8">
        <f t="shared" si="7"/>
        <v>2</v>
      </c>
      <c r="J42" s="8">
        <f t="shared" si="7"/>
        <v>2</v>
      </c>
      <c r="K42" s="8">
        <f t="shared" si="7"/>
        <v>2</v>
      </c>
      <c r="L42" s="8">
        <f t="shared" si="7"/>
        <v>2</v>
      </c>
      <c r="M42" s="8">
        <f t="shared" si="7"/>
        <v>2</v>
      </c>
      <c r="N42" s="8">
        <f t="shared" si="7"/>
        <v>2</v>
      </c>
      <c r="O42" s="8">
        <f t="shared" si="7"/>
        <v>2</v>
      </c>
      <c r="P42" s="8">
        <f t="shared" si="7"/>
        <v>2</v>
      </c>
      <c r="Q42" s="8">
        <f t="shared" si="7"/>
        <v>2</v>
      </c>
      <c r="R42" s="8">
        <f t="shared" si="7"/>
        <v>2</v>
      </c>
      <c r="S42" s="8">
        <f t="shared" si="7"/>
        <v>2</v>
      </c>
      <c r="T42" s="8">
        <f t="shared" si="7"/>
        <v>2</v>
      </c>
      <c r="U42" s="8">
        <f t="shared" si="7"/>
        <v>2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0</v>
      </c>
      <c r="C43" s="8">
        <f t="shared" ref="C43:U43" si="8" xml:space="preserve"> C20 + C220 + C81</f>
        <v>0</v>
      </c>
      <c r="D43" s="8">
        <f t="shared" si="8"/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  <c r="P43" s="8">
        <f t="shared" si="8"/>
        <v>0</v>
      </c>
      <c r="Q43" s="8">
        <f t="shared" si="8"/>
        <v>0</v>
      </c>
      <c r="R43" s="8">
        <f t="shared" si="8"/>
        <v>0</v>
      </c>
      <c r="S43" s="8">
        <f t="shared" si="8"/>
        <v>0</v>
      </c>
      <c r="T43" s="8">
        <f t="shared" si="8"/>
        <v>0</v>
      </c>
      <c r="U43" s="8">
        <f t="shared" si="8"/>
        <v>0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0</v>
      </c>
      <c r="C44" s="8">
        <f t="shared" ref="C44:U45" si="9" xml:space="preserve"> C21 + C218</f>
        <v>0</v>
      </c>
      <c r="D44" s="8">
        <f t="shared" si="9"/>
        <v>0</v>
      </c>
      <c r="E44" s="8">
        <f t="shared" si="9"/>
        <v>0</v>
      </c>
      <c r="F44" s="8">
        <f t="shared" si="9"/>
        <v>0</v>
      </c>
      <c r="G44" s="8">
        <f t="shared" si="9"/>
        <v>0</v>
      </c>
      <c r="H44" s="8">
        <f t="shared" si="9"/>
        <v>0</v>
      </c>
      <c r="I44" s="8">
        <f t="shared" si="9"/>
        <v>0</v>
      </c>
      <c r="J44" s="8">
        <f t="shared" si="9"/>
        <v>0</v>
      </c>
      <c r="K44" s="8">
        <f t="shared" si="9"/>
        <v>0</v>
      </c>
      <c r="L44" s="8">
        <f t="shared" si="9"/>
        <v>0</v>
      </c>
      <c r="M44" s="8">
        <f t="shared" si="9"/>
        <v>0</v>
      </c>
      <c r="N44" s="8">
        <f t="shared" si="9"/>
        <v>0</v>
      </c>
      <c r="O44" s="8">
        <f t="shared" si="9"/>
        <v>0</v>
      </c>
      <c r="P44" s="8">
        <f t="shared" si="9"/>
        <v>0</v>
      </c>
      <c r="Q44" s="8">
        <f t="shared" si="9"/>
        <v>0</v>
      </c>
      <c r="R44" s="8">
        <f t="shared" si="9"/>
        <v>0</v>
      </c>
      <c r="S44" s="8">
        <f t="shared" si="9"/>
        <v>0</v>
      </c>
      <c r="T44" s="8">
        <f t="shared" si="9"/>
        <v>0</v>
      </c>
      <c r="U44" s="8">
        <f t="shared" si="9"/>
        <v>0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2</v>
      </c>
      <c r="C45" s="8">
        <f t="shared" si="9"/>
        <v>2</v>
      </c>
      <c r="D45" s="8">
        <f t="shared" si="9"/>
        <v>2</v>
      </c>
      <c r="E45" s="8">
        <f t="shared" si="9"/>
        <v>2</v>
      </c>
      <c r="F45" s="8">
        <f t="shared" si="9"/>
        <v>2</v>
      </c>
      <c r="G45" s="8">
        <f t="shared" si="9"/>
        <v>2</v>
      </c>
      <c r="H45" s="8">
        <f t="shared" si="9"/>
        <v>2</v>
      </c>
      <c r="I45" s="8">
        <f t="shared" si="9"/>
        <v>2</v>
      </c>
      <c r="J45" s="8">
        <f t="shared" si="9"/>
        <v>2</v>
      </c>
      <c r="K45" s="8">
        <f t="shared" si="9"/>
        <v>2</v>
      </c>
      <c r="L45" s="8">
        <f t="shared" si="9"/>
        <v>2</v>
      </c>
      <c r="M45" s="8">
        <f t="shared" si="9"/>
        <v>2</v>
      </c>
      <c r="N45" s="8">
        <f t="shared" si="9"/>
        <v>2</v>
      </c>
      <c r="O45" s="8">
        <f t="shared" si="9"/>
        <v>2</v>
      </c>
      <c r="P45" s="8">
        <f t="shared" si="9"/>
        <v>2</v>
      </c>
      <c r="Q45" s="8">
        <f t="shared" si="9"/>
        <v>2</v>
      </c>
      <c r="R45" s="8">
        <f t="shared" si="9"/>
        <v>2</v>
      </c>
      <c r="S45" s="8">
        <f t="shared" si="9"/>
        <v>2</v>
      </c>
      <c r="T45" s="8">
        <f t="shared" si="9"/>
        <v>2</v>
      </c>
      <c r="U45" s="8">
        <f t="shared" si="9"/>
        <v>2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8</v>
      </c>
      <c r="C46" s="8">
        <f t="shared" ref="C46:U46" si="10" xml:space="preserve"> C23 + C219 + C81</f>
        <v>8</v>
      </c>
      <c r="D46" s="8">
        <f t="shared" si="10"/>
        <v>8</v>
      </c>
      <c r="E46" s="8">
        <f t="shared" si="10"/>
        <v>8</v>
      </c>
      <c r="F46" s="8">
        <f t="shared" si="10"/>
        <v>8</v>
      </c>
      <c r="G46" s="8">
        <f t="shared" si="10"/>
        <v>9</v>
      </c>
      <c r="H46" s="8">
        <f t="shared" si="10"/>
        <v>10</v>
      </c>
      <c r="I46" s="8">
        <f t="shared" si="10"/>
        <v>11</v>
      </c>
      <c r="J46" s="8">
        <f t="shared" si="10"/>
        <v>12</v>
      </c>
      <c r="K46" s="8">
        <f t="shared" si="10"/>
        <v>13</v>
      </c>
      <c r="L46" s="8">
        <f t="shared" si="10"/>
        <v>14</v>
      </c>
      <c r="M46" s="8">
        <f t="shared" si="10"/>
        <v>15</v>
      </c>
      <c r="N46" s="8">
        <f t="shared" si="10"/>
        <v>16</v>
      </c>
      <c r="O46" s="8">
        <f t="shared" si="10"/>
        <v>17</v>
      </c>
      <c r="P46" s="8">
        <f t="shared" si="10"/>
        <v>18</v>
      </c>
      <c r="Q46" s="8">
        <f t="shared" si="10"/>
        <v>19</v>
      </c>
      <c r="R46" s="8">
        <f t="shared" si="10"/>
        <v>20</v>
      </c>
      <c r="S46" s="8">
        <f t="shared" si="10"/>
        <v>21</v>
      </c>
      <c r="T46" s="8">
        <f t="shared" si="10"/>
        <v>22</v>
      </c>
      <c r="U46" s="8">
        <f t="shared" si="10"/>
        <v>23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129</v>
      </c>
      <c r="B49" s="53">
        <f t="shared" ref="B49:U49" si="11">IF(OR(B3="Scout",B3="Sentinel",B3="Expert Droid"),8,0) + IF(OR(B3="Soldier",B3="Guardian"),10,0) + IF(OR(B3="Scoundrel",B3="Consular"),6,0) + IF(OR(B3="Combat Droid"),12,0)</f>
        <v>10</v>
      </c>
      <c r="C49" s="53">
        <f t="shared" si="11"/>
        <v>10</v>
      </c>
      <c r="D49" s="53">
        <f t="shared" si="11"/>
        <v>10</v>
      </c>
      <c r="E49" s="53">
        <f t="shared" si="11"/>
        <v>10</v>
      </c>
      <c r="F49" s="53">
        <f t="shared" si="11"/>
        <v>10</v>
      </c>
      <c r="G49" s="53">
        <f t="shared" si="11"/>
        <v>10</v>
      </c>
      <c r="H49" s="53">
        <f t="shared" si="11"/>
        <v>10</v>
      </c>
      <c r="I49" s="53">
        <f t="shared" si="11"/>
        <v>10</v>
      </c>
      <c r="J49" s="101">
        <f t="shared" si="11"/>
        <v>10</v>
      </c>
      <c r="K49" s="53">
        <f t="shared" si="11"/>
        <v>10</v>
      </c>
      <c r="L49" s="174">
        <f t="shared" si="11"/>
        <v>10</v>
      </c>
      <c r="M49" s="53">
        <f t="shared" si="11"/>
        <v>10</v>
      </c>
      <c r="N49" s="53">
        <f t="shared" si="11"/>
        <v>10</v>
      </c>
      <c r="O49" s="53">
        <f t="shared" si="11"/>
        <v>10</v>
      </c>
      <c r="P49" s="53">
        <f t="shared" si="11"/>
        <v>10</v>
      </c>
      <c r="Q49" s="53">
        <f t="shared" si="11"/>
        <v>10</v>
      </c>
      <c r="R49" s="53">
        <f t="shared" si="11"/>
        <v>10</v>
      </c>
      <c r="S49" s="53">
        <f t="shared" si="11"/>
        <v>10</v>
      </c>
      <c r="T49" s="53">
        <f t="shared" si="11"/>
        <v>10</v>
      </c>
      <c r="U49" s="53">
        <f t="shared" si="11"/>
        <v>10</v>
      </c>
      <c r="V49" s="18"/>
    </row>
    <row r="50" spans="1:97" s="29" customFormat="1">
      <c r="A50" s="60" t="s">
        <v>130</v>
      </c>
      <c r="B50" s="53">
        <f xml:space="preserve"> 0 + B49</f>
        <v>10</v>
      </c>
      <c r="C50" s="53">
        <f t="shared" ref="C50:U50" si="12" xml:space="preserve"> B50 + C49</f>
        <v>20</v>
      </c>
      <c r="D50" s="53">
        <f t="shared" si="12"/>
        <v>30</v>
      </c>
      <c r="E50" s="53">
        <f t="shared" si="12"/>
        <v>40</v>
      </c>
      <c r="F50" s="53">
        <f t="shared" si="12"/>
        <v>50</v>
      </c>
      <c r="G50" s="53">
        <f t="shared" si="12"/>
        <v>60</v>
      </c>
      <c r="H50" s="53">
        <f t="shared" si="12"/>
        <v>70</v>
      </c>
      <c r="I50" s="53">
        <f t="shared" si="12"/>
        <v>80</v>
      </c>
      <c r="J50" s="101">
        <f t="shared" si="12"/>
        <v>90</v>
      </c>
      <c r="K50" s="53">
        <f t="shared" si="12"/>
        <v>100</v>
      </c>
      <c r="L50" s="174">
        <f t="shared" si="12"/>
        <v>110</v>
      </c>
      <c r="M50" s="53">
        <f t="shared" si="12"/>
        <v>120</v>
      </c>
      <c r="N50" s="53">
        <f t="shared" si="12"/>
        <v>130</v>
      </c>
      <c r="O50" s="53">
        <f t="shared" si="12"/>
        <v>140</v>
      </c>
      <c r="P50" s="53">
        <f t="shared" si="12"/>
        <v>150</v>
      </c>
      <c r="Q50" s="53">
        <f t="shared" si="12"/>
        <v>160</v>
      </c>
      <c r="R50" s="53">
        <f t="shared" si="12"/>
        <v>170</v>
      </c>
      <c r="S50" s="53">
        <f t="shared" si="12"/>
        <v>180</v>
      </c>
      <c r="T50" s="53">
        <f t="shared" si="12"/>
        <v>190</v>
      </c>
      <c r="U50" s="53">
        <f t="shared" si="12"/>
        <v>200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12</v>
      </c>
      <c r="C51" s="87">
        <f t="shared" si="13"/>
        <v>24</v>
      </c>
      <c r="D51" s="87">
        <f t="shared" si="13"/>
        <v>36</v>
      </c>
      <c r="E51" s="87">
        <f t="shared" si="13"/>
        <v>48</v>
      </c>
      <c r="F51" s="87">
        <f t="shared" si="13"/>
        <v>60</v>
      </c>
      <c r="G51" s="87">
        <f t="shared" si="13"/>
        <v>72</v>
      </c>
      <c r="H51" s="87">
        <f t="shared" si="13"/>
        <v>84</v>
      </c>
      <c r="I51" s="87">
        <f t="shared" si="13"/>
        <v>96</v>
      </c>
      <c r="J51" s="102">
        <f t="shared" si="13"/>
        <v>117</v>
      </c>
      <c r="K51" s="82">
        <f t="shared" si="13"/>
        <v>130</v>
      </c>
      <c r="L51" s="175">
        <f t="shared" si="13"/>
        <v>143</v>
      </c>
      <c r="M51" s="87">
        <f t="shared" si="13"/>
        <v>156</v>
      </c>
      <c r="N51" s="87">
        <f t="shared" si="13"/>
        <v>169</v>
      </c>
      <c r="O51" s="87">
        <f t="shared" si="13"/>
        <v>182</v>
      </c>
      <c r="P51" s="87">
        <f t="shared" si="13"/>
        <v>195</v>
      </c>
      <c r="Q51" s="87">
        <f t="shared" si="13"/>
        <v>208</v>
      </c>
      <c r="R51" s="87">
        <f t="shared" si="13"/>
        <v>221</v>
      </c>
      <c r="S51" s="87">
        <f t="shared" si="13"/>
        <v>234</v>
      </c>
      <c r="T51" s="87">
        <f t="shared" si="13"/>
        <v>247</v>
      </c>
      <c r="U51" s="87">
        <f t="shared" si="13"/>
        <v>260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133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122</v>
      </c>
      <c r="B53" s="89">
        <f t="shared" ref="B53:U53" si="14" xml:space="preserve"> MIN((B207/B51),1)</f>
        <v>0.66666666666666663</v>
      </c>
      <c r="C53" s="89">
        <f t="shared" si="14"/>
        <v>0.375</v>
      </c>
      <c r="D53" s="89">
        <f t="shared" si="14"/>
        <v>0.27777777777777779</v>
      </c>
      <c r="E53" s="89">
        <f t="shared" si="14"/>
        <v>0.22916666666666666</v>
      </c>
      <c r="F53" s="89">
        <f t="shared" si="14"/>
        <v>0.2</v>
      </c>
      <c r="G53" s="89">
        <f t="shared" si="14"/>
        <v>0.18055555555555555</v>
      </c>
      <c r="H53" s="89">
        <f t="shared" si="14"/>
        <v>0.16666666666666666</v>
      </c>
      <c r="I53" s="89">
        <f t="shared" si="14"/>
        <v>0.15625</v>
      </c>
      <c r="J53" s="103">
        <f t="shared" si="14"/>
        <v>0.13675213675213677</v>
      </c>
      <c r="K53" s="89">
        <f t="shared" si="14"/>
        <v>0.13076923076923078</v>
      </c>
      <c r="L53" s="176">
        <f t="shared" si="14"/>
        <v>0.12587412587412589</v>
      </c>
      <c r="M53" s="89">
        <f t="shared" si="14"/>
        <v>0.12179487179487179</v>
      </c>
      <c r="N53" s="89">
        <f t="shared" si="14"/>
        <v>0.11834319526627218</v>
      </c>
      <c r="O53" s="89">
        <f t="shared" si="14"/>
        <v>0.11538461538461539</v>
      </c>
      <c r="P53" s="89">
        <f t="shared" si="14"/>
        <v>0.11282051282051282</v>
      </c>
      <c r="Q53" s="89">
        <f t="shared" si="14"/>
        <v>0.11057692307692307</v>
      </c>
      <c r="R53" s="89">
        <f t="shared" si="14"/>
        <v>0.10859728506787331</v>
      </c>
      <c r="S53" s="89">
        <f t="shared" si="14"/>
        <v>0.10683760683760683</v>
      </c>
      <c r="T53" s="89">
        <f t="shared" si="14"/>
        <v>0.10526315789473684</v>
      </c>
      <c r="U53" s="89">
        <f t="shared" si="14"/>
        <v>0.10384615384615385</v>
      </c>
    </row>
    <row r="54" spans="1:97" s="18" customFormat="1">
      <c r="A54" s="74" t="s">
        <v>123</v>
      </c>
      <c r="B54" s="89">
        <f t="shared" ref="B54:U54" si="15" xml:space="preserve"> MIN(B208/B51,1)</f>
        <v>1</v>
      </c>
      <c r="C54" s="89">
        <f t="shared" si="15"/>
        <v>0.58333333333333337</v>
      </c>
      <c r="D54" s="89">
        <f t="shared" si="15"/>
        <v>0.41666666666666669</v>
      </c>
      <c r="E54" s="89">
        <f t="shared" si="15"/>
        <v>0.33333333333333331</v>
      </c>
      <c r="F54" s="89">
        <f t="shared" si="15"/>
        <v>0.28333333333333333</v>
      </c>
      <c r="G54" s="89">
        <f t="shared" si="15"/>
        <v>0.25</v>
      </c>
      <c r="H54" s="89">
        <f t="shared" si="15"/>
        <v>0.22619047619047619</v>
      </c>
      <c r="I54" s="89">
        <f t="shared" si="15"/>
        <v>0.20833333333333334</v>
      </c>
      <c r="J54" s="103">
        <f t="shared" si="15"/>
        <v>0.17948717948717949</v>
      </c>
      <c r="K54" s="89">
        <f t="shared" si="15"/>
        <v>0.16923076923076924</v>
      </c>
      <c r="L54" s="176">
        <f t="shared" si="15"/>
        <v>0.16083916083916083</v>
      </c>
      <c r="M54" s="89">
        <f t="shared" si="15"/>
        <v>0.15384615384615385</v>
      </c>
      <c r="N54" s="89">
        <f t="shared" si="15"/>
        <v>0.14792899408284024</v>
      </c>
      <c r="O54" s="89">
        <f t="shared" si="15"/>
        <v>0.14285714285714285</v>
      </c>
      <c r="P54" s="89">
        <f t="shared" si="15"/>
        <v>0.13846153846153847</v>
      </c>
      <c r="Q54" s="89">
        <f t="shared" si="15"/>
        <v>0.13461538461538461</v>
      </c>
      <c r="R54" s="89">
        <f t="shared" si="15"/>
        <v>0.13122171945701358</v>
      </c>
      <c r="S54" s="89">
        <f t="shared" si="15"/>
        <v>0.12820512820512819</v>
      </c>
      <c r="T54" s="89">
        <f t="shared" si="15"/>
        <v>0.12550607287449392</v>
      </c>
      <c r="U54" s="89">
        <f t="shared" si="15"/>
        <v>0.12307692307692308</v>
      </c>
    </row>
    <row r="55" spans="1:97">
      <c r="A55" s="74" t="s">
        <v>124</v>
      </c>
      <c r="B55" s="90">
        <f t="shared" ref="B55:U55" si="16" xml:space="preserve"> MIN(B209/B51,1)</f>
        <v>1</v>
      </c>
      <c r="C55" s="90">
        <f t="shared" si="16"/>
        <v>0.83333333333333337</v>
      </c>
      <c r="D55" s="90">
        <f t="shared" si="16"/>
        <v>0.55555555555555558</v>
      </c>
      <c r="E55" s="90">
        <f t="shared" si="16"/>
        <v>0.41666666666666669</v>
      </c>
      <c r="F55" s="90">
        <f t="shared" si="16"/>
        <v>0.33333333333333331</v>
      </c>
      <c r="G55" s="90">
        <f t="shared" si="16"/>
        <v>0.29166666666666669</v>
      </c>
      <c r="H55" s="90">
        <f t="shared" si="16"/>
        <v>0.26190476190476192</v>
      </c>
      <c r="I55" s="90">
        <f t="shared" si="16"/>
        <v>0.23958333333333334</v>
      </c>
      <c r="J55" s="104">
        <f t="shared" si="16"/>
        <v>0.20512820512820512</v>
      </c>
      <c r="K55" s="90">
        <f t="shared" si="16"/>
        <v>0.19230769230769232</v>
      </c>
      <c r="L55" s="177">
        <f t="shared" si="16"/>
        <v>0.18181818181818182</v>
      </c>
      <c r="M55" s="90">
        <f t="shared" si="16"/>
        <v>0.17307692307692307</v>
      </c>
      <c r="N55" s="90">
        <f t="shared" si="16"/>
        <v>0.16568047337278108</v>
      </c>
      <c r="O55" s="90">
        <f t="shared" si="16"/>
        <v>0.15934065934065933</v>
      </c>
      <c r="P55" s="90">
        <f t="shared" si="16"/>
        <v>0.15384615384615385</v>
      </c>
      <c r="Q55" s="90">
        <f t="shared" si="16"/>
        <v>0.14903846153846154</v>
      </c>
      <c r="R55" s="90">
        <f t="shared" si="16"/>
        <v>0.14479638009049775</v>
      </c>
      <c r="S55" s="90">
        <f t="shared" si="16"/>
        <v>0.14102564102564102</v>
      </c>
      <c r="T55" s="90">
        <f t="shared" si="16"/>
        <v>0.13765182186234817</v>
      </c>
      <c r="U55" s="90">
        <f t="shared" si="16"/>
        <v>0.13461538461538461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125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0.79166666666666663</v>
      </c>
      <c r="F56" s="90">
        <f t="shared" si="17"/>
        <v>0.6333333333333333</v>
      </c>
      <c r="G56" s="90">
        <f t="shared" si="17"/>
        <v>0.55555555555555558</v>
      </c>
      <c r="H56" s="90">
        <f t="shared" si="17"/>
        <v>0.5</v>
      </c>
      <c r="I56" s="90">
        <f t="shared" si="17"/>
        <v>0.45833333333333331</v>
      </c>
      <c r="J56" s="104">
        <f t="shared" si="17"/>
        <v>0.39316239316239315</v>
      </c>
      <c r="K56" s="90">
        <f t="shared" si="17"/>
        <v>0.36923076923076925</v>
      </c>
      <c r="L56" s="177">
        <f t="shared" si="17"/>
        <v>0.34965034965034963</v>
      </c>
      <c r="M56" s="90">
        <f t="shared" si="17"/>
        <v>0.33333333333333331</v>
      </c>
      <c r="N56" s="90">
        <f t="shared" si="17"/>
        <v>0.31952662721893493</v>
      </c>
      <c r="O56" s="90">
        <f t="shared" si="17"/>
        <v>0.30769230769230771</v>
      </c>
      <c r="P56" s="90">
        <f t="shared" si="17"/>
        <v>0.29743589743589743</v>
      </c>
      <c r="Q56" s="90">
        <f t="shared" si="17"/>
        <v>0.28846153846153844</v>
      </c>
      <c r="R56" s="90">
        <f t="shared" si="17"/>
        <v>0.28054298642533937</v>
      </c>
      <c r="S56" s="90">
        <f t="shared" si="17"/>
        <v>0.27350427350427353</v>
      </c>
      <c r="T56" s="90">
        <f t="shared" si="17"/>
        <v>0.26720647773279355</v>
      </c>
      <c r="U56" s="90">
        <f t="shared" si="17"/>
        <v>0.26153846153846155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126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0.93333333333333335</v>
      </c>
      <c r="G57" s="90">
        <f t="shared" si="18"/>
        <v>0.81944444444444442</v>
      </c>
      <c r="H57" s="90">
        <f t="shared" si="18"/>
        <v>0.73809523809523814</v>
      </c>
      <c r="I57" s="90">
        <f t="shared" si="18"/>
        <v>0.67708333333333337</v>
      </c>
      <c r="J57" s="104">
        <f t="shared" si="18"/>
        <v>0.58119658119658124</v>
      </c>
      <c r="K57" s="90">
        <f t="shared" si="18"/>
        <v>0.5461538461538461</v>
      </c>
      <c r="L57" s="177">
        <f t="shared" si="18"/>
        <v>0.5174825174825175</v>
      </c>
      <c r="M57" s="90">
        <f t="shared" si="18"/>
        <v>0.49358974358974361</v>
      </c>
      <c r="N57" s="90">
        <f t="shared" si="18"/>
        <v>0.47337278106508873</v>
      </c>
      <c r="O57" s="90">
        <f t="shared" si="18"/>
        <v>0.45604395604395603</v>
      </c>
      <c r="P57" s="90">
        <f t="shared" si="18"/>
        <v>0.44102564102564101</v>
      </c>
      <c r="Q57" s="90">
        <f t="shared" si="18"/>
        <v>0.42788461538461536</v>
      </c>
      <c r="R57" s="90">
        <f t="shared" si="18"/>
        <v>0.41628959276018102</v>
      </c>
      <c r="S57" s="90">
        <f t="shared" si="18"/>
        <v>0.40598290598290598</v>
      </c>
      <c r="T57" s="90">
        <f t="shared" si="18"/>
        <v>0.39676113360323889</v>
      </c>
      <c r="U57" s="90">
        <f t="shared" si="18"/>
        <v>0.38846153846153847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134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136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137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135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139</v>
      </c>
      <c r="B64" s="53" t="str">
        <f t="shared" ref="B64:U64" si="24" xml:space="preserve"> IF(OR(B3="Soldier",B3="Guardian",B3="Combat"),"Fast","Slow")</f>
        <v>Fast</v>
      </c>
      <c r="C64" s="53" t="str">
        <f t="shared" si="24"/>
        <v>Fast</v>
      </c>
      <c r="D64" s="53" t="str">
        <f t="shared" si="24"/>
        <v>Fast</v>
      </c>
      <c r="E64" s="53" t="str">
        <f t="shared" si="24"/>
        <v>Fast</v>
      </c>
      <c r="F64" s="53" t="str">
        <f t="shared" si="24"/>
        <v>Fast</v>
      </c>
      <c r="G64" s="53" t="str">
        <f t="shared" si="24"/>
        <v>Fast</v>
      </c>
      <c r="H64" s="53" t="str">
        <f t="shared" si="24"/>
        <v>Fast</v>
      </c>
      <c r="I64" s="53" t="str">
        <f t="shared" si="24"/>
        <v>Fast</v>
      </c>
      <c r="J64" s="101" t="str">
        <f t="shared" si="24"/>
        <v>Fast</v>
      </c>
      <c r="K64" s="53" t="str">
        <f t="shared" si="24"/>
        <v>Fast</v>
      </c>
      <c r="L64" s="174" t="str">
        <f t="shared" si="24"/>
        <v>Fast</v>
      </c>
      <c r="M64" s="53" t="str">
        <f t="shared" si="24"/>
        <v>Fast</v>
      </c>
      <c r="N64" s="53" t="str">
        <f t="shared" si="24"/>
        <v>Fast</v>
      </c>
      <c r="O64" s="53" t="str">
        <f t="shared" si="24"/>
        <v>Fast</v>
      </c>
      <c r="P64" s="53" t="str">
        <f t="shared" si="24"/>
        <v>Fast</v>
      </c>
      <c r="Q64" s="53" t="str">
        <f t="shared" si="24"/>
        <v>Fast</v>
      </c>
      <c r="R64" s="53" t="str">
        <f t="shared" si="24"/>
        <v>Fast</v>
      </c>
      <c r="S64" s="53" t="str">
        <f t="shared" si="24"/>
        <v>Fast</v>
      </c>
      <c r="T64" s="53" t="str">
        <f t="shared" si="24"/>
        <v>Fast</v>
      </c>
      <c r="U64" s="53" t="str">
        <f t="shared" si="24"/>
        <v>Fast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140</v>
      </c>
      <c r="B65" s="23">
        <f xml:space="preserve"> IF(B64="Slow",0.75,1)</f>
        <v>1</v>
      </c>
      <c r="C65" s="23">
        <f t="shared" ref="C65:U65" si="25" xml:space="preserve"> IF(C64="Slow",0.75,1)</f>
        <v>1</v>
      </c>
      <c r="D65" s="23">
        <f t="shared" si="25"/>
        <v>1</v>
      </c>
      <c r="E65" s="23">
        <f t="shared" si="25"/>
        <v>1</v>
      </c>
      <c r="F65" s="23">
        <f t="shared" si="25"/>
        <v>1</v>
      </c>
      <c r="G65" s="23">
        <f t="shared" si="25"/>
        <v>1</v>
      </c>
      <c r="H65" s="23">
        <f t="shared" si="25"/>
        <v>1</v>
      </c>
      <c r="I65" s="23">
        <f t="shared" si="25"/>
        <v>1</v>
      </c>
      <c r="J65" s="27">
        <f t="shared" si="25"/>
        <v>1</v>
      </c>
      <c r="K65" s="23">
        <f t="shared" si="25"/>
        <v>1</v>
      </c>
      <c r="L65" s="76">
        <f t="shared" si="25"/>
        <v>1</v>
      </c>
      <c r="M65" s="23">
        <f t="shared" si="25"/>
        <v>1</v>
      </c>
      <c r="N65" s="23">
        <f t="shared" si="25"/>
        <v>1</v>
      </c>
      <c r="O65" s="23">
        <f t="shared" si="25"/>
        <v>1</v>
      </c>
      <c r="P65" s="23">
        <f t="shared" si="25"/>
        <v>1</v>
      </c>
      <c r="Q65" s="23">
        <f t="shared" si="25"/>
        <v>1</v>
      </c>
      <c r="R65" s="23">
        <f t="shared" si="25"/>
        <v>1</v>
      </c>
      <c r="S65" s="23">
        <f t="shared" si="25"/>
        <v>1</v>
      </c>
      <c r="T65" s="23">
        <f t="shared" si="25"/>
        <v>1</v>
      </c>
      <c r="U65" s="23">
        <f t="shared" si="25"/>
        <v>1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141</v>
      </c>
      <c r="B66" s="8">
        <f xml:space="preserve"> B65</f>
        <v>1</v>
      </c>
      <c r="C66" s="8">
        <f xml:space="preserve"> B66+C65</f>
        <v>2</v>
      </c>
      <c r="D66" s="8">
        <f t="shared" ref="D66:U66" si="26" xml:space="preserve"> C66+D65</f>
        <v>3</v>
      </c>
      <c r="E66" s="8">
        <f t="shared" si="26"/>
        <v>4</v>
      </c>
      <c r="F66" s="8">
        <f t="shared" si="26"/>
        <v>5</v>
      </c>
      <c r="G66" s="8">
        <f t="shared" si="26"/>
        <v>6</v>
      </c>
      <c r="H66" s="8">
        <f t="shared" si="26"/>
        <v>7</v>
      </c>
      <c r="I66" s="8">
        <f t="shared" si="26"/>
        <v>8</v>
      </c>
      <c r="J66" s="26">
        <f t="shared" si="26"/>
        <v>9</v>
      </c>
      <c r="K66" s="8">
        <f t="shared" si="26"/>
        <v>10</v>
      </c>
      <c r="L66" s="28">
        <f t="shared" si="26"/>
        <v>11</v>
      </c>
      <c r="M66" s="8">
        <f t="shared" si="26"/>
        <v>12</v>
      </c>
      <c r="N66" s="8">
        <f t="shared" si="26"/>
        <v>13</v>
      </c>
      <c r="O66" s="8">
        <f t="shared" si="26"/>
        <v>14</v>
      </c>
      <c r="P66" s="8">
        <f t="shared" si="26"/>
        <v>15</v>
      </c>
      <c r="Q66" s="8">
        <f t="shared" si="26"/>
        <v>16</v>
      </c>
      <c r="R66" s="8">
        <f t="shared" si="26"/>
        <v>17</v>
      </c>
      <c r="S66" s="8">
        <f t="shared" si="26"/>
        <v>18</v>
      </c>
      <c r="T66" s="8">
        <f t="shared" si="26"/>
        <v>19</v>
      </c>
      <c r="U66" s="8">
        <f t="shared" si="26"/>
        <v>20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142</v>
      </c>
      <c r="B67" s="98">
        <f xml:space="preserve"> INT(B66)</f>
        <v>1</v>
      </c>
      <c r="C67" s="98">
        <f t="shared" ref="C67:U67" si="27" xml:space="preserve"> INT(C66)</f>
        <v>2</v>
      </c>
      <c r="D67" s="98">
        <f t="shared" si="27"/>
        <v>3</v>
      </c>
      <c r="E67" s="98">
        <f t="shared" si="27"/>
        <v>4</v>
      </c>
      <c r="F67" s="98">
        <f t="shared" si="27"/>
        <v>5</v>
      </c>
      <c r="G67" s="98">
        <f t="shared" si="27"/>
        <v>6</v>
      </c>
      <c r="H67" s="98">
        <f t="shared" si="27"/>
        <v>7</v>
      </c>
      <c r="I67" s="98">
        <f t="shared" si="27"/>
        <v>8</v>
      </c>
      <c r="J67" s="106">
        <f t="shared" si="27"/>
        <v>9</v>
      </c>
      <c r="K67" s="98">
        <f t="shared" si="27"/>
        <v>10</v>
      </c>
      <c r="L67" s="179">
        <f t="shared" si="27"/>
        <v>11</v>
      </c>
      <c r="M67" s="98">
        <f t="shared" si="27"/>
        <v>12</v>
      </c>
      <c r="N67" s="98">
        <f t="shared" si="27"/>
        <v>13</v>
      </c>
      <c r="O67" s="98">
        <f t="shared" si="27"/>
        <v>14</v>
      </c>
      <c r="P67" s="98">
        <f t="shared" si="27"/>
        <v>15</v>
      </c>
      <c r="Q67" s="98">
        <f t="shared" si="27"/>
        <v>16</v>
      </c>
      <c r="R67" s="98">
        <f t="shared" si="27"/>
        <v>17</v>
      </c>
      <c r="S67" s="98">
        <f t="shared" si="27"/>
        <v>18</v>
      </c>
      <c r="T67" s="98">
        <f t="shared" si="27"/>
        <v>19</v>
      </c>
      <c r="U67" s="98">
        <f t="shared" si="27"/>
        <v>20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131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1</v>
      </c>
      <c r="K80" s="8">
        <f t="shared" si="33"/>
        <v>1</v>
      </c>
      <c r="L80" s="28">
        <f t="shared" si="33"/>
        <v>1</v>
      </c>
      <c r="M80" s="8">
        <f t="shared" si="33"/>
        <v>1</v>
      </c>
      <c r="N80" s="8">
        <f t="shared" si="33"/>
        <v>1</v>
      </c>
      <c r="O80" s="8">
        <f t="shared" si="33"/>
        <v>1</v>
      </c>
      <c r="P80" s="8">
        <f t="shared" si="33"/>
        <v>1</v>
      </c>
      <c r="Q80" s="8">
        <f xml:space="preserve"> P80 + IF(Q25="Tough",1,0) +  IF(Q25="Tough++",1,0)</f>
        <v>1</v>
      </c>
      <c r="R80" s="8">
        <f t="shared" si="33"/>
        <v>1</v>
      </c>
      <c r="S80" s="8">
        <f xml:space="preserve"> R80 + IF(S25="Tough",1,0) +  IF(S25="Tough++",1,0)</f>
        <v>1</v>
      </c>
      <c r="T80" s="8">
        <f t="shared" si="33"/>
        <v>1</v>
      </c>
      <c r="U80" s="8">
        <f t="shared" si="33"/>
        <v>1</v>
      </c>
    </row>
    <row r="81" spans="1:22">
      <c r="A81" s="23" t="s">
        <v>157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xml:space="preserve"> P81 + IF(Q25="Empathy",1,0)</f>
        <v>0</v>
      </c>
      <c r="R81" s="8">
        <f t="shared" si="34"/>
        <v>0</v>
      </c>
      <c r="S81" s="8">
        <f xml:space="preserve"> R81 + IF(S25="Empathy",1,0)</f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145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5</v>
      </c>
      <c r="E84" s="8">
        <f t="shared" si="35"/>
        <v>6</v>
      </c>
      <c r="F84" s="8">
        <f t="shared" si="35"/>
        <v>6</v>
      </c>
      <c r="G84" s="8">
        <f t="shared" si="35"/>
        <v>7</v>
      </c>
      <c r="H84" s="8">
        <f t="shared" si="35"/>
        <v>7</v>
      </c>
      <c r="I84" s="8">
        <f t="shared" si="35"/>
        <v>8</v>
      </c>
      <c r="J84" s="26">
        <f t="shared" si="35"/>
        <v>8</v>
      </c>
      <c r="K84" s="8">
        <f t="shared" ref="K84:U84" si="36" xml:space="preserve"> J217 + INT(2+ $J$7/2) + INT(2+ (K$7 - $J$7)/2)</f>
        <v>10</v>
      </c>
      <c r="L84" s="28">
        <f t="shared" si="36"/>
        <v>11</v>
      </c>
      <c r="M84" s="8">
        <f t="shared" si="36"/>
        <v>11</v>
      </c>
      <c r="N84" s="8">
        <f t="shared" si="36"/>
        <v>12</v>
      </c>
      <c r="O84" s="8">
        <f t="shared" si="36"/>
        <v>12</v>
      </c>
      <c r="P84" s="8">
        <f t="shared" si="36"/>
        <v>13</v>
      </c>
      <c r="Q84" s="8">
        <f t="shared" si="36"/>
        <v>13</v>
      </c>
      <c r="R84" s="8">
        <f t="shared" si="36"/>
        <v>14</v>
      </c>
      <c r="S84" s="8">
        <f t="shared" si="36"/>
        <v>14</v>
      </c>
      <c r="T84" s="8">
        <f t="shared" si="36"/>
        <v>15</v>
      </c>
      <c r="U84" s="8">
        <f t="shared" si="36"/>
        <v>15</v>
      </c>
      <c r="V84" s="29"/>
    </row>
    <row r="85" spans="1:22">
      <c r="A85" s="45" t="s">
        <v>52</v>
      </c>
      <c r="B85" s="8">
        <f t="shared" ref="B85:J85" si="37" xml:space="preserve"> B216 + INT(2+ B$7/2)</f>
        <v>3</v>
      </c>
      <c r="C85" s="8">
        <f t="shared" si="37"/>
        <v>4</v>
      </c>
      <c r="D85" s="8">
        <f t="shared" si="37"/>
        <v>4</v>
      </c>
      <c r="E85" s="8">
        <f t="shared" si="37"/>
        <v>5</v>
      </c>
      <c r="F85" s="8">
        <f t="shared" si="37"/>
        <v>5</v>
      </c>
      <c r="G85" s="8">
        <f t="shared" si="37"/>
        <v>6</v>
      </c>
      <c r="H85" s="8">
        <f t="shared" si="37"/>
        <v>6</v>
      </c>
      <c r="I85" s="8">
        <f t="shared" si="37"/>
        <v>7</v>
      </c>
      <c r="J85" s="26">
        <f t="shared" si="37"/>
        <v>7</v>
      </c>
      <c r="K85" s="8">
        <f t="shared" ref="K85:U85" si="38" xml:space="preserve"> J216 + INT(2+ $J$7/2) +  INT(2+ (K$7 - $J$7)/2)</f>
        <v>9</v>
      </c>
      <c r="L85" s="28">
        <f t="shared" si="38"/>
        <v>10</v>
      </c>
      <c r="M85" s="8">
        <f t="shared" si="38"/>
        <v>10</v>
      </c>
      <c r="N85" s="8">
        <f t="shared" si="38"/>
        <v>12</v>
      </c>
      <c r="O85" s="8">
        <f t="shared" si="38"/>
        <v>12</v>
      </c>
      <c r="P85" s="8">
        <f t="shared" si="38"/>
        <v>13</v>
      </c>
      <c r="Q85" s="8">
        <f t="shared" si="38"/>
        <v>13</v>
      </c>
      <c r="R85" s="8">
        <f t="shared" si="38"/>
        <v>14</v>
      </c>
      <c r="S85" s="8">
        <f t="shared" si="38"/>
        <v>14</v>
      </c>
      <c r="T85" s="8">
        <f t="shared" si="38"/>
        <v>15</v>
      </c>
      <c r="U85" s="8">
        <f t="shared" si="38"/>
        <v>15</v>
      </c>
      <c r="V85" s="29"/>
    </row>
    <row r="86" spans="1:22">
      <c r="A86" s="45" t="s">
        <v>53</v>
      </c>
      <c r="B86" s="8">
        <f t="shared" ref="B86:J86" si="39" xml:space="preserve"> B219 + INT(2+ B$7/2)</f>
        <v>4</v>
      </c>
      <c r="C86" s="8">
        <f t="shared" si="39"/>
        <v>5</v>
      </c>
      <c r="D86" s="8">
        <f t="shared" si="39"/>
        <v>5</v>
      </c>
      <c r="E86" s="8">
        <f t="shared" si="39"/>
        <v>6</v>
      </c>
      <c r="F86" s="8">
        <f t="shared" si="39"/>
        <v>6</v>
      </c>
      <c r="G86" s="8">
        <f t="shared" si="39"/>
        <v>7</v>
      </c>
      <c r="H86" s="8">
        <f t="shared" si="39"/>
        <v>7</v>
      </c>
      <c r="I86" s="8">
        <f t="shared" si="39"/>
        <v>8</v>
      </c>
      <c r="J86" s="26">
        <f t="shared" si="39"/>
        <v>8</v>
      </c>
      <c r="K86" s="8">
        <f t="shared" ref="K86:U86" si="40">J219+INT(2+$J$7/2) +  INT( (K$7 - $J$7)*2/5 + 4/3)</f>
        <v>9</v>
      </c>
      <c r="L86" s="28">
        <f t="shared" si="40"/>
        <v>10</v>
      </c>
      <c r="M86" s="8">
        <f t="shared" si="40"/>
        <v>10</v>
      </c>
      <c r="N86" s="8">
        <f t="shared" si="40"/>
        <v>10</v>
      </c>
      <c r="O86" s="8">
        <f t="shared" si="40"/>
        <v>11</v>
      </c>
      <c r="P86" s="8">
        <f t="shared" si="40"/>
        <v>11</v>
      </c>
      <c r="Q86" s="8">
        <f t="shared" si="40"/>
        <v>12</v>
      </c>
      <c r="R86" s="8">
        <f t="shared" si="40"/>
        <v>12</v>
      </c>
      <c r="S86" s="8">
        <f t="shared" si="40"/>
        <v>12</v>
      </c>
      <c r="T86" s="8">
        <f t="shared" si="40"/>
        <v>13</v>
      </c>
      <c r="U86" s="8">
        <f t="shared" si="40"/>
        <v>13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143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35</v>
      </c>
      <c r="C115" s="8">
        <f t="shared" si="49"/>
        <v>40</v>
      </c>
      <c r="D115" s="8">
        <f t="shared" si="49"/>
        <v>40</v>
      </c>
      <c r="E115" s="8">
        <f t="shared" si="49"/>
        <v>44.999999999999993</v>
      </c>
      <c r="F115" s="8">
        <f t="shared" si="49"/>
        <v>44.999999999999993</v>
      </c>
      <c r="G115" s="8">
        <f t="shared" si="49"/>
        <v>50</v>
      </c>
      <c r="H115" s="8">
        <f t="shared" si="49"/>
        <v>50</v>
      </c>
      <c r="I115" s="8">
        <f t="shared" si="49"/>
        <v>55.000000000000007</v>
      </c>
      <c r="J115" s="26">
        <f t="shared" si="49"/>
        <v>55.000000000000007</v>
      </c>
      <c r="K115" s="8">
        <f t="shared" si="49"/>
        <v>60</v>
      </c>
      <c r="L115" s="28">
        <f t="shared" si="49"/>
        <v>65</v>
      </c>
      <c r="M115" s="8">
        <f t="shared" si="49"/>
        <v>65</v>
      </c>
      <c r="N115" s="8">
        <f t="shared" si="49"/>
        <v>65</v>
      </c>
      <c r="O115" s="8">
        <f t="shared" si="49"/>
        <v>70</v>
      </c>
      <c r="P115" s="8">
        <f t="shared" si="49"/>
        <v>70</v>
      </c>
      <c r="Q115" s="8">
        <f t="shared" si="49"/>
        <v>75</v>
      </c>
      <c r="R115" s="8">
        <f t="shared" si="49"/>
        <v>75</v>
      </c>
      <c r="S115" s="8">
        <f t="shared" si="49"/>
        <v>75</v>
      </c>
      <c r="T115" s="8">
        <f t="shared" si="49"/>
        <v>80</v>
      </c>
      <c r="U115" s="8">
        <f t="shared" si="49"/>
        <v>80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30.000000000000004</v>
      </c>
      <c r="C116" s="8">
        <f t="shared" si="50"/>
        <v>35</v>
      </c>
      <c r="D116" s="8">
        <f t="shared" si="50"/>
        <v>35</v>
      </c>
      <c r="E116" s="8">
        <f t="shared" si="50"/>
        <v>40</v>
      </c>
      <c r="F116" s="8">
        <f t="shared" si="50"/>
        <v>40</v>
      </c>
      <c r="G116" s="8">
        <f t="shared" si="50"/>
        <v>44.999999999999993</v>
      </c>
      <c r="H116" s="8">
        <f t="shared" si="50"/>
        <v>44.999999999999993</v>
      </c>
      <c r="I116" s="8">
        <f t="shared" si="50"/>
        <v>50</v>
      </c>
      <c r="J116" s="26">
        <f t="shared" si="50"/>
        <v>50</v>
      </c>
      <c r="K116" s="8">
        <f t="shared" si="50"/>
        <v>60</v>
      </c>
      <c r="L116" s="28">
        <f t="shared" si="50"/>
        <v>65</v>
      </c>
      <c r="M116" s="8">
        <f t="shared" si="50"/>
        <v>65</v>
      </c>
      <c r="N116" s="8">
        <f t="shared" si="50"/>
        <v>75</v>
      </c>
      <c r="O116" s="8">
        <f t="shared" si="50"/>
        <v>75</v>
      </c>
      <c r="P116" s="8">
        <f t="shared" si="50"/>
        <v>80</v>
      </c>
      <c r="Q116" s="8">
        <f t="shared" si="50"/>
        <v>80</v>
      </c>
      <c r="R116" s="8">
        <f t="shared" si="50"/>
        <v>85</v>
      </c>
      <c r="S116" s="8">
        <f t="shared" si="50"/>
        <v>85</v>
      </c>
      <c r="T116" s="8">
        <f t="shared" si="50"/>
        <v>90</v>
      </c>
      <c r="U116" s="8">
        <f t="shared" si="50"/>
        <v>90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30.000000000000004</v>
      </c>
      <c r="C117" s="8">
        <f t="shared" si="51"/>
        <v>35</v>
      </c>
      <c r="D117" s="8">
        <f t="shared" si="51"/>
        <v>35</v>
      </c>
      <c r="E117" s="8">
        <f t="shared" si="51"/>
        <v>40</v>
      </c>
      <c r="F117" s="8">
        <f t="shared" si="51"/>
        <v>40</v>
      </c>
      <c r="G117" s="8">
        <f t="shared" si="51"/>
        <v>44.999999999999993</v>
      </c>
      <c r="H117" s="8">
        <f t="shared" si="51"/>
        <v>44.999999999999993</v>
      </c>
      <c r="I117" s="8">
        <f t="shared" si="51"/>
        <v>50</v>
      </c>
      <c r="J117" s="26">
        <f t="shared" si="51"/>
        <v>50</v>
      </c>
      <c r="K117" s="8">
        <f t="shared" si="51"/>
        <v>60</v>
      </c>
      <c r="L117" s="28">
        <f t="shared" si="51"/>
        <v>65</v>
      </c>
      <c r="M117" s="8">
        <f t="shared" si="51"/>
        <v>65</v>
      </c>
      <c r="N117" s="8">
        <f t="shared" si="51"/>
        <v>75</v>
      </c>
      <c r="O117" s="8">
        <f t="shared" si="51"/>
        <v>75</v>
      </c>
      <c r="P117" s="8">
        <f t="shared" si="51"/>
        <v>80</v>
      </c>
      <c r="Q117" s="8">
        <f t="shared" si="51"/>
        <v>80</v>
      </c>
      <c r="R117" s="8">
        <f t="shared" si="51"/>
        <v>85</v>
      </c>
      <c r="S117" s="8">
        <f t="shared" si="51"/>
        <v>85</v>
      </c>
      <c r="T117" s="8">
        <f t="shared" si="51"/>
        <v>90</v>
      </c>
      <c r="U117" s="8">
        <f t="shared" si="51"/>
        <v>90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35</v>
      </c>
      <c r="C118" s="8">
        <f t="shared" si="52"/>
        <v>40</v>
      </c>
      <c r="D118" s="8">
        <f t="shared" si="52"/>
        <v>40</v>
      </c>
      <c r="E118" s="8">
        <f t="shared" si="52"/>
        <v>44.999999999999993</v>
      </c>
      <c r="F118" s="8">
        <f t="shared" si="52"/>
        <v>44.999999999999993</v>
      </c>
      <c r="G118" s="8">
        <f t="shared" si="52"/>
        <v>50</v>
      </c>
      <c r="H118" s="8">
        <f t="shared" si="52"/>
        <v>50</v>
      </c>
      <c r="I118" s="8">
        <f t="shared" si="52"/>
        <v>55.000000000000007</v>
      </c>
      <c r="J118" s="26">
        <f t="shared" si="52"/>
        <v>55.000000000000007</v>
      </c>
      <c r="K118" s="8">
        <f t="shared" si="52"/>
        <v>65</v>
      </c>
      <c r="L118" s="28">
        <f t="shared" si="52"/>
        <v>70</v>
      </c>
      <c r="M118" s="8">
        <f t="shared" si="52"/>
        <v>70</v>
      </c>
      <c r="N118" s="8">
        <f t="shared" si="52"/>
        <v>75</v>
      </c>
      <c r="O118" s="8">
        <f t="shared" si="52"/>
        <v>75</v>
      </c>
      <c r="P118" s="8">
        <f t="shared" si="52"/>
        <v>80</v>
      </c>
      <c r="Q118" s="8">
        <f t="shared" si="52"/>
        <v>80</v>
      </c>
      <c r="R118" s="8">
        <f t="shared" si="52"/>
        <v>85</v>
      </c>
      <c r="S118" s="8">
        <f t="shared" si="52"/>
        <v>85</v>
      </c>
      <c r="T118" s="8">
        <f t="shared" si="52"/>
        <v>90</v>
      </c>
      <c r="U118" s="8">
        <f t="shared" si="52"/>
        <v>90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0</v>
      </c>
      <c r="F120" s="8">
        <f t="shared" si="53"/>
        <v>0</v>
      </c>
      <c r="G120" s="8">
        <f t="shared" si="53"/>
        <v>0</v>
      </c>
      <c r="H120" s="8">
        <f t="shared" si="53"/>
        <v>0</v>
      </c>
      <c r="I120" s="8">
        <f t="shared" si="53"/>
        <v>5.0000000000000044</v>
      </c>
      <c r="J120" s="26">
        <f t="shared" si="53"/>
        <v>5.0000000000000044</v>
      </c>
      <c r="K120" s="8">
        <f t="shared" si="53"/>
        <v>9.9999999999999982</v>
      </c>
      <c r="L120" s="28">
        <f t="shared" si="53"/>
        <v>15.000000000000002</v>
      </c>
      <c r="M120" s="8">
        <f t="shared" si="53"/>
        <v>15.000000000000002</v>
      </c>
      <c r="N120" s="8">
        <f t="shared" si="53"/>
        <v>15.000000000000002</v>
      </c>
      <c r="O120" s="8">
        <f t="shared" si="53"/>
        <v>19.999999999999996</v>
      </c>
      <c r="P120" s="8">
        <f t="shared" si="53"/>
        <v>19.999999999999996</v>
      </c>
      <c r="Q120" s="8">
        <f t="shared" si="53"/>
        <v>25</v>
      </c>
      <c r="R120" s="8">
        <f t="shared" si="53"/>
        <v>25</v>
      </c>
      <c r="S120" s="8">
        <f t="shared" si="53"/>
        <v>25</v>
      </c>
      <c r="T120" s="8">
        <f t="shared" si="53"/>
        <v>30.000000000000004</v>
      </c>
      <c r="U120" s="8">
        <f t="shared" si="53"/>
        <v>30.000000000000004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0</v>
      </c>
      <c r="C121" s="8">
        <f t="shared" si="54"/>
        <v>0</v>
      </c>
      <c r="D121" s="8">
        <f t="shared" si="54"/>
        <v>0</v>
      </c>
      <c r="E121" s="8">
        <f t="shared" si="54"/>
        <v>0</v>
      </c>
      <c r="F121" s="8">
        <f t="shared" si="54"/>
        <v>0</v>
      </c>
      <c r="G121" s="8">
        <f t="shared" si="54"/>
        <v>0</v>
      </c>
      <c r="H121" s="8">
        <f t="shared" si="54"/>
        <v>0</v>
      </c>
      <c r="I121" s="8">
        <f t="shared" si="54"/>
        <v>0</v>
      </c>
      <c r="J121" s="26">
        <f t="shared" si="54"/>
        <v>0</v>
      </c>
      <c r="K121" s="8">
        <f t="shared" si="54"/>
        <v>9.9999999999999982</v>
      </c>
      <c r="L121" s="28">
        <f t="shared" si="54"/>
        <v>15.000000000000002</v>
      </c>
      <c r="M121" s="8">
        <f t="shared" si="54"/>
        <v>15.000000000000002</v>
      </c>
      <c r="N121" s="8">
        <f t="shared" si="54"/>
        <v>25</v>
      </c>
      <c r="O121" s="8">
        <f t="shared" si="54"/>
        <v>25</v>
      </c>
      <c r="P121" s="8">
        <f t="shared" si="54"/>
        <v>30.000000000000004</v>
      </c>
      <c r="Q121" s="8">
        <f t="shared" si="54"/>
        <v>30.000000000000004</v>
      </c>
      <c r="R121" s="8">
        <f t="shared" si="54"/>
        <v>35</v>
      </c>
      <c r="S121" s="8">
        <f t="shared" si="54"/>
        <v>35</v>
      </c>
      <c r="T121" s="8">
        <f t="shared" si="54"/>
        <v>40</v>
      </c>
      <c r="U121" s="8">
        <f t="shared" si="54"/>
        <v>40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0</v>
      </c>
      <c r="C122" s="8">
        <f t="shared" si="55"/>
        <v>0</v>
      </c>
      <c r="D122" s="8">
        <f t="shared" si="55"/>
        <v>0</v>
      </c>
      <c r="E122" s="8">
        <f t="shared" si="55"/>
        <v>0</v>
      </c>
      <c r="F122" s="8">
        <f t="shared" si="55"/>
        <v>0</v>
      </c>
      <c r="G122" s="8">
        <f t="shared" si="55"/>
        <v>0</v>
      </c>
      <c r="H122" s="8">
        <f t="shared" si="55"/>
        <v>0</v>
      </c>
      <c r="I122" s="8">
        <f t="shared" si="55"/>
        <v>0</v>
      </c>
      <c r="J122" s="26">
        <f t="shared" si="55"/>
        <v>0</v>
      </c>
      <c r="K122" s="8">
        <f t="shared" si="55"/>
        <v>9.9999999999999982</v>
      </c>
      <c r="L122" s="28">
        <f t="shared" si="55"/>
        <v>15.000000000000002</v>
      </c>
      <c r="M122" s="8">
        <f t="shared" si="55"/>
        <v>15.000000000000002</v>
      </c>
      <c r="N122" s="8">
        <f t="shared" si="55"/>
        <v>25</v>
      </c>
      <c r="O122" s="8">
        <f t="shared" si="55"/>
        <v>25</v>
      </c>
      <c r="P122" s="8">
        <f t="shared" si="55"/>
        <v>30.000000000000004</v>
      </c>
      <c r="Q122" s="8">
        <f t="shared" si="55"/>
        <v>30.000000000000004</v>
      </c>
      <c r="R122" s="8">
        <f t="shared" si="55"/>
        <v>35</v>
      </c>
      <c r="S122" s="8">
        <f t="shared" si="55"/>
        <v>35</v>
      </c>
      <c r="T122" s="8">
        <f t="shared" si="55"/>
        <v>40</v>
      </c>
      <c r="U122" s="8">
        <f t="shared" si="55"/>
        <v>40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0</v>
      </c>
      <c r="D123" s="8">
        <f t="shared" si="56"/>
        <v>0</v>
      </c>
      <c r="E123" s="8">
        <f t="shared" si="56"/>
        <v>0</v>
      </c>
      <c r="F123" s="8">
        <f t="shared" si="56"/>
        <v>0</v>
      </c>
      <c r="G123" s="8">
        <f t="shared" si="56"/>
        <v>0</v>
      </c>
      <c r="H123" s="8">
        <f t="shared" si="56"/>
        <v>0</v>
      </c>
      <c r="I123" s="8">
        <f t="shared" si="56"/>
        <v>5.0000000000000044</v>
      </c>
      <c r="J123" s="26">
        <f t="shared" si="56"/>
        <v>5.0000000000000044</v>
      </c>
      <c r="K123" s="8">
        <f t="shared" si="56"/>
        <v>15.000000000000002</v>
      </c>
      <c r="L123" s="28">
        <f t="shared" si="56"/>
        <v>19.999999999999996</v>
      </c>
      <c r="M123" s="8">
        <f t="shared" si="56"/>
        <v>19.999999999999996</v>
      </c>
      <c r="N123" s="8">
        <f t="shared" si="56"/>
        <v>25</v>
      </c>
      <c r="O123" s="8">
        <f t="shared" si="56"/>
        <v>25</v>
      </c>
      <c r="P123" s="8">
        <f t="shared" si="56"/>
        <v>30.000000000000004</v>
      </c>
      <c r="Q123" s="8">
        <f t="shared" si="56"/>
        <v>30.000000000000004</v>
      </c>
      <c r="R123" s="8">
        <f t="shared" si="56"/>
        <v>35</v>
      </c>
      <c r="S123" s="8">
        <f t="shared" si="56"/>
        <v>35</v>
      </c>
      <c r="T123" s="8">
        <f t="shared" si="56"/>
        <v>40</v>
      </c>
      <c r="U123" s="8">
        <f t="shared" si="56"/>
        <v>40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0</v>
      </c>
      <c r="M125" s="8">
        <f t="shared" si="57"/>
        <v>0</v>
      </c>
      <c r="N125" s="8">
        <f t="shared" si="57"/>
        <v>0</v>
      </c>
      <c r="O125" s="8">
        <f t="shared" si="57"/>
        <v>0</v>
      </c>
      <c r="P125" s="8">
        <f t="shared" si="57"/>
        <v>0</v>
      </c>
      <c r="Q125" s="8">
        <f t="shared" si="57"/>
        <v>0</v>
      </c>
      <c r="R125" s="8">
        <f t="shared" si="57"/>
        <v>0</v>
      </c>
      <c r="S125" s="8">
        <f t="shared" si="57"/>
        <v>0</v>
      </c>
      <c r="T125" s="8">
        <f t="shared" si="57"/>
        <v>0</v>
      </c>
      <c r="U125" s="8">
        <f t="shared" si="57"/>
        <v>0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0</v>
      </c>
      <c r="L126" s="28">
        <f t="shared" si="58"/>
        <v>0</v>
      </c>
      <c r="M126" s="8">
        <f t="shared" si="58"/>
        <v>0</v>
      </c>
      <c r="N126" s="8">
        <f t="shared" si="58"/>
        <v>0</v>
      </c>
      <c r="O126" s="8">
        <f t="shared" si="58"/>
        <v>0</v>
      </c>
      <c r="P126" s="8">
        <f t="shared" si="58"/>
        <v>0</v>
      </c>
      <c r="Q126" s="8">
        <f t="shared" si="58"/>
        <v>0</v>
      </c>
      <c r="R126" s="8">
        <f t="shared" si="58"/>
        <v>0</v>
      </c>
      <c r="S126" s="8">
        <f t="shared" si="58"/>
        <v>0</v>
      </c>
      <c r="T126" s="8">
        <f t="shared" si="58"/>
        <v>0</v>
      </c>
      <c r="U126" s="8">
        <f t="shared" si="58"/>
        <v>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0</v>
      </c>
      <c r="L127" s="28">
        <f t="shared" si="59"/>
        <v>0</v>
      </c>
      <c r="M127" s="8">
        <f t="shared" si="59"/>
        <v>0</v>
      </c>
      <c r="N127" s="8">
        <f t="shared" si="59"/>
        <v>0</v>
      </c>
      <c r="O127" s="8">
        <f t="shared" si="59"/>
        <v>0</v>
      </c>
      <c r="P127" s="8">
        <f t="shared" si="59"/>
        <v>0</v>
      </c>
      <c r="Q127" s="8">
        <f t="shared" si="59"/>
        <v>0</v>
      </c>
      <c r="R127" s="8">
        <f t="shared" si="59"/>
        <v>0</v>
      </c>
      <c r="S127" s="8">
        <f t="shared" si="59"/>
        <v>0</v>
      </c>
      <c r="T127" s="8">
        <f t="shared" si="59"/>
        <v>0</v>
      </c>
      <c r="U127" s="8">
        <f t="shared" si="59"/>
        <v>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0</v>
      </c>
      <c r="L128" s="28">
        <f t="shared" si="60"/>
        <v>0</v>
      </c>
      <c r="M128" s="8">
        <f t="shared" si="60"/>
        <v>0</v>
      </c>
      <c r="N128" s="8">
        <f t="shared" si="60"/>
        <v>0</v>
      </c>
      <c r="O128" s="8">
        <f t="shared" si="60"/>
        <v>0</v>
      </c>
      <c r="P128" s="8">
        <f t="shared" si="60"/>
        <v>0</v>
      </c>
      <c r="Q128" s="8">
        <f t="shared" si="60"/>
        <v>0</v>
      </c>
      <c r="R128" s="8">
        <f t="shared" si="60"/>
        <v>0</v>
      </c>
      <c r="S128" s="8">
        <f t="shared" si="60"/>
        <v>0</v>
      </c>
      <c r="T128" s="8">
        <f t="shared" si="60"/>
        <v>0</v>
      </c>
      <c r="U128" s="8">
        <f t="shared" si="60"/>
        <v>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60</v>
      </c>
      <c r="C132" s="8">
        <f t="shared" si="61"/>
        <v>65</v>
      </c>
      <c r="D132" s="8">
        <f t="shared" si="61"/>
        <v>65</v>
      </c>
      <c r="E132" s="8">
        <f t="shared" si="61"/>
        <v>70</v>
      </c>
      <c r="F132" s="8">
        <f t="shared" si="61"/>
        <v>70</v>
      </c>
      <c r="G132" s="8">
        <f t="shared" si="61"/>
        <v>75</v>
      </c>
      <c r="H132" s="8">
        <f t="shared" si="61"/>
        <v>75</v>
      </c>
      <c r="I132" s="8">
        <f t="shared" si="61"/>
        <v>80</v>
      </c>
      <c r="J132" s="26">
        <f t="shared" si="61"/>
        <v>80</v>
      </c>
      <c r="K132" s="8">
        <f t="shared" si="61"/>
        <v>85</v>
      </c>
      <c r="L132" s="28">
        <f t="shared" si="61"/>
        <v>90</v>
      </c>
      <c r="M132" s="8">
        <f t="shared" si="61"/>
        <v>90</v>
      </c>
      <c r="N132" s="8">
        <f t="shared" si="61"/>
        <v>90</v>
      </c>
      <c r="O132" s="8">
        <f t="shared" si="61"/>
        <v>95</v>
      </c>
      <c r="P132" s="8">
        <f t="shared" si="61"/>
        <v>95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55.000000000000007</v>
      </c>
      <c r="C133" s="8">
        <f t="shared" si="62"/>
        <v>60</v>
      </c>
      <c r="D133" s="8">
        <f t="shared" si="62"/>
        <v>60</v>
      </c>
      <c r="E133" s="8">
        <f t="shared" si="62"/>
        <v>65</v>
      </c>
      <c r="F133" s="8">
        <f t="shared" si="62"/>
        <v>65</v>
      </c>
      <c r="G133" s="8">
        <f t="shared" si="62"/>
        <v>70</v>
      </c>
      <c r="H133" s="8">
        <f t="shared" si="62"/>
        <v>70</v>
      </c>
      <c r="I133" s="8">
        <f t="shared" si="62"/>
        <v>75</v>
      </c>
      <c r="J133" s="26">
        <f t="shared" si="62"/>
        <v>75</v>
      </c>
      <c r="K133" s="8">
        <f t="shared" si="62"/>
        <v>85</v>
      </c>
      <c r="L133" s="28">
        <f t="shared" si="62"/>
        <v>90</v>
      </c>
      <c r="M133" s="8">
        <f t="shared" si="62"/>
        <v>90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55.000000000000007</v>
      </c>
      <c r="C134" s="8">
        <f t="shared" si="63"/>
        <v>60</v>
      </c>
      <c r="D134" s="8">
        <f t="shared" si="63"/>
        <v>60</v>
      </c>
      <c r="E134" s="8">
        <f t="shared" si="63"/>
        <v>65</v>
      </c>
      <c r="F134" s="8">
        <f t="shared" si="63"/>
        <v>65</v>
      </c>
      <c r="G134" s="8">
        <f t="shared" si="63"/>
        <v>70</v>
      </c>
      <c r="H134" s="8">
        <f t="shared" si="63"/>
        <v>70</v>
      </c>
      <c r="I134" s="8">
        <f t="shared" si="63"/>
        <v>75</v>
      </c>
      <c r="J134" s="26">
        <f t="shared" si="63"/>
        <v>75</v>
      </c>
      <c r="K134" s="8">
        <f t="shared" si="63"/>
        <v>85</v>
      </c>
      <c r="L134" s="28">
        <f t="shared" si="63"/>
        <v>90</v>
      </c>
      <c r="M134" s="8">
        <f t="shared" si="63"/>
        <v>90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60</v>
      </c>
      <c r="C135" s="8">
        <f t="shared" si="64"/>
        <v>65</v>
      </c>
      <c r="D135" s="8">
        <f t="shared" si="64"/>
        <v>65</v>
      </c>
      <c r="E135" s="8">
        <f t="shared" si="64"/>
        <v>70</v>
      </c>
      <c r="F135" s="8">
        <f t="shared" si="64"/>
        <v>70</v>
      </c>
      <c r="G135" s="8">
        <f t="shared" si="64"/>
        <v>75</v>
      </c>
      <c r="H135" s="8">
        <f t="shared" si="64"/>
        <v>75</v>
      </c>
      <c r="I135" s="8">
        <f t="shared" si="64"/>
        <v>80</v>
      </c>
      <c r="J135" s="26">
        <f t="shared" si="64"/>
        <v>80</v>
      </c>
      <c r="K135" s="8">
        <f t="shared" si="64"/>
        <v>90</v>
      </c>
      <c r="L135" s="28">
        <f t="shared" si="64"/>
        <v>95</v>
      </c>
      <c r="M135" s="8">
        <f t="shared" si="64"/>
        <v>95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35</v>
      </c>
      <c r="C137" s="8">
        <f t="shared" si="65"/>
        <v>40</v>
      </c>
      <c r="D137" s="8">
        <f t="shared" si="65"/>
        <v>40</v>
      </c>
      <c r="E137" s="8">
        <f t="shared" si="65"/>
        <v>44.999999999999993</v>
      </c>
      <c r="F137" s="8">
        <f t="shared" si="65"/>
        <v>44.999999999999993</v>
      </c>
      <c r="G137" s="8">
        <f t="shared" si="65"/>
        <v>50</v>
      </c>
      <c r="H137" s="8">
        <f t="shared" si="65"/>
        <v>50</v>
      </c>
      <c r="I137" s="8">
        <f t="shared" si="65"/>
        <v>55.000000000000007</v>
      </c>
      <c r="J137" s="26">
        <f t="shared" si="65"/>
        <v>55.000000000000007</v>
      </c>
      <c r="K137" s="8">
        <f t="shared" si="65"/>
        <v>60</v>
      </c>
      <c r="L137" s="28">
        <f t="shared" si="65"/>
        <v>65</v>
      </c>
      <c r="M137" s="8">
        <f t="shared" si="65"/>
        <v>65</v>
      </c>
      <c r="N137" s="8">
        <f t="shared" si="65"/>
        <v>65</v>
      </c>
      <c r="O137" s="8">
        <f t="shared" si="65"/>
        <v>70</v>
      </c>
      <c r="P137" s="8">
        <f t="shared" si="65"/>
        <v>70</v>
      </c>
      <c r="Q137" s="8">
        <f t="shared" si="65"/>
        <v>75</v>
      </c>
      <c r="R137" s="8">
        <f t="shared" si="65"/>
        <v>75</v>
      </c>
      <c r="S137" s="8">
        <f t="shared" si="65"/>
        <v>75</v>
      </c>
      <c r="T137" s="8">
        <f t="shared" si="65"/>
        <v>80</v>
      </c>
      <c r="U137" s="8">
        <f t="shared" si="65"/>
        <v>80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30.000000000000004</v>
      </c>
      <c r="C138" s="8">
        <f t="shared" si="66"/>
        <v>35</v>
      </c>
      <c r="D138" s="8">
        <f t="shared" si="66"/>
        <v>35</v>
      </c>
      <c r="E138" s="8">
        <f t="shared" si="66"/>
        <v>40</v>
      </c>
      <c r="F138" s="8">
        <f t="shared" si="66"/>
        <v>40</v>
      </c>
      <c r="G138" s="8">
        <f t="shared" si="66"/>
        <v>44.999999999999993</v>
      </c>
      <c r="H138" s="8">
        <f t="shared" si="66"/>
        <v>44.999999999999993</v>
      </c>
      <c r="I138" s="8">
        <f t="shared" si="66"/>
        <v>50</v>
      </c>
      <c r="J138" s="26">
        <f t="shared" si="66"/>
        <v>50</v>
      </c>
      <c r="K138" s="8">
        <f t="shared" si="66"/>
        <v>60</v>
      </c>
      <c r="L138" s="28">
        <f t="shared" si="66"/>
        <v>65</v>
      </c>
      <c r="M138" s="8">
        <f t="shared" si="66"/>
        <v>65</v>
      </c>
      <c r="N138" s="8">
        <f t="shared" si="66"/>
        <v>75</v>
      </c>
      <c r="O138" s="8">
        <f t="shared" si="66"/>
        <v>75</v>
      </c>
      <c r="P138" s="8">
        <f t="shared" si="66"/>
        <v>80</v>
      </c>
      <c r="Q138" s="8">
        <f t="shared" si="66"/>
        <v>80</v>
      </c>
      <c r="R138" s="8">
        <f t="shared" si="66"/>
        <v>85</v>
      </c>
      <c r="S138" s="8">
        <f t="shared" si="66"/>
        <v>85</v>
      </c>
      <c r="T138" s="8">
        <f t="shared" si="66"/>
        <v>90</v>
      </c>
      <c r="U138" s="8">
        <f t="shared" si="66"/>
        <v>90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30.000000000000004</v>
      </c>
      <c r="C139" s="8">
        <f t="shared" si="67"/>
        <v>35</v>
      </c>
      <c r="D139" s="8">
        <f t="shared" si="67"/>
        <v>35</v>
      </c>
      <c r="E139" s="8">
        <f t="shared" si="67"/>
        <v>40</v>
      </c>
      <c r="F139" s="8">
        <f t="shared" si="67"/>
        <v>40</v>
      </c>
      <c r="G139" s="8">
        <f t="shared" si="67"/>
        <v>44.999999999999993</v>
      </c>
      <c r="H139" s="8">
        <f t="shared" si="67"/>
        <v>44.999999999999993</v>
      </c>
      <c r="I139" s="8">
        <f t="shared" si="67"/>
        <v>50</v>
      </c>
      <c r="J139" s="26">
        <f t="shared" si="67"/>
        <v>50</v>
      </c>
      <c r="K139" s="8">
        <f t="shared" si="67"/>
        <v>60</v>
      </c>
      <c r="L139" s="28">
        <f t="shared" si="67"/>
        <v>65</v>
      </c>
      <c r="M139" s="8">
        <f t="shared" si="67"/>
        <v>65</v>
      </c>
      <c r="N139" s="8">
        <f t="shared" si="67"/>
        <v>75</v>
      </c>
      <c r="O139" s="8">
        <f t="shared" si="67"/>
        <v>75</v>
      </c>
      <c r="P139" s="8">
        <f t="shared" si="67"/>
        <v>80</v>
      </c>
      <c r="Q139" s="8">
        <f t="shared" si="67"/>
        <v>80</v>
      </c>
      <c r="R139" s="8">
        <f t="shared" si="67"/>
        <v>85</v>
      </c>
      <c r="S139" s="8">
        <f t="shared" si="67"/>
        <v>85</v>
      </c>
      <c r="T139" s="8">
        <f t="shared" si="67"/>
        <v>90</v>
      </c>
      <c r="U139" s="8">
        <f t="shared" si="67"/>
        <v>90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35</v>
      </c>
      <c r="C140" s="8">
        <f t="shared" si="68"/>
        <v>40</v>
      </c>
      <c r="D140" s="8">
        <f t="shared" si="68"/>
        <v>40</v>
      </c>
      <c r="E140" s="8">
        <f t="shared" si="68"/>
        <v>44.999999999999993</v>
      </c>
      <c r="F140" s="8">
        <f t="shared" si="68"/>
        <v>44.999999999999993</v>
      </c>
      <c r="G140" s="8">
        <f t="shared" si="68"/>
        <v>50</v>
      </c>
      <c r="H140" s="8">
        <f t="shared" si="68"/>
        <v>50</v>
      </c>
      <c r="I140" s="8">
        <f t="shared" si="68"/>
        <v>55.000000000000007</v>
      </c>
      <c r="J140" s="26">
        <f t="shared" si="68"/>
        <v>55.000000000000007</v>
      </c>
      <c r="K140" s="8">
        <f t="shared" si="68"/>
        <v>65</v>
      </c>
      <c r="L140" s="28">
        <f t="shared" si="68"/>
        <v>70</v>
      </c>
      <c r="M140" s="8">
        <f t="shared" si="68"/>
        <v>70</v>
      </c>
      <c r="N140" s="8">
        <f t="shared" si="68"/>
        <v>75</v>
      </c>
      <c r="O140" s="8">
        <f t="shared" si="68"/>
        <v>75</v>
      </c>
      <c r="P140" s="8">
        <f t="shared" si="68"/>
        <v>80</v>
      </c>
      <c r="Q140" s="8">
        <f t="shared" si="68"/>
        <v>80</v>
      </c>
      <c r="R140" s="8">
        <f t="shared" si="68"/>
        <v>85</v>
      </c>
      <c r="S140" s="8">
        <f t="shared" si="68"/>
        <v>85</v>
      </c>
      <c r="T140" s="8">
        <f t="shared" si="68"/>
        <v>90</v>
      </c>
      <c r="U140" s="8">
        <f t="shared" si="68"/>
        <v>90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9.9999999999999982</v>
      </c>
      <c r="C142" s="8">
        <f t="shared" si="69"/>
        <v>15.000000000000002</v>
      </c>
      <c r="D142" s="8">
        <f t="shared" si="69"/>
        <v>15.000000000000002</v>
      </c>
      <c r="E142" s="8">
        <f t="shared" si="69"/>
        <v>19.999999999999996</v>
      </c>
      <c r="F142" s="8">
        <f t="shared" si="69"/>
        <v>19.999999999999996</v>
      </c>
      <c r="G142" s="8">
        <f t="shared" si="69"/>
        <v>25</v>
      </c>
      <c r="H142" s="8">
        <f t="shared" si="69"/>
        <v>25</v>
      </c>
      <c r="I142" s="8">
        <f t="shared" si="69"/>
        <v>30.000000000000004</v>
      </c>
      <c r="J142" s="26">
        <f t="shared" si="69"/>
        <v>30.000000000000004</v>
      </c>
      <c r="K142" s="8">
        <f t="shared" si="69"/>
        <v>35</v>
      </c>
      <c r="L142" s="28">
        <f t="shared" si="69"/>
        <v>40</v>
      </c>
      <c r="M142" s="8">
        <f t="shared" si="69"/>
        <v>40</v>
      </c>
      <c r="N142" s="8">
        <f t="shared" si="69"/>
        <v>40</v>
      </c>
      <c r="O142" s="8">
        <f t="shared" si="69"/>
        <v>44.999999999999993</v>
      </c>
      <c r="P142" s="8">
        <f t="shared" si="69"/>
        <v>44.999999999999993</v>
      </c>
      <c r="Q142" s="8">
        <f t="shared" si="69"/>
        <v>50</v>
      </c>
      <c r="R142" s="8">
        <f t="shared" si="69"/>
        <v>50</v>
      </c>
      <c r="S142" s="8">
        <f t="shared" si="69"/>
        <v>50</v>
      </c>
      <c r="T142" s="8">
        <f t="shared" si="69"/>
        <v>55.000000000000007</v>
      </c>
      <c r="U142" s="8">
        <f t="shared" si="69"/>
        <v>55.000000000000007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5.0000000000000044</v>
      </c>
      <c r="C143" s="8">
        <f t="shared" si="70"/>
        <v>9.9999999999999982</v>
      </c>
      <c r="D143" s="8">
        <f t="shared" si="70"/>
        <v>9.9999999999999982</v>
      </c>
      <c r="E143" s="8">
        <f t="shared" si="70"/>
        <v>15.000000000000002</v>
      </c>
      <c r="F143" s="8">
        <f t="shared" si="70"/>
        <v>15.000000000000002</v>
      </c>
      <c r="G143" s="8">
        <f t="shared" si="70"/>
        <v>19.999999999999996</v>
      </c>
      <c r="H143" s="8">
        <f t="shared" si="70"/>
        <v>19.999999999999996</v>
      </c>
      <c r="I143" s="8">
        <f t="shared" si="70"/>
        <v>25</v>
      </c>
      <c r="J143" s="26">
        <f t="shared" si="70"/>
        <v>25</v>
      </c>
      <c r="K143" s="8">
        <f t="shared" si="70"/>
        <v>35</v>
      </c>
      <c r="L143" s="28">
        <f t="shared" si="70"/>
        <v>40</v>
      </c>
      <c r="M143" s="8">
        <f t="shared" si="70"/>
        <v>40</v>
      </c>
      <c r="N143" s="8">
        <f t="shared" si="70"/>
        <v>50</v>
      </c>
      <c r="O143" s="8">
        <f t="shared" si="70"/>
        <v>50</v>
      </c>
      <c r="P143" s="8">
        <f t="shared" si="70"/>
        <v>55.000000000000007</v>
      </c>
      <c r="Q143" s="8">
        <f t="shared" si="70"/>
        <v>55.000000000000007</v>
      </c>
      <c r="R143" s="8">
        <f t="shared" si="70"/>
        <v>60</v>
      </c>
      <c r="S143" s="8">
        <f t="shared" si="70"/>
        <v>60</v>
      </c>
      <c r="T143" s="8">
        <f t="shared" si="70"/>
        <v>65</v>
      </c>
      <c r="U143" s="8">
        <f t="shared" si="70"/>
        <v>65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5.0000000000000044</v>
      </c>
      <c r="C144" s="8">
        <f t="shared" si="71"/>
        <v>9.9999999999999982</v>
      </c>
      <c r="D144" s="8">
        <f t="shared" si="71"/>
        <v>9.9999999999999982</v>
      </c>
      <c r="E144" s="8">
        <f t="shared" si="71"/>
        <v>15.000000000000002</v>
      </c>
      <c r="F144" s="8">
        <f t="shared" si="71"/>
        <v>15.000000000000002</v>
      </c>
      <c r="G144" s="8">
        <f t="shared" si="71"/>
        <v>19.999999999999996</v>
      </c>
      <c r="H144" s="8">
        <f t="shared" si="71"/>
        <v>19.999999999999996</v>
      </c>
      <c r="I144" s="8">
        <f t="shared" si="71"/>
        <v>25</v>
      </c>
      <c r="J144" s="26">
        <f t="shared" si="71"/>
        <v>25</v>
      </c>
      <c r="K144" s="8">
        <f t="shared" si="71"/>
        <v>35</v>
      </c>
      <c r="L144" s="28">
        <f t="shared" si="71"/>
        <v>40</v>
      </c>
      <c r="M144" s="8">
        <f t="shared" si="71"/>
        <v>40</v>
      </c>
      <c r="N144" s="8">
        <f t="shared" si="71"/>
        <v>50</v>
      </c>
      <c r="O144" s="8">
        <f t="shared" si="71"/>
        <v>50</v>
      </c>
      <c r="P144" s="8">
        <f t="shared" si="71"/>
        <v>55.000000000000007</v>
      </c>
      <c r="Q144" s="8">
        <f t="shared" si="71"/>
        <v>55.000000000000007</v>
      </c>
      <c r="R144" s="8">
        <f t="shared" si="71"/>
        <v>60</v>
      </c>
      <c r="S144" s="8">
        <f t="shared" si="71"/>
        <v>60</v>
      </c>
      <c r="T144" s="8">
        <f t="shared" si="71"/>
        <v>65</v>
      </c>
      <c r="U144" s="8">
        <f t="shared" si="71"/>
        <v>65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9.9999999999999982</v>
      </c>
      <c r="C145" s="8">
        <f t="shared" si="72"/>
        <v>15.000000000000002</v>
      </c>
      <c r="D145" s="8">
        <f t="shared" si="72"/>
        <v>15.000000000000002</v>
      </c>
      <c r="E145" s="8">
        <f t="shared" si="72"/>
        <v>19.999999999999996</v>
      </c>
      <c r="F145" s="8">
        <f t="shared" si="72"/>
        <v>19.999999999999996</v>
      </c>
      <c r="G145" s="8">
        <f t="shared" si="72"/>
        <v>25</v>
      </c>
      <c r="H145" s="8">
        <f t="shared" si="72"/>
        <v>25</v>
      </c>
      <c r="I145" s="8">
        <f t="shared" si="72"/>
        <v>30.000000000000004</v>
      </c>
      <c r="J145" s="26">
        <f t="shared" si="72"/>
        <v>30.000000000000004</v>
      </c>
      <c r="K145" s="8">
        <f t="shared" si="72"/>
        <v>40</v>
      </c>
      <c r="L145" s="28">
        <f t="shared" si="72"/>
        <v>44.999999999999993</v>
      </c>
      <c r="M145" s="8">
        <f t="shared" si="72"/>
        <v>44.999999999999993</v>
      </c>
      <c r="N145" s="8">
        <f t="shared" si="72"/>
        <v>50</v>
      </c>
      <c r="O145" s="8">
        <f t="shared" si="72"/>
        <v>50</v>
      </c>
      <c r="P145" s="8">
        <f t="shared" si="72"/>
        <v>55.000000000000007</v>
      </c>
      <c r="Q145" s="8">
        <f t="shared" si="72"/>
        <v>55.000000000000007</v>
      </c>
      <c r="R145" s="8">
        <f t="shared" si="72"/>
        <v>60</v>
      </c>
      <c r="S145" s="8">
        <f t="shared" si="72"/>
        <v>60</v>
      </c>
      <c r="T145" s="8">
        <f t="shared" si="72"/>
        <v>65</v>
      </c>
      <c r="U145" s="8">
        <f t="shared" si="72"/>
        <v>65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35</v>
      </c>
      <c r="C149" s="8">
        <f t="shared" si="73"/>
        <v>40</v>
      </c>
      <c r="D149" s="8">
        <f t="shared" si="73"/>
        <v>40</v>
      </c>
      <c r="E149" s="8">
        <f t="shared" si="73"/>
        <v>44.999999999999993</v>
      </c>
      <c r="F149" s="8">
        <f t="shared" si="73"/>
        <v>44.999999999999993</v>
      </c>
      <c r="G149" s="8">
        <f t="shared" si="73"/>
        <v>50</v>
      </c>
      <c r="H149" s="8">
        <f t="shared" si="73"/>
        <v>50</v>
      </c>
      <c r="I149" s="8">
        <f t="shared" si="73"/>
        <v>55.000000000000007</v>
      </c>
      <c r="J149" s="26">
        <f t="shared" si="73"/>
        <v>55.000000000000007</v>
      </c>
      <c r="K149" s="8">
        <f t="shared" si="73"/>
        <v>60</v>
      </c>
      <c r="L149" s="28">
        <f t="shared" si="73"/>
        <v>65</v>
      </c>
      <c r="M149" s="8">
        <f t="shared" si="73"/>
        <v>65</v>
      </c>
      <c r="N149" s="8">
        <f t="shared" si="73"/>
        <v>65</v>
      </c>
      <c r="O149" s="8">
        <f t="shared" si="73"/>
        <v>70</v>
      </c>
      <c r="P149" s="8">
        <f t="shared" si="73"/>
        <v>70</v>
      </c>
      <c r="Q149" s="8">
        <f t="shared" si="73"/>
        <v>75</v>
      </c>
      <c r="R149" s="8">
        <f t="shared" si="73"/>
        <v>75</v>
      </c>
      <c r="S149" s="8">
        <f t="shared" si="73"/>
        <v>75</v>
      </c>
      <c r="T149" s="8">
        <f t="shared" si="73"/>
        <v>80</v>
      </c>
      <c r="U149" s="8">
        <f t="shared" si="73"/>
        <v>80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30.000000000000004</v>
      </c>
      <c r="C150" s="8">
        <f t="shared" si="74"/>
        <v>35</v>
      </c>
      <c r="D150" s="8">
        <f t="shared" si="74"/>
        <v>35</v>
      </c>
      <c r="E150" s="8">
        <f t="shared" si="74"/>
        <v>40</v>
      </c>
      <c r="F150" s="8">
        <f t="shared" si="74"/>
        <v>40</v>
      </c>
      <c r="G150" s="8">
        <f t="shared" si="74"/>
        <v>44.999999999999993</v>
      </c>
      <c r="H150" s="8">
        <f t="shared" si="74"/>
        <v>44.999999999999993</v>
      </c>
      <c r="I150" s="8">
        <f t="shared" si="74"/>
        <v>50</v>
      </c>
      <c r="J150" s="26">
        <f t="shared" si="74"/>
        <v>50</v>
      </c>
      <c r="K150" s="8">
        <f t="shared" si="74"/>
        <v>60</v>
      </c>
      <c r="L150" s="28">
        <f t="shared" si="74"/>
        <v>65</v>
      </c>
      <c r="M150" s="8">
        <f t="shared" si="74"/>
        <v>65</v>
      </c>
      <c r="N150" s="8">
        <f t="shared" si="74"/>
        <v>75</v>
      </c>
      <c r="O150" s="8">
        <f t="shared" si="74"/>
        <v>75</v>
      </c>
      <c r="P150" s="8">
        <f t="shared" si="74"/>
        <v>80</v>
      </c>
      <c r="Q150" s="8">
        <f t="shared" si="74"/>
        <v>80</v>
      </c>
      <c r="R150" s="8">
        <f t="shared" si="74"/>
        <v>85</v>
      </c>
      <c r="S150" s="8">
        <f t="shared" si="74"/>
        <v>85</v>
      </c>
      <c r="T150" s="8">
        <f t="shared" si="74"/>
        <v>90</v>
      </c>
      <c r="U150" s="8">
        <f t="shared" si="74"/>
        <v>90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30.000000000000004</v>
      </c>
      <c r="C151" s="8">
        <f t="shared" si="75"/>
        <v>35</v>
      </c>
      <c r="D151" s="8">
        <f t="shared" si="75"/>
        <v>35</v>
      </c>
      <c r="E151" s="8">
        <f t="shared" si="75"/>
        <v>40</v>
      </c>
      <c r="F151" s="8">
        <f t="shared" si="75"/>
        <v>40</v>
      </c>
      <c r="G151" s="8">
        <f t="shared" si="75"/>
        <v>44.999999999999993</v>
      </c>
      <c r="H151" s="8">
        <f t="shared" si="75"/>
        <v>44.999999999999993</v>
      </c>
      <c r="I151" s="8">
        <f t="shared" si="75"/>
        <v>50</v>
      </c>
      <c r="J151" s="26">
        <f t="shared" si="75"/>
        <v>50</v>
      </c>
      <c r="K151" s="8">
        <f t="shared" si="75"/>
        <v>60</v>
      </c>
      <c r="L151" s="28">
        <f t="shared" si="75"/>
        <v>65</v>
      </c>
      <c r="M151" s="8">
        <f t="shared" si="75"/>
        <v>65</v>
      </c>
      <c r="N151" s="8">
        <f t="shared" si="75"/>
        <v>75</v>
      </c>
      <c r="O151" s="8">
        <f t="shared" si="75"/>
        <v>75</v>
      </c>
      <c r="P151" s="8">
        <f t="shared" si="75"/>
        <v>80</v>
      </c>
      <c r="Q151" s="8">
        <f t="shared" si="75"/>
        <v>80</v>
      </c>
      <c r="R151" s="8">
        <f t="shared" si="75"/>
        <v>85</v>
      </c>
      <c r="S151" s="8">
        <f t="shared" si="75"/>
        <v>85</v>
      </c>
      <c r="T151" s="8">
        <f t="shared" si="75"/>
        <v>90</v>
      </c>
      <c r="U151" s="8">
        <f t="shared" si="75"/>
        <v>90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35</v>
      </c>
      <c r="C152" s="8">
        <f t="shared" si="76"/>
        <v>40</v>
      </c>
      <c r="D152" s="8">
        <f t="shared" si="76"/>
        <v>40</v>
      </c>
      <c r="E152" s="8">
        <f t="shared" si="76"/>
        <v>44.999999999999993</v>
      </c>
      <c r="F152" s="8">
        <f t="shared" si="76"/>
        <v>44.999999999999993</v>
      </c>
      <c r="G152" s="8">
        <f t="shared" si="76"/>
        <v>50</v>
      </c>
      <c r="H152" s="8">
        <f t="shared" si="76"/>
        <v>50</v>
      </c>
      <c r="I152" s="8">
        <f t="shared" si="76"/>
        <v>55.000000000000007</v>
      </c>
      <c r="J152" s="26">
        <f t="shared" si="76"/>
        <v>55.000000000000007</v>
      </c>
      <c r="K152" s="8">
        <f t="shared" si="76"/>
        <v>65</v>
      </c>
      <c r="L152" s="28">
        <f t="shared" si="76"/>
        <v>70</v>
      </c>
      <c r="M152" s="8">
        <f t="shared" si="76"/>
        <v>70</v>
      </c>
      <c r="N152" s="8">
        <f t="shared" si="76"/>
        <v>75</v>
      </c>
      <c r="O152" s="8">
        <f t="shared" si="76"/>
        <v>75</v>
      </c>
      <c r="P152" s="8">
        <f t="shared" si="76"/>
        <v>80</v>
      </c>
      <c r="Q152" s="8">
        <f t="shared" si="76"/>
        <v>80</v>
      </c>
      <c r="R152" s="8">
        <f t="shared" si="76"/>
        <v>85</v>
      </c>
      <c r="S152" s="8">
        <f t="shared" si="76"/>
        <v>85</v>
      </c>
      <c r="T152" s="8">
        <f t="shared" si="76"/>
        <v>90</v>
      </c>
      <c r="U152" s="8">
        <f t="shared" si="76"/>
        <v>90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9.9999999999999982</v>
      </c>
      <c r="C154" s="8">
        <f t="shared" si="77"/>
        <v>15.000000000000002</v>
      </c>
      <c r="D154" s="8">
        <f t="shared" si="77"/>
        <v>15.000000000000002</v>
      </c>
      <c r="E154" s="8">
        <f t="shared" si="77"/>
        <v>19.999999999999996</v>
      </c>
      <c r="F154" s="8">
        <f t="shared" si="77"/>
        <v>19.999999999999996</v>
      </c>
      <c r="G154" s="8">
        <f t="shared" si="77"/>
        <v>25</v>
      </c>
      <c r="H154" s="8">
        <f t="shared" si="77"/>
        <v>25</v>
      </c>
      <c r="I154" s="8">
        <f t="shared" si="77"/>
        <v>30.000000000000004</v>
      </c>
      <c r="J154" s="26">
        <f t="shared" si="77"/>
        <v>30.000000000000004</v>
      </c>
      <c r="K154" s="8">
        <f t="shared" si="77"/>
        <v>35</v>
      </c>
      <c r="L154" s="28">
        <f t="shared" si="77"/>
        <v>40</v>
      </c>
      <c r="M154" s="8">
        <f t="shared" si="77"/>
        <v>40</v>
      </c>
      <c r="N154" s="8">
        <f t="shared" si="77"/>
        <v>40</v>
      </c>
      <c r="O154" s="8">
        <f t="shared" si="77"/>
        <v>44.999999999999993</v>
      </c>
      <c r="P154" s="8">
        <f t="shared" si="77"/>
        <v>44.999999999999993</v>
      </c>
      <c r="Q154" s="8">
        <f t="shared" si="77"/>
        <v>50</v>
      </c>
      <c r="R154" s="8">
        <f t="shared" si="77"/>
        <v>50</v>
      </c>
      <c r="S154" s="8">
        <f t="shared" si="77"/>
        <v>50</v>
      </c>
      <c r="T154" s="8">
        <f t="shared" si="77"/>
        <v>55.000000000000007</v>
      </c>
      <c r="U154" s="8">
        <f t="shared" si="77"/>
        <v>55.000000000000007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5.0000000000000044</v>
      </c>
      <c r="C155" s="8">
        <f t="shared" si="78"/>
        <v>9.9999999999999982</v>
      </c>
      <c r="D155" s="8">
        <f t="shared" si="78"/>
        <v>9.9999999999999982</v>
      </c>
      <c r="E155" s="8">
        <f t="shared" si="78"/>
        <v>15.000000000000002</v>
      </c>
      <c r="F155" s="8">
        <f t="shared" si="78"/>
        <v>15.000000000000002</v>
      </c>
      <c r="G155" s="8">
        <f t="shared" si="78"/>
        <v>19.999999999999996</v>
      </c>
      <c r="H155" s="8">
        <f t="shared" si="78"/>
        <v>19.999999999999996</v>
      </c>
      <c r="I155" s="8">
        <f t="shared" si="78"/>
        <v>25</v>
      </c>
      <c r="J155" s="26">
        <f t="shared" si="78"/>
        <v>25</v>
      </c>
      <c r="K155" s="8">
        <f t="shared" si="78"/>
        <v>35</v>
      </c>
      <c r="L155" s="28">
        <f t="shared" si="78"/>
        <v>40</v>
      </c>
      <c r="M155" s="8">
        <f t="shared" si="78"/>
        <v>40</v>
      </c>
      <c r="N155" s="8">
        <f t="shared" si="78"/>
        <v>50</v>
      </c>
      <c r="O155" s="8">
        <f t="shared" si="78"/>
        <v>50</v>
      </c>
      <c r="P155" s="8">
        <f t="shared" si="78"/>
        <v>55.000000000000007</v>
      </c>
      <c r="Q155" s="8">
        <f t="shared" si="78"/>
        <v>55.000000000000007</v>
      </c>
      <c r="R155" s="8">
        <f t="shared" si="78"/>
        <v>60</v>
      </c>
      <c r="S155" s="8">
        <f t="shared" si="78"/>
        <v>60</v>
      </c>
      <c r="T155" s="8">
        <f t="shared" si="78"/>
        <v>65</v>
      </c>
      <c r="U155" s="8">
        <f t="shared" si="78"/>
        <v>65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5.0000000000000044</v>
      </c>
      <c r="C156" s="8">
        <f t="shared" si="79"/>
        <v>9.9999999999999982</v>
      </c>
      <c r="D156" s="8">
        <f t="shared" si="79"/>
        <v>9.9999999999999982</v>
      </c>
      <c r="E156" s="8">
        <f t="shared" si="79"/>
        <v>15.000000000000002</v>
      </c>
      <c r="F156" s="8">
        <f t="shared" si="79"/>
        <v>15.000000000000002</v>
      </c>
      <c r="G156" s="8">
        <f t="shared" si="79"/>
        <v>19.999999999999996</v>
      </c>
      <c r="H156" s="8">
        <f t="shared" si="79"/>
        <v>19.999999999999996</v>
      </c>
      <c r="I156" s="8">
        <f t="shared" si="79"/>
        <v>25</v>
      </c>
      <c r="J156" s="26">
        <f t="shared" si="79"/>
        <v>25</v>
      </c>
      <c r="K156" s="8">
        <f t="shared" si="79"/>
        <v>35</v>
      </c>
      <c r="L156" s="28">
        <f t="shared" si="79"/>
        <v>40</v>
      </c>
      <c r="M156" s="8">
        <f t="shared" si="79"/>
        <v>40</v>
      </c>
      <c r="N156" s="8">
        <f t="shared" si="79"/>
        <v>50</v>
      </c>
      <c r="O156" s="8">
        <f t="shared" si="79"/>
        <v>50</v>
      </c>
      <c r="P156" s="8">
        <f t="shared" si="79"/>
        <v>55.000000000000007</v>
      </c>
      <c r="Q156" s="8">
        <f t="shared" si="79"/>
        <v>55.000000000000007</v>
      </c>
      <c r="R156" s="8">
        <f t="shared" si="79"/>
        <v>60</v>
      </c>
      <c r="S156" s="8">
        <f t="shared" si="79"/>
        <v>60</v>
      </c>
      <c r="T156" s="8">
        <f t="shared" si="79"/>
        <v>65</v>
      </c>
      <c r="U156" s="8">
        <f t="shared" si="79"/>
        <v>65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9.9999999999999982</v>
      </c>
      <c r="C157" s="8">
        <f t="shared" si="80"/>
        <v>15.000000000000002</v>
      </c>
      <c r="D157" s="8">
        <f t="shared" si="80"/>
        <v>15.000000000000002</v>
      </c>
      <c r="E157" s="8">
        <f t="shared" si="80"/>
        <v>19.999999999999996</v>
      </c>
      <c r="F157" s="8">
        <f t="shared" si="80"/>
        <v>19.999999999999996</v>
      </c>
      <c r="G157" s="8">
        <f t="shared" si="80"/>
        <v>25</v>
      </c>
      <c r="H157" s="8">
        <f t="shared" si="80"/>
        <v>25</v>
      </c>
      <c r="I157" s="8">
        <f t="shared" si="80"/>
        <v>30.000000000000004</v>
      </c>
      <c r="J157" s="26">
        <f t="shared" si="80"/>
        <v>30.000000000000004</v>
      </c>
      <c r="K157" s="8">
        <f t="shared" si="80"/>
        <v>40</v>
      </c>
      <c r="L157" s="28">
        <f t="shared" si="80"/>
        <v>44.999999999999993</v>
      </c>
      <c r="M157" s="8">
        <f t="shared" si="80"/>
        <v>44.999999999999993</v>
      </c>
      <c r="N157" s="8">
        <f t="shared" si="80"/>
        <v>50</v>
      </c>
      <c r="O157" s="8">
        <f t="shared" si="80"/>
        <v>50</v>
      </c>
      <c r="P157" s="8">
        <f t="shared" si="80"/>
        <v>55.000000000000007</v>
      </c>
      <c r="Q157" s="8">
        <f t="shared" si="80"/>
        <v>55.000000000000007</v>
      </c>
      <c r="R157" s="8">
        <f t="shared" si="80"/>
        <v>60</v>
      </c>
      <c r="S157" s="8">
        <f t="shared" si="80"/>
        <v>60</v>
      </c>
      <c r="T157" s="8">
        <f t="shared" si="80"/>
        <v>65</v>
      </c>
      <c r="U157" s="8">
        <f t="shared" si="80"/>
        <v>65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0</v>
      </c>
      <c r="D159" s="8">
        <f t="shared" si="81"/>
        <v>0</v>
      </c>
      <c r="E159" s="8">
        <f t="shared" si="81"/>
        <v>0</v>
      </c>
      <c r="F159" s="8">
        <f t="shared" si="81"/>
        <v>0</v>
      </c>
      <c r="G159" s="8">
        <f t="shared" si="81"/>
        <v>0</v>
      </c>
      <c r="H159" s="8">
        <f t="shared" si="81"/>
        <v>0</v>
      </c>
      <c r="I159" s="8">
        <f t="shared" si="81"/>
        <v>5.0000000000000044</v>
      </c>
      <c r="J159" s="26">
        <f t="shared" si="81"/>
        <v>5.0000000000000044</v>
      </c>
      <c r="K159" s="8">
        <f t="shared" si="81"/>
        <v>9.9999999999999982</v>
      </c>
      <c r="L159" s="28">
        <f t="shared" si="81"/>
        <v>15.000000000000002</v>
      </c>
      <c r="M159" s="8">
        <f t="shared" si="81"/>
        <v>15.000000000000002</v>
      </c>
      <c r="N159" s="8">
        <f t="shared" si="81"/>
        <v>15.000000000000002</v>
      </c>
      <c r="O159" s="8">
        <f t="shared" si="81"/>
        <v>19.999999999999996</v>
      </c>
      <c r="P159" s="8">
        <f t="shared" si="81"/>
        <v>19.999999999999996</v>
      </c>
      <c r="Q159" s="8">
        <f t="shared" si="81"/>
        <v>25</v>
      </c>
      <c r="R159" s="8">
        <f t="shared" si="81"/>
        <v>25</v>
      </c>
      <c r="S159" s="8">
        <f t="shared" si="81"/>
        <v>25</v>
      </c>
      <c r="T159" s="8">
        <f t="shared" si="81"/>
        <v>30.000000000000004</v>
      </c>
      <c r="U159" s="8">
        <f t="shared" si="81"/>
        <v>30.000000000000004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0</v>
      </c>
      <c r="D160" s="8">
        <f t="shared" si="82"/>
        <v>0</v>
      </c>
      <c r="E160" s="8">
        <f t="shared" si="82"/>
        <v>0</v>
      </c>
      <c r="F160" s="8">
        <f t="shared" si="82"/>
        <v>0</v>
      </c>
      <c r="G160" s="8">
        <f t="shared" si="82"/>
        <v>0</v>
      </c>
      <c r="H160" s="8">
        <f t="shared" si="82"/>
        <v>0</v>
      </c>
      <c r="I160" s="8">
        <f t="shared" si="82"/>
        <v>0</v>
      </c>
      <c r="J160" s="26">
        <f t="shared" si="82"/>
        <v>0</v>
      </c>
      <c r="K160" s="8">
        <f t="shared" si="82"/>
        <v>9.9999999999999982</v>
      </c>
      <c r="L160" s="28">
        <f t="shared" si="82"/>
        <v>15.000000000000002</v>
      </c>
      <c r="M160" s="8">
        <f t="shared" si="82"/>
        <v>15.000000000000002</v>
      </c>
      <c r="N160" s="8">
        <f t="shared" si="82"/>
        <v>25</v>
      </c>
      <c r="O160" s="8">
        <f t="shared" si="82"/>
        <v>25</v>
      </c>
      <c r="P160" s="8">
        <f t="shared" si="82"/>
        <v>30.000000000000004</v>
      </c>
      <c r="Q160" s="8">
        <f t="shared" si="82"/>
        <v>30.000000000000004</v>
      </c>
      <c r="R160" s="8">
        <f t="shared" si="82"/>
        <v>35</v>
      </c>
      <c r="S160" s="8">
        <f t="shared" si="82"/>
        <v>35</v>
      </c>
      <c r="T160" s="8">
        <f t="shared" si="82"/>
        <v>40</v>
      </c>
      <c r="U160" s="8">
        <f t="shared" si="82"/>
        <v>40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0</v>
      </c>
      <c r="D161" s="8">
        <f t="shared" si="83"/>
        <v>0</v>
      </c>
      <c r="E161" s="8">
        <f t="shared" si="83"/>
        <v>0</v>
      </c>
      <c r="F161" s="8">
        <f t="shared" si="83"/>
        <v>0</v>
      </c>
      <c r="G161" s="8">
        <f t="shared" si="83"/>
        <v>0</v>
      </c>
      <c r="H161" s="8">
        <f t="shared" si="83"/>
        <v>0</v>
      </c>
      <c r="I161" s="8">
        <f t="shared" si="83"/>
        <v>0</v>
      </c>
      <c r="J161" s="26">
        <f t="shared" si="83"/>
        <v>0</v>
      </c>
      <c r="K161" s="8">
        <f t="shared" si="83"/>
        <v>9.9999999999999982</v>
      </c>
      <c r="L161" s="28">
        <f t="shared" si="83"/>
        <v>15.000000000000002</v>
      </c>
      <c r="M161" s="8">
        <f t="shared" si="83"/>
        <v>15.000000000000002</v>
      </c>
      <c r="N161" s="8">
        <f t="shared" si="83"/>
        <v>25</v>
      </c>
      <c r="O161" s="8">
        <f t="shared" si="83"/>
        <v>25</v>
      </c>
      <c r="P161" s="8">
        <f t="shared" si="83"/>
        <v>30.000000000000004</v>
      </c>
      <c r="Q161" s="8">
        <f t="shared" si="83"/>
        <v>30.000000000000004</v>
      </c>
      <c r="R161" s="8">
        <f t="shared" si="83"/>
        <v>35</v>
      </c>
      <c r="S161" s="8">
        <f t="shared" si="83"/>
        <v>35</v>
      </c>
      <c r="T161" s="8">
        <f t="shared" si="83"/>
        <v>40</v>
      </c>
      <c r="U161" s="8">
        <f t="shared" si="83"/>
        <v>40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0</v>
      </c>
      <c r="C162" s="8">
        <f t="shared" si="84"/>
        <v>0</v>
      </c>
      <c r="D162" s="8">
        <f t="shared" si="84"/>
        <v>0</v>
      </c>
      <c r="E162" s="8">
        <f t="shared" si="84"/>
        <v>0</v>
      </c>
      <c r="F162" s="8">
        <f t="shared" si="84"/>
        <v>0</v>
      </c>
      <c r="G162" s="8">
        <f t="shared" si="84"/>
        <v>0</v>
      </c>
      <c r="H162" s="8">
        <f t="shared" si="84"/>
        <v>0</v>
      </c>
      <c r="I162" s="8">
        <f t="shared" si="84"/>
        <v>5.0000000000000044</v>
      </c>
      <c r="J162" s="26">
        <f t="shared" si="84"/>
        <v>5.0000000000000044</v>
      </c>
      <c r="K162" s="8">
        <f t="shared" si="84"/>
        <v>15.000000000000002</v>
      </c>
      <c r="L162" s="28">
        <f t="shared" si="84"/>
        <v>19.999999999999996</v>
      </c>
      <c r="M162" s="8">
        <f t="shared" si="84"/>
        <v>19.999999999999996</v>
      </c>
      <c r="N162" s="8">
        <f t="shared" si="84"/>
        <v>25</v>
      </c>
      <c r="O162" s="8">
        <f t="shared" si="84"/>
        <v>25</v>
      </c>
      <c r="P162" s="8">
        <f t="shared" si="84"/>
        <v>30.000000000000004</v>
      </c>
      <c r="Q162" s="8">
        <f t="shared" si="84"/>
        <v>30.000000000000004</v>
      </c>
      <c r="R162" s="8">
        <f t="shared" si="84"/>
        <v>35</v>
      </c>
      <c r="S162" s="8">
        <f t="shared" si="84"/>
        <v>35</v>
      </c>
      <c r="T162" s="8">
        <f t="shared" si="84"/>
        <v>40</v>
      </c>
      <c r="U162" s="8">
        <f t="shared" si="84"/>
        <v>40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0</v>
      </c>
      <c r="D166" s="8">
        <f t="shared" si="85"/>
        <v>0</v>
      </c>
      <c r="E166" s="8">
        <f t="shared" si="85"/>
        <v>0</v>
      </c>
      <c r="F166" s="8">
        <f t="shared" si="85"/>
        <v>0</v>
      </c>
      <c r="G166" s="8">
        <f t="shared" si="85"/>
        <v>0</v>
      </c>
      <c r="H166" s="8">
        <f t="shared" si="85"/>
        <v>0</v>
      </c>
      <c r="I166" s="8">
        <f t="shared" si="85"/>
        <v>5.0000000000000044</v>
      </c>
      <c r="J166" s="26">
        <f t="shared" si="85"/>
        <v>5.0000000000000044</v>
      </c>
      <c r="K166" s="8">
        <f t="shared" si="85"/>
        <v>9.9999999999999982</v>
      </c>
      <c r="L166" s="28">
        <f t="shared" si="85"/>
        <v>15.000000000000002</v>
      </c>
      <c r="M166" s="8">
        <f t="shared" si="85"/>
        <v>15.000000000000002</v>
      </c>
      <c r="N166" s="8">
        <f t="shared" si="85"/>
        <v>15.000000000000002</v>
      </c>
      <c r="O166" s="8">
        <f t="shared" si="85"/>
        <v>19.999999999999996</v>
      </c>
      <c r="P166" s="8">
        <f t="shared" si="85"/>
        <v>19.999999999999996</v>
      </c>
      <c r="Q166" s="8">
        <f t="shared" si="85"/>
        <v>25</v>
      </c>
      <c r="R166" s="8">
        <f t="shared" si="85"/>
        <v>25</v>
      </c>
      <c r="S166" s="8">
        <f t="shared" si="85"/>
        <v>25</v>
      </c>
      <c r="T166" s="8">
        <f t="shared" si="85"/>
        <v>30.000000000000004</v>
      </c>
      <c r="U166" s="8">
        <f t="shared" si="85"/>
        <v>30.000000000000004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0</v>
      </c>
      <c r="D167" s="8">
        <f t="shared" si="86"/>
        <v>0</v>
      </c>
      <c r="E167" s="8">
        <f t="shared" si="86"/>
        <v>0</v>
      </c>
      <c r="F167" s="8">
        <f t="shared" si="86"/>
        <v>0</v>
      </c>
      <c r="G167" s="8">
        <f t="shared" si="86"/>
        <v>0</v>
      </c>
      <c r="H167" s="8">
        <f t="shared" si="86"/>
        <v>0</v>
      </c>
      <c r="I167" s="8">
        <f t="shared" si="86"/>
        <v>0</v>
      </c>
      <c r="J167" s="26">
        <f t="shared" si="86"/>
        <v>0</v>
      </c>
      <c r="K167" s="8">
        <f t="shared" si="86"/>
        <v>9.9999999999999982</v>
      </c>
      <c r="L167" s="28">
        <f t="shared" si="86"/>
        <v>15.000000000000002</v>
      </c>
      <c r="M167" s="8">
        <f t="shared" si="86"/>
        <v>15.000000000000002</v>
      </c>
      <c r="N167" s="8">
        <f t="shared" si="86"/>
        <v>25</v>
      </c>
      <c r="O167" s="8">
        <f t="shared" si="86"/>
        <v>25</v>
      </c>
      <c r="P167" s="8">
        <f t="shared" si="86"/>
        <v>30.000000000000004</v>
      </c>
      <c r="Q167" s="8">
        <f t="shared" si="86"/>
        <v>30.000000000000004</v>
      </c>
      <c r="R167" s="8">
        <f t="shared" si="86"/>
        <v>35</v>
      </c>
      <c r="S167" s="8">
        <f t="shared" si="86"/>
        <v>35</v>
      </c>
      <c r="T167" s="8">
        <f t="shared" si="86"/>
        <v>40</v>
      </c>
      <c r="U167" s="8">
        <f t="shared" si="86"/>
        <v>40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0</v>
      </c>
      <c r="D168" s="8">
        <f t="shared" si="87"/>
        <v>0</v>
      </c>
      <c r="E168" s="8">
        <f t="shared" si="87"/>
        <v>0</v>
      </c>
      <c r="F168" s="8">
        <f t="shared" si="87"/>
        <v>0</v>
      </c>
      <c r="G168" s="8">
        <f t="shared" si="87"/>
        <v>0</v>
      </c>
      <c r="H168" s="8">
        <f t="shared" si="87"/>
        <v>0</v>
      </c>
      <c r="I168" s="8">
        <f t="shared" si="87"/>
        <v>0</v>
      </c>
      <c r="J168" s="26">
        <f t="shared" si="87"/>
        <v>0</v>
      </c>
      <c r="K168" s="8">
        <f t="shared" si="87"/>
        <v>9.9999999999999982</v>
      </c>
      <c r="L168" s="28">
        <f t="shared" si="87"/>
        <v>15.000000000000002</v>
      </c>
      <c r="M168" s="8">
        <f t="shared" si="87"/>
        <v>15.000000000000002</v>
      </c>
      <c r="N168" s="8">
        <f t="shared" si="87"/>
        <v>25</v>
      </c>
      <c r="O168" s="8">
        <f t="shared" si="87"/>
        <v>25</v>
      </c>
      <c r="P168" s="8">
        <f t="shared" si="87"/>
        <v>30.000000000000004</v>
      </c>
      <c r="Q168" s="8">
        <f t="shared" si="87"/>
        <v>30.000000000000004</v>
      </c>
      <c r="R168" s="8">
        <f t="shared" si="87"/>
        <v>35</v>
      </c>
      <c r="S168" s="8">
        <f t="shared" si="87"/>
        <v>35</v>
      </c>
      <c r="T168" s="8">
        <f t="shared" si="87"/>
        <v>40</v>
      </c>
      <c r="U168" s="8">
        <f t="shared" si="87"/>
        <v>40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0</v>
      </c>
      <c r="C169" s="8">
        <f t="shared" si="88"/>
        <v>0</v>
      </c>
      <c r="D169" s="8">
        <f t="shared" si="88"/>
        <v>0</v>
      </c>
      <c r="E169" s="8">
        <f t="shared" si="88"/>
        <v>0</v>
      </c>
      <c r="F169" s="8">
        <f t="shared" si="88"/>
        <v>0</v>
      </c>
      <c r="G169" s="8">
        <f t="shared" si="88"/>
        <v>0</v>
      </c>
      <c r="H169" s="8">
        <f t="shared" si="88"/>
        <v>0</v>
      </c>
      <c r="I169" s="8">
        <f t="shared" si="88"/>
        <v>5.0000000000000044</v>
      </c>
      <c r="J169" s="26">
        <f t="shared" si="88"/>
        <v>5.0000000000000044</v>
      </c>
      <c r="K169" s="8">
        <f t="shared" si="88"/>
        <v>15.000000000000002</v>
      </c>
      <c r="L169" s="28">
        <f t="shared" si="88"/>
        <v>19.999999999999996</v>
      </c>
      <c r="M169" s="8">
        <f t="shared" si="88"/>
        <v>19.999999999999996</v>
      </c>
      <c r="N169" s="8">
        <f t="shared" si="88"/>
        <v>25</v>
      </c>
      <c r="O169" s="8">
        <f t="shared" si="88"/>
        <v>25</v>
      </c>
      <c r="P169" s="8">
        <f t="shared" si="88"/>
        <v>30.000000000000004</v>
      </c>
      <c r="Q169" s="8">
        <f t="shared" si="88"/>
        <v>30.000000000000004</v>
      </c>
      <c r="R169" s="8">
        <f t="shared" si="88"/>
        <v>35</v>
      </c>
      <c r="S169" s="8">
        <f t="shared" si="88"/>
        <v>35</v>
      </c>
      <c r="T169" s="8">
        <f t="shared" si="88"/>
        <v>40</v>
      </c>
      <c r="U169" s="8">
        <f t="shared" si="88"/>
        <v>40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0</v>
      </c>
      <c r="M171" s="8">
        <f t="shared" si="89"/>
        <v>0</v>
      </c>
      <c r="N171" s="8">
        <f t="shared" si="89"/>
        <v>0</v>
      </c>
      <c r="O171" s="8">
        <f t="shared" si="89"/>
        <v>0</v>
      </c>
      <c r="P171" s="8">
        <f t="shared" si="89"/>
        <v>0</v>
      </c>
      <c r="Q171" s="8">
        <f t="shared" si="89"/>
        <v>0</v>
      </c>
      <c r="R171" s="8">
        <f t="shared" si="89"/>
        <v>0</v>
      </c>
      <c r="S171" s="8">
        <f t="shared" si="89"/>
        <v>0</v>
      </c>
      <c r="T171" s="8">
        <f t="shared" si="89"/>
        <v>5.0000000000000044</v>
      </c>
      <c r="U171" s="8">
        <f t="shared" si="89"/>
        <v>5.0000000000000044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0</v>
      </c>
      <c r="J172" s="26">
        <f t="shared" si="90"/>
        <v>0</v>
      </c>
      <c r="K172" s="8">
        <f t="shared" si="90"/>
        <v>0</v>
      </c>
      <c r="L172" s="28">
        <f t="shared" si="90"/>
        <v>0</v>
      </c>
      <c r="M172" s="8">
        <f t="shared" si="90"/>
        <v>0</v>
      </c>
      <c r="N172" s="8">
        <f t="shared" si="90"/>
        <v>0</v>
      </c>
      <c r="O172" s="8">
        <f t="shared" si="90"/>
        <v>0</v>
      </c>
      <c r="P172" s="8">
        <f t="shared" si="90"/>
        <v>5.0000000000000044</v>
      </c>
      <c r="Q172" s="8">
        <f t="shared" si="90"/>
        <v>5.0000000000000044</v>
      </c>
      <c r="R172" s="8">
        <f t="shared" si="90"/>
        <v>9.9999999999999982</v>
      </c>
      <c r="S172" s="8">
        <f t="shared" si="90"/>
        <v>9.9999999999999982</v>
      </c>
      <c r="T172" s="8">
        <f t="shared" si="90"/>
        <v>15.000000000000002</v>
      </c>
      <c r="U172" s="8">
        <f t="shared" si="90"/>
        <v>15.000000000000002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0</v>
      </c>
      <c r="J173" s="26">
        <f t="shared" si="91"/>
        <v>0</v>
      </c>
      <c r="K173" s="8">
        <f t="shared" si="91"/>
        <v>0</v>
      </c>
      <c r="L173" s="28">
        <f t="shared" si="91"/>
        <v>0</v>
      </c>
      <c r="M173" s="8">
        <f t="shared" si="91"/>
        <v>0</v>
      </c>
      <c r="N173" s="8">
        <f t="shared" si="91"/>
        <v>0</v>
      </c>
      <c r="O173" s="8">
        <f t="shared" si="91"/>
        <v>0</v>
      </c>
      <c r="P173" s="8">
        <f t="shared" si="91"/>
        <v>5.0000000000000044</v>
      </c>
      <c r="Q173" s="8">
        <f t="shared" si="91"/>
        <v>5.0000000000000044</v>
      </c>
      <c r="R173" s="8">
        <f t="shared" si="91"/>
        <v>9.9999999999999982</v>
      </c>
      <c r="S173" s="8">
        <f t="shared" si="91"/>
        <v>9.9999999999999982</v>
      </c>
      <c r="T173" s="8">
        <f t="shared" si="91"/>
        <v>15.000000000000002</v>
      </c>
      <c r="U173" s="8">
        <f t="shared" si="91"/>
        <v>15.000000000000002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0</v>
      </c>
      <c r="L174" s="28">
        <f t="shared" si="92"/>
        <v>0</v>
      </c>
      <c r="M174" s="8">
        <f t="shared" si="92"/>
        <v>0</v>
      </c>
      <c r="N174" s="8">
        <f t="shared" si="92"/>
        <v>0</v>
      </c>
      <c r="O174" s="8">
        <f t="shared" si="92"/>
        <v>0</v>
      </c>
      <c r="P174" s="8">
        <f t="shared" si="92"/>
        <v>5.0000000000000044</v>
      </c>
      <c r="Q174" s="8">
        <f t="shared" si="92"/>
        <v>5.0000000000000044</v>
      </c>
      <c r="R174" s="8">
        <f t="shared" si="92"/>
        <v>9.9999999999999982</v>
      </c>
      <c r="S174" s="8">
        <f t="shared" si="92"/>
        <v>9.9999999999999982</v>
      </c>
      <c r="T174" s="8">
        <f t="shared" si="92"/>
        <v>15.000000000000002</v>
      </c>
      <c r="U174" s="8">
        <f t="shared" si="92"/>
        <v>15.000000000000002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0</v>
      </c>
      <c r="Q177" s="8">
        <f t="shared" si="94"/>
        <v>0</v>
      </c>
      <c r="R177" s="8">
        <f t="shared" si="94"/>
        <v>0</v>
      </c>
      <c r="S177" s="8">
        <f t="shared" si="94"/>
        <v>0</v>
      </c>
      <c r="T177" s="8">
        <f t="shared" si="94"/>
        <v>0</v>
      </c>
      <c r="U177" s="8">
        <f t="shared" si="94"/>
        <v>0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0</v>
      </c>
      <c r="Q178" s="8">
        <f t="shared" si="95"/>
        <v>0</v>
      </c>
      <c r="R178" s="8">
        <f t="shared" si="95"/>
        <v>0</v>
      </c>
      <c r="S178" s="8">
        <f t="shared" si="95"/>
        <v>0</v>
      </c>
      <c r="T178" s="8">
        <f t="shared" si="95"/>
        <v>0</v>
      </c>
      <c r="U178" s="8">
        <f t="shared" si="95"/>
        <v>0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0</v>
      </c>
      <c r="Q179" s="8">
        <f t="shared" si="96"/>
        <v>0</v>
      </c>
      <c r="R179" s="8">
        <f t="shared" si="96"/>
        <v>0</v>
      </c>
      <c r="S179" s="8">
        <f t="shared" si="96"/>
        <v>0</v>
      </c>
      <c r="T179" s="8">
        <f t="shared" si="96"/>
        <v>0</v>
      </c>
      <c r="U179" s="8">
        <f t="shared" si="96"/>
        <v>0</v>
      </c>
    </row>
    <row r="185" spans="1:21" ht="16.149999999999999" thickBot="1"/>
    <row r="186" spans="1:21" ht="24" thickTop="1" thickBot="1">
      <c r="A186" s="191" t="s">
        <v>146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147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15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12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1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1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1</v>
      </c>
    </row>
    <row r="192" spans="1:21">
      <c r="A192" s="7" t="s">
        <v>5</v>
      </c>
      <c r="B192" s="94">
        <f t="shared" si="97"/>
        <v>14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10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14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10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144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2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0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0</v>
      </c>
      <c r="G200" s="73">
        <f t="shared" si="108"/>
        <v>0</v>
      </c>
      <c r="H200" s="73">
        <f t="shared" si="108"/>
        <v>0</v>
      </c>
      <c r="I200" s="73">
        <f t="shared" si="108"/>
        <v>0</v>
      </c>
      <c r="J200" s="151">
        <f t="shared" si="108"/>
        <v>0</v>
      </c>
      <c r="K200" s="23">
        <f t="shared" si="108"/>
        <v>0</v>
      </c>
      <c r="L200" s="182">
        <f t="shared" si="108"/>
        <v>0</v>
      </c>
      <c r="M200" s="73">
        <f t="shared" si="108"/>
        <v>0</v>
      </c>
      <c r="N200" s="73">
        <f t="shared" si="108"/>
        <v>0</v>
      </c>
      <c r="O200" s="73">
        <f t="shared" si="108"/>
        <v>0</v>
      </c>
      <c r="P200" s="73">
        <f t="shared" si="108"/>
        <v>0</v>
      </c>
      <c r="Q200" s="73">
        <f t="shared" si="108"/>
        <v>0</v>
      </c>
      <c r="R200" s="73">
        <f t="shared" si="108"/>
        <v>0</v>
      </c>
      <c r="S200" s="73">
        <f t="shared" si="108"/>
        <v>0</v>
      </c>
      <c r="T200" s="73">
        <f t="shared" si="108"/>
        <v>0</v>
      </c>
      <c r="U200" s="73">
        <f t="shared" si="108"/>
        <v>0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0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0</v>
      </c>
      <c r="I202" s="73">
        <f t="shared" si="110"/>
        <v>0</v>
      </c>
      <c r="J202" s="151">
        <f t="shared" si="110"/>
        <v>0</v>
      </c>
      <c r="K202" s="23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6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1</v>
      </c>
      <c r="H204" s="73">
        <f t="shared" si="112"/>
        <v>1</v>
      </c>
      <c r="I204" s="73">
        <f t="shared" si="112"/>
        <v>1</v>
      </c>
      <c r="J204" s="151">
        <f t="shared" si="112"/>
        <v>1</v>
      </c>
      <c r="K204" s="23">
        <f t="shared" si="112"/>
        <v>1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1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132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122</v>
      </c>
      <c r="B207" s="23">
        <f t="shared" ref="B207:U207" si="113">5 + B220 + B219 + B7</f>
        <v>8</v>
      </c>
      <c r="C207" s="23">
        <f t="shared" si="113"/>
        <v>9</v>
      </c>
      <c r="D207" s="23">
        <f t="shared" si="113"/>
        <v>10</v>
      </c>
      <c r="E207" s="23">
        <f t="shared" si="113"/>
        <v>11</v>
      </c>
      <c r="F207" s="23">
        <f t="shared" si="113"/>
        <v>12</v>
      </c>
      <c r="G207" s="23">
        <f t="shared" si="113"/>
        <v>13</v>
      </c>
      <c r="H207" s="23">
        <f t="shared" si="113"/>
        <v>14</v>
      </c>
      <c r="I207" s="23">
        <f t="shared" si="113"/>
        <v>15</v>
      </c>
      <c r="J207" s="27">
        <f t="shared" si="113"/>
        <v>16</v>
      </c>
      <c r="K207" s="23">
        <f t="shared" si="113"/>
        <v>17</v>
      </c>
      <c r="L207" s="76">
        <f t="shared" si="113"/>
        <v>18</v>
      </c>
      <c r="M207" s="23">
        <f t="shared" si="113"/>
        <v>19</v>
      </c>
      <c r="N207" s="23">
        <f t="shared" si="113"/>
        <v>20</v>
      </c>
      <c r="O207" s="23">
        <f t="shared" si="113"/>
        <v>21</v>
      </c>
      <c r="P207" s="23">
        <f t="shared" si="113"/>
        <v>22</v>
      </c>
      <c r="Q207" s="23">
        <f t="shared" si="113"/>
        <v>23</v>
      </c>
      <c r="R207" s="23">
        <f t="shared" si="113"/>
        <v>24</v>
      </c>
      <c r="S207" s="23">
        <f t="shared" si="113"/>
        <v>25</v>
      </c>
      <c r="T207" s="23">
        <f t="shared" si="113"/>
        <v>26</v>
      </c>
      <c r="U207" s="23">
        <f t="shared" si="113"/>
        <v>27</v>
      </c>
    </row>
    <row r="208" spans="1:21">
      <c r="A208" s="74" t="s">
        <v>123</v>
      </c>
      <c r="B208" s="23">
        <f t="shared" ref="B208:U208" si="114" xml:space="preserve"> 10 + B220 + B219 + B7</f>
        <v>13</v>
      </c>
      <c r="C208" s="23">
        <f t="shared" si="114"/>
        <v>14</v>
      </c>
      <c r="D208" s="23">
        <f t="shared" si="114"/>
        <v>15</v>
      </c>
      <c r="E208" s="23">
        <f t="shared" si="114"/>
        <v>16</v>
      </c>
      <c r="F208" s="23">
        <f t="shared" si="114"/>
        <v>17</v>
      </c>
      <c r="G208" s="23">
        <f t="shared" si="114"/>
        <v>18</v>
      </c>
      <c r="H208" s="23">
        <f t="shared" si="114"/>
        <v>19</v>
      </c>
      <c r="I208" s="23">
        <f t="shared" si="114"/>
        <v>20</v>
      </c>
      <c r="J208" s="27">
        <f t="shared" si="114"/>
        <v>21</v>
      </c>
      <c r="K208" s="23">
        <f t="shared" si="114"/>
        <v>22</v>
      </c>
      <c r="L208" s="76">
        <f t="shared" si="114"/>
        <v>23</v>
      </c>
      <c r="M208" s="23">
        <f t="shared" si="114"/>
        <v>24</v>
      </c>
      <c r="N208" s="23">
        <f t="shared" si="114"/>
        <v>25</v>
      </c>
      <c r="O208" s="23">
        <f t="shared" si="114"/>
        <v>26</v>
      </c>
      <c r="P208" s="23">
        <f t="shared" si="114"/>
        <v>27</v>
      </c>
      <c r="Q208" s="23">
        <f t="shared" si="114"/>
        <v>28</v>
      </c>
      <c r="R208" s="23">
        <f t="shared" si="114"/>
        <v>29</v>
      </c>
      <c r="S208" s="23">
        <f t="shared" si="114"/>
        <v>30</v>
      </c>
      <c r="T208" s="23">
        <f t="shared" si="114"/>
        <v>31</v>
      </c>
      <c r="U208" s="23">
        <f t="shared" si="114"/>
        <v>32</v>
      </c>
    </row>
    <row r="209" spans="1:21">
      <c r="A209" s="74" t="s">
        <v>124</v>
      </c>
      <c r="B209" s="8">
        <f t="shared" ref="B209:T209" si="115" xml:space="preserve"> 10 + B219 + B46</f>
        <v>20</v>
      </c>
      <c r="C209" s="8">
        <f t="shared" si="115"/>
        <v>20</v>
      </c>
      <c r="D209" s="8">
        <f t="shared" si="115"/>
        <v>20</v>
      </c>
      <c r="E209" s="8">
        <f t="shared" si="115"/>
        <v>20</v>
      </c>
      <c r="F209" s="8">
        <f t="shared" si="115"/>
        <v>20</v>
      </c>
      <c r="G209" s="8">
        <f t="shared" si="115"/>
        <v>21</v>
      </c>
      <c r="H209" s="8">
        <f t="shared" si="115"/>
        <v>22</v>
      </c>
      <c r="I209" s="8">
        <f t="shared" si="115"/>
        <v>23</v>
      </c>
      <c r="J209" s="8">
        <f t="shared" si="115"/>
        <v>24</v>
      </c>
      <c r="K209" s="8">
        <f t="shared" si="115"/>
        <v>25</v>
      </c>
      <c r="L209" s="8">
        <f t="shared" si="115"/>
        <v>26</v>
      </c>
      <c r="M209" s="8">
        <f t="shared" si="115"/>
        <v>27</v>
      </c>
      <c r="N209" s="8">
        <f t="shared" si="115"/>
        <v>28</v>
      </c>
      <c r="O209" s="8">
        <f t="shared" si="115"/>
        <v>29</v>
      </c>
      <c r="P209" s="8">
        <f t="shared" si="115"/>
        <v>30</v>
      </c>
      <c r="Q209" s="8">
        <f t="shared" si="115"/>
        <v>31</v>
      </c>
      <c r="R209" s="8">
        <f t="shared" si="115"/>
        <v>32</v>
      </c>
      <c r="S209" s="8">
        <f t="shared" si="115"/>
        <v>33</v>
      </c>
      <c r="T209" s="8">
        <f t="shared" si="115"/>
        <v>34</v>
      </c>
      <c r="U209" s="8">
        <f xml:space="preserve"> 10 + U219 + U46</f>
        <v>35</v>
      </c>
    </row>
    <row r="210" spans="1:21">
      <c r="A210" s="74" t="s">
        <v>125</v>
      </c>
      <c r="B210" s="8">
        <f t="shared" ref="B210:T210" si="116" xml:space="preserve"> 20 + B219 + 2*B46</f>
        <v>38</v>
      </c>
      <c r="C210" s="8">
        <f t="shared" si="116"/>
        <v>38</v>
      </c>
      <c r="D210" s="8">
        <f t="shared" si="116"/>
        <v>38</v>
      </c>
      <c r="E210" s="8">
        <f t="shared" si="116"/>
        <v>38</v>
      </c>
      <c r="F210" s="8">
        <f t="shared" si="116"/>
        <v>38</v>
      </c>
      <c r="G210" s="8">
        <f t="shared" si="116"/>
        <v>40</v>
      </c>
      <c r="H210" s="8">
        <f t="shared" si="116"/>
        <v>42</v>
      </c>
      <c r="I210" s="8">
        <f t="shared" si="116"/>
        <v>44</v>
      </c>
      <c r="J210" s="8">
        <f t="shared" si="116"/>
        <v>46</v>
      </c>
      <c r="K210" s="8">
        <f t="shared" si="116"/>
        <v>48</v>
      </c>
      <c r="L210" s="8">
        <f t="shared" si="116"/>
        <v>50</v>
      </c>
      <c r="M210" s="8">
        <f t="shared" si="116"/>
        <v>52</v>
      </c>
      <c r="N210" s="8">
        <f t="shared" si="116"/>
        <v>54</v>
      </c>
      <c r="O210" s="8">
        <f t="shared" si="116"/>
        <v>56</v>
      </c>
      <c r="P210" s="8">
        <f t="shared" si="116"/>
        <v>58</v>
      </c>
      <c r="Q210" s="8">
        <f t="shared" si="116"/>
        <v>60</v>
      </c>
      <c r="R210" s="8">
        <f t="shared" si="116"/>
        <v>62</v>
      </c>
      <c r="S210" s="8">
        <f t="shared" si="116"/>
        <v>64</v>
      </c>
      <c r="T210" s="8">
        <f t="shared" si="116"/>
        <v>66</v>
      </c>
      <c r="U210" s="8">
        <f xml:space="preserve"> 20 + U219 + 2*U46</f>
        <v>68</v>
      </c>
    </row>
    <row r="211" spans="1:21">
      <c r="A211" s="74" t="s">
        <v>126</v>
      </c>
      <c r="B211" s="8">
        <f t="shared" ref="B211:T211" si="117" xml:space="preserve"> 30 + B219 + 3*B46</f>
        <v>56</v>
      </c>
      <c r="C211" s="8">
        <f t="shared" si="117"/>
        <v>56</v>
      </c>
      <c r="D211" s="8">
        <f t="shared" si="117"/>
        <v>56</v>
      </c>
      <c r="E211" s="8">
        <f t="shared" si="117"/>
        <v>56</v>
      </c>
      <c r="F211" s="8">
        <f t="shared" si="117"/>
        <v>56</v>
      </c>
      <c r="G211" s="8">
        <f t="shared" si="117"/>
        <v>59</v>
      </c>
      <c r="H211" s="8">
        <f t="shared" si="117"/>
        <v>62</v>
      </c>
      <c r="I211" s="8">
        <f t="shared" si="117"/>
        <v>65</v>
      </c>
      <c r="J211" s="8">
        <f t="shared" si="117"/>
        <v>68</v>
      </c>
      <c r="K211" s="8">
        <f t="shared" si="117"/>
        <v>71</v>
      </c>
      <c r="L211" s="8">
        <f t="shared" si="117"/>
        <v>74</v>
      </c>
      <c r="M211" s="8">
        <f t="shared" si="117"/>
        <v>77</v>
      </c>
      <c r="N211" s="8">
        <f t="shared" si="117"/>
        <v>80</v>
      </c>
      <c r="O211" s="8">
        <f t="shared" si="117"/>
        <v>83</v>
      </c>
      <c r="P211" s="8">
        <f t="shared" si="117"/>
        <v>86</v>
      </c>
      <c r="Q211" s="8">
        <f t="shared" si="117"/>
        <v>89</v>
      </c>
      <c r="R211" s="8">
        <f t="shared" si="117"/>
        <v>92</v>
      </c>
      <c r="S211" s="8">
        <f t="shared" si="117"/>
        <v>95</v>
      </c>
      <c r="T211" s="8">
        <f t="shared" si="117"/>
        <v>98</v>
      </c>
      <c r="U211" s="8">
        <f xml:space="preserve"> 30 + U219 + 3*U46</f>
        <v>101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1</v>
      </c>
      <c r="C213" s="61">
        <f t="shared" si="118"/>
        <v>1</v>
      </c>
      <c r="D213" s="61">
        <f t="shared" si="118"/>
        <v>1</v>
      </c>
      <c r="E213" s="61">
        <f t="shared" si="118"/>
        <v>1</v>
      </c>
      <c r="F213" s="61">
        <f t="shared" si="118"/>
        <v>1</v>
      </c>
      <c r="G213" s="61">
        <f t="shared" si="118"/>
        <v>1</v>
      </c>
      <c r="H213" s="61">
        <f t="shared" si="118"/>
        <v>1</v>
      </c>
      <c r="I213" s="61">
        <f t="shared" si="118"/>
        <v>1</v>
      </c>
      <c r="J213" s="100">
        <f t="shared" si="118"/>
        <v>1</v>
      </c>
      <c r="K213" s="61">
        <f t="shared" si="118"/>
        <v>1</v>
      </c>
      <c r="L213" s="184">
        <f t="shared" si="118"/>
        <v>1</v>
      </c>
      <c r="M213" s="61">
        <f t="shared" si="118"/>
        <v>1</v>
      </c>
      <c r="N213" s="61">
        <f t="shared" si="118"/>
        <v>1</v>
      </c>
      <c r="O213" s="61">
        <f t="shared" si="118"/>
        <v>1</v>
      </c>
      <c r="P213" s="61">
        <f t="shared" si="118"/>
        <v>1</v>
      </c>
      <c r="Q213" s="61">
        <f t="shared" si="118"/>
        <v>1</v>
      </c>
      <c r="R213" s="61">
        <f t="shared" si="118"/>
        <v>1</v>
      </c>
      <c r="S213" s="61">
        <f t="shared" si="118"/>
        <v>1</v>
      </c>
      <c r="T213" s="61">
        <f t="shared" si="118"/>
        <v>1</v>
      </c>
      <c r="U213" s="61">
        <f t="shared" si="118"/>
        <v>1</v>
      </c>
    </row>
    <row r="214" spans="1:21" ht="17.649999999999999">
      <c r="A214" s="33" t="s">
        <v>155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2</v>
      </c>
      <c r="C215" s="21">
        <f t="shared" si="119"/>
        <v>2</v>
      </c>
      <c r="D215" s="21">
        <f t="shared" si="119"/>
        <v>2</v>
      </c>
      <c r="E215" s="21">
        <f t="shared" si="119"/>
        <v>2</v>
      </c>
      <c r="F215" s="21">
        <f t="shared" si="119"/>
        <v>2</v>
      </c>
      <c r="G215" s="21">
        <f t="shared" si="119"/>
        <v>2</v>
      </c>
      <c r="H215" s="21">
        <f t="shared" si="119"/>
        <v>2</v>
      </c>
      <c r="I215" s="21">
        <f t="shared" si="119"/>
        <v>2</v>
      </c>
      <c r="J215" s="21">
        <f t="shared" si="119"/>
        <v>2</v>
      </c>
      <c r="K215" s="21">
        <f t="shared" si="119"/>
        <v>2</v>
      </c>
      <c r="L215" s="21">
        <f t="shared" si="119"/>
        <v>2</v>
      </c>
      <c r="M215" s="21">
        <f t="shared" si="119"/>
        <v>2</v>
      </c>
      <c r="N215" s="21">
        <f t="shared" si="119"/>
        <v>2</v>
      </c>
      <c r="O215" s="21">
        <f t="shared" si="119"/>
        <v>2</v>
      </c>
      <c r="P215" s="21">
        <f t="shared" si="119"/>
        <v>2</v>
      </c>
      <c r="Q215" s="21">
        <f t="shared" si="119"/>
        <v>2</v>
      </c>
      <c r="R215" s="21">
        <f t="shared" si="119"/>
        <v>2</v>
      </c>
      <c r="S215" s="21">
        <f t="shared" si="119"/>
        <v>2</v>
      </c>
      <c r="T215" s="21">
        <f t="shared" si="119"/>
        <v>2</v>
      </c>
      <c r="U215" s="36">
        <f t="shared" si="119"/>
        <v>2</v>
      </c>
    </row>
    <row r="216" spans="1:21">
      <c r="A216" s="37" t="s">
        <v>4</v>
      </c>
      <c r="B216" s="21">
        <f t="shared" ref="B216:U216" si="120" xml:space="preserve"> INT((B10-10)/2)</f>
        <v>1</v>
      </c>
      <c r="C216" s="21">
        <f t="shared" si="120"/>
        <v>1</v>
      </c>
      <c r="D216" s="21">
        <f t="shared" si="120"/>
        <v>1</v>
      </c>
      <c r="E216" s="21">
        <f t="shared" si="120"/>
        <v>1</v>
      </c>
      <c r="F216" s="21">
        <f t="shared" si="120"/>
        <v>1</v>
      </c>
      <c r="G216" s="21">
        <f t="shared" si="120"/>
        <v>1</v>
      </c>
      <c r="H216" s="21">
        <f t="shared" si="120"/>
        <v>1</v>
      </c>
      <c r="I216" s="21">
        <f t="shared" si="120"/>
        <v>1</v>
      </c>
      <c r="J216" s="21">
        <f t="shared" si="120"/>
        <v>1</v>
      </c>
      <c r="K216" s="21">
        <f t="shared" si="120"/>
        <v>1</v>
      </c>
      <c r="L216" s="21">
        <f t="shared" si="120"/>
        <v>1</v>
      </c>
      <c r="M216" s="21">
        <f t="shared" si="120"/>
        <v>2</v>
      </c>
      <c r="N216" s="21">
        <f t="shared" si="120"/>
        <v>2</v>
      </c>
      <c r="O216" s="21">
        <f t="shared" si="120"/>
        <v>2</v>
      </c>
      <c r="P216" s="21">
        <f t="shared" si="120"/>
        <v>2</v>
      </c>
      <c r="Q216" s="21">
        <f t="shared" si="120"/>
        <v>2</v>
      </c>
      <c r="R216" s="21">
        <f t="shared" si="120"/>
        <v>2</v>
      </c>
      <c r="S216" s="21">
        <f t="shared" si="120"/>
        <v>2</v>
      </c>
      <c r="T216" s="21">
        <f t="shared" si="120"/>
        <v>2</v>
      </c>
      <c r="U216" s="36">
        <f t="shared" si="120"/>
        <v>3</v>
      </c>
    </row>
    <row r="217" spans="1:21">
      <c r="A217" s="37" t="s">
        <v>5</v>
      </c>
      <c r="B217" s="21">
        <f t="shared" ref="B217:U217" si="121" xml:space="preserve"> INT((B11-10)/2)</f>
        <v>2</v>
      </c>
      <c r="C217" s="21">
        <f t="shared" si="121"/>
        <v>2</v>
      </c>
      <c r="D217" s="21">
        <f t="shared" si="121"/>
        <v>2</v>
      </c>
      <c r="E217" s="21">
        <f t="shared" si="121"/>
        <v>2</v>
      </c>
      <c r="F217" s="21">
        <f t="shared" si="121"/>
        <v>2</v>
      </c>
      <c r="G217" s="21">
        <f t="shared" si="121"/>
        <v>2</v>
      </c>
      <c r="H217" s="21">
        <f t="shared" si="121"/>
        <v>2</v>
      </c>
      <c r="I217" s="21">
        <f t="shared" si="121"/>
        <v>2</v>
      </c>
      <c r="J217" s="21">
        <f t="shared" si="121"/>
        <v>2</v>
      </c>
      <c r="K217" s="21">
        <f t="shared" si="121"/>
        <v>2</v>
      </c>
      <c r="L217" s="21">
        <f t="shared" si="121"/>
        <v>2</v>
      </c>
      <c r="M217" s="21">
        <f t="shared" si="121"/>
        <v>2</v>
      </c>
      <c r="N217" s="21">
        <f t="shared" si="121"/>
        <v>2</v>
      </c>
      <c r="O217" s="21">
        <f t="shared" si="121"/>
        <v>2</v>
      </c>
      <c r="P217" s="21">
        <f t="shared" si="121"/>
        <v>2</v>
      </c>
      <c r="Q217" s="21">
        <f t="shared" si="121"/>
        <v>2</v>
      </c>
      <c r="R217" s="21">
        <f t="shared" si="121"/>
        <v>2</v>
      </c>
      <c r="S217" s="21">
        <f t="shared" si="121"/>
        <v>2</v>
      </c>
      <c r="T217" s="21">
        <f t="shared" si="121"/>
        <v>2</v>
      </c>
      <c r="U217" s="36">
        <f t="shared" si="121"/>
        <v>2</v>
      </c>
    </row>
    <row r="218" spans="1:21">
      <c r="A218" s="37" t="s">
        <v>6</v>
      </c>
      <c r="B218" s="21">
        <f t="shared" ref="B218:U218" si="122" xml:space="preserve"> INT((B12-10)/2)</f>
        <v>0</v>
      </c>
      <c r="C218" s="21">
        <f t="shared" si="122"/>
        <v>0</v>
      </c>
      <c r="D218" s="21">
        <f t="shared" si="122"/>
        <v>0</v>
      </c>
      <c r="E218" s="21">
        <f t="shared" si="122"/>
        <v>0</v>
      </c>
      <c r="F218" s="21">
        <f t="shared" si="122"/>
        <v>0</v>
      </c>
      <c r="G218" s="21">
        <f t="shared" si="122"/>
        <v>0</v>
      </c>
      <c r="H218" s="21">
        <f t="shared" si="122"/>
        <v>0</v>
      </c>
      <c r="I218" s="21">
        <f t="shared" si="122"/>
        <v>0</v>
      </c>
      <c r="J218" s="21">
        <f t="shared" si="122"/>
        <v>0</v>
      </c>
      <c r="K218" s="21">
        <f t="shared" si="122"/>
        <v>0</v>
      </c>
      <c r="L218" s="21">
        <f t="shared" si="122"/>
        <v>0</v>
      </c>
      <c r="M218" s="21">
        <f t="shared" si="122"/>
        <v>0</v>
      </c>
      <c r="N218" s="21">
        <f t="shared" si="122"/>
        <v>0</v>
      </c>
      <c r="O218" s="21">
        <f t="shared" si="122"/>
        <v>0</v>
      </c>
      <c r="P218" s="21">
        <f t="shared" si="122"/>
        <v>0</v>
      </c>
      <c r="Q218" s="21">
        <f t="shared" si="122"/>
        <v>0</v>
      </c>
      <c r="R218" s="21">
        <f t="shared" si="122"/>
        <v>0</v>
      </c>
      <c r="S218" s="21">
        <f t="shared" si="122"/>
        <v>0</v>
      </c>
      <c r="T218" s="21">
        <f t="shared" si="122"/>
        <v>0</v>
      </c>
      <c r="U218" s="36">
        <f t="shared" si="122"/>
        <v>0</v>
      </c>
    </row>
    <row r="219" spans="1:21">
      <c r="A219" s="37" t="s">
        <v>7</v>
      </c>
      <c r="B219" s="21">
        <f t="shared" ref="B219:U219" si="123" xml:space="preserve"> INT((B13-10)/2)</f>
        <v>2</v>
      </c>
      <c r="C219" s="21">
        <f t="shared" si="123"/>
        <v>2</v>
      </c>
      <c r="D219" s="21">
        <f t="shared" si="123"/>
        <v>2</v>
      </c>
      <c r="E219" s="21">
        <f t="shared" si="123"/>
        <v>2</v>
      </c>
      <c r="F219" s="21">
        <f t="shared" si="123"/>
        <v>2</v>
      </c>
      <c r="G219" s="21">
        <f t="shared" si="123"/>
        <v>2</v>
      </c>
      <c r="H219" s="21">
        <f t="shared" si="123"/>
        <v>2</v>
      </c>
      <c r="I219" s="21">
        <f t="shared" si="123"/>
        <v>2</v>
      </c>
      <c r="J219" s="21">
        <f t="shared" si="123"/>
        <v>2</v>
      </c>
      <c r="K219" s="21">
        <f t="shared" si="123"/>
        <v>2</v>
      </c>
      <c r="L219" s="21">
        <f t="shared" si="123"/>
        <v>2</v>
      </c>
      <c r="M219" s="21">
        <f t="shared" si="123"/>
        <v>2</v>
      </c>
      <c r="N219" s="21">
        <f t="shared" si="123"/>
        <v>2</v>
      </c>
      <c r="O219" s="21">
        <f t="shared" si="123"/>
        <v>2</v>
      </c>
      <c r="P219" s="21">
        <f t="shared" si="123"/>
        <v>2</v>
      </c>
      <c r="Q219" s="21">
        <f t="shared" si="123"/>
        <v>2</v>
      </c>
      <c r="R219" s="21">
        <f t="shared" si="123"/>
        <v>2</v>
      </c>
      <c r="S219" s="21">
        <f t="shared" si="123"/>
        <v>2</v>
      </c>
      <c r="T219" s="21">
        <f t="shared" si="123"/>
        <v>2</v>
      </c>
      <c r="U219" s="36">
        <f t="shared" si="123"/>
        <v>2</v>
      </c>
    </row>
    <row r="220" spans="1:21">
      <c r="A220" s="37" t="s">
        <v>8</v>
      </c>
      <c r="B220" s="21">
        <f t="shared" ref="B220:U220" si="124" xml:space="preserve"> INT((B14-10)/2)</f>
        <v>0</v>
      </c>
      <c r="C220" s="21">
        <f t="shared" si="124"/>
        <v>0</v>
      </c>
      <c r="D220" s="21">
        <f t="shared" si="124"/>
        <v>0</v>
      </c>
      <c r="E220" s="21">
        <f t="shared" si="124"/>
        <v>0</v>
      </c>
      <c r="F220" s="21">
        <f t="shared" si="124"/>
        <v>0</v>
      </c>
      <c r="G220" s="21">
        <f t="shared" si="124"/>
        <v>0</v>
      </c>
      <c r="H220" s="21">
        <f t="shared" si="124"/>
        <v>0</v>
      </c>
      <c r="I220" s="21">
        <f t="shared" si="124"/>
        <v>0</v>
      </c>
      <c r="J220" s="21">
        <f t="shared" si="124"/>
        <v>0</v>
      </c>
      <c r="K220" s="21">
        <f t="shared" si="124"/>
        <v>0</v>
      </c>
      <c r="L220" s="21">
        <f t="shared" si="124"/>
        <v>0</v>
      </c>
      <c r="M220" s="21">
        <f t="shared" si="124"/>
        <v>0</v>
      </c>
      <c r="N220" s="21">
        <f t="shared" si="124"/>
        <v>0</v>
      </c>
      <c r="O220" s="21">
        <f t="shared" si="124"/>
        <v>0</v>
      </c>
      <c r="P220" s="21">
        <f t="shared" si="124"/>
        <v>0</v>
      </c>
      <c r="Q220" s="21">
        <f t="shared" si="124"/>
        <v>0</v>
      </c>
      <c r="R220" s="21">
        <f t="shared" si="124"/>
        <v>0</v>
      </c>
      <c r="S220" s="21">
        <f t="shared" si="124"/>
        <v>0</v>
      </c>
      <c r="T220" s="21">
        <f t="shared" si="124"/>
        <v>0</v>
      </c>
      <c r="U220" s="36">
        <f t="shared" si="124"/>
        <v>0</v>
      </c>
    </row>
    <row r="221" spans="1:21" ht="17.649999999999999">
      <c r="A221" s="38" t="s">
        <v>27</v>
      </c>
      <c r="B221" s="39">
        <f xml:space="preserve">  (B213 +B218)*4</f>
        <v>4</v>
      </c>
      <c r="C221" s="39">
        <f t="shared" ref="C221:U221" si="125" xml:space="preserve"> C213 + INT(C218/2)</f>
        <v>1</v>
      </c>
      <c r="D221" s="39">
        <f t="shared" si="125"/>
        <v>1</v>
      </c>
      <c r="E221" s="39">
        <f t="shared" si="125"/>
        <v>1</v>
      </c>
      <c r="F221" s="39">
        <f t="shared" si="125"/>
        <v>1</v>
      </c>
      <c r="G221" s="39">
        <f t="shared" si="125"/>
        <v>1</v>
      </c>
      <c r="H221" s="39">
        <f t="shared" si="125"/>
        <v>1</v>
      </c>
      <c r="I221" s="39">
        <f t="shared" si="125"/>
        <v>1</v>
      </c>
      <c r="J221" s="39">
        <f t="shared" si="125"/>
        <v>1</v>
      </c>
      <c r="K221" s="39">
        <f t="shared" si="125"/>
        <v>1</v>
      </c>
      <c r="L221" s="39">
        <f t="shared" si="125"/>
        <v>1</v>
      </c>
      <c r="M221" s="39">
        <f t="shared" si="125"/>
        <v>1</v>
      </c>
      <c r="N221" s="39">
        <f t="shared" si="125"/>
        <v>1</v>
      </c>
      <c r="O221" s="39">
        <f t="shared" si="125"/>
        <v>1</v>
      </c>
      <c r="P221" s="39">
        <f t="shared" si="125"/>
        <v>1</v>
      </c>
      <c r="Q221" s="39">
        <f t="shared" si="125"/>
        <v>1</v>
      </c>
      <c r="R221" s="39">
        <f t="shared" si="125"/>
        <v>1</v>
      </c>
      <c r="S221" s="39">
        <f t="shared" si="125"/>
        <v>1</v>
      </c>
      <c r="T221" s="39">
        <f t="shared" si="125"/>
        <v>1</v>
      </c>
      <c r="U221" s="39">
        <f t="shared" si="125"/>
        <v>1</v>
      </c>
    </row>
    <row r="223" spans="1:21" ht="18">
      <c r="A223" s="128" t="s">
        <v>156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</v>
      </c>
      <c r="C224" s="209">
        <f t="shared" ref="C224:U231" si="126" xml:space="preserve"> C39/(C$7+3)</f>
        <v>0</v>
      </c>
      <c r="D224" s="209">
        <f t="shared" si="126"/>
        <v>0</v>
      </c>
      <c r="E224" s="209">
        <f t="shared" si="126"/>
        <v>0</v>
      </c>
      <c r="F224" s="209">
        <f t="shared" si="126"/>
        <v>0</v>
      </c>
      <c r="G224" s="209">
        <f t="shared" si="126"/>
        <v>0</v>
      </c>
      <c r="H224" s="209">
        <f t="shared" si="126"/>
        <v>0</v>
      </c>
      <c r="I224" s="209">
        <f t="shared" si="126"/>
        <v>0</v>
      </c>
      <c r="J224" s="209">
        <f t="shared" si="126"/>
        <v>0</v>
      </c>
      <c r="K224" s="209">
        <f t="shared" si="126"/>
        <v>0</v>
      </c>
      <c r="L224" s="209">
        <f t="shared" si="126"/>
        <v>0</v>
      </c>
      <c r="M224" s="209">
        <f t="shared" si="126"/>
        <v>0</v>
      </c>
      <c r="N224" s="209">
        <f t="shared" si="126"/>
        <v>0</v>
      </c>
      <c r="O224" s="209">
        <f t="shared" si="126"/>
        <v>0</v>
      </c>
      <c r="P224" s="209">
        <f t="shared" si="126"/>
        <v>0</v>
      </c>
      <c r="Q224" s="209">
        <f t="shared" si="126"/>
        <v>0</v>
      </c>
      <c r="R224" s="209">
        <f t="shared" si="126"/>
        <v>0</v>
      </c>
      <c r="S224" s="209">
        <f t="shared" si="126"/>
        <v>0</v>
      </c>
      <c r="T224" s="209">
        <f t="shared" si="126"/>
        <v>0</v>
      </c>
      <c r="U224" s="209">
        <f t="shared" si="126"/>
        <v>0</v>
      </c>
    </row>
    <row r="225" spans="1:21">
      <c r="A225" s="66" t="s">
        <v>11</v>
      </c>
      <c r="B225" s="209">
        <f t="shared" ref="B225:Q231" si="127" xml:space="preserve"> B40/(B$7+3)</f>
        <v>0.5</v>
      </c>
      <c r="C225" s="209">
        <f t="shared" si="127"/>
        <v>0.4</v>
      </c>
      <c r="D225" s="209">
        <f t="shared" si="127"/>
        <v>0.33333333333333331</v>
      </c>
      <c r="E225" s="209">
        <f t="shared" si="127"/>
        <v>0.2857142857142857</v>
      </c>
      <c r="F225" s="209">
        <f t="shared" si="127"/>
        <v>0.25</v>
      </c>
      <c r="G225" s="209">
        <f t="shared" si="127"/>
        <v>0.22222222222222221</v>
      </c>
      <c r="H225" s="209">
        <f t="shared" si="127"/>
        <v>0.2</v>
      </c>
      <c r="I225" s="209">
        <f t="shared" si="127"/>
        <v>0.18181818181818182</v>
      </c>
      <c r="J225" s="209">
        <f t="shared" si="127"/>
        <v>0.16666666666666666</v>
      </c>
      <c r="K225" s="209">
        <f t="shared" si="127"/>
        <v>0.15384615384615385</v>
      </c>
      <c r="L225" s="209">
        <f t="shared" si="127"/>
        <v>0.14285714285714285</v>
      </c>
      <c r="M225" s="209">
        <f t="shared" si="127"/>
        <v>0.13333333333333333</v>
      </c>
      <c r="N225" s="209">
        <f t="shared" si="127"/>
        <v>0.125</v>
      </c>
      <c r="O225" s="209">
        <f t="shared" si="127"/>
        <v>0.11764705882352941</v>
      </c>
      <c r="P225" s="209">
        <f t="shared" si="127"/>
        <v>0.1111111111111111</v>
      </c>
      <c r="Q225" s="209">
        <f t="shared" si="127"/>
        <v>0.10526315789473684</v>
      </c>
      <c r="R225" s="209">
        <f t="shared" si="126"/>
        <v>0.1</v>
      </c>
      <c r="S225" s="209">
        <f t="shared" si="126"/>
        <v>9.5238095238095233E-2</v>
      </c>
      <c r="T225" s="209">
        <f t="shared" si="126"/>
        <v>9.0909090909090912E-2</v>
      </c>
      <c r="U225" s="209">
        <f t="shared" si="126"/>
        <v>8.6956521739130432E-2</v>
      </c>
    </row>
    <row r="226" spans="1:21">
      <c r="A226" s="66" t="s">
        <v>12</v>
      </c>
      <c r="B226" s="209">
        <f t="shared" si="127"/>
        <v>0.25</v>
      </c>
      <c r="C226" s="209">
        <f t="shared" si="126"/>
        <v>0.2</v>
      </c>
      <c r="D226" s="209">
        <f t="shared" si="126"/>
        <v>0.16666666666666666</v>
      </c>
      <c r="E226" s="209">
        <f t="shared" si="126"/>
        <v>0.14285714285714285</v>
      </c>
      <c r="F226" s="209">
        <f t="shared" si="126"/>
        <v>0.125</v>
      </c>
      <c r="G226" s="209">
        <f t="shared" si="126"/>
        <v>0.1111111111111111</v>
      </c>
      <c r="H226" s="209">
        <f t="shared" si="126"/>
        <v>0.1</v>
      </c>
      <c r="I226" s="209">
        <f t="shared" si="126"/>
        <v>9.0909090909090912E-2</v>
      </c>
      <c r="J226" s="209">
        <f t="shared" si="126"/>
        <v>8.3333333333333329E-2</v>
      </c>
      <c r="K226" s="209">
        <f t="shared" si="126"/>
        <v>7.6923076923076927E-2</v>
      </c>
      <c r="L226" s="209">
        <f t="shared" si="126"/>
        <v>7.1428571428571425E-2</v>
      </c>
      <c r="M226" s="209">
        <f t="shared" si="126"/>
        <v>0.13333333333333333</v>
      </c>
      <c r="N226" s="209">
        <f t="shared" si="126"/>
        <v>0.125</v>
      </c>
      <c r="O226" s="209">
        <f t="shared" si="126"/>
        <v>0.11764705882352941</v>
      </c>
      <c r="P226" s="209">
        <f t="shared" si="126"/>
        <v>0.1111111111111111</v>
      </c>
      <c r="Q226" s="209">
        <f t="shared" si="126"/>
        <v>0.10526315789473684</v>
      </c>
      <c r="R226" s="209">
        <f t="shared" si="126"/>
        <v>0.1</v>
      </c>
      <c r="S226" s="209">
        <f t="shared" si="126"/>
        <v>9.5238095238095233E-2</v>
      </c>
      <c r="T226" s="209">
        <f t="shared" si="126"/>
        <v>9.0909090909090912E-2</v>
      </c>
      <c r="U226" s="209">
        <f t="shared" si="126"/>
        <v>0.13043478260869565</v>
      </c>
    </row>
    <row r="227" spans="1:21">
      <c r="A227" s="66" t="s">
        <v>13</v>
      </c>
      <c r="B227" s="209">
        <f t="shared" si="127"/>
        <v>0.5</v>
      </c>
      <c r="C227" s="209">
        <f t="shared" si="126"/>
        <v>0.4</v>
      </c>
      <c r="D227" s="209">
        <f t="shared" si="126"/>
        <v>0.33333333333333331</v>
      </c>
      <c r="E227" s="209">
        <f t="shared" si="126"/>
        <v>0.2857142857142857</v>
      </c>
      <c r="F227" s="209">
        <f t="shared" si="126"/>
        <v>0.25</v>
      </c>
      <c r="G227" s="209">
        <f t="shared" si="126"/>
        <v>0.22222222222222221</v>
      </c>
      <c r="H227" s="209">
        <f t="shared" si="126"/>
        <v>0.2</v>
      </c>
      <c r="I227" s="209">
        <f t="shared" si="126"/>
        <v>0.18181818181818182</v>
      </c>
      <c r="J227" s="209">
        <f t="shared" si="126"/>
        <v>0.16666666666666666</v>
      </c>
      <c r="K227" s="209">
        <f t="shared" si="126"/>
        <v>0.15384615384615385</v>
      </c>
      <c r="L227" s="209">
        <f t="shared" si="126"/>
        <v>0.14285714285714285</v>
      </c>
      <c r="M227" s="209">
        <f t="shared" si="126"/>
        <v>0.13333333333333333</v>
      </c>
      <c r="N227" s="209">
        <f t="shared" si="126"/>
        <v>0.125</v>
      </c>
      <c r="O227" s="209">
        <f t="shared" si="126"/>
        <v>0.11764705882352941</v>
      </c>
      <c r="P227" s="209">
        <f t="shared" si="126"/>
        <v>0.1111111111111111</v>
      </c>
      <c r="Q227" s="209">
        <f t="shared" si="126"/>
        <v>0.10526315789473684</v>
      </c>
      <c r="R227" s="209">
        <f t="shared" si="126"/>
        <v>0.1</v>
      </c>
      <c r="S227" s="209">
        <f t="shared" si="126"/>
        <v>9.5238095238095233E-2</v>
      </c>
      <c r="T227" s="209">
        <f t="shared" si="126"/>
        <v>9.0909090909090912E-2</v>
      </c>
      <c r="U227" s="209">
        <f t="shared" si="126"/>
        <v>8.6956521739130432E-2</v>
      </c>
    </row>
    <row r="228" spans="1:21">
      <c r="A228" s="66" t="s">
        <v>24</v>
      </c>
      <c r="B228" s="209">
        <f t="shared" si="127"/>
        <v>0</v>
      </c>
      <c r="C228" s="209">
        <f t="shared" si="126"/>
        <v>0</v>
      </c>
      <c r="D228" s="209">
        <f t="shared" si="126"/>
        <v>0</v>
      </c>
      <c r="E228" s="209">
        <f t="shared" si="126"/>
        <v>0</v>
      </c>
      <c r="F228" s="209">
        <f t="shared" si="126"/>
        <v>0</v>
      </c>
      <c r="G228" s="209">
        <f t="shared" si="126"/>
        <v>0</v>
      </c>
      <c r="H228" s="209">
        <f t="shared" si="126"/>
        <v>0</v>
      </c>
      <c r="I228" s="209">
        <f t="shared" si="126"/>
        <v>0</v>
      </c>
      <c r="J228" s="209">
        <f t="shared" si="126"/>
        <v>0</v>
      </c>
      <c r="K228" s="209">
        <f t="shared" si="126"/>
        <v>0</v>
      </c>
      <c r="L228" s="209">
        <f t="shared" si="126"/>
        <v>0</v>
      </c>
      <c r="M228" s="209">
        <f t="shared" si="126"/>
        <v>0</v>
      </c>
      <c r="N228" s="209">
        <f t="shared" si="126"/>
        <v>0</v>
      </c>
      <c r="O228" s="209">
        <f t="shared" si="126"/>
        <v>0</v>
      </c>
      <c r="P228" s="209">
        <f t="shared" si="126"/>
        <v>0</v>
      </c>
      <c r="Q228" s="209">
        <f t="shared" si="126"/>
        <v>0</v>
      </c>
      <c r="R228" s="209">
        <f t="shared" si="126"/>
        <v>0</v>
      </c>
      <c r="S228" s="209">
        <f t="shared" si="126"/>
        <v>0</v>
      </c>
      <c r="T228" s="209">
        <f t="shared" si="126"/>
        <v>0</v>
      </c>
      <c r="U228" s="209">
        <f t="shared" si="126"/>
        <v>0</v>
      </c>
    </row>
    <row r="229" spans="1:21">
      <c r="A229" s="66" t="s">
        <v>14</v>
      </c>
      <c r="B229" s="209">
        <f t="shared" si="127"/>
        <v>0</v>
      </c>
      <c r="C229" s="209">
        <f t="shared" si="126"/>
        <v>0</v>
      </c>
      <c r="D229" s="209">
        <f t="shared" si="126"/>
        <v>0</v>
      </c>
      <c r="E229" s="209">
        <f t="shared" si="126"/>
        <v>0</v>
      </c>
      <c r="F229" s="209">
        <f t="shared" si="126"/>
        <v>0</v>
      </c>
      <c r="G229" s="209">
        <f t="shared" si="126"/>
        <v>0</v>
      </c>
      <c r="H229" s="209">
        <f t="shared" si="126"/>
        <v>0</v>
      </c>
      <c r="I229" s="209">
        <f t="shared" si="126"/>
        <v>0</v>
      </c>
      <c r="J229" s="209">
        <f t="shared" si="126"/>
        <v>0</v>
      </c>
      <c r="K229" s="209">
        <f t="shared" si="126"/>
        <v>0</v>
      </c>
      <c r="L229" s="209">
        <f t="shared" si="126"/>
        <v>0</v>
      </c>
      <c r="M229" s="209">
        <f t="shared" si="126"/>
        <v>0</v>
      </c>
      <c r="N229" s="209">
        <f t="shared" si="126"/>
        <v>0</v>
      </c>
      <c r="O229" s="209">
        <f t="shared" si="126"/>
        <v>0</v>
      </c>
      <c r="P229" s="209">
        <f t="shared" si="126"/>
        <v>0</v>
      </c>
      <c r="Q229" s="209">
        <f t="shared" si="126"/>
        <v>0</v>
      </c>
      <c r="R229" s="209">
        <f t="shared" si="126"/>
        <v>0</v>
      </c>
      <c r="S229" s="209">
        <f t="shared" si="126"/>
        <v>0</v>
      </c>
      <c r="T229" s="209">
        <f t="shared" si="126"/>
        <v>0</v>
      </c>
      <c r="U229" s="209">
        <f t="shared" si="126"/>
        <v>0</v>
      </c>
    </row>
    <row r="230" spans="1:21">
      <c r="A230" s="66" t="s">
        <v>15</v>
      </c>
      <c r="B230" s="209">
        <f t="shared" si="127"/>
        <v>0.5</v>
      </c>
      <c r="C230" s="209">
        <f t="shared" si="126"/>
        <v>0.4</v>
      </c>
      <c r="D230" s="209">
        <f t="shared" si="126"/>
        <v>0.33333333333333331</v>
      </c>
      <c r="E230" s="209">
        <f t="shared" si="126"/>
        <v>0.2857142857142857</v>
      </c>
      <c r="F230" s="209">
        <f t="shared" si="126"/>
        <v>0.25</v>
      </c>
      <c r="G230" s="209">
        <f t="shared" si="126"/>
        <v>0.22222222222222221</v>
      </c>
      <c r="H230" s="209">
        <f t="shared" si="126"/>
        <v>0.2</v>
      </c>
      <c r="I230" s="209">
        <f t="shared" si="126"/>
        <v>0.18181818181818182</v>
      </c>
      <c r="J230" s="209">
        <f t="shared" si="126"/>
        <v>0.16666666666666666</v>
      </c>
      <c r="K230" s="209">
        <f t="shared" si="126"/>
        <v>0.15384615384615385</v>
      </c>
      <c r="L230" s="209">
        <f t="shared" si="126"/>
        <v>0.14285714285714285</v>
      </c>
      <c r="M230" s="209">
        <f t="shared" si="126"/>
        <v>0.13333333333333333</v>
      </c>
      <c r="N230" s="209">
        <f t="shared" si="126"/>
        <v>0.125</v>
      </c>
      <c r="O230" s="209">
        <f t="shared" si="126"/>
        <v>0.11764705882352941</v>
      </c>
      <c r="P230" s="209">
        <f t="shared" si="126"/>
        <v>0.1111111111111111</v>
      </c>
      <c r="Q230" s="209">
        <f t="shared" si="126"/>
        <v>0.10526315789473684</v>
      </c>
      <c r="R230" s="209">
        <f t="shared" si="126"/>
        <v>0.1</v>
      </c>
      <c r="S230" s="209">
        <f t="shared" si="126"/>
        <v>9.5238095238095233E-2</v>
      </c>
      <c r="T230" s="209">
        <f t="shared" si="126"/>
        <v>9.0909090909090912E-2</v>
      </c>
      <c r="U230" s="209">
        <f t="shared" si="126"/>
        <v>8.6956521739130432E-2</v>
      </c>
    </row>
    <row r="231" spans="1:21">
      <c r="A231" s="66" t="s">
        <v>16</v>
      </c>
      <c r="B231" s="209">
        <f t="shared" si="127"/>
        <v>2</v>
      </c>
      <c r="C231" s="209">
        <f t="shared" si="126"/>
        <v>1.6</v>
      </c>
      <c r="D231" s="209">
        <f t="shared" si="126"/>
        <v>1.3333333333333333</v>
      </c>
      <c r="E231" s="209">
        <f t="shared" si="126"/>
        <v>1.1428571428571428</v>
      </c>
      <c r="F231" s="209">
        <f t="shared" si="126"/>
        <v>1</v>
      </c>
      <c r="G231" s="209">
        <f t="shared" si="126"/>
        <v>1</v>
      </c>
      <c r="H231" s="209">
        <f t="shared" si="126"/>
        <v>1</v>
      </c>
      <c r="I231" s="209">
        <f t="shared" si="126"/>
        <v>1</v>
      </c>
      <c r="J231" s="209">
        <f t="shared" si="126"/>
        <v>1</v>
      </c>
      <c r="K231" s="209">
        <f t="shared" si="126"/>
        <v>1</v>
      </c>
      <c r="L231" s="209">
        <f t="shared" si="126"/>
        <v>1</v>
      </c>
      <c r="M231" s="209">
        <f t="shared" si="126"/>
        <v>1</v>
      </c>
      <c r="N231" s="209">
        <f t="shared" si="126"/>
        <v>1</v>
      </c>
      <c r="O231" s="209">
        <f t="shared" si="126"/>
        <v>1</v>
      </c>
      <c r="P231" s="209">
        <f t="shared" si="126"/>
        <v>1</v>
      </c>
      <c r="Q231" s="209">
        <f t="shared" si="126"/>
        <v>1</v>
      </c>
      <c r="R231" s="209">
        <f t="shared" si="126"/>
        <v>1</v>
      </c>
      <c r="S231" s="209">
        <f t="shared" si="126"/>
        <v>1</v>
      </c>
      <c r="T231" s="209">
        <f t="shared" si="126"/>
        <v>1</v>
      </c>
      <c r="U231" s="209">
        <f t="shared" si="126"/>
        <v>1</v>
      </c>
    </row>
    <row r="241" spans="1:21" ht="17.649999999999999">
      <c r="A241" s="71" t="s">
        <v>40</v>
      </c>
      <c r="B241" s="63">
        <f t="shared" ref="B241:U241" si="128" xml:space="preserve"> B16 + B218</f>
        <v>0</v>
      </c>
      <c r="C241" s="63">
        <f t="shared" si="128"/>
        <v>0</v>
      </c>
      <c r="D241" s="63">
        <f t="shared" si="128"/>
        <v>0</v>
      </c>
      <c r="E241" s="63">
        <f t="shared" si="128"/>
        <v>0</v>
      </c>
      <c r="F241" s="63">
        <f t="shared" si="128"/>
        <v>0</v>
      </c>
      <c r="G241" s="63">
        <f t="shared" si="128"/>
        <v>0</v>
      </c>
      <c r="H241" s="63">
        <f t="shared" si="128"/>
        <v>0</v>
      </c>
      <c r="I241" s="63">
        <f t="shared" si="128"/>
        <v>0</v>
      </c>
      <c r="J241" s="48">
        <f t="shared" si="128"/>
        <v>0</v>
      </c>
      <c r="K241" s="9">
        <f t="shared" si="128"/>
        <v>0</v>
      </c>
      <c r="L241" s="40">
        <f t="shared" si="128"/>
        <v>0</v>
      </c>
      <c r="M241" s="63">
        <f t="shared" si="128"/>
        <v>0</v>
      </c>
      <c r="N241" s="63">
        <f t="shared" si="128"/>
        <v>0</v>
      </c>
      <c r="O241" s="63">
        <f t="shared" si="128"/>
        <v>0</v>
      </c>
      <c r="P241" s="63">
        <f t="shared" si="128"/>
        <v>0</v>
      </c>
      <c r="Q241" s="63">
        <f t="shared" si="128"/>
        <v>0</v>
      </c>
      <c r="R241" s="63">
        <f t="shared" si="128"/>
        <v>0</v>
      </c>
      <c r="S241" s="63">
        <f t="shared" si="128"/>
        <v>0</v>
      </c>
      <c r="T241" s="63">
        <f t="shared" si="128"/>
        <v>0</v>
      </c>
      <c r="U241" s="63">
        <f t="shared" si="128"/>
        <v>0</v>
      </c>
    </row>
    <row r="242" spans="1:21" ht="17.649999999999999">
      <c r="A242" s="22" t="s">
        <v>42</v>
      </c>
      <c r="B242" s="9">
        <f t="shared" ref="B242:U242" si="129" xml:space="preserve"> B18 + B216</f>
        <v>1</v>
      </c>
      <c r="C242" s="9">
        <f t="shared" si="129"/>
        <v>1</v>
      </c>
      <c r="D242" s="9">
        <f t="shared" si="129"/>
        <v>1</v>
      </c>
      <c r="E242" s="9">
        <f t="shared" si="129"/>
        <v>1</v>
      </c>
      <c r="F242" s="9">
        <f t="shared" si="129"/>
        <v>1</v>
      </c>
      <c r="G242" s="9">
        <f t="shared" si="129"/>
        <v>1</v>
      </c>
      <c r="H242" s="9">
        <f t="shared" si="129"/>
        <v>1</v>
      </c>
      <c r="I242" s="9">
        <f t="shared" si="129"/>
        <v>1</v>
      </c>
      <c r="J242" s="47">
        <f t="shared" si="129"/>
        <v>1</v>
      </c>
      <c r="K242" s="9">
        <f t="shared" si="129"/>
        <v>1</v>
      </c>
      <c r="L242" s="49">
        <f t="shared" si="129"/>
        <v>1</v>
      </c>
      <c r="M242" s="9">
        <f t="shared" si="129"/>
        <v>2</v>
      </c>
      <c r="N242" s="9">
        <f t="shared" si="129"/>
        <v>2</v>
      </c>
      <c r="O242" s="9">
        <f t="shared" si="129"/>
        <v>2</v>
      </c>
      <c r="P242" s="9">
        <f t="shared" si="129"/>
        <v>2</v>
      </c>
      <c r="Q242" s="9">
        <f t="shared" si="129"/>
        <v>2</v>
      </c>
      <c r="R242" s="9">
        <f t="shared" si="129"/>
        <v>2</v>
      </c>
      <c r="S242" s="9">
        <f t="shared" si="129"/>
        <v>2</v>
      </c>
      <c r="T242" s="9">
        <f t="shared" si="129"/>
        <v>2</v>
      </c>
      <c r="U242" s="9">
        <f t="shared" si="129"/>
        <v>3</v>
      </c>
    </row>
    <row r="243" spans="1:21" ht="17.649999999999999">
      <c r="A243" s="22" t="s">
        <v>43</v>
      </c>
      <c r="B243" s="9">
        <f t="shared" ref="B243:U243" si="130" xml:space="preserve"> B19 + B219</f>
        <v>2</v>
      </c>
      <c r="C243" s="9">
        <f t="shared" si="130"/>
        <v>2</v>
      </c>
      <c r="D243" s="9">
        <f t="shared" si="130"/>
        <v>2</v>
      </c>
      <c r="E243" s="9">
        <f t="shared" si="130"/>
        <v>2</v>
      </c>
      <c r="F243" s="9">
        <f t="shared" si="130"/>
        <v>2</v>
      </c>
      <c r="G243" s="9">
        <f t="shared" si="130"/>
        <v>2</v>
      </c>
      <c r="H243" s="9">
        <f t="shared" si="130"/>
        <v>2</v>
      </c>
      <c r="I243" s="9">
        <f t="shared" si="130"/>
        <v>2</v>
      </c>
      <c r="J243" s="47">
        <f t="shared" si="130"/>
        <v>2</v>
      </c>
      <c r="K243" s="9">
        <f t="shared" si="130"/>
        <v>2</v>
      </c>
      <c r="L243" s="49">
        <f t="shared" si="130"/>
        <v>2</v>
      </c>
      <c r="M243" s="9">
        <f t="shared" si="130"/>
        <v>2</v>
      </c>
      <c r="N243" s="9">
        <f t="shared" si="130"/>
        <v>2</v>
      </c>
      <c r="O243" s="9">
        <f t="shared" si="130"/>
        <v>2</v>
      </c>
      <c r="P243" s="9">
        <f t="shared" si="130"/>
        <v>2</v>
      </c>
      <c r="Q243" s="9">
        <f t="shared" si="130"/>
        <v>2</v>
      </c>
      <c r="R243" s="9">
        <f t="shared" si="130"/>
        <v>2</v>
      </c>
      <c r="S243" s="9">
        <f t="shared" si="130"/>
        <v>2</v>
      </c>
      <c r="T243" s="9">
        <f t="shared" si="130"/>
        <v>2</v>
      </c>
      <c r="U243" s="9">
        <f t="shared" si="130"/>
        <v>2</v>
      </c>
    </row>
    <row r="244" spans="1:21" ht="17.649999999999999">
      <c r="A244" s="22" t="s">
        <v>29</v>
      </c>
      <c r="B244" s="9">
        <f t="shared" ref="B244:U244" si="131" xml:space="preserve"> B220 + B20 + B78</f>
        <v>0</v>
      </c>
      <c r="C244" s="9">
        <f t="shared" si="131"/>
        <v>0</v>
      </c>
      <c r="D244" s="9">
        <f t="shared" si="131"/>
        <v>1</v>
      </c>
      <c r="E244" s="9">
        <f t="shared" si="131"/>
        <v>1</v>
      </c>
      <c r="F244" s="9">
        <f t="shared" si="131"/>
        <v>1</v>
      </c>
      <c r="G244" s="9">
        <f t="shared" si="131"/>
        <v>1</v>
      </c>
      <c r="H244" s="9">
        <f t="shared" si="131"/>
        <v>1</v>
      </c>
      <c r="I244" s="9">
        <f t="shared" si="131"/>
        <v>1</v>
      </c>
      <c r="J244" s="47">
        <f t="shared" si="131"/>
        <v>1</v>
      </c>
      <c r="K244" s="9">
        <f t="shared" si="131"/>
        <v>1</v>
      </c>
      <c r="L244" s="49">
        <f t="shared" si="131"/>
        <v>1</v>
      </c>
      <c r="M244" s="9">
        <f t="shared" si="131"/>
        <v>1</v>
      </c>
      <c r="N244" s="9">
        <f t="shared" si="131"/>
        <v>1</v>
      </c>
      <c r="O244" s="9">
        <f t="shared" si="131"/>
        <v>1</v>
      </c>
      <c r="P244" s="9">
        <f t="shared" si="131"/>
        <v>1</v>
      </c>
      <c r="Q244" s="9">
        <f t="shared" si="131"/>
        <v>1</v>
      </c>
      <c r="R244" s="9">
        <f t="shared" si="131"/>
        <v>1</v>
      </c>
      <c r="S244" s="9">
        <f t="shared" si="131"/>
        <v>1</v>
      </c>
      <c r="T244" s="9">
        <f t="shared" si="131"/>
        <v>1</v>
      </c>
      <c r="U244" s="9">
        <f t="shared" si="131"/>
        <v>1</v>
      </c>
    </row>
    <row r="245" spans="1:21" ht="17.649999999999999">
      <c r="A245" s="22" t="s">
        <v>39</v>
      </c>
      <c r="B245" s="9">
        <f t="shared" ref="B245:U245" si="132" xml:space="preserve"> B21 + B218</f>
        <v>0</v>
      </c>
      <c r="C245" s="9">
        <f t="shared" si="132"/>
        <v>0</v>
      </c>
      <c r="D245" s="9">
        <f t="shared" si="132"/>
        <v>0</v>
      </c>
      <c r="E245" s="9">
        <f t="shared" si="132"/>
        <v>0</v>
      </c>
      <c r="F245" s="9">
        <f t="shared" si="132"/>
        <v>0</v>
      </c>
      <c r="G245" s="9">
        <f t="shared" si="132"/>
        <v>0</v>
      </c>
      <c r="H245" s="9">
        <f t="shared" si="132"/>
        <v>0</v>
      </c>
      <c r="I245" s="9">
        <f t="shared" si="132"/>
        <v>0</v>
      </c>
      <c r="J245" s="47">
        <f t="shared" si="132"/>
        <v>0</v>
      </c>
      <c r="K245" s="9">
        <f t="shared" si="132"/>
        <v>0</v>
      </c>
      <c r="L245" s="49">
        <f t="shared" si="132"/>
        <v>0</v>
      </c>
      <c r="M245" s="9">
        <f t="shared" si="132"/>
        <v>0</v>
      </c>
      <c r="N245" s="9">
        <f t="shared" si="132"/>
        <v>0</v>
      </c>
      <c r="O245" s="9">
        <f t="shared" si="132"/>
        <v>0</v>
      </c>
      <c r="P245" s="9">
        <f t="shared" si="132"/>
        <v>0</v>
      </c>
      <c r="Q245" s="9">
        <f t="shared" si="132"/>
        <v>0</v>
      </c>
      <c r="R245" s="9">
        <f t="shared" si="132"/>
        <v>0</v>
      </c>
      <c r="S245" s="9">
        <f t="shared" si="132"/>
        <v>0</v>
      </c>
      <c r="T245" s="9">
        <f t="shared" si="132"/>
        <v>0</v>
      </c>
      <c r="U245" s="9">
        <f t="shared" si="132"/>
        <v>0</v>
      </c>
    </row>
    <row r="246" spans="1:21" ht="17.649999999999999">
      <c r="A246" s="22" t="s">
        <v>44</v>
      </c>
      <c r="B246" s="9">
        <f t="shared" ref="B246:U246" si="133" xml:space="preserve"> B22 + B219</f>
        <v>2</v>
      </c>
      <c r="C246" s="9">
        <f t="shared" si="133"/>
        <v>2</v>
      </c>
      <c r="D246" s="9">
        <f t="shared" si="133"/>
        <v>2</v>
      </c>
      <c r="E246" s="9">
        <f t="shared" si="133"/>
        <v>2</v>
      </c>
      <c r="F246" s="9">
        <f t="shared" si="133"/>
        <v>2</v>
      </c>
      <c r="G246" s="9">
        <f t="shared" si="133"/>
        <v>2</v>
      </c>
      <c r="H246" s="9">
        <f t="shared" si="133"/>
        <v>2</v>
      </c>
      <c r="I246" s="9">
        <f t="shared" si="133"/>
        <v>2</v>
      </c>
      <c r="J246" s="47">
        <f t="shared" si="133"/>
        <v>2</v>
      </c>
      <c r="K246" s="9">
        <f t="shared" si="133"/>
        <v>2</v>
      </c>
      <c r="L246" s="49">
        <f t="shared" si="133"/>
        <v>2</v>
      </c>
      <c r="M246" s="9">
        <f t="shared" si="133"/>
        <v>2</v>
      </c>
      <c r="N246" s="9">
        <f t="shared" si="133"/>
        <v>2</v>
      </c>
      <c r="O246" s="9">
        <f t="shared" si="133"/>
        <v>2</v>
      </c>
      <c r="P246" s="9">
        <f t="shared" si="133"/>
        <v>2</v>
      </c>
      <c r="Q246" s="9">
        <f t="shared" si="133"/>
        <v>2</v>
      </c>
      <c r="R246" s="9">
        <f t="shared" si="133"/>
        <v>2</v>
      </c>
      <c r="S246" s="9">
        <f t="shared" si="133"/>
        <v>2</v>
      </c>
      <c r="T246" s="9">
        <f t="shared" si="133"/>
        <v>2</v>
      </c>
      <c r="U246" s="9">
        <f t="shared" si="133"/>
        <v>2</v>
      </c>
    </row>
    <row r="247" spans="1:21" ht="17.649999999999999">
      <c r="A247" s="22" t="s">
        <v>45</v>
      </c>
      <c r="B247" s="9">
        <f t="shared" ref="B247:U247" si="134" xml:space="preserve"> B23 + B219</f>
        <v>8</v>
      </c>
      <c r="C247" s="9">
        <f t="shared" si="134"/>
        <v>8</v>
      </c>
      <c r="D247" s="9">
        <f t="shared" si="134"/>
        <v>8</v>
      </c>
      <c r="E247" s="9">
        <f t="shared" si="134"/>
        <v>8</v>
      </c>
      <c r="F247" s="9">
        <f t="shared" si="134"/>
        <v>8</v>
      </c>
      <c r="G247" s="9">
        <f t="shared" si="134"/>
        <v>9</v>
      </c>
      <c r="H247" s="9">
        <f t="shared" si="134"/>
        <v>10</v>
      </c>
      <c r="I247" s="9">
        <f t="shared" si="134"/>
        <v>11</v>
      </c>
      <c r="J247" s="47">
        <f t="shared" si="134"/>
        <v>12</v>
      </c>
      <c r="K247" s="9">
        <f t="shared" si="134"/>
        <v>13</v>
      </c>
      <c r="L247" s="49">
        <f t="shared" si="134"/>
        <v>14</v>
      </c>
      <c r="M247" s="9">
        <f t="shared" si="134"/>
        <v>15</v>
      </c>
      <c r="N247" s="9">
        <f t="shared" si="134"/>
        <v>16</v>
      </c>
      <c r="O247" s="9">
        <f t="shared" si="134"/>
        <v>17</v>
      </c>
      <c r="P247" s="9">
        <f t="shared" si="134"/>
        <v>18</v>
      </c>
      <c r="Q247" s="9">
        <f t="shared" si="134"/>
        <v>19</v>
      </c>
      <c r="R247" s="9">
        <f t="shared" si="134"/>
        <v>20</v>
      </c>
      <c r="S247" s="9">
        <f t="shared" si="134"/>
        <v>21</v>
      </c>
      <c r="T247" s="9">
        <f t="shared" si="134"/>
        <v>22</v>
      </c>
      <c r="U247" s="9">
        <f t="shared" si="134"/>
        <v>23</v>
      </c>
    </row>
    <row r="249" spans="1:21" ht="17.649999999999999">
      <c r="A249" s="22" t="s">
        <v>28</v>
      </c>
      <c r="B249" s="9">
        <f t="shared" ref="B249:U249" si="135" xml:space="preserve"> B244/(B7+5)</f>
        <v>0</v>
      </c>
      <c r="C249" s="9">
        <f t="shared" si="135"/>
        <v>0</v>
      </c>
      <c r="D249" s="9">
        <f t="shared" si="135"/>
        <v>0.125</v>
      </c>
      <c r="E249" s="9">
        <f t="shared" si="135"/>
        <v>0.1111111111111111</v>
      </c>
      <c r="F249" s="9">
        <f t="shared" si="135"/>
        <v>0.1</v>
      </c>
      <c r="G249" s="9">
        <f t="shared" si="135"/>
        <v>9.0909090909090912E-2</v>
      </c>
      <c r="H249" s="9">
        <f t="shared" si="135"/>
        <v>8.3333333333333329E-2</v>
      </c>
      <c r="I249" s="9">
        <f t="shared" si="135"/>
        <v>7.6923076923076927E-2</v>
      </c>
      <c r="J249" s="47">
        <f t="shared" si="135"/>
        <v>7.1428571428571425E-2</v>
      </c>
      <c r="K249" s="32">
        <f t="shared" si="135"/>
        <v>6.6666666666666666E-2</v>
      </c>
      <c r="L249" s="49">
        <f t="shared" si="135"/>
        <v>6.25E-2</v>
      </c>
      <c r="M249" s="9">
        <f t="shared" si="135"/>
        <v>5.8823529411764705E-2</v>
      </c>
      <c r="N249" s="9">
        <f t="shared" si="135"/>
        <v>5.5555555555555552E-2</v>
      </c>
      <c r="O249" s="9">
        <f t="shared" si="135"/>
        <v>5.2631578947368418E-2</v>
      </c>
      <c r="P249" s="9">
        <f t="shared" si="135"/>
        <v>0.05</v>
      </c>
      <c r="Q249" s="9">
        <f t="shared" si="135"/>
        <v>4.7619047619047616E-2</v>
      </c>
      <c r="R249" s="9">
        <f t="shared" si="135"/>
        <v>4.5454545454545456E-2</v>
      </c>
      <c r="S249" s="9">
        <f t="shared" si="135"/>
        <v>4.3478260869565216E-2</v>
      </c>
      <c r="T249" s="9">
        <f t="shared" si="135"/>
        <v>4.1666666666666664E-2</v>
      </c>
      <c r="U249" s="9">
        <f t="shared" si="135"/>
        <v>0.04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14</v>
      </c>
      <c r="C255" s="8">
        <f xml:space="preserve"> (Data!$B$44 - C$86 - C$42)</f>
        <v>13</v>
      </c>
      <c r="D255" s="8">
        <f xml:space="preserve"> (Data!$B$44 - D$86 - D$42)</f>
        <v>13</v>
      </c>
      <c r="E255" s="8">
        <f xml:space="preserve"> (Data!$B$44 - E$86 - E$42)</f>
        <v>12</v>
      </c>
      <c r="F255" s="8">
        <f xml:space="preserve"> (Data!$B$44 - F$86 - F$42)</f>
        <v>12</v>
      </c>
      <c r="G255" s="8">
        <f xml:space="preserve"> (Data!$B$44 - G$86 - G$42)</f>
        <v>11</v>
      </c>
      <c r="H255" s="8">
        <f xml:space="preserve"> (Data!$B$44 - H$86 - H$42)</f>
        <v>11</v>
      </c>
      <c r="I255" s="8">
        <f xml:space="preserve"> (Data!$B$44 - I$86 - I$42)</f>
        <v>10</v>
      </c>
      <c r="J255" s="8">
        <f xml:space="preserve"> (Data!$B$44 - J$86 - J$42)</f>
        <v>10</v>
      </c>
      <c r="K255" s="8">
        <f xml:space="preserve"> (Data!$B$44 - K$86 - K$42)</f>
        <v>9</v>
      </c>
      <c r="L255" s="8">
        <f xml:space="preserve"> (Data!$B$44 - L$86 - L$42)</f>
        <v>8</v>
      </c>
      <c r="M255" s="8">
        <f xml:space="preserve"> (Data!$B$44 - M$86 - M$42)</f>
        <v>8</v>
      </c>
      <c r="N255" s="8">
        <f xml:space="preserve"> (Data!$B$44 - N$86 - N$42)</f>
        <v>8</v>
      </c>
      <c r="O255" s="8">
        <f xml:space="preserve"> (Data!$B$44 - O$86 - O$42)</f>
        <v>7</v>
      </c>
      <c r="P255" s="8">
        <f xml:space="preserve"> (Data!$B$44 - P$86 - P$42)</f>
        <v>7</v>
      </c>
      <c r="Q255" s="8">
        <f xml:space="preserve"> (Data!$B$44 - Q$86 - Q$42)</f>
        <v>6</v>
      </c>
      <c r="R255" s="8">
        <f xml:space="preserve"> (Data!$B$44 - R$86 - R$42)</f>
        <v>6</v>
      </c>
      <c r="S255" s="8">
        <f xml:space="preserve"> (Data!$B$44 - S$86 - S$42)</f>
        <v>6</v>
      </c>
      <c r="T255" s="8">
        <f xml:space="preserve"> (Data!$B$44 - T$86 - T$42)</f>
        <v>5</v>
      </c>
      <c r="U255" s="8">
        <f xml:space="preserve"> (Data!$B$44 - U$86 - U$42)</f>
        <v>5</v>
      </c>
    </row>
    <row r="256" spans="1:21">
      <c r="A256" s="8" t="s">
        <v>64</v>
      </c>
      <c r="B256" s="8">
        <f xml:space="preserve"> (Data!$B$44 - B$85 - B$42)</f>
        <v>15</v>
      </c>
      <c r="C256" s="8">
        <f xml:space="preserve"> (Data!$B$44 - C$85 - C$42)</f>
        <v>14</v>
      </c>
      <c r="D256" s="8">
        <f xml:space="preserve"> (Data!$B$44 - D$85 - D$42)</f>
        <v>14</v>
      </c>
      <c r="E256" s="8">
        <f xml:space="preserve"> (Data!$B$44 - E$85 - E$42)</f>
        <v>13</v>
      </c>
      <c r="F256" s="8">
        <f xml:space="preserve"> (Data!$B$44 - F$85 - F$42)</f>
        <v>13</v>
      </c>
      <c r="G256" s="8">
        <f xml:space="preserve"> (Data!$B$44 - G$85 - G$42)</f>
        <v>12</v>
      </c>
      <c r="H256" s="8">
        <f xml:space="preserve"> (Data!$B$44 - H$85 - H$42)</f>
        <v>12</v>
      </c>
      <c r="I256" s="8">
        <f xml:space="preserve"> (Data!$B$44 - I$85 - I$42)</f>
        <v>11</v>
      </c>
      <c r="J256" s="8">
        <f xml:space="preserve"> (Data!$B$44 - J$85 - J$42)</f>
        <v>11</v>
      </c>
      <c r="K256" s="8">
        <f xml:space="preserve"> (Data!$B$44 - K$85 - K$42)</f>
        <v>9</v>
      </c>
      <c r="L256" s="8">
        <f xml:space="preserve"> (Data!$B$44 - L$85 - L$42)</f>
        <v>8</v>
      </c>
      <c r="M256" s="8">
        <f xml:space="preserve"> (Data!$B$44 - M$85 - M$42)</f>
        <v>8</v>
      </c>
      <c r="N256" s="8">
        <f xml:space="preserve"> (Data!$B$44 - N$85 - N$42)</f>
        <v>6</v>
      </c>
      <c r="O256" s="8">
        <f xml:space="preserve"> (Data!$B$44 - O$85 - O$42)</f>
        <v>6</v>
      </c>
      <c r="P256" s="8">
        <f xml:space="preserve"> (Data!$B$44 - P$85 - P$42)</f>
        <v>5</v>
      </c>
      <c r="Q256" s="8">
        <f xml:space="preserve"> (Data!$B$44 - Q$85 - Q$42)</f>
        <v>5</v>
      </c>
      <c r="R256" s="8">
        <f xml:space="preserve"> (Data!$B$44 - R$85 - R$42)</f>
        <v>4</v>
      </c>
      <c r="S256" s="8">
        <f xml:space="preserve"> (Data!$B$44 - S$85 - S$42)</f>
        <v>4</v>
      </c>
      <c r="T256" s="8">
        <f xml:space="preserve"> (Data!$B$44 - T$85 - T$42)</f>
        <v>3</v>
      </c>
      <c r="U256" s="8">
        <f xml:space="preserve"> (Data!$B$44 - U$85 - U$42)</f>
        <v>3</v>
      </c>
    </row>
    <row r="257" spans="1:21">
      <c r="A257" s="8" t="s">
        <v>65</v>
      </c>
      <c r="B257" s="8">
        <f xml:space="preserve"> (Data!$B$44 - B$85 - B$42)</f>
        <v>15</v>
      </c>
      <c r="C257" s="8">
        <f xml:space="preserve"> (Data!$B$44 - C$85 - C$42)</f>
        <v>14</v>
      </c>
      <c r="D257" s="8">
        <f xml:space="preserve"> (Data!$B$44 - D$85 - D$42)</f>
        <v>14</v>
      </c>
      <c r="E257" s="8">
        <f xml:space="preserve"> (Data!$B$44 - E$85 - E$42)</f>
        <v>13</v>
      </c>
      <c r="F257" s="8">
        <f xml:space="preserve"> (Data!$B$44 - F$85 - F$42)</f>
        <v>13</v>
      </c>
      <c r="G257" s="8">
        <f xml:space="preserve"> (Data!$B$44 - G$85 - G$42)</f>
        <v>12</v>
      </c>
      <c r="H257" s="8">
        <f xml:space="preserve"> (Data!$B$44 - H$85 - H$42)</f>
        <v>12</v>
      </c>
      <c r="I257" s="8">
        <f xml:space="preserve"> (Data!$B$44 - I$85 - I$42)</f>
        <v>11</v>
      </c>
      <c r="J257" s="8">
        <f xml:space="preserve"> (Data!$B$44 - J$85 - J$42)</f>
        <v>11</v>
      </c>
      <c r="K257" s="8">
        <f xml:space="preserve"> (Data!$B$44 - K$85 - K$42)</f>
        <v>9</v>
      </c>
      <c r="L257" s="8">
        <f xml:space="preserve"> (Data!$B$44 - L$85 - L$42)</f>
        <v>8</v>
      </c>
      <c r="M257" s="8">
        <f xml:space="preserve"> (Data!$B$44 - M$85 - M$42)</f>
        <v>8</v>
      </c>
      <c r="N257" s="8">
        <f xml:space="preserve"> (Data!$B$44 - N$85 - N$42)</f>
        <v>6</v>
      </c>
      <c r="O257" s="8">
        <f xml:space="preserve"> (Data!$B$44 - O$85 - O$42)</f>
        <v>6</v>
      </c>
      <c r="P257" s="8">
        <f xml:space="preserve"> (Data!$B$44 - P$85 - P$42)</f>
        <v>5</v>
      </c>
      <c r="Q257" s="8">
        <f xml:space="preserve"> (Data!$B$44 - Q$85 - Q$42)</f>
        <v>5</v>
      </c>
      <c r="R257" s="8">
        <f xml:space="preserve"> (Data!$B$44 - R$85 - R$42)</f>
        <v>4</v>
      </c>
      <c r="S257" s="8">
        <f xml:space="preserve"> (Data!$B$44 - S$85 - S$42)</f>
        <v>4</v>
      </c>
      <c r="T257" s="8">
        <f xml:space="preserve"> (Data!$B$44 - T$85 - T$42)</f>
        <v>3</v>
      </c>
      <c r="U257" s="8">
        <f xml:space="preserve"> (Data!$B$44 - U$85 - U$42)</f>
        <v>3</v>
      </c>
    </row>
    <row r="258" spans="1:21">
      <c r="A258" s="8" t="s">
        <v>66</v>
      </c>
      <c r="B258" s="8">
        <f xml:space="preserve"> (Data!$B$44 - B$84 - B$42)</f>
        <v>14</v>
      </c>
      <c r="C258" s="8">
        <f xml:space="preserve"> (Data!$B$44 - C$84 - C$42)</f>
        <v>13</v>
      </c>
      <c r="D258" s="8">
        <f xml:space="preserve"> (Data!$B$44 - D$84 - D$42)</f>
        <v>13</v>
      </c>
      <c r="E258" s="8">
        <f xml:space="preserve"> (Data!$B$44 - E$84 - E$42)</f>
        <v>12</v>
      </c>
      <c r="F258" s="8">
        <f xml:space="preserve"> (Data!$B$44 - F$84 - F$42)</f>
        <v>12</v>
      </c>
      <c r="G258" s="8">
        <f xml:space="preserve"> (Data!$B$44 - G$84 - G$42)</f>
        <v>11</v>
      </c>
      <c r="H258" s="8">
        <f xml:space="preserve"> (Data!$B$44 - H$84 - H$42)</f>
        <v>11</v>
      </c>
      <c r="I258" s="8">
        <f xml:space="preserve"> (Data!$B$44 - I$84 - I$42)</f>
        <v>10</v>
      </c>
      <c r="J258" s="8">
        <f xml:space="preserve"> (Data!$B$44 - J$84 - J$42)</f>
        <v>10</v>
      </c>
      <c r="K258" s="8">
        <f xml:space="preserve"> (Data!$B$44 - K$84 - K$42)</f>
        <v>8</v>
      </c>
      <c r="L258" s="8">
        <f xml:space="preserve"> (Data!$B$44 - L$84 - L$42)</f>
        <v>7</v>
      </c>
      <c r="M258" s="8">
        <f xml:space="preserve"> (Data!$B$44 - M$84 - M$42)</f>
        <v>7</v>
      </c>
      <c r="N258" s="8">
        <f xml:space="preserve"> (Data!$B$44 - N$84 - N$42)</f>
        <v>6</v>
      </c>
      <c r="O258" s="8">
        <f xml:space="preserve"> (Data!$B$44 - O$84 - O$42)</f>
        <v>6</v>
      </c>
      <c r="P258" s="8">
        <f xml:space="preserve"> (Data!$B$44 - P$84 - P$42)</f>
        <v>5</v>
      </c>
      <c r="Q258" s="8">
        <f xml:space="preserve"> (Data!$B$44 - Q$84 - Q$42)</f>
        <v>5</v>
      </c>
      <c r="R258" s="8">
        <f xml:space="preserve"> (Data!$B$44 - R$84 - R$42)</f>
        <v>4</v>
      </c>
      <c r="S258" s="8">
        <f xml:space="preserve"> (Data!$B$44 - S$84 - S$42)</f>
        <v>4</v>
      </c>
      <c r="T258" s="8">
        <f xml:space="preserve"> (Data!$B$44 - T$84 - T$42)</f>
        <v>3</v>
      </c>
      <c r="U258" s="8">
        <f xml:space="preserve"> (Data!$B$44 - U$84 - U$42)</f>
        <v>3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24</v>
      </c>
      <c r="C260" s="8">
        <f xml:space="preserve"> (Data!$B$45 - C$86 - C$42)</f>
        <v>23</v>
      </c>
      <c r="D260" s="8">
        <f xml:space="preserve"> (Data!$B$45 - D$86 - D$42)</f>
        <v>23</v>
      </c>
      <c r="E260" s="8">
        <f xml:space="preserve"> (Data!$B$45 - E$86 - E$42)</f>
        <v>22</v>
      </c>
      <c r="F260" s="8">
        <f xml:space="preserve"> (Data!$B$45 - F$86 - F$42)</f>
        <v>22</v>
      </c>
      <c r="G260" s="8">
        <f xml:space="preserve"> (Data!$B$45 - G$86 - G$42)</f>
        <v>21</v>
      </c>
      <c r="H260" s="8">
        <f xml:space="preserve"> (Data!$B$45 - H$86 - H$42)</f>
        <v>21</v>
      </c>
      <c r="I260" s="8">
        <f xml:space="preserve"> (Data!$B$45 - I$86 - I$42)</f>
        <v>20</v>
      </c>
      <c r="J260" s="8">
        <f xml:space="preserve"> (Data!$B$45 - J$86 - J$42)</f>
        <v>20</v>
      </c>
      <c r="K260" s="8">
        <f xml:space="preserve"> (Data!$B$45 - K$86 - K$42)</f>
        <v>19</v>
      </c>
      <c r="L260" s="8">
        <f xml:space="preserve"> (Data!$B$45 - L$86 - L$42)</f>
        <v>18</v>
      </c>
      <c r="M260" s="8">
        <f xml:space="preserve"> (Data!$B$45 - M$86 - M$42)</f>
        <v>18</v>
      </c>
      <c r="N260" s="8">
        <f xml:space="preserve"> (Data!$B$45 - N$86 - N$42)</f>
        <v>18</v>
      </c>
      <c r="O260" s="8">
        <f xml:space="preserve"> (Data!$B$45 - O$86 - O$42)</f>
        <v>17</v>
      </c>
      <c r="P260" s="8">
        <f xml:space="preserve"> (Data!$B$45 - P$86 - P$42)</f>
        <v>17</v>
      </c>
      <c r="Q260" s="8">
        <f xml:space="preserve"> (Data!$B$45 - Q$86 - Q$42)</f>
        <v>16</v>
      </c>
      <c r="R260" s="8">
        <f xml:space="preserve"> (Data!$B$45 - R$86 - R$42)</f>
        <v>16</v>
      </c>
      <c r="S260" s="8">
        <f xml:space="preserve"> (Data!$B$45 - S$86 - S$42)</f>
        <v>16</v>
      </c>
      <c r="T260" s="8">
        <f xml:space="preserve"> (Data!$B$45 - T$86 - T$42)</f>
        <v>15</v>
      </c>
      <c r="U260" s="8">
        <f xml:space="preserve"> (Data!$B$45 - U$86 - U$42)</f>
        <v>15</v>
      </c>
    </row>
    <row r="261" spans="1:21">
      <c r="A261" s="8" t="s">
        <v>64</v>
      </c>
      <c r="B261" s="8">
        <f xml:space="preserve"> (Data!$B$45 - B$85 - B$42)</f>
        <v>25</v>
      </c>
      <c r="C261" s="8">
        <f xml:space="preserve"> (Data!$B$45 - C$85 - C$42)</f>
        <v>24</v>
      </c>
      <c r="D261" s="8">
        <f xml:space="preserve"> (Data!$B$45 - D$85 - D$42)</f>
        <v>24</v>
      </c>
      <c r="E261" s="8">
        <f xml:space="preserve"> (Data!$B$45 - E$85 - E$42)</f>
        <v>23</v>
      </c>
      <c r="F261" s="8">
        <f xml:space="preserve"> (Data!$B$45 - F$85 - F$42)</f>
        <v>23</v>
      </c>
      <c r="G261" s="8">
        <f xml:space="preserve"> (Data!$B$45 - G$85 - G$42)</f>
        <v>22</v>
      </c>
      <c r="H261" s="8">
        <f xml:space="preserve"> (Data!$B$45 - H$85 - H$42)</f>
        <v>22</v>
      </c>
      <c r="I261" s="8">
        <f xml:space="preserve"> (Data!$B$45 - I$85 - I$42)</f>
        <v>21</v>
      </c>
      <c r="J261" s="8">
        <f xml:space="preserve"> (Data!$B$45 - J$85 - J$42)</f>
        <v>21</v>
      </c>
      <c r="K261" s="8">
        <f xml:space="preserve"> (Data!$B$45 - K$85 - K$42)</f>
        <v>19</v>
      </c>
      <c r="L261" s="8">
        <f xml:space="preserve"> (Data!$B$45 - L$85 - L$42)</f>
        <v>18</v>
      </c>
      <c r="M261" s="8">
        <f xml:space="preserve"> (Data!$B$45 - M$85 - M$42)</f>
        <v>18</v>
      </c>
      <c r="N261" s="8">
        <f xml:space="preserve"> (Data!$B$45 - N$85 - N$42)</f>
        <v>16</v>
      </c>
      <c r="O261" s="8">
        <f xml:space="preserve"> (Data!$B$45 - O$85 - O$42)</f>
        <v>16</v>
      </c>
      <c r="P261" s="8">
        <f xml:space="preserve"> (Data!$B$45 - P$85 - P$42)</f>
        <v>15</v>
      </c>
      <c r="Q261" s="8">
        <f xml:space="preserve"> (Data!$B$45 - Q$85 - Q$42)</f>
        <v>15</v>
      </c>
      <c r="R261" s="8">
        <f xml:space="preserve"> (Data!$B$45 - R$85 - R$42)</f>
        <v>14</v>
      </c>
      <c r="S261" s="8">
        <f xml:space="preserve"> (Data!$B$45 - S$85 - S$42)</f>
        <v>14</v>
      </c>
      <c r="T261" s="8">
        <f xml:space="preserve"> (Data!$B$45 - T$85 - T$42)</f>
        <v>13</v>
      </c>
      <c r="U261" s="8">
        <f xml:space="preserve"> (Data!$B$45 - U$85 - U$42)</f>
        <v>13</v>
      </c>
    </row>
    <row r="262" spans="1:21">
      <c r="A262" s="8" t="s">
        <v>65</v>
      </c>
      <c r="B262" s="8">
        <f xml:space="preserve"> (Data!$B$45 - B$85 - B$42)</f>
        <v>25</v>
      </c>
      <c r="C262" s="8">
        <f xml:space="preserve"> (Data!$B$45 - C$85 - C$42)</f>
        <v>24</v>
      </c>
      <c r="D262" s="8">
        <f xml:space="preserve"> (Data!$B$45 - D$85 - D$42)</f>
        <v>24</v>
      </c>
      <c r="E262" s="8">
        <f xml:space="preserve"> (Data!$B$45 - E$85 - E$42)</f>
        <v>23</v>
      </c>
      <c r="F262" s="8">
        <f xml:space="preserve"> (Data!$B$45 - F$85 - F$42)</f>
        <v>23</v>
      </c>
      <c r="G262" s="8">
        <f xml:space="preserve"> (Data!$B$45 - G$85 - G$42)</f>
        <v>22</v>
      </c>
      <c r="H262" s="8">
        <f xml:space="preserve"> (Data!$B$45 - H$85 - H$42)</f>
        <v>22</v>
      </c>
      <c r="I262" s="8">
        <f xml:space="preserve"> (Data!$B$45 - I$85 - I$42)</f>
        <v>21</v>
      </c>
      <c r="J262" s="8">
        <f xml:space="preserve"> (Data!$B$45 - J$85 - J$42)</f>
        <v>21</v>
      </c>
      <c r="K262" s="8">
        <f xml:space="preserve"> (Data!$B$45 - K$85 - K$42)</f>
        <v>19</v>
      </c>
      <c r="L262" s="8">
        <f xml:space="preserve"> (Data!$B$45 - L$85 - L$42)</f>
        <v>18</v>
      </c>
      <c r="M262" s="8">
        <f xml:space="preserve"> (Data!$B$45 - M$85 - M$42)</f>
        <v>18</v>
      </c>
      <c r="N262" s="8">
        <f xml:space="preserve"> (Data!$B$45 - N$85 - N$42)</f>
        <v>16</v>
      </c>
      <c r="O262" s="8">
        <f xml:space="preserve"> (Data!$B$45 - O$85 - O$42)</f>
        <v>16</v>
      </c>
      <c r="P262" s="8">
        <f xml:space="preserve"> (Data!$B$45 - P$85 - P$42)</f>
        <v>15</v>
      </c>
      <c r="Q262" s="8">
        <f xml:space="preserve"> (Data!$B$45 - Q$85 - Q$42)</f>
        <v>15</v>
      </c>
      <c r="R262" s="8">
        <f xml:space="preserve"> (Data!$B$45 - R$85 - R$42)</f>
        <v>14</v>
      </c>
      <c r="S262" s="8">
        <f xml:space="preserve"> (Data!$B$45 - S$85 - S$42)</f>
        <v>14</v>
      </c>
      <c r="T262" s="8">
        <f xml:space="preserve"> (Data!$B$45 - T$85 - T$42)</f>
        <v>13</v>
      </c>
      <c r="U262" s="8">
        <f xml:space="preserve"> (Data!$B$45 - U$85 - U$42)</f>
        <v>13</v>
      </c>
    </row>
    <row r="263" spans="1:21">
      <c r="A263" s="8" t="s">
        <v>66</v>
      </c>
      <c r="B263" s="8">
        <f xml:space="preserve"> (Data!$B$45 - B$84 - B$42)</f>
        <v>24</v>
      </c>
      <c r="C263" s="8">
        <f xml:space="preserve"> (Data!$B$45 - C$84 - C$42)</f>
        <v>23</v>
      </c>
      <c r="D263" s="8">
        <f xml:space="preserve"> (Data!$B$45 - D$84 - D$42)</f>
        <v>23</v>
      </c>
      <c r="E263" s="8">
        <f xml:space="preserve"> (Data!$B$45 - E$84 - E$42)</f>
        <v>22</v>
      </c>
      <c r="F263" s="8">
        <f xml:space="preserve"> (Data!$B$45 - F$84 - F$42)</f>
        <v>22</v>
      </c>
      <c r="G263" s="8">
        <f xml:space="preserve"> (Data!$B$45 - G$84 - G$42)</f>
        <v>21</v>
      </c>
      <c r="H263" s="8">
        <f xml:space="preserve"> (Data!$B$45 - H$84 - H$42)</f>
        <v>21</v>
      </c>
      <c r="I263" s="8">
        <f xml:space="preserve"> (Data!$B$45 - I$84 - I$42)</f>
        <v>20</v>
      </c>
      <c r="J263" s="8">
        <f xml:space="preserve"> (Data!$B$45 - J$84 - J$42)</f>
        <v>20</v>
      </c>
      <c r="K263" s="8">
        <f xml:space="preserve"> (Data!$B$45 - K$84 - K$42)</f>
        <v>18</v>
      </c>
      <c r="L263" s="8">
        <f xml:space="preserve"> (Data!$B$45 - L$84 - L$42)</f>
        <v>17</v>
      </c>
      <c r="M263" s="8">
        <f xml:space="preserve"> (Data!$B$45 - M$84 - M$42)</f>
        <v>17</v>
      </c>
      <c r="N263" s="8">
        <f xml:space="preserve"> (Data!$B$45 - N$84 - N$42)</f>
        <v>16</v>
      </c>
      <c r="O263" s="8">
        <f xml:space="preserve"> (Data!$B$45 - O$84 - O$42)</f>
        <v>16</v>
      </c>
      <c r="P263" s="8">
        <f xml:space="preserve"> (Data!$B$45 - P$84 - P$42)</f>
        <v>15</v>
      </c>
      <c r="Q263" s="8">
        <f xml:space="preserve"> (Data!$B$45 - Q$84 - Q$42)</f>
        <v>15</v>
      </c>
      <c r="R263" s="8">
        <f xml:space="preserve"> (Data!$B$45 - R$84 - R$42)</f>
        <v>14</v>
      </c>
      <c r="S263" s="8">
        <f xml:space="preserve"> (Data!$B$45 - S$84 - S$42)</f>
        <v>14</v>
      </c>
      <c r="T263" s="8">
        <f xml:space="preserve"> (Data!$B$45 - T$84 - T$42)</f>
        <v>13</v>
      </c>
      <c r="U263" s="8">
        <f xml:space="preserve"> (Data!$B$45 - U$84 - U$42)</f>
        <v>13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34</v>
      </c>
      <c r="C265" s="8">
        <f xml:space="preserve"> (Data!$B$46 - C$86 - C$42)</f>
        <v>33</v>
      </c>
      <c r="D265" s="8">
        <f xml:space="preserve"> (Data!$B$46 - D$86 - D$42)</f>
        <v>33</v>
      </c>
      <c r="E265" s="8">
        <f xml:space="preserve"> (Data!$B$46 - E$86 - E$42)</f>
        <v>32</v>
      </c>
      <c r="F265" s="8">
        <f xml:space="preserve"> (Data!$B$46 - F$86 - F$42)</f>
        <v>32</v>
      </c>
      <c r="G265" s="8">
        <f xml:space="preserve"> (Data!$B$46 - G$86 - G$42)</f>
        <v>31</v>
      </c>
      <c r="H265" s="8">
        <f xml:space="preserve"> (Data!$B$46 - H$86 - H$42)</f>
        <v>31</v>
      </c>
      <c r="I265" s="8">
        <f xml:space="preserve"> (Data!$B$46 - I$86 - I$42)</f>
        <v>30</v>
      </c>
      <c r="J265" s="8">
        <f xml:space="preserve"> (Data!$B$46 - J$86 - J$42)</f>
        <v>30</v>
      </c>
      <c r="K265" s="8">
        <f xml:space="preserve"> (Data!$B$46 - K$86 - K$42)</f>
        <v>29</v>
      </c>
      <c r="L265" s="8">
        <f xml:space="preserve"> (Data!$B$46 - L$86 - L$42)</f>
        <v>28</v>
      </c>
      <c r="M265" s="8">
        <f xml:space="preserve"> (Data!$B$46 - M$86 - M$42)</f>
        <v>28</v>
      </c>
      <c r="N265" s="8">
        <f xml:space="preserve"> (Data!$B$46 - N$86 - N$42)</f>
        <v>28</v>
      </c>
      <c r="O265" s="8">
        <f xml:space="preserve"> (Data!$B$46 - O$86 - O$42)</f>
        <v>27</v>
      </c>
      <c r="P265" s="8">
        <f xml:space="preserve"> (Data!$B$46 - P$86 - P$42)</f>
        <v>27</v>
      </c>
      <c r="Q265" s="8">
        <f xml:space="preserve"> (Data!$B$46 - Q$86 - Q$42)</f>
        <v>26</v>
      </c>
      <c r="R265" s="8">
        <f xml:space="preserve"> (Data!$B$46 - R$86 - R$42)</f>
        <v>26</v>
      </c>
      <c r="S265" s="8">
        <f xml:space="preserve"> (Data!$B$46 - S$86 - S$42)</f>
        <v>26</v>
      </c>
      <c r="T265" s="8">
        <f xml:space="preserve"> (Data!$B$46 - T$86 - T$42)</f>
        <v>25</v>
      </c>
      <c r="U265" s="8">
        <f xml:space="preserve"> (Data!$B$46 - U$86 - U$42)</f>
        <v>25</v>
      </c>
    </row>
    <row r="266" spans="1:21">
      <c r="A266" s="8" t="s">
        <v>64</v>
      </c>
      <c r="B266" s="8">
        <f xml:space="preserve"> (Data!$B$46 - B$85 - B$42)</f>
        <v>35</v>
      </c>
      <c r="C266" s="8">
        <f xml:space="preserve"> (Data!$B$46 - C$85 - C$42)</f>
        <v>34</v>
      </c>
      <c r="D266" s="8">
        <f xml:space="preserve"> (Data!$B$46 - D$85 - D$42)</f>
        <v>34</v>
      </c>
      <c r="E266" s="8">
        <f xml:space="preserve"> (Data!$B$46 - E$85 - E$42)</f>
        <v>33</v>
      </c>
      <c r="F266" s="8">
        <f xml:space="preserve"> (Data!$B$46 - F$85 - F$42)</f>
        <v>33</v>
      </c>
      <c r="G266" s="8">
        <f xml:space="preserve"> (Data!$B$46 - G$85 - G$42)</f>
        <v>32</v>
      </c>
      <c r="H266" s="8">
        <f xml:space="preserve"> (Data!$B$46 - H$85 - H$42)</f>
        <v>32</v>
      </c>
      <c r="I266" s="8">
        <f xml:space="preserve"> (Data!$B$46 - I$85 - I$42)</f>
        <v>31</v>
      </c>
      <c r="J266" s="8">
        <f xml:space="preserve"> (Data!$B$46 - J$85 - J$42)</f>
        <v>31</v>
      </c>
      <c r="K266" s="8">
        <f xml:space="preserve"> (Data!$B$46 - K$85 - K$42)</f>
        <v>29</v>
      </c>
      <c r="L266" s="8">
        <f xml:space="preserve"> (Data!$B$46 - L$85 - L$42)</f>
        <v>28</v>
      </c>
      <c r="M266" s="8">
        <f xml:space="preserve"> (Data!$B$46 - M$85 - M$42)</f>
        <v>28</v>
      </c>
      <c r="N266" s="8">
        <f xml:space="preserve"> (Data!$B$46 - N$85 - N$42)</f>
        <v>26</v>
      </c>
      <c r="O266" s="8">
        <f xml:space="preserve"> (Data!$B$46 - O$85 - O$42)</f>
        <v>26</v>
      </c>
      <c r="P266" s="8">
        <f xml:space="preserve"> (Data!$B$46 - P$85 - P$42)</f>
        <v>25</v>
      </c>
      <c r="Q266" s="8">
        <f xml:space="preserve"> (Data!$B$46 - Q$85 - Q$42)</f>
        <v>25</v>
      </c>
      <c r="R266" s="8">
        <f xml:space="preserve"> (Data!$B$46 - R$85 - R$42)</f>
        <v>24</v>
      </c>
      <c r="S266" s="8">
        <f xml:space="preserve"> (Data!$B$46 - S$85 - S$42)</f>
        <v>24</v>
      </c>
      <c r="T266" s="8">
        <f xml:space="preserve"> (Data!$B$46 - T$85 - T$42)</f>
        <v>23</v>
      </c>
      <c r="U266" s="8">
        <f xml:space="preserve"> (Data!$B$46 - U$85 - U$42)</f>
        <v>23</v>
      </c>
    </row>
    <row r="267" spans="1:21">
      <c r="A267" s="8" t="s">
        <v>65</v>
      </c>
      <c r="B267" s="8">
        <f xml:space="preserve"> (Data!$B$46 - B$85 - B$42)</f>
        <v>35</v>
      </c>
      <c r="C267" s="8">
        <f xml:space="preserve"> (Data!$B$46 - C$85 - C$42)</f>
        <v>34</v>
      </c>
      <c r="D267" s="8">
        <f xml:space="preserve"> (Data!$B$46 - D$85 - D$42)</f>
        <v>34</v>
      </c>
      <c r="E267" s="8">
        <f xml:space="preserve"> (Data!$B$46 - E$85 - E$42)</f>
        <v>33</v>
      </c>
      <c r="F267" s="8">
        <f xml:space="preserve"> (Data!$B$46 - F$85 - F$42)</f>
        <v>33</v>
      </c>
      <c r="G267" s="8">
        <f xml:space="preserve"> (Data!$B$46 - G$85 - G$42)</f>
        <v>32</v>
      </c>
      <c r="H267" s="8">
        <f xml:space="preserve"> (Data!$B$46 - H$85 - H$42)</f>
        <v>32</v>
      </c>
      <c r="I267" s="8">
        <f xml:space="preserve"> (Data!$B$46 - I$85 - I$42)</f>
        <v>31</v>
      </c>
      <c r="J267" s="8">
        <f xml:space="preserve"> (Data!$B$46 - J$85 - J$42)</f>
        <v>31</v>
      </c>
      <c r="K267" s="8">
        <f xml:space="preserve"> (Data!$B$46 - K$85 - K$42)</f>
        <v>29</v>
      </c>
      <c r="L267" s="8">
        <f xml:space="preserve"> (Data!$B$46 - L$85 - L$42)</f>
        <v>28</v>
      </c>
      <c r="M267" s="8">
        <f xml:space="preserve"> (Data!$B$46 - M$85 - M$42)</f>
        <v>28</v>
      </c>
      <c r="N267" s="8">
        <f xml:space="preserve"> (Data!$B$46 - N$85 - N$42)</f>
        <v>26</v>
      </c>
      <c r="O267" s="8">
        <f xml:space="preserve"> (Data!$B$46 - O$85 - O$42)</f>
        <v>26</v>
      </c>
      <c r="P267" s="8">
        <f xml:space="preserve"> (Data!$B$46 - P$85 - P$42)</f>
        <v>25</v>
      </c>
      <c r="Q267" s="8">
        <f xml:space="preserve"> (Data!$B$46 - Q$85 - Q$42)</f>
        <v>25</v>
      </c>
      <c r="R267" s="8">
        <f xml:space="preserve"> (Data!$B$46 - R$85 - R$42)</f>
        <v>24</v>
      </c>
      <c r="S267" s="8">
        <f xml:space="preserve"> (Data!$B$46 - S$85 - S$42)</f>
        <v>24</v>
      </c>
      <c r="T267" s="8">
        <f xml:space="preserve"> (Data!$B$46 - T$85 - T$42)</f>
        <v>23</v>
      </c>
      <c r="U267" s="8">
        <f xml:space="preserve"> (Data!$B$46 - U$85 - U$42)</f>
        <v>23</v>
      </c>
    </row>
    <row r="268" spans="1:21">
      <c r="A268" s="8" t="s">
        <v>66</v>
      </c>
      <c r="B268" s="8">
        <f xml:space="preserve"> (Data!$B$46 - B$84 - B$42)</f>
        <v>34</v>
      </c>
      <c r="C268" s="8">
        <f xml:space="preserve"> (Data!$B$46 - C$84 - C$42)</f>
        <v>33</v>
      </c>
      <c r="D268" s="8">
        <f xml:space="preserve"> (Data!$B$46 - D$84 - D$42)</f>
        <v>33</v>
      </c>
      <c r="E268" s="8">
        <f xml:space="preserve"> (Data!$B$46 - E$84 - E$42)</f>
        <v>32</v>
      </c>
      <c r="F268" s="8">
        <f xml:space="preserve"> (Data!$B$46 - F$84 - F$42)</f>
        <v>32</v>
      </c>
      <c r="G268" s="8">
        <f xml:space="preserve"> (Data!$B$46 - G$84 - G$42)</f>
        <v>31</v>
      </c>
      <c r="H268" s="8">
        <f xml:space="preserve"> (Data!$B$46 - H$84 - H$42)</f>
        <v>31</v>
      </c>
      <c r="I268" s="8">
        <f xml:space="preserve"> (Data!$B$46 - I$84 - I$42)</f>
        <v>30</v>
      </c>
      <c r="J268" s="8">
        <f xml:space="preserve"> (Data!$B$46 - J$84 - J$42)</f>
        <v>30</v>
      </c>
      <c r="K268" s="8">
        <f xml:space="preserve"> (Data!$B$46 - K$84 - K$42)</f>
        <v>28</v>
      </c>
      <c r="L268" s="8">
        <f xml:space="preserve"> (Data!$B$46 - L$84 - L$42)</f>
        <v>27</v>
      </c>
      <c r="M268" s="8">
        <f xml:space="preserve"> (Data!$B$46 - M$84 - M$42)</f>
        <v>27</v>
      </c>
      <c r="N268" s="8">
        <f xml:space="preserve"> (Data!$B$46 - N$84 - N$42)</f>
        <v>26</v>
      </c>
      <c r="O268" s="8">
        <f xml:space="preserve"> (Data!$B$46 - O$84 - O$42)</f>
        <v>26</v>
      </c>
      <c r="P268" s="8">
        <f xml:space="preserve"> (Data!$B$46 - P$84 - P$42)</f>
        <v>25</v>
      </c>
      <c r="Q268" s="8">
        <f xml:space="preserve"> (Data!$B$46 - Q$84 - Q$42)</f>
        <v>25</v>
      </c>
      <c r="R268" s="8">
        <f xml:space="preserve"> (Data!$B$46 - R$84 - R$42)</f>
        <v>24</v>
      </c>
      <c r="S268" s="8">
        <f xml:space="preserve"> (Data!$B$46 - S$84 - S$42)</f>
        <v>24</v>
      </c>
      <c r="T268" s="8">
        <f xml:space="preserve"> (Data!$B$46 - T$84 - T$42)</f>
        <v>23</v>
      </c>
      <c r="U268" s="8">
        <f xml:space="preserve"> (Data!$B$46 - U$84 - U$42)</f>
        <v>23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9</v>
      </c>
      <c r="C272" s="8">
        <f xml:space="preserve"> (Data!$C$44 - C$86 - C$40)</f>
        <v>8</v>
      </c>
      <c r="D272" s="8">
        <f xml:space="preserve"> (Data!$C$44 - D$86 - D$40)</f>
        <v>8</v>
      </c>
      <c r="E272" s="8">
        <f xml:space="preserve"> (Data!$C$44 - E$86 - E$40)</f>
        <v>7</v>
      </c>
      <c r="F272" s="8">
        <f xml:space="preserve"> (Data!$C$44 - F$86 - F$40)</f>
        <v>7</v>
      </c>
      <c r="G272" s="8">
        <f xml:space="preserve"> (Data!$C$44 - G$86 - G$40)</f>
        <v>6</v>
      </c>
      <c r="H272" s="8">
        <f xml:space="preserve"> (Data!$C$44 - H$86 - H$40)</f>
        <v>6</v>
      </c>
      <c r="I272" s="8">
        <f xml:space="preserve"> (Data!$C$44 - I$86 - I$40)</f>
        <v>5</v>
      </c>
      <c r="J272" s="8">
        <f xml:space="preserve"> (Data!$C$44 - J$86 - J$40)</f>
        <v>5</v>
      </c>
      <c r="K272" s="8">
        <f xml:space="preserve"> (Data!$C$44 - K$86 - K$40)</f>
        <v>4</v>
      </c>
      <c r="L272" s="8">
        <f xml:space="preserve"> (Data!$C$44 - L$86 - L$40)</f>
        <v>3</v>
      </c>
      <c r="M272" s="8">
        <f xml:space="preserve"> (Data!$C$44 - M$86 - M$40)</f>
        <v>3</v>
      </c>
      <c r="N272" s="8">
        <f xml:space="preserve"> (Data!$C$44 - N$86 - N$40)</f>
        <v>3</v>
      </c>
      <c r="O272" s="8">
        <f xml:space="preserve"> (Data!$C$44 - O$86 - O$40)</f>
        <v>2</v>
      </c>
      <c r="P272" s="8">
        <f xml:space="preserve"> (Data!$C$44 - P$86 - P$40)</f>
        <v>2</v>
      </c>
      <c r="Q272" s="8">
        <f xml:space="preserve"> (Data!$C$44 - Q$86 - Q$40)</f>
        <v>1</v>
      </c>
      <c r="R272" s="8">
        <f xml:space="preserve"> (Data!$C$44 - R$86 - R$40)</f>
        <v>1</v>
      </c>
      <c r="S272" s="8">
        <f xml:space="preserve"> (Data!$C$44 - S$86 - S$40)</f>
        <v>1</v>
      </c>
      <c r="T272" s="8">
        <f xml:space="preserve"> (Data!$C$44 - T$86 - T$40)</f>
        <v>0</v>
      </c>
      <c r="U272" s="8">
        <f xml:space="preserve"> (Data!$C$44 - U$86 - U$40)</f>
        <v>0</v>
      </c>
    </row>
    <row r="273" spans="1:21">
      <c r="A273" s="8" t="s">
        <v>64</v>
      </c>
      <c r="B273" s="8">
        <f xml:space="preserve"> (Data!$C$44 - B$85 - B$40)</f>
        <v>10</v>
      </c>
      <c r="C273" s="8">
        <f xml:space="preserve"> (Data!$C$44 - C$85 - C$40)</f>
        <v>9</v>
      </c>
      <c r="D273" s="8">
        <f xml:space="preserve"> (Data!$C$44 - D$85 - D$40)</f>
        <v>9</v>
      </c>
      <c r="E273" s="8">
        <f xml:space="preserve"> (Data!$C$44 - E$85 - E$40)</f>
        <v>8</v>
      </c>
      <c r="F273" s="8">
        <f xml:space="preserve"> (Data!$C$44 - F$85 - F$40)</f>
        <v>8</v>
      </c>
      <c r="G273" s="8">
        <f xml:space="preserve"> (Data!$C$44 - G$85 - G$40)</f>
        <v>7</v>
      </c>
      <c r="H273" s="8">
        <f xml:space="preserve"> (Data!$C$44 - H$85 - H$40)</f>
        <v>7</v>
      </c>
      <c r="I273" s="8">
        <f xml:space="preserve"> (Data!$C$44 - I$85 - I$40)</f>
        <v>6</v>
      </c>
      <c r="J273" s="8">
        <f xml:space="preserve"> (Data!$C$44 - J$85 - J$40)</f>
        <v>6</v>
      </c>
      <c r="K273" s="8">
        <f xml:space="preserve"> (Data!$C$44 - K$85 - K$40)</f>
        <v>4</v>
      </c>
      <c r="L273" s="8">
        <f xml:space="preserve"> (Data!$C$44 - L$85 - L$40)</f>
        <v>3</v>
      </c>
      <c r="M273" s="8">
        <f xml:space="preserve"> (Data!$C$44 - M$85 - M$40)</f>
        <v>3</v>
      </c>
      <c r="N273" s="8">
        <f xml:space="preserve"> (Data!$C$44 - N$85 - N$40)</f>
        <v>1</v>
      </c>
      <c r="O273" s="8">
        <f xml:space="preserve"> (Data!$C$44 - O$85 - O$40)</f>
        <v>1</v>
      </c>
      <c r="P273" s="8">
        <f xml:space="preserve"> (Data!$C$44 - P$85 - P$40)</f>
        <v>0</v>
      </c>
      <c r="Q273" s="8">
        <f xml:space="preserve"> (Data!$C$44 - Q$85 - Q$40)</f>
        <v>0</v>
      </c>
      <c r="R273" s="8">
        <f xml:space="preserve"> (Data!$C$44 - R$85 - R$40)</f>
        <v>-1</v>
      </c>
      <c r="S273" s="8">
        <f xml:space="preserve"> (Data!$C$44 - S$85 - S$40)</f>
        <v>-1</v>
      </c>
      <c r="T273" s="8">
        <f xml:space="preserve"> (Data!$C$44 - T$85 - T$40)</f>
        <v>-2</v>
      </c>
      <c r="U273" s="8">
        <f xml:space="preserve"> (Data!$C$44 - U$85 - U$40)</f>
        <v>-2</v>
      </c>
    </row>
    <row r="274" spans="1:21">
      <c r="A274" s="8" t="s">
        <v>65</v>
      </c>
      <c r="B274" s="8">
        <f xml:space="preserve"> (Data!$C$44 - B$85 - B$40)</f>
        <v>10</v>
      </c>
      <c r="C274" s="8">
        <f xml:space="preserve"> (Data!$C$44 - C$85 - C$40)</f>
        <v>9</v>
      </c>
      <c r="D274" s="8">
        <f xml:space="preserve"> (Data!$C$44 - D$85 - D$40)</f>
        <v>9</v>
      </c>
      <c r="E274" s="8">
        <f xml:space="preserve"> (Data!$C$44 - E$85 - E$40)</f>
        <v>8</v>
      </c>
      <c r="F274" s="8">
        <f xml:space="preserve"> (Data!$C$44 - F$85 - F$40)</f>
        <v>8</v>
      </c>
      <c r="G274" s="8">
        <f xml:space="preserve"> (Data!$C$44 - G$85 - G$40)</f>
        <v>7</v>
      </c>
      <c r="H274" s="8">
        <f xml:space="preserve"> (Data!$C$44 - H$85 - H$40)</f>
        <v>7</v>
      </c>
      <c r="I274" s="8">
        <f xml:space="preserve"> (Data!$C$44 - I$85 - I$40)</f>
        <v>6</v>
      </c>
      <c r="J274" s="8">
        <f xml:space="preserve"> (Data!$C$44 - J$85 - J$40)</f>
        <v>6</v>
      </c>
      <c r="K274" s="8">
        <f xml:space="preserve"> (Data!$C$44 - K$85 - K$40)</f>
        <v>4</v>
      </c>
      <c r="L274" s="8">
        <f xml:space="preserve"> (Data!$C$44 - L$85 - L$40)</f>
        <v>3</v>
      </c>
      <c r="M274" s="8">
        <f xml:space="preserve"> (Data!$C$44 - M$85 - M$40)</f>
        <v>3</v>
      </c>
      <c r="N274" s="8">
        <f xml:space="preserve"> (Data!$C$44 - N$85 - N$40)</f>
        <v>1</v>
      </c>
      <c r="O274" s="8">
        <f xml:space="preserve"> (Data!$C$44 - O$85 - O$40)</f>
        <v>1</v>
      </c>
      <c r="P274" s="8">
        <f xml:space="preserve"> (Data!$C$44 - P$85 - P$40)</f>
        <v>0</v>
      </c>
      <c r="Q274" s="8">
        <f xml:space="preserve"> (Data!$C$44 - Q$85 - Q$40)</f>
        <v>0</v>
      </c>
      <c r="R274" s="8">
        <f xml:space="preserve"> (Data!$C$44 - R$85 - R$40)</f>
        <v>-1</v>
      </c>
      <c r="S274" s="8">
        <f xml:space="preserve"> (Data!$C$44 - S$85 - S$40)</f>
        <v>-1</v>
      </c>
      <c r="T274" s="8">
        <f xml:space="preserve"> (Data!$C$44 - T$85 - T$40)</f>
        <v>-2</v>
      </c>
      <c r="U274" s="8">
        <f xml:space="preserve"> (Data!$C$44 - U$85 - U$40)</f>
        <v>-2</v>
      </c>
    </row>
    <row r="275" spans="1:21">
      <c r="A275" s="8" t="s">
        <v>66</v>
      </c>
      <c r="B275" s="8">
        <f xml:space="preserve"> (Data!$C$44 - B$84 - B$40)</f>
        <v>9</v>
      </c>
      <c r="C275" s="8">
        <f xml:space="preserve"> (Data!$C$44 - C$84 - C$40)</f>
        <v>8</v>
      </c>
      <c r="D275" s="8">
        <f xml:space="preserve"> (Data!$C$44 - D$84 - D$40)</f>
        <v>8</v>
      </c>
      <c r="E275" s="8">
        <f xml:space="preserve"> (Data!$C$44 - E$84 - E$40)</f>
        <v>7</v>
      </c>
      <c r="F275" s="8">
        <f xml:space="preserve"> (Data!$C$44 - F$84 - F$40)</f>
        <v>7</v>
      </c>
      <c r="G275" s="8">
        <f xml:space="preserve"> (Data!$C$44 - G$84 - G$40)</f>
        <v>6</v>
      </c>
      <c r="H275" s="8">
        <f xml:space="preserve"> (Data!$C$44 - H$84 - H$40)</f>
        <v>6</v>
      </c>
      <c r="I275" s="8">
        <f xml:space="preserve"> (Data!$C$44 - I$84 - I$40)</f>
        <v>5</v>
      </c>
      <c r="J275" s="8">
        <f xml:space="preserve"> (Data!$C$44 - J$84 - J$40)</f>
        <v>5</v>
      </c>
      <c r="K275" s="8">
        <f xml:space="preserve"> (Data!$C$44 - K$84 - K$40)</f>
        <v>3</v>
      </c>
      <c r="L275" s="8">
        <f xml:space="preserve"> (Data!$C$44 - L$84 - L$40)</f>
        <v>2</v>
      </c>
      <c r="M275" s="8">
        <f xml:space="preserve"> (Data!$C$44 - M$84 - M$40)</f>
        <v>2</v>
      </c>
      <c r="N275" s="8">
        <f xml:space="preserve"> (Data!$C$44 - N$84 - N$40)</f>
        <v>1</v>
      </c>
      <c r="O275" s="8">
        <f xml:space="preserve"> (Data!$C$44 - O$84 - O$40)</f>
        <v>1</v>
      </c>
      <c r="P275" s="8">
        <f xml:space="preserve"> (Data!$C$44 - P$84 - P$40)</f>
        <v>0</v>
      </c>
      <c r="Q275" s="8">
        <f xml:space="preserve"> (Data!$C$44 - Q$84 - Q$40)</f>
        <v>0</v>
      </c>
      <c r="R275" s="8">
        <f xml:space="preserve"> (Data!$C$44 - R$84 - R$40)</f>
        <v>-1</v>
      </c>
      <c r="S275" s="8">
        <f xml:space="preserve"> (Data!$C$44 - S$84 - S$40)</f>
        <v>-1</v>
      </c>
      <c r="T275" s="8">
        <f xml:space="preserve"> (Data!$C$44 - T$84 - T$40)</f>
        <v>-2</v>
      </c>
      <c r="U275" s="8">
        <f xml:space="preserve"> (Data!$C$44 - U$84 - U$40)</f>
        <v>-2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14</v>
      </c>
      <c r="C277" s="8">
        <f xml:space="preserve"> (Data!$C$45 - C$86 - C$40)</f>
        <v>13</v>
      </c>
      <c r="D277" s="8">
        <f xml:space="preserve"> (Data!$C$45 - D$86 - D$40)</f>
        <v>13</v>
      </c>
      <c r="E277" s="8">
        <f xml:space="preserve"> (Data!$C$45 - E$86 - E$40)</f>
        <v>12</v>
      </c>
      <c r="F277" s="8">
        <f xml:space="preserve"> (Data!$C$45 - F$86 - F$40)</f>
        <v>12</v>
      </c>
      <c r="G277" s="8">
        <f xml:space="preserve"> (Data!$C$45 - G$86 - G$40)</f>
        <v>11</v>
      </c>
      <c r="H277" s="8">
        <f xml:space="preserve"> (Data!$C$45 - H$86 - H$40)</f>
        <v>11</v>
      </c>
      <c r="I277" s="8">
        <f xml:space="preserve"> (Data!$C$45 - I$86 - I$40)</f>
        <v>10</v>
      </c>
      <c r="J277" s="8">
        <f xml:space="preserve"> (Data!$C$45 - J$86 - J$40)</f>
        <v>10</v>
      </c>
      <c r="K277" s="8">
        <f xml:space="preserve"> (Data!$C$45 - K$86 - K$40)</f>
        <v>9</v>
      </c>
      <c r="L277" s="8">
        <f xml:space="preserve"> (Data!$C$45 - L$86 - L$40)</f>
        <v>8</v>
      </c>
      <c r="M277" s="8">
        <f xml:space="preserve"> (Data!$C$45 - M$86 - M$40)</f>
        <v>8</v>
      </c>
      <c r="N277" s="8">
        <f xml:space="preserve"> (Data!$C$45 - N$86 - N$40)</f>
        <v>8</v>
      </c>
      <c r="O277" s="8">
        <f xml:space="preserve"> (Data!$C$45 - O$86 - O$40)</f>
        <v>7</v>
      </c>
      <c r="P277" s="8">
        <f xml:space="preserve"> (Data!$C$45 - P$86 - P$40)</f>
        <v>7</v>
      </c>
      <c r="Q277" s="8">
        <f xml:space="preserve"> (Data!$C$45 - Q$86 - Q$40)</f>
        <v>6</v>
      </c>
      <c r="R277" s="8">
        <f xml:space="preserve"> (Data!$C$45 - R$86 - R$40)</f>
        <v>6</v>
      </c>
      <c r="S277" s="8">
        <f xml:space="preserve"> (Data!$C$45 - S$86 - S$40)</f>
        <v>6</v>
      </c>
      <c r="T277" s="8">
        <f xml:space="preserve"> (Data!$C$45 - T$86 - T$40)</f>
        <v>5</v>
      </c>
      <c r="U277" s="8">
        <f xml:space="preserve"> (Data!$C$45 - U$86 - U$40)</f>
        <v>5</v>
      </c>
    </row>
    <row r="278" spans="1:21">
      <c r="A278" s="8" t="s">
        <v>64</v>
      </c>
      <c r="B278" s="8">
        <f xml:space="preserve"> (Data!$C$45 - B$85 - B$40)</f>
        <v>15</v>
      </c>
      <c r="C278" s="8">
        <f xml:space="preserve"> (Data!$C$45 - C$85 - C$40)</f>
        <v>14</v>
      </c>
      <c r="D278" s="8">
        <f xml:space="preserve"> (Data!$C$45 - D$85 - D$40)</f>
        <v>14</v>
      </c>
      <c r="E278" s="8">
        <f xml:space="preserve"> (Data!$C$45 - E$85 - E$40)</f>
        <v>13</v>
      </c>
      <c r="F278" s="8">
        <f xml:space="preserve"> (Data!$C$45 - F$85 - F$40)</f>
        <v>13</v>
      </c>
      <c r="G278" s="8">
        <f xml:space="preserve"> (Data!$C$45 - G$85 - G$40)</f>
        <v>12</v>
      </c>
      <c r="H278" s="8">
        <f xml:space="preserve"> (Data!$C$45 - H$85 - H$40)</f>
        <v>12</v>
      </c>
      <c r="I278" s="8">
        <f xml:space="preserve"> (Data!$C$45 - I$85 - I$40)</f>
        <v>11</v>
      </c>
      <c r="J278" s="8">
        <f xml:space="preserve"> (Data!$C$45 - J$85 - J$40)</f>
        <v>11</v>
      </c>
      <c r="K278" s="8">
        <f xml:space="preserve"> (Data!$C$45 - K$85 - K$40)</f>
        <v>9</v>
      </c>
      <c r="L278" s="8">
        <f xml:space="preserve"> (Data!$C$45 - L$85 - L$40)</f>
        <v>8</v>
      </c>
      <c r="M278" s="8">
        <f xml:space="preserve"> (Data!$C$45 - M$85 - M$40)</f>
        <v>8</v>
      </c>
      <c r="N278" s="8">
        <f xml:space="preserve"> (Data!$C$45 - N$85 - N$40)</f>
        <v>6</v>
      </c>
      <c r="O278" s="8">
        <f xml:space="preserve"> (Data!$C$45 - O$85 - O$40)</f>
        <v>6</v>
      </c>
      <c r="P278" s="8">
        <f xml:space="preserve"> (Data!$C$45 - P$85 - P$40)</f>
        <v>5</v>
      </c>
      <c r="Q278" s="8">
        <f xml:space="preserve"> (Data!$C$45 - Q$85 - Q$40)</f>
        <v>5</v>
      </c>
      <c r="R278" s="8">
        <f xml:space="preserve"> (Data!$C$45 - R$85 - R$40)</f>
        <v>4</v>
      </c>
      <c r="S278" s="8">
        <f xml:space="preserve"> (Data!$C$45 - S$85 - S$40)</f>
        <v>4</v>
      </c>
      <c r="T278" s="8">
        <f xml:space="preserve"> (Data!$C$45 - T$85 - T$40)</f>
        <v>3</v>
      </c>
      <c r="U278" s="8">
        <f xml:space="preserve"> (Data!$C$45 - U$85 - U$40)</f>
        <v>3</v>
      </c>
    </row>
    <row r="279" spans="1:21">
      <c r="A279" s="8" t="s">
        <v>65</v>
      </c>
      <c r="B279" s="8">
        <f xml:space="preserve"> (Data!$C$45 - B$85 - B$40)</f>
        <v>15</v>
      </c>
      <c r="C279" s="8">
        <f xml:space="preserve"> (Data!$C$45 - C$85 - C$40)</f>
        <v>14</v>
      </c>
      <c r="D279" s="8">
        <f xml:space="preserve"> (Data!$C$45 - D$85 - D$40)</f>
        <v>14</v>
      </c>
      <c r="E279" s="8">
        <f xml:space="preserve"> (Data!$C$45 - E$85 - E$40)</f>
        <v>13</v>
      </c>
      <c r="F279" s="8">
        <f xml:space="preserve"> (Data!$C$45 - F$85 - F$40)</f>
        <v>13</v>
      </c>
      <c r="G279" s="8">
        <f xml:space="preserve"> (Data!$C$45 - G$85 - G$40)</f>
        <v>12</v>
      </c>
      <c r="H279" s="8">
        <f xml:space="preserve"> (Data!$C$45 - H$85 - H$40)</f>
        <v>12</v>
      </c>
      <c r="I279" s="8">
        <f xml:space="preserve"> (Data!$C$45 - I$85 - I$40)</f>
        <v>11</v>
      </c>
      <c r="J279" s="8">
        <f xml:space="preserve"> (Data!$C$45 - J$85 - J$40)</f>
        <v>11</v>
      </c>
      <c r="K279" s="8">
        <f xml:space="preserve"> (Data!$C$45 - K$85 - K$40)</f>
        <v>9</v>
      </c>
      <c r="L279" s="8">
        <f xml:space="preserve"> (Data!$C$45 - L$85 - L$40)</f>
        <v>8</v>
      </c>
      <c r="M279" s="8">
        <f xml:space="preserve"> (Data!$C$45 - M$85 - M$40)</f>
        <v>8</v>
      </c>
      <c r="N279" s="8">
        <f xml:space="preserve"> (Data!$C$45 - N$85 - N$40)</f>
        <v>6</v>
      </c>
      <c r="O279" s="8">
        <f xml:space="preserve"> (Data!$C$45 - O$85 - O$40)</f>
        <v>6</v>
      </c>
      <c r="P279" s="8">
        <f xml:space="preserve"> (Data!$C$45 - P$85 - P$40)</f>
        <v>5</v>
      </c>
      <c r="Q279" s="8">
        <f xml:space="preserve"> (Data!$C$45 - Q$85 - Q$40)</f>
        <v>5</v>
      </c>
      <c r="R279" s="8">
        <f xml:space="preserve"> (Data!$C$45 - R$85 - R$40)</f>
        <v>4</v>
      </c>
      <c r="S279" s="8">
        <f xml:space="preserve"> (Data!$C$45 - S$85 - S$40)</f>
        <v>4</v>
      </c>
      <c r="T279" s="8">
        <f xml:space="preserve"> (Data!$C$45 - T$85 - T$40)</f>
        <v>3</v>
      </c>
      <c r="U279" s="8">
        <f xml:space="preserve"> (Data!$C$45 - U$85 - U$40)</f>
        <v>3</v>
      </c>
    </row>
    <row r="280" spans="1:21">
      <c r="A280" s="8" t="s">
        <v>66</v>
      </c>
      <c r="B280" s="8">
        <f xml:space="preserve"> (Data!$C$45 - B$84 - B$40)</f>
        <v>14</v>
      </c>
      <c r="C280" s="8">
        <f xml:space="preserve"> (Data!$C$45 - C$84 - C$40)</f>
        <v>13</v>
      </c>
      <c r="D280" s="8">
        <f xml:space="preserve"> (Data!$C$45 - D$84 - D$40)</f>
        <v>13</v>
      </c>
      <c r="E280" s="8">
        <f xml:space="preserve"> (Data!$C$45 - E$84 - E$40)</f>
        <v>12</v>
      </c>
      <c r="F280" s="8">
        <f xml:space="preserve"> (Data!$C$45 - F$84 - F$40)</f>
        <v>12</v>
      </c>
      <c r="G280" s="8">
        <f xml:space="preserve"> (Data!$C$45 - G$84 - G$40)</f>
        <v>11</v>
      </c>
      <c r="H280" s="8">
        <f xml:space="preserve"> (Data!$C$45 - H$84 - H$40)</f>
        <v>11</v>
      </c>
      <c r="I280" s="8">
        <f xml:space="preserve"> (Data!$C$45 - I$84 - I$40)</f>
        <v>10</v>
      </c>
      <c r="J280" s="8">
        <f xml:space="preserve"> (Data!$C$45 - J$84 - J$40)</f>
        <v>10</v>
      </c>
      <c r="K280" s="8">
        <f xml:space="preserve"> (Data!$C$45 - K$84 - K$40)</f>
        <v>8</v>
      </c>
      <c r="L280" s="8">
        <f xml:space="preserve"> (Data!$C$45 - L$84 - L$40)</f>
        <v>7</v>
      </c>
      <c r="M280" s="8">
        <f xml:space="preserve"> (Data!$C$45 - M$84 - M$40)</f>
        <v>7</v>
      </c>
      <c r="N280" s="8">
        <f xml:space="preserve"> (Data!$C$45 - N$84 - N$40)</f>
        <v>6</v>
      </c>
      <c r="O280" s="8">
        <f xml:space="preserve"> (Data!$C$45 - O$84 - O$40)</f>
        <v>6</v>
      </c>
      <c r="P280" s="8">
        <f xml:space="preserve"> (Data!$C$45 - P$84 - P$40)</f>
        <v>5</v>
      </c>
      <c r="Q280" s="8">
        <f xml:space="preserve"> (Data!$C$45 - Q$84 - Q$40)</f>
        <v>5</v>
      </c>
      <c r="R280" s="8">
        <f xml:space="preserve"> (Data!$C$45 - R$84 - R$40)</f>
        <v>4</v>
      </c>
      <c r="S280" s="8">
        <f xml:space="preserve"> (Data!$C$45 - S$84 - S$40)</f>
        <v>4</v>
      </c>
      <c r="T280" s="8">
        <f xml:space="preserve"> (Data!$C$45 - T$84 - T$40)</f>
        <v>3</v>
      </c>
      <c r="U280" s="8">
        <f xml:space="preserve"> (Data!$C$45 - U$84 - U$40)</f>
        <v>3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19</v>
      </c>
      <c r="C282" s="8">
        <f xml:space="preserve"> (Data!$C$46 - C$86 - C$40)</f>
        <v>18</v>
      </c>
      <c r="D282" s="8">
        <f xml:space="preserve"> (Data!$C$46 - D$86 - D$40)</f>
        <v>18</v>
      </c>
      <c r="E282" s="8">
        <f xml:space="preserve"> (Data!$C$46 - E$86 - E$40)</f>
        <v>17</v>
      </c>
      <c r="F282" s="8">
        <f xml:space="preserve"> (Data!$C$46 - F$86 - F$40)</f>
        <v>17</v>
      </c>
      <c r="G282" s="8">
        <f xml:space="preserve"> (Data!$C$46 - G$86 - G$40)</f>
        <v>16</v>
      </c>
      <c r="H282" s="8">
        <f xml:space="preserve"> (Data!$C$46 - H$86 - H$40)</f>
        <v>16</v>
      </c>
      <c r="I282" s="8">
        <f xml:space="preserve"> (Data!$C$46 - I$86 - I$40)</f>
        <v>15</v>
      </c>
      <c r="J282" s="8">
        <f xml:space="preserve"> (Data!$C$46 - J$86 - J$40)</f>
        <v>15</v>
      </c>
      <c r="K282" s="8">
        <f xml:space="preserve"> (Data!$C$46 - K$86 - K$40)</f>
        <v>14</v>
      </c>
      <c r="L282" s="8">
        <f xml:space="preserve"> (Data!$C$46 - L$86 - L$40)</f>
        <v>13</v>
      </c>
      <c r="M282" s="8">
        <f xml:space="preserve"> (Data!$C$46 - M$86 - M$40)</f>
        <v>13</v>
      </c>
      <c r="N282" s="8">
        <f xml:space="preserve"> (Data!$C$46 - N$86 - N$40)</f>
        <v>13</v>
      </c>
      <c r="O282" s="8">
        <f xml:space="preserve"> (Data!$C$46 - O$86 - O$40)</f>
        <v>12</v>
      </c>
      <c r="P282" s="8">
        <f xml:space="preserve"> (Data!$C$46 - P$86 - P$40)</f>
        <v>12</v>
      </c>
      <c r="Q282" s="8">
        <f xml:space="preserve"> (Data!$C$46 - Q$86 - Q$40)</f>
        <v>11</v>
      </c>
      <c r="R282" s="8">
        <f xml:space="preserve"> (Data!$C$46 - R$86 - R$40)</f>
        <v>11</v>
      </c>
      <c r="S282" s="8">
        <f xml:space="preserve"> (Data!$C$46 - S$86 - S$40)</f>
        <v>11</v>
      </c>
      <c r="T282" s="8">
        <f xml:space="preserve"> (Data!$C$46 - T$86 - T$40)</f>
        <v>10</v>
      </c>
      <c r="U282" s="8">
        <f xml:space="preserve"> (Data!$C$46 - U$86 - U$40)</f>
        <v>10</v>
      </c>
    </row>
    <row r="283" spans="1:21">
      <c r="A283" s="8" t="s">
        <v>64</v>
      </c>
      <c r="B283" s="8">
        <f xml:space="preserve"> (Data!$C$46 - B$85 - B$40)</f>
        <v>20</v>
      </c>
      <c r="C283" s="8">
        <f xml:space="preserve"> (Data!$C$46 - C$85 - C$40)</f>
        <v>19</v>
      </c>
      <c r="D283" s="8">
        <f xml:space="preserve"> (Data!$C$46 - D$85 - D$40)</f>
        <v>19</v>
      </c>
      <c r="E283" s="8">
        <f xml:space="preserve"> (Data!$C$46 - E$85 - E$40)</f>
        <v>18</v>
      </c>
      <c r="F283" s="8">
        <f xml:space="preserve"> (Data!$C$46 - F$85 - F$40)</f>
        <v>18</v>
      </c>
      <c r="G283" s="8">
        <f xml:space="preserve"> (Data!$C$46 - G$85 - G$40)</f>
        <v>17</v>
      </c>
      <c r="H283" s="8">
        <f xml:space="preserve"> (Data!$C$46 - H$85 - H$40)</f>
        <v>17</v>
      </c>
      <c r="I283" s="8">
        <f xml:space="preserve"> (Data!$C$46 - I$85 - I$40)</f>
        <v>16</v>
      </c>
      <c r="J283" s="8">
        <f xml:space="preserve"> (Data!$C$46 - J$85 - J$40)</f>
        <v>16</v>
      </c>
      <c r="K283" s="8">
        <f xml:space="preserve"> (Data!$C$46 - K$85 - K$40)</f>
        <v>14</v>
      </c>
      <c r="L283" s="8">
        <f xml:space="preserve"> (Data!$C$46 - L$85 - L$40)</f>
        <v>13</v>
      </c>
      <c r="M283" s="8">
        <f xml:space="preserve"> (Data!$C$46 - M$85 - M$40)</f>
        <v>13</v>
      </c>
      <c r="N283" s="8">
        <f xml:space="preserve"> (Data!$C$46 - N$85 - N$40)</f>
        <v>11</v>
      </c>
      <c r="O283" s="8">
        <f xml:space="preserve"> (Data!$C$46 - O$85 - O$40)</f>
        <v>11</v>
      </c>
      <c r="P283" s="8">
        <f xml:space="preserve"> (Data!$C$46 - P$85 - P$40)</f>
        <v>10</v>
      </c>
      <c r="Q283" s="8">
        <f xml:space="preserve"> (Data!$C$46 - Q$85 - Q$40)</f>
        <v>10</v>
      </c>
      <c r="R283" s="8">
        <f xml:space="preserve"> (Data!$C$46 - R$85 - R$40)</f>
        <v>9</v>
      </c>
      <c r="S283" s="8">
        <f xml:space="preserve"> (Data!$C$46 - S$85 - S$40)</f>
        <v>9</v>
      </c>
      <c r="T283" s="8">
        <f xml:space="preserve"> (Data!$C$46 - T$85 - T$40)</f>
        <v>8</v>
      </c>
      <c r="U283" s="8">
        <f xml:space="preserve"> (Data!$C$46 - U$85 - U$40)</f>
        <v>8</v>
      </c>
    </row>
    <row r="284" spans="1:21">
      <c r="A284" s="8" t="s">
        <v>65</v>
      </c>
      <c r="B284" s="8">
        <f xml:space="preserve"> (Data!$C$46 - B$85 - B$40)</f>
        <v>20</v>
      </c>
      <c r="C284" s="8">
        <f xml:space="preserve"> (Data!$C$46 - C$85 - C$40)</f>
        <v>19</v>
      </c>
      <c r="D284" s="8">
        <f xml:space="preserve"> (Data!$C$46 - D$85 - D$40)</f>
        <v>19</v>
      </c>
      <c r="E284" s="8">
        <f xml:space="preserve"> (Data!$C$46 - E$85 - E$40)</f>
        <v>18</v>
      </c>
      <c r="F284" s="8">
        <f xml:space="preserve"> (Data!$C$46 - F$85 - F$40)</f>
        <v>18</v>
      </c>
      <c r="G284" s="8">
        <f xml:space="preserve"> (Data!$C$46 - G$85 - G$40)</f>
        <v>17</v>
      </c>
      <c r="H284" s="8">
        <f xml:space="preserve"> (Data!$C$46 - H$85 - H$40)</f>
        <v>17</v>
      </c>
      <c r="I284" s="8">
        <f xml:space="preserve"> (Data!$C$46 - I$85 - I$40)</f>
        <v>16</v>
      </c>
      <c r="J284" s="8">
        <f xml:space="preserve"> (Data!$C$46 - J$85 - J$40)</f>
        <v>16</v>
      </c>
      <c r="K284" s="8">
        <f xml:space="preserve"> (Data!$C$46 - K$85 - K$40)</f>
        <v>14</v>
      </c>
      <c r="L284" s="8">
        <f xml:space="preserve"> (Data!$C$46 - L$85 - L$40)</f>
        <v>13</v>
      </c>
      <c r="M284" s="8">
        <f xml:space="preserve"> (Data!$C$46 - M$85 - M$40)</f>
        <v>13</v>
      </c>
      <c r="N284" s="8">
        <f xml:space="preserve"> (Data!$C$46 - N$85 - N$40)</f>
        <v>11</v>
      </c>
      <c r="O284" s="8">
        <f xml:space="preserve"> (Data!$C$46 - O$85 - O$40)</f>
        <v>11</v>
      </c>
      <c r="P284" s="8">
        <f xml:space="preserve"> (Data!$C$46 - P$85 - P$40)</f>
        <v>10</v>
      </c>
      <c r="Q284" s="8">
        <f xml:space="preserve"> (Data!$C$46 - Q$85 - Q$40)</f>
        <v>10</v>
      </c>
      <c r="R284" s="8">
        <f xml:space="preserve"> (Data!$C$46 - R$85 - R$40)</f>
        <v>9</v>
      </c>
      <c r="S284" s="8">
        <f xml:space="preserve"> (Data!$C$46 - S$85 - S$40)</f>
        <v>9</v>
      </c>
      <c r="T284" s="8">
        <f xml:space="preserve"> (Data!$C$46 - T$85 - T$40)</f>
        <v>8</v>
      </c>
      <c r="U284" s="8">
        <f xml:space="preserve"> (Data!$C$46 - U$85 - U$40)</f>
        <v>8</v>
      </c>
    </row>
    <row r="285" spans="1:21">
      <c r="A285" s="8" t="s">
        <v>66</v>
      </c>
      <c r="B285" s="8">
        <f xml:space="preserve"> (Data!$C$46 - B$84 - B$40)</f>
        <v>19</v>
      </c>
      <c r="C285" s="8">
        <f xml:space="preserve"> (Data!$C$46 - C$84 - C$40)</f>
        <v>18</v>
      </c>
      <c r="D285" s="8">
        <f xml:space="preserve"> (Data!$C$46 - D$84 - D$40)</f>
        <v>18</v>
      </c>
      <c r="E285" s="8">
        <f xml:space="preserve"> (Data!$C$46 - E$84 - E$40)</f>
        <v>17</v>
      </c>
      <c r="F285" s="8">
        <f xml:space="preserve"> (Data!$C$46 - F$84 - F$40)</f>
        <v>17</v>
      </c>
      <c r="G285" s="8">
        <f xml:space="preserve"> (Data!$C$46 - G$84 - G$40)</f>
        <v>16</v>
      </c>
      <c r="H285" s="8">
        <f xml:space="preserve"> (Data!$C$46 - H$84 - H$40)</f>
        <v>16</v>
      </c>
      <c r="I285" s="8">
        <f xml:space="preserve"> (Data!$C$46 - I$84 - I$40)</f>
        <v>15</v>
      </c>
      <c r="J285" s="8">
        <f xml:space="preserve"> (Data!$C$46 - J$84 - J$40)</f>
        <v>15</v>
      </c>
      <c r="K285" s="8">
        <f xml:space="preserve"> (Data!$C$46 - K$84 - K$40)</f>
        <v>13</v>
      </c>
      <c r="L285" s="8">
        <f xml:space="preserve"> (Data!$C$46 - L$84 - L$40)</f>
        <v>12</v>
      </c>
      <c r="M285" s="8">
        <f xml:space="preserve"> (Data!$C$46 - M$84 - M$40)</f>
        <v>12</v>
      </c>
      <c r="N285" s="8">
        <f xml:space="preserve"> (Data!$C$46 - N$84 - N$40)</f>
        <v>11</v>
      </c>
      <c r="O285" s="8">
        <f xml:space="preserve"> (Data!$C$46 - O$84 - O$40)</f>
        <v>11</v>
      </c>
      <c r="P285" s="8">
        <f xml:space="preserve"> (Data!$C$46 - P$84 - P$40)</f>
        <v>10</v>
      </c>
      <c r="Q285" s="8">
        <f xml:space="preserve"> (Data!$C$46 - Q$84 - Q$40)</f>
        <v>10</v>
      </c>
      <c r="R285" s="8">
        <f xml:space="preserve"> (Data!$C$46 - R$84 - R$40)</f>
        <v>9</v>
      </c>
      <c r="S285" s="8">
        <f xml:space="preserve"> (Data!$C$46 - S$84 - S$40)</f>
        <v>9</v>
      </c>
      <c r="T285" s="8">
        <f xml:space="preserve"> (Data!$C$46 - T$84 - T$40)</f>
        <v>8</v>
      </c>
      <c r="U285" s="8">
        <f xml:space="preserve"> (Data!$C$46 - U$84 - U$40)</f>
        <v>8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14</v>
      </c>
      <c r="C289" s="8">
        <f xml:space="preserve"> (Data!$D$44 - C$86 - C$40)</f>
        <v>13</v>
      </c>
      <c r="D289" s="8">
        <f xml:space="preserve"> (Data!$D$44 - D$86 - D$40)</f>
        <v>13</v>
      </c>
      <c r="E289" s="8">
        <f xml:space="preserve"> (Data!$D$44 - E$86 - E$40)</f>
        <v>12</v>
      </c>
      <c r="F289" s="8">
        <f xml:space="preserve"> (Data!$D$44 - F$86 - F$40)</f>
        <v>12</v>
      </c>
      <c r="G289" s="8">
        <f xml:space="preserve"> (Data!$D$44 - G$86 - G$40)</f>
        <v>11</v>
      </c>
      <c r="H289" s="8">
        <f xml:space="preserve"> (Data!$D$44 - H$86 - H$40)</f>
        <v>11</v>
      </c>
      <c r="I289" s="8">
        <f xml:space="preserve"> (Data!$D$44 - I$86 - I$40)</f>
        <v>10</v>
      </c>
      <c r="J289" s="8">
        <f xml:space="preserve"> (Data!$D$44 - J$86 - J$40)</f>
        <v>10</v>
      </c>
      <c r="K289" s="8">
        <f xml:space="preserve"> (Data!$D$44 - K$86 - K$40)</f>
        <v>9</v>
      </c>
      <c r="L289" s="8">
        <f xml:space="preserve"> (Data!$D$44 - L$86 - L$40)</f>
        <v>8</v>
      </c>
      <c r="M289" s="8">
        <f xml:space="preserve"> (Data!$D$44 - M$86 - M$40)</f>
        <v>8</v>
      </c>
      <c r="N289" s="8">
        <f xml:space="preserve"> (Data!$D$44 - N$86 - N$40)</f>
        <v>8</v>
      </c>
      <c r="O289" s="8">
        <f xml:space="preserve"> (Data!$D$44 - O$86 - O$40)</f>
        <v>7</v>
      </c>
      <c r="P289" s="8">
        <f xml:space="preserve"> (Data!$D$44 - P$86 - P$40)</f>
        <v>7</v>
      </c>
      <c r="Q289" s="8">
        <f xml:space="preserve"> (Data!$D$44 - Q$86 - Q$40)</f>
        <v>6</v>
      </c>
      <c r="R289" s="8">
        <f xml:space="preserve"> (Data!$D$44 - R$86 - R$40)</f>
        <v>6</v>
      </c>
      <c r="S289" s="8">
        <f xml:space="preserve"> (Data!$D$44 - S$86 - S$40)</f>
        <v>6</v>
      </c>
      <c r="T289" s="8">
        <f xml:space="preserve"> (Data!$D$44 - T$86 - T$40)</f>
        <v>5</v>
      </c>
      <c r="U289" s="8">
        <f xml:space="preserve"> (Data!$D$44 - U$86 - U$40)</f>
        <v>5</v>
      </c>
    </row>
    <row r="290" spans="1:21">
      <c r="A290" s="8" t="s">
        <v>64</v>
      </c>
      <c r="B290" s="8">
        <f xml:space="preserve"> (Data!$D$44 - B$85 - B$40)</f>
        <v>15</v>
      </c>
      <c r="C290" s="8">
        <f xml:space="preserve"> (Data!$D$44 - C$85 - C$40)</f>
        <v>14</v>
      </c>
      <c r="D290" s="8">
        <f xml:space="preserve"> (Data!$D$44 - D$85 - D$40)</f>
        <v>14</v>
      </c>
      <c r="E290" s="8">
        <f xml:space="preserve"> (Data!$D$44 - E$85 - E$40)</f>
        <v>13</v>
      </c>
      <c r="F290" s="8">
        <f xml:space="preserve"> (Data!$D$44 - F$85 - F$40)</f>
        <v>13</v>
      </c>
      <c r="G290" s="8">
        <f xml:space="preserve"> (Data!$D$44 - G$85 - G$40)</f>
        <v>12</v>
      </c>
      <c r="H290" s="8">
        <f xml:space="preserve"> (Data!$D$44 - H$85 - H$40)</f>
        <v>12</v>
      </c>
      <c r="I290" s="8">
        <f xml:space="preserve"> (Data!$D$44 - I$85 - I$40)</f>
        <v>11</v>
      </c>
      <c r="J290" s="8">
        <f xml:space="preserve"> (Data!$D$44 - J$85 - J$40)</f>
        <v>11</v>
      </c>
      <c r="K290" s="8">
        <f xml:space="preserve"> (Data!$D$44 - K$85 - K$40)</f>
        <v>9</v>
      </c>
      <c r="L290" s="8">
        <f xml:space="preserve"> (Data!$D$44 - L$85 - L$40)</f>
        <v>8</v>
      </c>
      <c r="M290" s="8">
        <f xml:space="preserve"> (Data!$D$44 - M$85 - M$40)</f>
        <v>8</v>
      </c>
      <c r="N290" s="8">
        <f xml:space="preserve"> (Data!$D$44 - N$85 - N$40)</f>
        <v>6</v>
      </c>
      <c r="O290" s="8">
        <f xml:space="preserve"> (Data!$D$44 - O$85 - O$40)</f>
        <v>6</v>
      </c>
      <c r="P290" s="8">
        <f xml:space="preserve"> (Data!$D$44 - P$85 - P$40)</f>
        <v>5</v>
      </c>
      <c r="Q290" s="8">
        <f xml:space="preserve"> (Data!$D$44 - Q$85 - Q$40)</f>
        <v>5</v>
      </c>
      <c r="R290" s="8">
        <f xml:space="preserve"> (Data!$D$44 - R$85 - R$40)</f>
        <v>4</v>
      </c>
      <c r="S290" s="8">
        <f xml:space="preserve"> (Data!$D$44 - S$85 - S$40)</f>
        <v>4</v>
      </c>
      <c r="T290" s="8">
        <f xml:space="preserve"> (Data!$D$44 - T$85 - T$40)</f>
        <v>3</v>
      </c>
      <c r="U290" s="8">
        <f xml:space="preserve"> (Data!$D$44 - U$85 - U$40)</f>
        <v>3</v>
      </c>
    </row>
    <row r="291" spans="1:21">
      <c r="A291" s="8" t="s">
        <v>65</v>
      </c>
      <c r="B291" s="8">
        <f xml:space="preserve"> (Data!$D$44 - B$85 - B$40)</f>
        <v>15</v>
      </c>
      <c r="C291" s="8">
        <f xml:space="preserve"> (Data!$D$44 - C$85 - C$40)</f>
        <v>14</v>
      </c>
      <c r="D291" s="8">
        <f xml:space="preserve"> (Data!$D$44 - D$85 - D$40)</f>
        <v>14</v>
      </c>
      <c r="E291" s="8">
        <f xml:space="preserve"> (Data!$D$44 - E$85 - E$40)</f>
        <v>13</v>
      </c>
      <c r="F291" s="8">
        <f xml:space="preserve"> (Data!$D$44 - F$85 - F$40)</f>
        <v>13</v>
      </c>
      <c r="G291" s="8">
        <f xml:space="preserve"> (Data!$D$44 - G$85 - G$40)</f>
        <v>12</v>
      </c>
      <c r="H291" s="8">
        <f xml:space="preserve"> (Data!$D$44 - H$85 - H$40)</f>
        <v>12</v>
      </c>
      <c r="I291" s="8">
        <f xml:space="preserve"> (Data!$D$44 - I$85 - I$40)</f>
        <v>11</v>
      </c>
      <c r="J291" s="8">
        <f xml:space="preserve"> (Data!$D$44 - J$85 - J$40)</f>
        <v>11</v>
      </c>
      <c r="K291" s="8">
        <f xml:space="preserve"> (Data!$D$44 - K$85 - K$40)</f>
        <v>9</v>
      </c>
      <c r="L291" s="8">
        <f xml:space="preserve"> (Data!$D$44 - L$85 - L$40)</f>
        <v>8</v>
      </c>
      <c r="M291" s="8">
        <f xml:space="preserve"> (Data!$D$44 - M$85 - M$40)</f>
        <v>8</v>
      </c>
      <c r="N291" s="8">
        <f xml:space="preserve"> (Data!$D$44 - N$85 - N$40)</f>
        <v>6</v>
      </c>
      <c r="O291" s="8">
        <f xml:space="preserve"> (Data!$D$44 - O$85 - O$40)</f>
        <v>6</v>
      </c>
      <c r="P291" s="8">
        <f xml:space="preserve"> (Data!$D$44 - P$85 - P$40)</f>
        <v>5</v>
      </c>
      <c r="Q291" s="8">
        <f xml:space="preserve"> (Data!$D$44 - Q$85 - Q$40)</f>
        <v>5</v>
      </c>
      <c r="R291" s="8">
        <f xml:space="preserve"> (Data!$D$44 - R$85 - R$40)</f>
        <v>4</v>
      </c>
      <c r="S291" s="8">
        <f xml:space="preserve"> (Data!$D$44 - S$85 - S$40)</f>
        <v>4</v>
      </c>
      <c r="T291" s="8">
        <f xml:space="preserve"> (Data!$D$44 - T$85 - T$40)</f>
        <v>3</v>
      </c>
      <c r="U291" s="8">
        <f xml:space="preserve"> (Data!$D$44 - U$85 - U$40)</f>
        <v>3</v>
      </c>
    </row>
    <row r="292" spans="1:21">
      <c r="A292" s="8" t="s">
        <v>66</v>
      </c>
      <c r="B292" s="8">
        <f xml:space="preserve"> (Data!$D$44 - B$84 - B$40)</f>
        <v>14</v>
      </c>
      <c r="C292" s="8">
        <f xml:space="preserve"> (Data!$D$44 - C$84 - C$40)</f>
        <v>13</v>
      </c>
      <c r="D292" s="8">
        <f xml:space="preserve"> (Data!$D$44 - D$84 - D$40)</f>
        <v>13</v>
      </c>
      <c r="E292" s="8">
        <f xml:space="preserve"> (Data!$D$44 - E$84 - E$40)</f>
        <v>12</v>
      </c>
      <c r="F292" s="8">
        <f xml:space="preserve"> (Data!$D$44 - F$84 - F$40)</f>
        <v>12</v>
      </c>
      <c r="G292" s="8">
        <f xml:space="preserve"> (Data!$D$44 - G$84 - G$40)</f>
        <v>11</v>
      </c>
      <c r="H292" s="8">
        <f xml:space="preserve"> (Data!$D$44 - H$84 - H$40)</f>
        <v>11</v>
      </c>
      <c r="I292" s="8">
        <f xml:space="preserve"> (Data!$D$44 - I$84 - I$40)</f>
        <v>10</v>
      </c>
      <c r="J292" s="8">
        <f xml:space="preserve"> (Data!$D$44 - J$84 - J$40)</f>
        <v>10</v>
      </c>
      <c r="K292" s="8">
        <f xml:space="preserve"> (Data!$D$44 - K$84 - K$40)</f>
        <v>8</v>
      </c>
      <c r="L292" s="8">
        <f xml:space="preserve"> (Data!$D$44 - L$84 - L$40)</f>
        <v>7</v>
      </c>
      <c r="M292" s="8">
        <f xml:space="preserve"> (Data!$D$44 - M$84 - M$40)</f>
        <v>7</v>
      </c>
      <c r="N292" s="8">
        <f xml:space="preserve"> (Data!$D$44 - N$84 - N$40)</f>
        <v>6</v>
      </c>
      <c r="O292" s="8">
        <f xml:space="preserve"> (Data!$D$44 - O$84 - O$40)</f>
        <v>6</v>
      </c>
      <c r="P292" s="8">
        <f xml:space="preserve"> (Data!$D$44 - P$84 - P$40)</f>
        <v>5</v>
      </c>
      <c r="Q292" s="8">
        <f xml:space="preserve"> (Data!$D$44 - Q$84 - Q$40)</f>
        <v>5</v>
      </c>
      <c r="R292" s="8">
        <f xml:space="preserve"> (Data!$D$44 - R$84 - R$40)</f>
        <v>4</v>
      </c>
      <c r="S292" s="8">
        <f xml:space="preserve"> (Data!$D$44 - S$84 - S$40)</f>
        <v>4</v>
      </c>
      <c r="T292" s="8">
        <f xml:space="preserve"> (Data!$D$44 - T$84 - T$40)</f>
        <v>3</v>
      </c>
      <c r="U292" s="8">
        <f xml:space="preserve"> (Data!$D$44 - U$84 - U$40)</f>
        <v>3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19</v>
      </c>
      <c r="C294" s="8">
        <f xml:space="preserve"> (Data!$D$45 - C$86 - C$40)</f>
        <v>18</v>
      </c>
      <c r="D294" s="8">
        <f xml:space="preserve"> (Data!$D$45 - D$86 - D$40)</f>
        <v>18</v>
      </c>
      <c r="E294" s="8">
        <f xml:space="preserve"> (Data!$D$45 - E$86 - E$40)</f>
        <v>17</v>
      </c>
      <c r="F294" s="8">
        <f xml:space="preserve"> (Data!$D$45 - F$86 - F$40)</f>
        <v>17</v>
      </c>
      <c r="G294" s="8">
        <f xml:space="preserve"> (Data!$D$45 - G$86 - G$40)</f>
        <v>16</v>
      </c>
      <c r="H294" s="8">
        <f xml:space="preserve"> (Data!$D$45 - H$86 - H$40)</f>
        <v>16</v>
      </c>
      <c r="I294" s="8">
        <f xml:space="preserve"> (Data!$D$45 - I$86 - I$40)</f>
        <v>15</v>
      </c>
      <c r="J294" s="8">
        <f xml:space="preserve"> (Data!$D$45 - J$86 - J$40)</f>
        <v>15</v>
      </c>
      <c r="K294" s="8">
        <f xml:space="preserve"> (Data!$D$45 - K$86 - K$40)</f>
        <v>14</v>
      </c>
      <c r="L294" s="8">
        <f xml:space="preserve"> (Data!$D$45 - L$86 - L$40)</f>
        <v>13</v>
      </c>
      <c r="M294" s="8">
        <f xml:space="preserve"> (Data!$D$45 - M$86 - M$40)</f>
        <v>13</v>
      </c>
      <c r="N294" s="8">
        <f xml:space="preserve"> (Data!$D$45 - N$86 - N$40)</f>
        <v>13</v>
      </c>
      <c r="O294" s="8">
        <f xml:space="preserve"> (Data!$D$45 - O$86 - O$40)</f>
        <v>12</v>
      </c>
      <c r="P294" s="8">
        <f xml:space="preserve"> (Data!$D$45 - P$86 - P$40)</f>
        <v>12</v>
      </c>
      <c r="Q294" s="8">
        <f xml:space="preserve"> (Data!$D$45 - Q$86 - Q$40)</f>
        <v>11</v>
      </c>
      <c r="R294" s="8">
        <f xml:space="preserve"> (Data!$D$45 - R$86 - R$40)</f>
        <v>11</v>
      </c>
      <c r="S294" s="8">
        <f xml:space="preserve"> (Data!$D$45 - S$86 - S$40)</f>
        <v>11</v>
      </c>
      <c r="T294" s="8">
        <f xml:space="preserve"> (Data!$D$45 - T$86 - T$40)</f>
        <v>10</v>
      </c>
      <c r="U294" s="8">
        <f xml:space="preserve"> (Data!$D$45 - U$86 - U$40)</f>
        <v>10</v>
      </c>
    </row>
    <row r="295" spans="1:21">
      <c r="A295" s="8" t="s">
        <v>64</v>
      </c>
      <c r="B295" s="8">
        <f xml:space="preserve"> (Data!$D$45 - B$85 - B$40)</f>
        <v>20</v>
      </c>
      <c r="C295" s="8">
        <f xml:space="preserve"> (Data!$D$45 - C$85 - C$40)</f>
        <v>19</v>
      </c>
      <c r="D295" s="8">
        <f xml:space="preserve"> (Data!$D$45 - D$85 - D$40)</f>
        <v>19</v>
      </c>
      <c r="E295" s="8">
        <f xml:space="preserve"> (Data!$D$45 - E$85 - E$40)</f>
        <v>18</v>
      </c>
      <c r="F295" s="8">
        <f xml:space="preserve"> (Data!$D$45 - F$85 - F$40)</f>
        <v>18</v>
      </c>
      <c r="G295" s="8">
        <f xml:space="preserve"> (Data!$D$45 - G$85 - G$40)</f>
        <v>17</v>
      </c>
      <c r="H295" s="8">
        <f xml:space="preserve"> (Data!$D$45 - H$85 - H$40)</f>
        <v>17</v>
      </c>
      <c r="I295" s="8">
        <f xml:space="preserve"> (Data!$D$45 - I$85 - I$40)</f>
        <v>16</v>
      </c>
      <c r="J295" s="8">
        <f xml:space="preserve"> (Data!$D$45 - J$85 - J$40)</f>
        <v>16</v>
      </c>
      <c r="K295" s="8">
        <f xml:space="preserve"> (Data!$D$45 - K$85 - K$40)</f>
        <v>14</v>
      </c>
      <c r="L295" s="8">
        <f xml:space="preserve"> (Data!$D$45 - L$85 - L$40)</f>
        <v>13</v>
      </c>
      <c r="M295" s="8">
        <f xml:space="preserve"> (Data!$D$45 - M$85 - M$40)</f>
        <v>13</v>
      </c>
      <c r="N295" s="8">
        <f xml:space="preserve"> (Data!$D$45 - N$85 - N$40)</f>
        <v>11</v>
      </c>
      <c r="O295" s="8">
        <f xml:space="preserve"> (Data!$D$45 - O$85 - O$40)</f>
        <v>11</v>
      </c>
      <c r="P295" s="8">
        <f xml:space="preserve"> (Data!$D$45 - P$85 - P$40)</f>
        <v>10</v>
      </c>
      <c r="Q295" s="8">
        <f xml:space="preserve"> (Data!$D$45 - Q$85 - Q$40)</f>
        <v>10</v>
      </c>
      <c r="R295" s="8">
        <f xml:space="preserve"> (Data!$D$45 - R$85 - R$40)</f>
        <v>9</v>
      </c>
      <c r="S295" s="8">
        <f xml:space="preserve"> (Data!$D$45 - S$85 - S$40)</f>
        <v>9</v>
      </c>
      <c r="T295" s="8">
        <f xml:space="preserve"> (Data!$D$45 - T$85 - T$40)</f>
        <v>8</v>
      </c>
      <c r="U295" s="8">
        <f xml:space="preserve"> (Data!$D$45 - U$85 - U$40)</f>
        <v>8</v>
      </c>
    </row>
    <row r="296" spans="1:21">
      <c r="A296" s="8" t="s">
        <v>65</v>
      </c>
      <c r="B296" s="8">
        <f xml:space="preserve"> (Data!$D$45 - B$85 - B$40)</f>
        <v>20</v>
      </c>
      <c r="C296" s="8">
        <f xml:space="preserve"> (Data!$D$45 - C$85 - C$40)</f>
        <v>19</v>
      </c>
      <c r="D296" s="8">
        <f xml:space="preserve"> (Data!$D$45 - D$85 - D$40)</f>
        <v>19</v>
      </c>
      <c r="E296" s="8">
        <f xml:space="preserve"> (Data!$D$45 - E$85 - E$40)</f>
        <v>18</v>
      </c>
      <c r="F296" s="8">
        <f xml:space="preserve"> (Data!$D$45 - F$85 - F$40)</f>
        <v>18</v>
      </c>
      <c r="G296" s="8">
        <f xml:space="preserve"> (Data!$D$45 - G$85 - G$40)</f>
        <v>17</v>
      </c>
      <c r="H296" s="8">
        <f xml:space="preserve"> (Data!$D$45 - H$85 - H$40)</f>
        <v>17</v>
      </c>
      <c r="I296" s="8">
        <f xml:space="preserve"> (Data!$D$45 - I$85 - I$40)</f>
        <v>16</v>
      </c>
      <c r="J296" s="8">
        <f xml:space="preserve"> (Data!$D$45 - J$85 - J$40)</f>
        <v>16</v>
      </c>
      <c r="K296" s="8">
        <f xml:space="preserve"> (Data!$D$45 - K$85 - K$40)</f>
        <v>14</v>
      </c>
      <c r="L296" s="8">
        <f xml:space="preserve"> (Data!$D$45 - L$85 - L$40)</f>
        <v>13</v>
      </c>
      <c r="M296" s="8">
        <f xml:space="preserve"> (Data!$D$45 - M$85 - M$40)</f>
        <v>13</v>
      </c>
      <c r="N296" s="8">
        <f xml:space="preserve"> (Data!$D$45 - N$85 - N$40)</f>
        <v>11</v>
      </c>
      <c r="O296" s="8">
        <f xml:space="preserve"> (Data!$D$45 - O$85 - O$40)</f>
        <v>11</v>
      </c>
      <c r="P296" s="8">
        <f xml:space="preserve"> (Data!$D$45 - P$85 - P$40)</f>
        <v>10</v>
      </c>
      <c r="Q296" s="8">
        <f xml:space="preserve"> (Data!$D$45 - Q$85 - Q$40)</f>
        <v>10</v>
      </c>
      <c r="R296" s="8">
        <f xml:space="preserve"> (Data!$D$45 - R$85 - R$40)</f>
        <v>9</v>
      </c>
      <c r="S296" s="8">
        <f xml:space="preserve"> (Data!$D$45 - S$85 - S$40)</f>
        <v>9</v>
      </c>
      <c r="T296" s="8">
        <f xml:space="preserve"> (Data!$D$45 - T$85 - T$40)</f>
        <v>8</v>
      </c>
      <c r="U296" s="8">
        <f xml:space="preserve"> (Data!$D$45 - U$85 - U$40)</f>
        <v>8</v>
      </c>
    </row>
    <row r="297" spans="1:21">
      <c r="A297" s="8" t="s">
        <v>66</v>
      </c>
      <c r="B297" s="8">
        <f xml:space="preserve"> (Data!$D$45 - B$84 - B$40)</f>
        <v>19</v>
      </c>
      <c r="C297" s="8">
        <f xml:space="preserve"> (Data!$D$45 - C$84 - C$40)</f>
        <v>18</v>
      </c>
      <c r="D297" s="8">
        <f xml:space="preserve"> (Data!$D$45 - D$84 - D$40)</f>
        <v>18</v>
      </c>
      <c r="E297" s="8">
        <f xml:space="preserve"> (Data!$D$45 - E$84 - E$40)</f>
        <v>17</v>
      </c>
      <c r="F297" s="8">
        <f xml:space="preserve"> (Data!$D$45 - F$84 - F$40)</f>
        <v>17</v>
      </c>
      <c r="G297" s="8">
        <f xml:space="preserve"> (Data!$D$45 - G$84 - G$40)</f>
        <v>16</v>
      </c>
      <c r="H297" s="8">
        <f xml:space="preserve"> (Data!$D$45 - H$84 - H$40)</f>
        <v>16</v>
      </c>
      <c r="I297" s="8">
        <f xml:space="preserve"> (Data!$D$45 - I$84 - I$40)</f>
        <v>15</v>
      </c>
      <c r="J297" s="8">
        <f xml:space="preserve"> (Data!$D$45 - J$84 - J$40)</f>
        <v>15</v>
      </c>
      <c r="K297" s="8">
        <f xml:space="preserve"> (Data!$D$45 - K$84 - K$40)</f>
        <v>13</v>
      </c>
      <c r="L297" s="8">
        <f xml:space="preserve"> (Data!$D$45 - L$84 - L$40)</f>
        <v>12</v>
      </c>
      <c r="M297" s="8">
        <f xml:space="preserve"> (Data!$D$45 - M$84 - M$40)</f>
        <v>12</v>
      </c>
      <c r="N297" s="8">
        <f xml:space="preserve"> (Data!$D$45 - N$84 - N$40)</f>
        <v>11</v>
      </c>
      <c r="O297" s="8">
        <f xml:space="preserve"> (Data!$D$45 - O$84 - O$40)</f>
        <v>11</v>
      </c>
      <c r="P297" s="8">
        <f xml:space="preserve"> (Data!$D$45 - P$84 - P$40)</f>
        <v>10</v>
      </c>
      <c r="Q297" s="8">
        <f xml:space="preserve"> (Data!$D$45 - Q$84 - Q$40)</f>
        <v>10</v>
      </c>
      <c r="R297" s="8">
        <f xml:space="preserve"> (Data!$D$45 - R$84 - R$40)</f>
        <v>9</v>
      </c>
      <c r="S297" s="8">
        <f xml:space="preserve"> (Data!$D$45 - S$84 - S$40)</f>
        <v>9</v>
      </c>
      <c r="T297" s="8">
        <f xml:space="preserve"> (Data!$D$45 - T$84 - T$40)</f>
        <v>8</v>
      </c>
      <c r="U297" s="8">
        <f xml:space="preserve"> (Data!$D$45 - U$84 - U$40)</f>
        <v>8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24</v>
      </c>
      <c r="C299" s="8">
        <f xml:space="preserve"> (Data!$D$46 - C$86 - C$40)</f>
        <v>23</v>
      </c>
      <c r="D299" s="8">
        <f xml:space="preserve"> (Data!$D$46 - D$86 - D$40)</f>
        <v>23</v>
      </c>
      <c r="E299" s="8">
        <f xml:space="preserve"> (Data!$D$46 - E$86 - E$40)</f>
        <v>22</v>
      </c>
      <c r="F299" s="8">
        <f xml:space="preserve"> (Data!$D$46 - F$86 - F$40)</f>
        <v>22</v>
      </c>
      <c r="G299" s="8">
        <f xml:space="preserve"> (Data!$D$46 - G$86 - G$40)</f>
        <v>21</v>
      </c>
      <c r="H299" s="8">
        <f xml:space="preserve"> (Data!$D$46 - H$86 - H$40)</f>
        <v>21</v>
      </c>
      <c r="I299" s="8">
        <f xml:space="preserve"> (Data!$D$46 - I$86 - I$40)</f>
        <v>20</v>
      </c>
      <c r="J299" s="8">
        <f xml:space="preserve"> (Data!$D$46 - J$86 - J$40)</f>
        <v>20</v>
      </c>
      <c r="K299" s="8">
        <f xml:space="preserve"> (Data!$D$46 - K$86 - K$40)</f>
        <v>19</v>
      </c>
      <c r="L299" s="8">
        <f xml:space="preserve"> (Data!$D$46 - L$86 - L$40)</f>
        <v>18</v>
      </c>
      <c r="M299" s="8">
        <f xml:space="preserve"> (Data!$D$46 - M$86 - M$40)</f>
        <v>18</v>
      </c>
      <c r="N299" s="8">
        <f xml:space="preserve"> (Data!$D$46 - N$86 - N$40)</f>
        <v>18</v>
      </c>
      <c r="O299" s="8">
        <f xml:space="preserve"> (Data!$D$46 - O$86 - O$40)</f>
        <v>17</v>
      </c>
      <c r="P299" s="8">
        <f xml:space="preserve"> (Data!$D$46 - P$86 - P$40)</f>
        <v>17</v>
      </c>
      <c r="Q299" s="8">
        <f xml:space="preserve"> (Data!$D$46 - Q$86 - Q$40)</f>
        <v>16</v>
      </c>
      <c r="R299" s="8">
        <f xml:space="preserve"> (Data!$D$46 - R$86 - R$40)</f>
        <v>16</v>
      </c>
      <c r="S299" s="8">
        <f xml:space="preserve"> (Data!$D$46 - S$86 - S$40)</f>
        <v>16</v>
      </c>
      <c r="T299" s="8">
        <f xml:space="preserve"> (Data!$D$46 - T$86 - T$40)</f>
        <v>15</v>
      </c>
      <c r="U299" s="8">
        <f xml:space="preserve"> (Data!$D$46 - U$86 - U$40)</f>
        <v>15</v>
      </c>
    </row>
    <row r="300" spans="1:21">
      <c r="A300" s="8" t="s">
        <v>64</v>
      </c>
      <c r="B300" s="8">
        <f xml:space="preserve"> (Data!$D$46 - B$85 - B$40)</f>
        <v>25</v>
      </c>
      <c r="C300" s="8">
        <f xml:space="preserve"> (Data!$D$46 - C$85 - C$40)</f>
        <v>24</v>
      </c>
      <c r="D300" s="8">
        <f xml:space="preserve"> (Data!$D$46 - D$85 - D$40)</f>
        <v>24</v>
      </c>
      <c r="E300" s="8">
        <f xml:space="preserve"> (Data!$D$46 - E$85 - E$40)</f>
        <v>23</v>
      </c>
      <c r="F300" s="8">
        <f xml:space="preserve"> (Data!$D$46 - F$85 - F$40)</f>
        <v>23</v>
      </c>
      <c r="G300" s="8">
        <f xml:space="preserve"> (Data!$D$46 - G$85 - G$40)</f>
        <v>22</v>
      </c>
      <c r="H300" s="8">
        <f xml:space="preserve"> (Data!$D$46 - H$85 - H$40)</f>
        <v>22</v>
      </c>
      <c r="I300" s="8">
        <f xml:space="preserve"> (Data!$D$46 - I$85 - I$40)</f>
        <v>21</v>
      </c>
      <c r="J300" s="8">
        <f xml:space="preserve"> (Data!$D$46 - J$85 - J$40)</f>
        <v>21</v>
      </c>
      <c r="K300" s="8">
        <f xml:space="preserve"> (Data!$D$46 - K$85 - K$40)</f>
        <v>19</v>
      </c>
      <c r="L300" s="8">
        <f xml:space="preserve"> (Data!$D$46 - L$85 - L$40)</f>
        <v>18</v>
      </c>
      <c r="M300" s="8">
        <f xml:space="preserve"> (Data!$D$46 - M$85 - M$40)</f>
        <v>18</v>
      </c>
      <c r="N300" s="8">
        <f xml:space="preserve"> (Data!$D$46 - N$85 - N$40)</f>
        <v>16</v>
      </c>
      <c r="O300" s="8">
        <f xml:space="preserve"> (Data!$D$46 - O$85 - O$40)</f>
        <v>16</v>
      </c>
      <c r="P300" s="8">
        <f xml:space="preserve"> (Data!$D$46 - P$85 - P$40)</f>
        <v>15</v>
      </c>
      <c r="Q300" s="8">
        <f xml:space="preserve"> (Data!$D$46 - Q$85 - Q$40)</f>
        <v>15</v>
      </c>
      <c r="R300" s="8">
        <f xml:space="preserve"> (Data!$D$46 - R$85 - R$40)</f>
        <v>14</v>
      </c>
      <c r="S300" s="8">
        <f xml:space="preserve"> (Data!$D$46 - S$85 - S$40)</f>
        <v>14</v>
      </c>
      <c r="T300" s="8">
        <f xml:space="preserve"> (Data!$D$46 - T$85 - T$40)</f>
        <v>13</v>
      </c>
      <c r="U300" s="8">
        <f xml:space="preserve"> (Data!$D$46 - U$85 - U$40)</f>
        <v>13</v>
      </c>
    </row>
    <row r="301" spans="1:21">
      <c r="A301" s="8" t="s">
        <v>65</v>
      </c>
      <c r="B301" s="8">
        <f xml:space="preserve"> (Data!$D$46 - B$85 - B$40)</f>
        <v>25</v>
      </c>
      <c r="C301" s="8">
        <f xml:space="preserve"> (Data!$D$46 - C$85 - C$40)</f>
        <v>24</v>
      </c>
      <c r="D301" s="8">
        <f xml:space="preserve"> (Data!$D$46 - D$85 - D$40)</f>
        <v>24</v>
      </c>
      <c r="E301" s="8">
        <f xml:space="preserve"> (Data!$D$46 - E$85 - E$40)</f>
        <v>23</v>
      </c>
      <c r="F301" s="8">
        <f xml:space="preserve"> (Data!$D$46 - F$85 - F$40)</f>
        <v>23</v>
      </c>
      <c r="G301" s="8">
        <f xml:space="preserve"> (Data!$D$46 - G$85 - G$40)</f>
        <v>22</v>
      </c>
      <c r="H301" s="8">
        <f xml:space="preserve"> (Data!$D$46 - H$85 - H$40)</f>
        <v>22</v>
      </c>
      <c r="I301" s="8">
        <f xml:space="preserve"> (Data!$D$46 - I$85 - I$40)</f>
        <v>21</v>
      </c>
      <c r="J301" s="8">
        <f xml:space="preserve"> (Data!$D$46 - J$85 - J$40)</f>
        <v>21</v>
      </c>
      <c r="K301" s="8">
        <f xml:space="preserve"> (Data!$D$46 - K$85 - K$40)</f>
        <v>19</v>
      </c>
      <c r="L301" s="8">
        <f xml:space="preserve"> (Data!$D$46 - L$85 - L$40)</f>
        <v>18</v>
      </c>
      <c r="M301" s="8">
        <f xml:space="preserve"> (Data!$D$46 - M$85 - M$40)</f>
        <v>18</v>
      </c>
      <c r="N301" s="8">
        <f xml:space="preserve"> (Data!$D$46 - N$85 - N$40)</f>
        <v>16</v>
      </c>
      <c r="O301" s="8">
        <f xml:space="preserve"> (Data!$D$46 - O$85 - O$40)</f>
        <v>16</v>
      </c>
      <c r="P301" s="8">
        <f xml:space="preserve"> (Data!$D$46 - P$85 - P$40)</f>
        <v>15</v>
      </c>
      <c r="Q301" s="8">
        <f xml:space="preserve"> (Data!$D$46 - Q$85 - Q$40)</f>
        <v>15</v>
      </c>
      <c r="R301" s="8">
        <f xml:space="preserve"> (Data!$D$46 - R$85 - R$40)</f>
        <v>14</v>
      </c>
      <c r="S301" s="8">
        <f xml:space="preserve"> (Data!$D$46 - S$85 - S$40)</f>
        <v>14</v>
      </c>
      <c r="T301" s="8">
        <f xml:space="preserve"> (Data!$D$46 - T$85 - T$40)</f>
        <v>13</v>
      </c>
      <c r="U301" s="8">
        <f xml:space="preserve"> (Data!$D$46 - U$85 - U$40)</f>
        <v>13</v>
      </c>
    </row>
    <row r="302" spans="1:21">
      <c r="A302" s="8" t="s">
        <v>66</v>
      </c>
      <c r="B302" s="8">
        <f xml:space="preserve"> (Data!$D$46 - B$84 - B$40)</f>
        <v>24</v>
      </c>
      <c r="C302" s="8">
        <f xml:space="preserve"> (Data!$D$46 - C$84 - C$40)</f>
        <v>23</v>
      </c>
      <c r="D302" s="8">
        <f xml:space="preserve"> (Data!$D$46 - D$84 - D$40)</f>
        <v>23</v>
      </c>
      <c r="E302" s="8">
        <f xml:space="preserve"> (Data!$D$46 - E$84 - E$40)</f>
        <v>22</v>
      </c>
      <c r="F302" s="8">
        <f xml:space="preserve"> (Data!$D$46 - F$84 - F$40)</f>
        <v>22</v>
      </c>
      <c r="G302" s="8">
        <f xml:space="preserve"> (Data!$D$46 - G$84 - G$40)</f>
        <v>21</v>
      </c>
      <c r="H302" s="8">
        <f xml:space="preserve"> (Data!$D$46 - H$84 - H$40)</f>
        <v>21</v>
      </c>
      <c r="I302" s="8">
        <f xml:space="preserve"> (Data!$D$46 - I$84 - I$40)</f>
        <v>20</v>
      </c>
      <c r="J302" s="8">
        <f xml:space="preserve"> (Data!$D$46 - J$84 - J$40)</f>
        <v>20</v>
      </c>
      <c r="K302" s="8">
        <f xml:space="preserve"> (Data!$D$46 - K$84 - K$40)</f>
        <v>18</v>
      </c>
      <c r="L302" s="8">
        <f xml:space="preserve"> (Data!$D$46 - L$84 - L$40)</f>
        <v>17</v>
      </c>
      <c r="M302" s="8">
        <f xml:space="preserve"> (Data!$D$46 - M$84 - M$40)</f>
        <v>17</v>
      </c>
      <c r="N302" s="8">
        <f xml:space="preserve"> (Data!$D$46 - N$84 - N$40)</f>
        <v>16</v>
      </c>
      <c r="O302" s="8">
        <f xml:space="preserve"> (Data!$D$46 - O$84 - O$40)</f>
        <v>16</v>
      </c>
      <c r="P302" s="8">
        <f xml:space="preserve"> (Data!$D$46 - P$84 - P$40)</f>
        <v>15</v>
      </c>
      <c r="Q302" s="8">
        <f xml:space="preserve"> (Data!$D$46 - Q$84 - Q$40)</f>
        <v>15</v>
      </c>
      <c r="R302" s="8">
        <f xml:space="preserve"> (Data!$D$46 - R$84 - R$40)</f>
        <v>14</v>
      </c>
      <c r="S302" s="8">
        <f xml:space="preserve"> (Data!$D$46 - S$84 - S$40)</f>
        <v>14</v>
      </c>
      <c r="T302" s="8">
        <f xml:space="preserve"> (Data!$D$46 - T$84 - T$40)</f>
        <v>13</v>
      </c>
      <c r="U302" s="8">
        <f xml:space="preserve"> (Data!$D$46 - U$84 - U$40)</f>
        <v>13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24</v>
      </c>
      <c r="C306" s="8">
        <f xml:space="preserve"> (Data!$E$44 - C$86 - C$40)</f>
        <v>23</v>
      </c>
      <c r="D306" s="8">
        <f xml:space="preserve"> (Data!$E$44 - D$86 - D$40)</f>
        <v>23</v>
      </c>
      <c r="E306" s="8">
        <f xml:space="preserve"> (Data!$E$44 - E$86 - E$40)</f>
        <v>22</v>
      </c>
      <c r="F306" s="8">
        <f xml:space="preserve"> (Data!$E$44 - F$86 - F$40)</f>
        <v>22</v>
      </c>
      <c r="G306" s="8">
        <f xml:space="preserve"> (Data!$E$44 - G$86 - G$40)</f>
        <v>21</v>
      </c>
      <c r="H306" s="8">
        <f xml:space="preserve"> (Data!$E$44 - H$86 - H$40)</f>
        <v>21</v>
      </c>
      <c r="I306" s="8">
        <f xml:space="preserve"> (Data!$E$44 - I$86 - I$40)</f>
        <v>20</v>
      </c>
      <c r="J306" s="8">
        <f xml:space="preserve"> (Data!$E$44 - J$86 - J$40)</f>
        <v>20</v>
      </c>
      <c r="K306" s="8">
        <f xml:space="preserve"> (Data!$E$44 - K$86 - K$40)</f>
        <v>19</v>
      </c>
      <c r="L306" s="8">
        <f xml:space="preserve"> (Data!$E$44 - L$86 - L$40)</f>
        <v>18</v>
      </c>
      <c r="M306" s="8">
        <f xml:space="preserve"> (Data!$E$44 - M$86 - M$40)</f>
        <v>18</v>
      </c>
      <c r="N306" s="8">
        <f xml:space="preserve"> (Data!$E$44 - N$86 - N$40)</f>
        <v>18</v>
      </c>
      <c r="O306" s="8">
        <f xml:space="preserve"> (Data!$E$44 - O$86 - O$40)</f>
        <v>17</v>
      </c>
      <c r="P306" s="8">
        <f xml:space="preserve"> (Data!$E$44 - P$86 - P$40)</f>
        <v>17</v>
      </c>
      <c r="Q306" s="8">
        <f xml:space="preserve"> (Data!$E$44 - Q$86 - Q$40)</f>
        <v>16</v>
      </c>
      <c r="R306" s="8">
        <f xml:space="preserve"> (Data!$E$44 - R$86 - R$40)</f>
        <v>16</v>
      </c>
      <c r="S306" s="8">
        <f xml:space="preserve"> (Data!$E$44 - S$86 - S$40)</f>
        <v>16</v>
      </c>
      <c r="T306" s="8">
        <f xml:space="preserve"> (Data!$E$44 - T$86 - T$40)</f>
        <v>15</v>
      </c>
      <c r="U306" s="8">
        <f xml:space="preserve"> (Data!$E$44 - U$86 - U$40)</f>
        <v>15</v>
      </c>
    </row>
    <row r="307" spans="1:21">
      <c r="A307" s="8" t="s">
        <v>64</v>
      </c>
      <c r="B307" s="8">
        <f xml:space="preserve"> (Data!$E$44 - B$85 - B$40)</f>
        <v>25</v>
      </c>
      <c r="C307" s="8">
        <f xml:space="preserve"> (Data!$E$44 - C$85 - C$40)</f>
        <v>24</v>
      </c>
      <c r="D307" s="8">
        <f xml:space="preserve"> (Data!$E$44 - D$85 - D$40)</f>
        <v>24</v>
      </c>
      <c r="E307" s="8">
        <f xml:space="preserve"> (Data!$E$44 - E$85 - E$40)</f>
        <v>23</v>
      </c>
      <c r="F307" s="8">
        <f xml:space="preserve"> (Data!$E$44 - F$85 - F$40)</f>
        <v>23</v>
      </c>
      <c r="G307" s="8">
        <f xml:space="preserve"> (Data!$E$44 - G$85 - G$40)</f>
        <v>22</v>
      </c>
      <c r="H307" s="8">
        <f xml:space="preserve"> (Data!$E$44 - H$85 - H$40)</f>
        <v>22</v>
      </c>
      <c r="I307" s="8">
        <f xml:space="preserve"> (Data!$E$44 - I$85 - I$40)</f>
        <v>21</v>
      </c>
      <c r="J307" s="8">
        <f xml:space="preserve"> (Data!$E$44 - J$85 - J$40)</f>
        <v>21</v>
      </c>
      <c r="K307" s="8">
        <f xml:space="preserve"> (Data!$E$44 - K$85 - K$40)</f>
        <v>19</v>
      </c>
      <c r="L307" s="8">
        <f xml:space="preserve"> (Data!$E$44 - L$85 - L$40)</f>
        <v>18</v>
      </c>
      <c r="M307" s="8">
        <f xml:space="preserve"> (Data!$E$44 - M$85 - M$40)</f>
        <v>18</v>
      </c>
      <c r="N307" s="8">
        <f xml:space="preserve"> (Data!$E$44 - N$85 - N$40)</f>
        <v>16</v>
      </c>
      <c r="O307" s="8">
        <f xml:space="preserve"> (Data!$E$44 - O$85 - O$40)</f>
        <v>16</v>
      </c>
      <c r="P307" s="8">
        <f xml:space="preserve"> (Data!$E$44 - P$85 - P$40)</f>
        <v>15</v>
      </c>
      <c r="Q307" s="8">
        <f xml:space="preserve"> (Data!$E$44 - Q$85 - Q$40)</f>
        <v>15</v>
      </c>
      <c r="R307" s="8">
        <f xml:space="preserve"> (Data!$E$44 - R$85 - R$40)</f>
        <v>14</v>
      </c>
      <c r="S307" s="8">
        <f xml:space="preserve"> (Data!$E$44 - S$85 - S$40)</f>
        <v>14</v>
      </c>
      <c r="T307" s="8">
        <f xml:space="preserve"> (Data!$E$44 - T$85 - T$40)</f>
        <v>13</v>
      </c>
      <c r="U307" s="8">
        <f xml:space="preserve"> (Data!$E$44 - U$85 - U$40)</f>
        <v>13</v>
      </c>
    </row>
    <row r="308" spans="1:21">
      <c r="A308" s="8" t="s">
        <v>65</v>
      </c>
      <c r="B308" s="8">
        <f xml:space="preserve"> (Data!$E$44 - B$85 - B$40)</f>
        <v>25</v>
      </c>
      <c r="C308" s="8">
        <f xml:space="preserve"> (Data!$E$44 - C$85 - C$40)</f>
        <v>24</v>
      </c>
      <c r="D308" s="8">
        <f xml:space="preserve"> (Data!$E$44 - D$85 - D$40)</f>
        <v>24</v>
      </c>
      <c r="E308" s="8">
        <f xml:space="preserve"> (Data!$E$44 - E$85 - E$40)</f>
        <v>23</v>
      </c>
      <c r="F308" s="8">
        <f xml:space="preserve"> (Data!$E$44 - F$85 - F$40)</f>
        <v>23</v>
      </c>
      <c r="G308" s="8">
        <f xml:space="preserve"> (Data!$E$44 - G$85 - G$40)</f>
        <v>22</v>
      </c>
      <c r="H308" s="8">
        <f xml:space="preserve"> (Data!$E$44 - H$85 - H$40)</f>
        <v>22</v>
      </c>
      <c r="I308" s="8">
        <f xml:space="preserve"> (Data!$E$44 - I$85 - I$40)</f>
        <v>21</v>
      </c>
      <c r="J308" s="8">
        <f xml:space="preserve"> (Data!$E$44 - J$85 - J$40)</f>
        <v>21</v>
      </c>
      <c r="K308" s="8">
        <f xml:space="preserve"> (Data!$E$44 - K$85 - K$40)</f>
        <v>19</v>
      </c>
      <c r="L308" s="8">
        <f xml:space="preserve"> (Data!$E$44 - L$85 - L$40)</f>
        <v>18</v>
      </c>
      <c r="M308" s="8">
        <f xml:space="preserve"> (Data!$E$44 - M$85 - M$40)</f>
        <v>18</v>
      </c>
      <c r="N308" s="8">
        <f xml:space="preserve"> (Data!$E$44 - N$85 - N$40)</f>
        <v>16</v>
      </c>
      <c r="O308" s="8">
        <f xml:space="preserve"> (Data!$E$44 - O$85 - O$40)</f>
        <v>16</v>
      </c>
      <c r="P308" s="8">
        <f xml:space="preserve"> (Data!$E$44 - P$85 - P$40)</f>
        <v>15</v>
      </c>
      <c r="Q308" s="8">
        <f xml:space="preserve"> (Data!$E$44 - Q$85 - Q$40)</f>
        <v>15</v>
      </c>
      <c r="R308" s="8">
        <f xml:space="preserve"> (Data!$E$44 - R$85 - R$40)</f>
        <v>14</v>
      </c>
      <c r="S308" s="8">
        <f xml:space="preserve"> (Data!$E$44 - S$85 - S$40)</f>
        <v>14</v>
      </c>
      <c r="T308" s="8">
        <f xml:space="preserve"> (Data!$E$44 - T$85 - T$40)</f>
        <v>13</v>
      </c>
      <c r="U308" s="8">
        <f xml:space="preserve"> (Data!$E$44 - U$85 - U$40)</f>
        <v>13</v>
      </c>
    </row>
    <row r="309" spans="1:21">
      <c r="A309" s="8" t="s">
        <v>66</v>
      </c>
      <c r="B309" s="8">
        <f xml:space="preserve"> (Data!$E$44 - B$84 - B$40)</f>
        <v>24</v>
      </c>
      <c r="C309" s="8">
        <f xml:space="preserve"> (Data!$E$44 - C$84 - C$40)</f>
        <v>23</v>
      </c>
      <c r="D309" s="8">
        <f xml:space="preserve"> (Data!$E$44 - D$84 - D$40)</f>
        <v>23</v>
      </c>
      <c r="E309" s="8">
        <f xml:space="preserve"> (Data!$E$44 - E$84 - E$40)</f>
        <v>22</v>
      </c>
      <c r="F309" s="8">
        <f xml:space="preserve"> (Data!$E$44 - F$84 - F$40)</f>
        <v>22</v>
      </c>
      <c r="G309" s="8">
        <f xml:space="preserve"> (Data!$E$44 - G$84 - G$40)</f>
        <v>21</v>
      </c>
      <c r="H309" s="8">
        <f xml:space="preserve"> (Data!$E$44 - H$84 - H$40)</f>
        <v>21</v>
      </c>
      <c r="I309" s="8">
        <f xml:space="preserve"> (Data!$E$44 - I$84 - I$40)</f>
        <v>20</v>
      </c>
      <c r="J309" s="8">
        <f xml:space="preserve"> (Data!$E$44 - J$84 - J$40)</f>
        <v>20</v>
      </c>
      <c r="K309" s="8">
        <f xml:space="preserve"> (Data!$E$44 - K$84 - K$40)</f>
        <v>18</v>
      </c>
      <c r="L309" s="8">
        <f xml:space="preserve"> (Data!$E$44 - L$84 - L$40)</f>
        <v>17</v>
      </c>
      <c r="M309" s="8">
        <f xml:space="preserve"> (Data!$E$44 - M$84 - M$40)</f>
        <v>17</v>
      </c>
      <c r="N309" s="8">
        <f xml:space="preserve"> (Data!$E$44 - N$84 - N$40)</f>
        <v>16</v>
      </c>
      <c r="O309" s="8">
        <f xml:space="preserve"> (Data!$E$44 - O$84 - O$40)</f>
        <v>16</v>
      </c>
      <c r="P309" s="8">
        <f xml:space="preserve"> (Data!$E$44 - P$84 - P$40)</f>
        <v>15</v>
      </c>
      <c r="Q309" s="8">
        <f xml:space="preserve"> (Data!$E$44 - Q$84 - Q$40)</f>
        <v>15</v>
      </c>
      <c r="R309" s="8">
        <f xml:space="preserve"> (Data!$E$44 - R$84 - R$40)</f>
        <v>14</v>
      </c>
      <c r="S309" s="8">
        <f xml:space="preserve"> (Data!$E$44 - S$84 - S$40)</f>
        <v>14</v>
      </c>
      <c r="T309" s="8">
        <f xml:space="preserve"> (Data!$E$44 - T$84 - T$40)</f>
        <v>13</v>
      </c>
      <c r="U309" s="8">
        <f xml:space="preserve"> (Data!$E$44 - U$84 - U$40)</f>
        <v>13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29</v>
      </c>
      <c r="C311" s="8">
        <f xml:space="preserve"> (Data!$E$45 - C$86 - C$40)</f>
        <v>28</v>
      </c>
      <c r="D311" s="8">
        <f xml:space="preserve"> (Data!$E$45 - D$86 - D$40)</f>
        <v>28</v>
      </c>
      <c r="E311" s="8">
        <f xml:space="preserve"> (Data!$E$45 - E$86 - E$40)</f>
        <v>27</v>
      </c>
      <c r="F311" s="8">
        <f xml:space="preserve"> (Data!$E$45 - F$86 - F$40)</f>
        <v>27</v>
      </c>
      <c r="G311" s="8">
        <f xml:space="preserve"> (Data!$E$45 - G$86 - G$40)</f>
        <v>26</v>
      </c>
      <c r="H311" s="8">
        <f xml:space="preserve"> (Data!$E$45 - H$86 - H$40)</f>
        <v>26</v>
      </c>
      <c r="I311" s="8">
        <f xml:space="preserve"> (Data!$E$45 - I$86 - I$40)</f>
        <v>25</v>
      </c>
      <c r="J311" s="8">
        <f xml:space="preserve"> (Data!$E$45 - J$86 - J$40)</f>
        <v>25</v>
      </c>
      <c r="K311" s="8">
        <f xml:space="preserve"> (Data!$E$45 - K$86 - K$40)</f>
        <v>24</v>
      </c>
      <c r="L311" s="8">
        <f xml:space="preserve"> (Data!$E$45 - L$86 - L$40)</f>
        <v>23</v>
      </c>
      <c r="M311" s="8">
        <f xml:space="preserve"> (Data!$E$45 - M$86 - M$40)</f>
        <v>23</v>
      </c>
      <c r="N311" s="8">
        <f xml:space="preserve"> (Data!$E$45 - N$86 - N$40)</f>
        <v>23</v>
      </c>
      <c r="O311" s="8">
        <f xml:space="preserve"> (Data!$E$45 - O$86 - O$40)</f>
        <v>22</v>
      </c>
      <c r="P311" s="8">
        <f xml:space="preserve"> (Data!$E$45 - P$86 - P$40)</f>
        <v>22</v>
      </c>
      <c r="Q311" s="8">
        <f xml:space="preserve"> (Data!$E$45 - Q$86 - Q$40)</f>
        <v>21</v>
      </c>
      <c r="R311" s="8">
        <f xml:space="preserve"> (Data!$E$45 - R$86 - R$40)</f>
        <v>21</v>
      </c>
      <c r="S311" s="8">
        <f xml:space="preserve"> (Data!$E$45 - S$86 - S$40)</f>
        <v>21</v>
      </c>
      <c r="T311" s="8">
        <f xml:space="preserve"> (Data!$E$45 - T$86 - T$40)</f>
        <v>20</v>
      </c>
      <c r="U311" s="8">
        <f xml:space="preserve"> (Data!$E$45 - U$86 - U$40)</f>
        <v>20</v>
      </c>
    </row>
    <row r="312" spans="1:21">
      <c r="A312" s="8" t="s">
        <v>64</v>
      </c>
      <c r="B312" s="8">
        <f xml:space="preserve"> (Data!$E$45 - B$85 - B$40)</f>
        <v>30</v>
      </c>
      <c r="C312" s="8">
        <f xml:space="preserve"> (Data!$E$45 - C$85 - C$40)</f>
        <v>29</v>
      </c>
      <c r="D312" s="8">
        <f xml:space="preserve"> (Data!$E$45 - D$85 - D$40)</f>
        <v>29</v>
      </c>
      <c r="E312" s="8">
        <f xml:space="preserve"> (Data!$E$45 - E$85 - E$40)</f>
        <v>28</v>
      </c>
      <c r="F312" s="8">
        <f xml:space="preserve"> (Data!$E$45 - F$85 - F$40)</f>
        <v>28</v>
      </c>
      <c r="G312" s="8">
        <f xml:space="preserve"> (Data!$E$45 - G$85 - G$40)</f>
        <v>27</v>
      </c>
      <c r="H312" s="8">
        <f xml:space="preserve"> (Data!$E$45 - H$85 - H$40)</f>
        <v>27</v>
      </c>
      <c r="I312" s="8">
        <f xml:space="preserve"> (Data!$E$45 - I$85 - I$40)</f>
        <v>26</v>
      </c>
      <c r="J312" s="8">
        <f xml:space="preserve"> (Data!$E$45 - J$85 - J$40)</f>
        <v>26</v>
      </c>
      <c r="K312" s="8">
        <f xml:space="preserve"> (Data!$E$45 - K$85 - K$40)</f>
        <v>24</v>
      </c>
      <c r="L312" s="8">
        <f xml:space="preserve"> (Data!$E$45 - L$85 - L$40)</f>
        <v>23</v>
      </c>
      <c r="M312" s="8">
        <f xml:space="preserve"> (Data!$E$45 - M$85 - M$40)</f>
        <v>23</v>
      </c>
      <c r="N312" s="8">
        <f xml:space="preserve"> (Data!$E$45 - N$85 - N$40)</f>
        <v>21</v>
      </c>
      <c r="O312" s="8">
        <f xml:space="preserve"> (Data!$E$45 - O$85 - O$40)</f>
        <v>21</v>
      </c>
      <c r="P312" s="8">
        <f xml:space="preserve"> (Data!$E$45 - P$85 - P$40)</f>
        <v>20</v>
      </c>
      <c r="Q312" s="8">
        <f xml:space="preserve"> (Data!$E$45 - Q$85 - Q$40)</f>
        <v>20</v>
      </c>
      <c r="R312" s="8">
        <f xml:space="preserve"> (Data!$E$45 - R$85 - R$40)</f>
        <v>19</v>
      </c>
      <c r="S312" s="8">
        <f xml:space="preserve"> (Data!$E$45 - S$85 - S$40)</f>
        <v>19</v>
      </c>
      <c r="T312" s="8">
        <f xml:space="preserve"> (Data!$E$45 - T$85 - T$40)</f>
        <v>18</v>
      </c>
      <c r="U312" s="8">
        <f xml:space="preserve"> (Data!$E$45 - U$85 - U$40)</f>
        <v>18</v>
      </c>
    </row>
    <row r="313" spans="1:21">
      <c r="A313" s="8" t="s">
        <v>65</v>
      </c>
      <c r="B313" s="8">
        <f xml:space="preserve"> (Data!$E$45 - B$85 - B$40)</f>
        <v>30</v>
      </c>
      <c r="C313" s="8">
        <f xml:space="preserve"> (Data!$E$45 - C$85 - C$40)</f>
        <v>29</v>
      </c>
      <c r="D313" s="8">
        <f xml:space="preserve"> (Data!$E$45 - D$85 - D$40)</f>
        <v>29</v>
      </c>
      <c r="E313" s="8">
        <f xml:space="preserve"> (Data!$E$45 - E$85 - E$40)</f>
        <v>28</v>
      </c>
      <c r="F313" s="8">
        <f xml:space="preserve"> (Data!$E$45 - F$85 - F$40)</f>
        <v>28</v>
      </c>
      <c r="G313" s="8">
        <f xml:space="preserve"> (Data!$E$45 - G$85 - G$40)</f>
        <v>27</v>
      </c>
      <c r="H313" s="8">
        <f xml:space="preserve"> (Data!$E$45 - H$85 - H$40)</f>
        <v>27</v>
      </c>
      <c r="I313" s="8">
        <f xml:space="preserve"> (Data!$E$45 - I$85 - I$40)</f>
        <v>26</v>
      </c>
      <c r="J313" s="8">
        <f xml:space="preserve"> (Data!$E$45 - J$85 - J$40)</f>
        <v>26</v>
      </c>
      <c r="K313" s="8">
        <f xml:space="preserve"> (Data!$E$45 - K$85 - K$40)</f>
        <v>24</v>
      </c>
      <c r="L313" s="8">
        <f xml:space="preserve"> (Data!$E$45 - L$85 - L$40)</f>
        <v>23</v>
      </c>
      <c r="M313" s="8">
        <f xml:space="preserve"> (Data!$E$45 - M$85 - M$40)</f>
        <v>23</v>
      </c>
      <c r="N313" s="8">
        <f xml:space="preserve"> (Data!$E$45 - N$85 - N$40)</f>
        <v>21</v>
      </c>
      <c r="O313" s="8">
        <f xml:space="preserve"> (Data!$E$45 - O$85 - O$40)</f>
        <v>21</v>
      </c>
      <c r="P313" s="8">
        <f xml:space="preserve"> (Data!$E$45 - P$85 - P$40)</f>
        <v>20</v>
      </c>
      <c r="Q313" s="8">
        <f xml:space="preserve"> (Data!$E$45 - Q$85 - Q$40)</f>
        <v>20</v>
      </c>
      <c r="R313" s="8">
        <f xml:space="preserve"> (Data!$E$45 - R$85 - R$40)</f>
        <v>19</v>
      </c>
      <c r="S313" s="8">
        <f xml:space="preserve"> (Data!$E$45 - S$85 - S$40)</f>
        <v>19</v>
      </c>
      <c r="T313" s="8">
        <f xml:space="preserve"> (Data!$E$45 - T$85 - T$40)</f>
        <v>18</v>
      </c>
      <c r="U313" s="8">
        <f xml:space="preserve"> (Data!$E$45 - U$85 - U$40)</f>
        <v>18</v>
      </c>
    </row>
    <row r="314" spans="1:21">
      <c r="A314" s="8" t="s">
        <v>66</v>
      </c>
      <c r="B314" s="8">
        <f xml:space="preserve"> (Data!$E$45 - B$84 - B$40)</f>
        <v>29</v>
      </c>
      <c r="C314" s="8">
        <f xml:space="preserve"> (Data!$E$45 - C$84 - C$40)</f>
        <v>28</v>
      </c>
      <c r="D314" s="8">
        <f xml:space="preserve"> (Data!$E$45 - D$84 - D$40)</f>
        <v>28</v>
      </c>
      <c r="E314" s="8">
        <f xml:space="preserve"> (Data!$E$45 - E$84 - E$40)</f>
        <v>27</v>
      </c>
      <c r="F314" s="8">
        <f xml:space="preserve"> (Data!$E$45 - F$84 - F$40)</f>
        <v>27</v>
      </c>
      <c r="G314" s="8">
        <f xml:space="preserve"> (Data!$E$45 - G$84 - G$40)</f>
        <v>26</v>
      </c>
      <c r="H314" s="8">
        <f xml:space="preserve"> (Data!$E$45 - H$84 - H$40)</f>
        <v>26</v>
      </c>
      <c r="I314" s="8">
        <f xml:space="preserve"> (Data!$E$45 - I$84 - I$40)</f>
        <v>25</v>
      </c>
      <c r="J314" s="8">
        <f xml:space="preserve"> (Data!$E$45 - J$84 - J$40)</f>
        <v>25</v>
      </c>
      <c r="K314" s="8">
        <f xml:space="preserve"> (Data!$E$45 - K$84 - K$40)</f>
        <v>23</v>
      </c>
      <c r="L314" s="8">
        <f xml:space="preserve"> (Data!$E$45 - L$84 - L$40)</f>
        <v>22</v>
      </c>
      <c r="M314" s="8">
        <f xml:space="preserve"> (Data!$E$45 - M$84 - M$40)</f>
        <v>22</v>
      </c>
      <c r="N314" s="8">
        <f xml:space="preserve"> (Data!$E$45 - N$84 - N$40)</f>
        <v>21</v>
      </c>
      <c r="O314" s="8">
        <f xml:space="preserve"> (Data!$E$45 - O$84 - O$40)</f>
        <v>21</v>
      </c>
      <c r="P314" s="8">
        <f xml:space="preserve"> (Data!$E$45 - P$84 - P$40)</f>
        <v>20</v>
      </c>
      <c r="Q314" s="8">
        <f xml:space="preserve"> (Data!$E$45 - Q$84 - Q$40)</f>
        <v>20</v>
      </c>
      <c r="R314" s="8">
        <f xml:space="preserve"> (Data!$E$45 - R$84 - R$40)</f>
        <v>19</v>
      </c>
      <c r="S314" s="8">
        <f xml:space="preserve"> (Data!$E$45 - S$84 - S$40)</f>
        <v>19</v>
      </c>
      <c r="T314" s="8">
        <f xml:space="preserve"> (Data!$E$45 - T$84 - T$40)</f>
        <v>18</v>
      </c>
      <c r="U314" s="8">
        <f xml:space="preserve"> (Data!$E$45 - U$84 - U$40)</f>
        <v>18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34</v>
      </c>
      <c r="C316" s="8">
        <f xml:space="preserve"> (Data!$E$46 - C$86 - C$40)</f>
        <v>33</v>
      </c>
      <c r="D316" s="8">
        <f xml:space="preserve"> (Data!$E$46 - D$86 - D$40)</f>
        <v>33</v>
      </c>
      <c r="E316" s="8">
        <f xml:space="preserve"> (Data!$E$46 - E$86 - E$40)</f>
        <v>32</v>
      </c>
      <c r="F316" s="8">
        <f xml:space="preserve"> (Data!$E$46 - F$86 - F$40)</f>
        <v>32</v>
      </c>
      <c r="G316" s="8">
        <f xml:space="preserve"> (Data!$E$46 - G$86 - G$40)</f>
        <v>31</v>
      </c>
      <c r="H316" s="8">
        <f xml:space="preserve"> (Data!$E$46 - H$86 - H$40)</f>
        <v>31</v>
      </c>
      <c r="I316" s="8">
        <f xml:space="preserve"> (Data!$E$46 - I$86 - I$40)</f>
        <v>30</v>
      </c>
      <c r="J316" s="8">
        <f xml:space="preserve"> (Data!$E$46 - J$86 - J$40)</f>
        <v>30</v>
      </c>
      <c r="K316" s="8">
        <f xml:space="preserve"> (Data!$E$46 - K$86 - K$40)</f>
        <v>29</v>
      </c>
      <c r="L316" s="8">
        <f xml:space="preserve"> (Data!$E$46 - L$86 - L$40)</f>
        <v>28</v>
      </c>
      <c r="M316" s="8">
        <f xml:space="preserve"> (Data!$E$46 - M$86 - M$40)</f>
        <v>28</v>
      </c>
      <c r="N316" s="8">
        <f xml:space="preserve"> (Data!$E$46 - N$86 - N$40)</f>
        <v>28</v>
      </c>
      <c r="O316" s="8">
        <f xml:space="preserve"> (Data!$E$46 - O$86 - O$40)</f>
        <v>27</v>
      </c>
      <c r="P316" s="8">
        <f xml:space="preserve"> (Data!$E$46 - P$86 - P$40)</f>
        <v>27</v>
      </c>
      <c r="Q316" s="8">
        <f xml:space="preserve"> (Data!$E$46 - Q$86 - Q$40)</f>
        <v>26</v>
      </c>
      <c r="R316" s="8">
        <f xml:space="preserve"> (Data!$E$46 - R$86 - R$40)</f>
        <v>26</v>
      </c>
      <c r="S316" s="8">
        <f xml:space="preserve"> (Data!$E$46 - S$86 - S$40)</f>
        <v>26</v>
      </c>
      <c r="T316" s="8">
        <f xml:space="preserve"> (Data!$E$46 - T$86 - T$40)</f>
        <v>25</v>
      </c>
      <c r="U316" s="8">
        <f xml:space="preserve"> (Data!$E$46 - U$86 - U$40)</f>
        <v>25</v>
      </c>
    </row>
    <row r="317" spans="1:21">
      <c r="A317" s="8" t="s">
        <v>64</v>
      </c>
      <c r="B317" s="8">
        <f xml:space="preserve"> (Data!$E$46 - B$85 - B$40)</f>
        <v>35</v>
      </c>
      <c r="C317" s="8">
        <f xml:space="preserve"> (Data!$E$46 - C$85 - C$40)</f>
        <v>34</v>
      </c>
      <c r="D317" s="8">
        <f xml:space="preserve"> (Data!$E$46 - D$85 - D$40)</f>
        <v>34</v>
      </c>
      <c r="E317" s="8">
        <f xml:space="preserve"> (Data!$E$46 - E$85 - E$40)</f>
        <v>33</v>
      </c>
      <c r="F317" s="8">
        <f xml:space="preserve"> (Data!$E$46 - F$85 - F$40)</f>
        <v>33</v>
      </c>
      <c r="G317" s="8">
        <f xml:space="preserve"> (Data!$E$46 - G$85 - G$40)</f>
        <v>32</v>
      </c>
      <c r="H317" s="8">
        <f xml:space="preserve"> (Data!$E$46 - H$85 - H$40)</f>
        <v>32</v>
      </c>
      <c r="I317" s="8">
        <f xml:space="preserve"> (Data!$E$46 - I$85 - I$40)</f>
        <v>31</v>
      </c>
      <c r="J317" s="8">
        <f xml:space="preserve"> (Data!$E$46 - J$85 - J$40)</f>
        <v>31</v>
      </c>
      <c r="K317" s="8">
        <f xml:space="preserve"> (Data!$E$46 - K$85 - K$40)</f>
        <v>29</v>
      </c>
      <c r="L317" s="8">
        <f xml:space="preserve"> (Data!$E$46 - L$85 - L$40)</f>
        <v>28</v>
      </c>
      <c r="M317" s="8">
        <f xml:space="preserve"> (Data!$E$46 - M$85 - M$40)</f>
        <v>28</v>
      </c>
      <c r="N317" s="8">
        <f xml:space="preserve"> (Data!$E$46 - N$85 - N$40)</f>
        <v>26</v>
      </c>
      <c r="O317" s="8">
        <f xml:space="preserve"> (Data!$E$46 - O$85 - O$40)</f>
        <v>26</v>
      </c>
      <c r="P317" s="8">
        <f xml:space="preserve"> (Data!$E$46 - P$85 - P$40)</f>
        <v>25</v>
      </c>
      <c r="Q317" s="8">
        <f xml:space="preserve"> (Data!$E$46 - Q$85 - Q$40)</f>
        <v>25</v>
      </c>
      <c r="R317" s="8">
        <f xml:space="preserve"> (Data!$E$46 - R$85 - R$40)</f>
        <v>24</v>
      </c>
      <c r="S317" s="8">
        <f xml:space="preserve"> (Data!$E$46 - S$85 - S$40)</f>
        <v>24</v>
      </c>
      <c r="T317" s="8">
        <f xml:space="preserve"> (Data!$E$46 - T$85 - T$40)</f>
        <v>23</v>
      </c>
      <c r="U317" s="8">
        <f xml:space="preserve"> (Data!$E$46 - U$85 - U$40)</f>
        <v>23</v>
      </c>
    </row>
    <row r="318" spans="1:21">
      <c r="A318" s="8" t="s">
        <v>65</v>
      </c>
      <c r="B318" s="8">
        <f xml:space="preserve"> (Data!$E$46 - B$85 - B$40)</f>
        <v>35</v>
      </c>
      <c r="C318" s="8">
        <f xml:space="preserve"> (Data!$E$46 - C$85 - C$40)</f>
        <v>34</v>
      </c>
      <c r="D318" s="8">
        <f xml:space="preserve"> (Data!$E$46 - D$85 - D$40)</f>
        <v>34</v>
      </c>
      <c r="E318" s="8">
        <f xml:space="preserve"> (Data!$E$46 - E$85 - E$40)</f>
        <v>33</v>
      </c>
      <c r="F318" s="8">
        <f xml:space="preserve"> (Data!$E$46 - F$85 - F$40)</f>
        <v>33</v>
      </c>
      <c r="G318" s="8">
        <f xml:space="preserve"> (Data!$E$46 - G$85 - G$40)</f>
        <v>32</v>
      </c>
      <c r="H318" s="8">
        <f xml:space="preserve"> (Data!$E$46 - H$85 - H$40)</f>
        <v>32</v>
      </c>
      <c r="I318" s="8">
        <f xml:space="preserve"> (Data!$E$46 - I$85 - I$40)</f>
        <v>31</v>
      </c>
      <c r="J318" s="8">
        <f xml:space="preserve"> (Data!$E$46 - J$85 - J$40)</f>
        <v>31</v>
      </c>
      <c r="K318" s="8">
        <f xml:space="preserve"> (Data!$E$46 - K$85 - K$40)</f>
        <v>29</v>
      </c>
      <c r="L318" s="8">
        <f xml:space="preserve"> (Data!$E$46 - L$85 - L$40)</f>
        <v>28</v>
      </c>
      <c r="M318" s="8">
        <f xml:space="preserve"> (Data!$E$46 - M$85 - M$40)</f>
        <v>28</v>
      </c>
      <c r="N318" s="8">
        <f xml:space="preserve"> (Data!$E$46 - N$85 - N$40)</f>
        <v>26</v>
      </c>
      <c r="O318" s="8">
        <f xml:space="preserve"> (Data!$E$46 - O$85 - O$40)</f>
        <v>26</v>
      </c>
      <c r="P318" s="8">
        <f xml:space="preserve"> (Data!$E$46 - P$85 - P$40)</f>
        <v>25</v>
      </c>
      <c r="Q318" s="8">
        <f xml:space="preserve"> (Data!$E$46 - Q$85 - Q$40)</f>
        <v>25</v>
      </c>
      <c r="R318" s="8">
        <f xml:space="preserve"> (Data!$E$46 - R$85 - R$40)</f>
        <v>24</v>
      </c>
      <c r="S318" s="8">
        <f xml:space="preserve"> (Data!$E$46 - S$85 - S$40)</f>
        <v>24</v>
      </c>
      <c r="T318" s="8">
        <f xml:space="preserve"> (Data!$E$46 - T$85 - T$40)</f>
        <v>23</v>
      </c>
      <c r="U318" s="8">
        <f xml:space="preserve"> (Data!$E$46 - U$85 - U$40)</f>
        <v>23</v>
      </c>
    </row>
    <row r="319" spans="1:21">
      <c r="A319" s="8" t="s">
        <v>66</v>
      </c>
      <c r="B319" s="8">
        <f xml:space="preserve"> (Data!$E$46 - B$84 - B$40)</f>
        <v>34</v>
      </c>
      <c r="C319" s="8">
        <f xml:space="preserve"> (Data!$E$46 - C$84 - C$40)</f>
        <v>33</v>
      </c>
      <c r="D319" s="8">
        <f xml:space="preserve"> (Data!$E$46 - D$84 - D$40)</f>
        <v>33</v>
      </c>
      <c r="E319" s="8">
        <f xml:space="preserve"> (Data!$E$46 - E$84 - E$40)</f>
        <v>32</v>
      </c>
      <c r="F319" s="8">
        <f xml:space="preserve"> (Data!$E$46 - F$84 - F$40)</f>
        <v>32</v>
      </c>
      <c r="G319" s="8">
        <f xml:space="preserve"> (Data!$E$46 - G$84 - G$40)</f>
        <v>31</v>
      </c>
      <c r="H319" s="8">
        <f xml:space="preserve"> (Data!$E$46 - H$84 - H$40)</f>
        <v>31</v>
      </c>
      <c r="I319" s="8">
        <f xml:space="preserve"> (Data!$E$46 - I$84 - I$40)</f>
        <v>30</v>
      </c>
      <c r="J319" s="8">
        <f xml:space="preserve"> (Data!$E$46 - J$84 - J$40)</f>
        <v>30</v>
      </c>
      <c r="K319" s="8">
        <f xml:space="preserve"> (Data!$E$46 - K$84 - K$40)</f>
        <v>28</v>
      </c>
      <c r="L319" s="8">
        <f xml:space="preserve"> (Data!$E$46 - L$84 - L$40)</f>
        <v>27</v>
      </c>
      <c r="M319" s="8">
        <f xml:space="preserve"> (Data!$E$46 - M$84 - M$40)</f>
        <v>27</v>
      </c>
      <c r="N319" s="8">
        <f xml:space="preserve"> (Data!$E$46 - N$84 - N$40)</f>
        <v>26</v>
      </c>
      <c r="O319" s="8">
        <f xml:space="preserve"> (Data!$E$46 - O$84 - O$40)</f>
        <v>26</v>
      </c>
      <c r="P319" s="8">
        <f xml:space="preserve"> (Data!$E$46 - P$84 - P$40)</f>
        <v>25</v>
      </c>
      <c r="Q319" s="8">
        <f xml:space="preserve"> (Data!$E$46 - Q$84 - Q$40)</f>
        <v>25</v>
      </c>
      <c r="R319" s="8">
        <f xml:space="preserve"> (Data!$E$46 - R$84 - R$40)</f>
        <v>24</v>
      </c>
      <c r="S319" s="8">
        <f xml:space="preserve"> (Data!$E$46 - S$84 - S$40)</f>
        <v>24</v>
      </c>
      <c r="T319" s="8">
        <f xml:space="preserve"> (Data!$E$46 - T$84 - T$40)</f>
        <v>23</v>
      </c>
      <c r="U319" s="8">
        <f xml:space="preserve"> (Data!$E$46 - U$84 - U$40)</f>
        <v>23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{A524D754-1774-7242-8FEA-9533652541FE}</x14:id>
        </ext>
      </extLst>
    </cfRule>
  </conditionalFormatting>
  <conditionalFormatting sqref="B89:U96">
    <cfRule type="cellIs" dxfId="121" priority="42" operator="equal">
      <formula>-1</formula>
    </cfRule>
    <cfRule type="cellIs" dxfId="120" priority="43" operator="equal">
      <formula>1</formula>
    </cfRule>
  </conditionalFormatting>
  <conditionalFormatting sqref="B197:U204">
    <cfRule type="cellIs" dxfId="119" priority="41" operator="greaterThan">
      <formula>0</formula>
    </cfRule>
  </conditionalFormatting>
  <conditionalFormatting sqref="B190:U195">
    <cfRule type="expression" dxfId="118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{13C34ADF-37CA-774A-97E7-6FA6165E2B40}</x14:id>
        </ext>
      </extLst>
    </cfRule>
  </conditionalFormatting>
  <conditionalFormatting sqref="B39:U46">
    <cfRule type="expression" dxfId="117" priority="36" stopIfTrue="1">
      <formula>B224&gt;0.75</formula>
    </cfRule>
    <cfRule type="expression" dxfId="116" priority="37" stopIfTrue="1">
      <formula>B224&gt;0.5</formula>
    </cfRule>
    <cfRule type="expression" dxfId="115" priority="38">
      <formula>B224&lt;=0.5</formula>
    </cfRule>
  </conditionalFormatting>
  <conditionalFormatting sqref="B9:U14">
    <cfRule type="expression" dxfId="114" priority="4">
      <formula>B$7&lt;=$B$5</formula>
    </cfRule>
    <cfRule type="expression" dxfId="113" priority="8">
      <formula>A9&lt;B9</formula>
    </cfRule>
  </conditionalFormatting>
  <conditionalFormatting sqref="B8:U8">
    <cfRule type="cellIs" dxfId="112" priority="6" operator="lessThan">
      <formula>0</formula>
    </cfRule>
    <cfRule type="cellIs" dxfId="111" priority="7" operator="greaterThan">
      <formula>0</formula>
    </cfRule>
  </conditionalFormatting>
  <conditionalFormatting sqref="B25:U25">
    <cfRule type="expression" dxfId="110" priority="2">
      <formula>B$7&lt;=$B$5</formula>
    </cfRule>
    <cfRule type="expression" dxfId="109" priority="9">
      <formula>B24&gt;0</formula>
    </cfRule>
  </conditionalFormatting>
  <conditionalFormatting sqref="B27:U27">
    <cfRule type="expression" dxfId="108" priority="1">
      <formula>B$7&lt;=$B$5</formula>
    </cfRule>
    <cfRule type="expression" dxfId="107" priority="5">
      <formula>B26&gt;0</formula>
    </cfRule>
  </conditionalFormatting>
  <conditionalFormatting sqref="B15:U15">
    <cfRule type="cellIs" dxfId="106" priority="10" operator="lessThan">
      <formula>0</formula>
    </cfRule>
    <cfRule type="cellIs" dxfId="105" priority="11" operator="greaterThan">
      <formula>0</formula>
    </cfRule>
    <cfRule type="cellIs" dxfId="104" priority="12" operator="greaterThan">
      <formula>$C$221</formula>
    </cfRule>
  </conditionalFormatting>
  <conditionalFormatting sqref="C16:U23">
    <cfRule type="expression" dxfId="103" priority="13" stopIfTrue="1">
      <formula>C16&gt;B16</formula>
    </cfRule>
    <cfRule type="expression" dxfId="102" priority="14">
      <formula>C89=1</formula>
    </cfRule>
  </conditionalFormatting>
  <conditionalFormatting sqref="A16:A23">
    <cfRule type="expression" dxfId="101" priority="15" stopIfTrue="1">
      <formula>B89=0</formula>
    </cfRule>
    <cfRule type="expression" dxfId="100" priority="16">
      <formula>$B89=1</formula>
    </cfRule>
  </conditionalFormatting>
  <conditionalFormatting sqref="B16:U23">
    <cfRule type="expression" dxfId="99" priority="3">
      <formula>B$7&lt;=$B$5</formula>
    </cfRule>
    <cfRule type="expression" dxfId="98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24D754-1774-7242-8FEA-9533652541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13C34ADF-37CA-774A-97E7-6FA6165E2B40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E77C-C4BA-8F4A-919F-C05639821225}">
  <sheetPr>
    <pageSetUpPr autoPageBreaks="0"/>
  </sheetPr>
  <dimension ref="A1:CS319"/>
  <sheetViews>
    <sheetView topLeftCell="A2" workbookViewId="0">
      <selection activeCell="Q44" sqref="Q44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153</v>
      </c>
    </row>
    <row r="2" spans="1:97" ht="139.05000000000001" customHeight="1">
      <c r="A2" s="12"/>
    </row>
    <row r="3" spans="1:97" ht="23.25">
      <c r="A3" s="62" t="s">
        <v>19</v>
      </c>
      <c r="B3" s="91" t="s">
        <v>149</v>
      </c>
      <c r="C3" s="91" t="s">
        <v>149</v>
      </c>
      <c r="D3" s="91" t="s">
        <v>149</v>
      </c>
      <c r="E3" s="91" t="s">
        <v>149</v>
      </c>
      <c r="F3" s="91" t="s">
        <v>149</v>
      </c>
      <c r="G3" s="91" t="s">
        <v>149</v>
      </c>
      <c r="H3" s="91" t="s">
        <v>149</v>
      </c>
      <c r="I3" s="91" t="s">
        <v>149</v>
      </c>
      <c r="J3" s="91" t="s">
        <v>149</v>
      </c>
      <c r="K3" s="91" t="s">
        <v>149</v>
      </c>
      <c r="L3" s="91" t="s">
        <v>149</v>
      </c>
      <c r="M3" s="91" t="s">
        <v>149</v>
      </c>
      <c r="N3" s="91" t="s">
        <v>149</v>
      </c>
      <c r="O3" s="91" t="s">
        <v>149</v>
      </c>
      <c r="P3" s="91" t="s">
        <v>149</v>
      </c>
      <c r="Q3" s="91" t="s">
        <v>149</v>
      </c>
      <c r="R3" s="91" t="s">
        <v>149</v>
      </c>
      <c r="S3" s="91" t="s">
        <v>149</v>
      </c>
      <c r="T3" s="91" t="s">
        <v>149</v>
      </c>
      <c r="U3" s="91" t="s">
        <v>149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158</v>
      </c>
      <c r="B5" s="215">
        <v>6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>
        <f t="shared" ref="F8:U8" si="1" xml:space="preserve"> IF(F7=1,78,IF(MOD(F7,4)=0,1,0)) - SUM(F190:F195)</f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16</v>
      </c>
      <c r="C9" s="95">
        <v>16</v>
      </c>
      <c r="D9" s="95">
        <v>16</v>
      </c>
      <c r="E9" s="95">
        <v>16</v>
      </c>
      <c r="F9" s="95">
        <v>16</v>
      </c>
      <c r="G9" s="95">
        <v>16</v>
      </c>
      <c r="H9" s="95">
        <v>16</v>
      </c>
      <c r="I9" s="95">
        <v>16</v>
      </c>
      <c r="J9" s="126">
        <v>16</v>
      </c>
      <c r="K9" s="95">
        <v>16</v>
      </c>
      <c r="L9" s="171">
        <v>16</v>
      </c>
      <c r="M9" s="95">
        <v>16</v>
      </c>
      <c r="N9" s="95">
        <v>16</v>
      </c>
      <c r="O9" s="95">
        <v>16</v>
      </c>
      <c r="P9" s="95">
        <v>16</v>
      </c>
      <c r="Q9" s="95">
        <v>16</v>
      </c>
      <c r="R9" s="95">
        <v>16</v>
      </c>
      <c r="S9" s="95">
        <v>16</v>
      </c>
      <c r="T9" s="95">
        <v>16</v>
      </c>
      <c r="U9" s="95">
        <v>16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14</v>
      </c>
      <c r="C10" s="23">
        <v>14</v>
      </c>
      <c r="D10" s="23">
        <v>14</v>
      </c>
      <c r="E10" s="23">
        <v>14</v>
      </c>
      <c r="F10" s="23">
        <v>14</v>
      </c>
      <c r="G10" s="23">
        <v>14</v>
      </c>
      <c r="H10" s="23">
        <v>14</v>
      </c>
      <c r="I10" s="23">
        <v>14</v>
      </c>
      <c r="J10" s="27">
        <v>14</v>
      </c>
      <c r="K10" s="23">
        <v>14</v>
      </c>
      <c r="L10" s="76">
        <v>14</v>
      </c>
      <c r="M10" s="23">
        <v>14</v>
      </c>
      <c r="N10" s="23">
        <v>14</v>
      </c>
      <c r="O10" s="23">
        <v>14</v>
      </c>
      <c r="P10" s="23">
        <v>14</v>
      </c>
      <c r="Q10" s="23">
        <v>15</v>
      </c>
      <c r="R10" s="23">
        <v>15</v>
      </c>
      <c r="S10" s="23">
        <v>15</v>
      </c>
      <c r="T10" s="23">
        <v>15</v>
      </c>
      <c r="U10" s="23">
        <v>16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10</v>
      </c>
      <c r="C11" s="23">
        <v>10</v>
      </c>
      <c r="D11" s="23">
        <v>10</v>
      </c>
      <c r="E11" s="23">
        <v>10</v>
      </c>
      <c r="F11" s="23">
        <v>10</v>
      </c>
      <c r="G11" s="23">
        <v>10</v>
      </c>
      <c r="H11" s="23">
        <v>10</v>
      </c>
      <c r="I11" s="23">
        <v>11</v>
      </c>
      <c r="J11" s="27">
        <v>11</v>
      </c>
      <c r="K11" s="23">
        <v>11</v>
      </c>
      <c r="L11" s="76">
        <v>11</v>
      </c>
      <c r="M11" s="23">
        <v>12</v>
      </c>
      <c r="N11" s="23">
        <v>12</v>
      </c>
      <c r="O11" s="23">
        <v>12</v>
      </c>
      <c r="P11" s="23">
        <v>12</v>
      </c>
      <c r="Q11" s="23">
        <v>12</v>
      </c>
      <c r="R11" s="23">
        <v>12</v>
      </c>
      <c r="S11" s="23">
        <v>12</v>
      </c>
      <c r="T11" s="23">
        <v>12</v>
      </c>
      <c r="U11" s="23">
        <v>12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12</v>
      </c>
      <c r="C13" s="23">
        <v>12</v>
      </c>
      <c r="D13" s="23">
        <v>12</v>
      </c>
      <c r="E13" s="23">
        <v>12</v>
      </c>
      <c r="F13" s="23">
        <v>12</v>
      </c>
      <c r="G13" s="23">
        <v>12</v>
      </c>
      <c r="H13" s="23">
        <v>12</v>
      </c>
      <c r="I13" s="23">
        <v>12</v>
      </c>
      <c r="J13" s="27">
        <v>12</v>
      </c>
      <c r="K13" s="23">
        <v>12</v>
      </c>
      <c r="L13" s="76">
        <v>12</v>
      </c>
      <c r="M13" s="23">
        <v>12</v>
      </c>
      <c r="N13" s="23">
        <v>12</v>
      </c>
      <c r="O13" s="23">
        <v>12</v>
      </c>
      <c r="P13" s="23">
        <v>12</v>
      </c>
      <c r="Q13" s="23">
        <v>12</v>
      </c>
      <c r="R13" s="23">
        <v>12</v>
      </c>
      <c r="S13" s="23">
        <v>12</v>
      </c>
      <c r="T13" s="23">
        <v>12</v>
      </c>
      <c r="U13" s="23">
        <v>12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10</v>
      </c>
      <c r="C14" s="23">
        <v>10</v>
      </c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7">
        <v>10</v>
      </c>
      <c r="K14" s="23">
        <v>10</v>
      </c>
      <c r="L14" s="76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/>
      <c r="G15" s="165"/>
      <c r="H15" s="165">
        <f t="shared" ref="H15:U15" si="2" xml:space="preserve"> H221 - SUM(H197:H204) + G15</f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99">
        <v>0</v>
      </c>
      <c r="K16" s="20">
        <v>0</v>
      </c>
      <c r="L16" s="172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5</v>
      </c>
      <c r="C17" s="20">
        <v>5</v>
      </c>
      <c r="D17" s="20">
        <v>5</v>
      </c>
      <c r="E17" s="20">
        <v>5</v>
      </c>
      <c r="F17" s="20">
        <v>5</v>
      </c>
      <c r="G17" s="20">
        <v>5</v>
      </c>
      <c r="H17" s="20">
        <v>5</v>
      </c>
      <c r="I17" s="20">
        <v>5</v>
      </c>
      <c r="J17" s="99">
        <v>5</v>
      </c>
      <c r="K17" s="20">
        <v>5</v>
      </c>
      <c r="L17" s="172">
        <v>5</v>
      </c>
      <c r="M17" s="20">
        <v>5</v>
      </c>
      <c r="N17" s="20">
        <v>5</v>
      </c>
      <c r="O17" s="20">
        <v>5</v>
      </c>
      <c r="P17" s="20">
        <v>5</v>
      </c>
      <c r="Q17" s="20">
        <v>5</v>
      </c>
      <c r="R17" s="20">
        <v>5</v>
      </c>
      <c r="S17" s="20">
        <v>5</v>
      </c>
      <c r="T17" s="20">
        <v>5</v>
      </c>
      <c r="U17" s="20">
        <v>5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5</v>
      </c>
      <c r="C19" s="20">
        <v>5</v>
      </c>
      <c r="D19" s="20">
        <v>5</v>
      </c>
      <c r="E19" s="20">
        <v>5</v>
      </c>
      <c r="F19" s="20">
        <v>5</v>
      </c>
      <c r="G19" s="20">
        <v>5</v>
      </c>
      <c r="H19" s="20">
        <v>6</v>
      </c>
      <c r="I19" s="20">
        <v>7</v>
      </c>
      <c r="J19" s="99">
        <v>8</v>
      </c>
      <c r="K19" s="20">
        <v>9</v>
      </c>
      <c r="L19" s="172">
        <v>10</v>
      </c>
      <c r="M19" s="172">
        <v>11</v>
      </c>
      <c r="N19" s="172">
        <v>12</v>
      </c>
      <c r="O19" s="172">
        <v>13</v>
      </c>
      <c r="P19" s="172">
        <v>14</v>
      </c>
      <c r="Q19" s="172">
        <v>15</v>
      </c>
      <c r="R19" s="172">
        <v>16</v>
      </c>
      <c r="S19" s="172">
        <v>17</v>
      </c>
      <c r="T19" s="172">
        <v>18</v>
      </c>
      <c r="U19" s="172">
        <v>19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99">
        <v>0</v>
      </c>
      <c r="K20" s="20">
        <v>0</v>
      </c>
      <c r="L20" s="172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6</v>
      </c>
      <c r="C21" s="20">
        <v>6</v>
      </c>
      <c r="D21" s="20">
        <v>6</v>
      </c>
      <c r="E21" s="20">
        <v>6</v>
      </c>
      <c r="F21" s="20">
        <v>6</v>
      </c>
      <c r="G21" s="20">
        <v>6</v>
      </c>
      <c r="H21" s="20">
        <v>7</v>
      </c>
      <c r="I21" s="20">
        <v>8</v>
      </c>
      <c r="J21" s="99">
        <v>9</v>
      </c>
      <c r="K21" s="20">
        <v>10</v>
      </c>
      <c r="L21" s="172">
        <v>11</v>
      </c>
      <c r="M21" s="20">
        <v>12</v>
      </c>
      <c r="N21" s="20">
        <v>13</v>
      </c>
      <c r="O21" s="20">
        <v>14</v>
      </c>
      <c r="P21" s="20">
        <v>15</v>
      </c>
      <c r="Q21" s="20">
        <v>16</v>
      </c>
      <c r="R21" s="20">
        <v>17</v>
      </c>
      <c r="S21" s="20">
        <v>18</v>
      </c>
      <c r="T21" s="20">
        <v>19</v>
      </c>
      <c r="U21" s="20">
        <v>20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167">
        <v>0</v>
      </c>
      <c r="K23" s="20">
        <v>0</v>
      </c>
      <c r="L23" s="173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0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/>
      <c r="H25" s="96"/>
      <c r="I25" s="96"/>
      <c r="J25" s="186" t="s">
        <v>72</v>
      </c>
      <c r="K25" s="186"/>
      <c r="L25" s="96"/>
      <c r="M25" s="96" t="s">
        <v>73</v>
      </c>
      <c r="N25" s="96"/>
      <c r="O25" s="96"/>
      <c r="P25" s="96" t="s">
        <v>96</v>
      </c>
      <c r="Q25" s="96"/>
      <c r="R25" s="96"/>
      <c r="S25" s="96" t="s">
        <v>98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152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138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154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2</v>
      </c>
      <c r="C39" s="8">
        <f t="shared" ref="C39:U39" si="4" xml:space="preserve"> C16 + C218</f>
        <v>2</v>
      </c>
      <c r="D39" s="8">
        <f t="shared" si="4"/>
        <v>2</v>
      </c>
      <c r="E39" s="8">
        <f t="shared" si="4"/>
        <v>2</v>
      </c>
      <c r="F39" s="8">
        <f t="shared" si="4"/>
        <v>2</v>
      </c>
      <c r="G39" s="8">
        <f t="shared" si="4"/>
        <v>2</v>
      </c>
      <c r="H39" s="8">
        <f t="shared" si="4"/>
        <v>2</v>
      </c>
      <c r="I39" s="8">
        <f t="shared" si="4"/>
        <v>2</v>
      </c>
      <c r="J39" s="8">
        <f t="shared" si="4"/>
        <v>2</v>
      </c>
      <c r="K39" s="8">
        <f t="shared" si="4"/>
        <v>2</v>
      </c>
      <c r="L39" s="8">
        <f t="shared" si="4"/>
        <v>2</v>
      </c>
      <c r="M39" s="8">
        <f t="shared" si="4"/>
        <v>2</v>
      </c>
      <c r="N39" s="8">
        <f t="shared" si="4"/>
        <v>2</v>
      </c>
      <c r="O39" s="8">
        <f t="shared" si="4"/>
        <v>2</v>
      </c>
      <c r="P39" s="8">
        <f t="shared" si="4"/>
        <v>2</v>
      </c>
      <c r="Q39" s="8">
        <f t="shared" si="4"/>
        <v>2</v>
      </c>
      <c r="R39" s="8">
        <f t="shared" si="4"/>
        <v>2</v>
      </c>
      <c r="S39" s="8">
        <f t="shared" si="4"/>
        <v>2</v>
      </c>
      <c r="T39" s="8">
        <f t="shared" si="4"/>
        <v>2</v>
      </c>
      <c r="U39" s="8">
        <f t="shared" si="4"/>
        <v>2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7</v>
      </c>
      <c r="C40" s="8">
        <f t="shared" ref="C40:U40" si="5" xml:space="preserve"> C17 + C218</f>
        <v>7</v>
      </c>
      <c r="D40" s="8">
        <f t="shared" si="5"/>
        <v>7</v>
      </c>
      <c r="E40" s="8">
        <f t="shared" si="5"/>
        <v>7</v>
      </c>
      <c r="F40" s="8">
        <f t="shared" si="5"/>
        <v>7</v>
      </c>
      <c r="G40" s="8">
        <f t="shared" si="5"/>
        <v>7</v>
      </c>
      <c r="H40" s="8">
        <f t="shared" si="5"/>
        <v>7</v>
      </c>
      <c r="I40" s="8">
        <f t="shared" si="5"/>
        <v>7</v>
      </c>
      <c r="J40" s="8">
        <f t="shared" si="5"/>
        <v>7</v>
      </c>
      <c r="K40" s="8">
        <f t="shared" si="5"/>
        <v>7</v>
      </c>
      <c r="L40" s="8">
        <f t="shared" si="5"/>
        <v>7</v>
      </c>
      <c r="M40" s="8">
        <f t="shared" si="5"/>
        <v>7</v>
      </c>
      <c r="N40" s="8">
        <f t="shared" si="5"/>
        <v>7</v>
      </c>
      <c r="O40" s="8">
        <f t="shared" si="5"/>
        <v>7</v>
      </c>
      <c r="P40" s="8">
        <f t="shared" si="5"/>
        <v>7</v>
      </c>
      <c r="Q40" s="8">
        <f t="shared" si="5"/>
        <v>7</v>
      </c>
      <c r="R40" s="8">
        <f t="shared" si="5"/>
        <v>7</v>
      </c>
      <c r="S40" s="8">
        <f t="shared" si="5"/>
        <v>7</v>
      </c>
      <c r="T40" s="8">
        <f t="shared" si="5"/>
        <v>7</v>
      </c>
      <c r="U40" s="8">
        <f t="shared" si="5"/>
        <v>7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2</v>
      </c>
      <c r="C41" s="8">
        <f t="shared" ref="C41:U41" si="6" xml:space="preserve"> C18 + C216</f>
        <v>2</v>
      </c>
      <c r="D41" s="8">
        <f t="shared" si="6"/>
        <v>2</v>
      </c>
      <c r="E41" s="8">
        <f t="shared" si="6"/>
        <v>2</v>
      </c>
      <c r="F41" s="8">
        <f t="shared" si="6"/>
        <v>2</v>
      </c>
      <c r="G41" s="8">
        <f t="shared" si="6"/>
        <v>2</v>
      </c>
      <c r="H41" s="8">
        <f t="shared" si="6"/>
        <v>2</v>
      </c>
      <c r="I41" s="8">
        <f t="shared" si="6"/>
        <v>2</v>
      </c>
      <c r="J41" s="8">
        <f t="shared" si="6"/>
        <v>2</v>
      </c>
      <c r="K41" s="8">
        <f t="shared" si="6"/>
        <v>2</v>
      </c>
      <c r="L41" s="8">
        <f t="shared" si="6"/>
        <v>2</v>
      </c>
      <c r="M41" s="8">
        <f t="shared" si="6"/>
        <v>2</v>
      </c>
      <c r="N41" s="8">
        <f t="shared" si="6"/>
        <v>2</v>
      </c>
      <c r="O41" s="8">
        <f t="shared" si="6"/>
        <v>2</v>
      </c>
      <c r="P41" s="8">
        <f t="shared" si="6"/>
        <v>2</v>
      </c>
      <c r="Q41" s="8">
        <f t="shared" si="6"/>
        <v>2</v>
      </c>
      <c r="R41" s="8">
        <f t="shared" si="6"/>
        <v>2</v>
      </c>
      <c r="S41" s="8">
        <f t="shared" si="6"/>
        <v>2</v>
      </c>
      <c r="T41" s="8">
        <f t="shared" si="6"/>
        <v>2</v>
      </c>
      <c r="U41" s="8">
        <f t="shared" si="6"/>
        <v>3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6</v>
      </c>
      <c r="C42" s="8">
        <f t="shared" ref="C42:U42" si="7" xml:space="preserve"> C19 + C219 + C81</f>
        <v>6</v>
      </c>
      <c r="D42" s="8">
        <f t="shared" si="7"/>
        <v>6</v>
      </c>
      <c r="E42" s="8">
        <f t="shared" si="7"/>
        <v>6</v>
      </c>
      <c r="F42" s="8">
        <f t="shared" si="7"/>
        <v>6</v>
      </c>
      <c r="G42" s="8">
        <f t="shared" si="7"/>
        <v>6</v>
      </c>
      <c r="H42" s="8">
        <f t="shared" si="7"/>
        <v>7</v>
      </c>
      <c r="I42" s="8">
        <f t="shared" si="7"/>
        <v>8</v>
      </c>
      <c r="J42" s="8">
        <f t="shared" si="7"/>
        <v>9</v>
      </c>
      <c r="K42" s="8">
        <f t="shared" si="7"/>
        <v>10</v>
      </c>
      <c r="L42" s="8">
        <f t="shared" si="7"/>
        <v>11</v>
      </c>
      <c r="M42" s="8">
        <f t="shared" si="7"/>
        <v>12</v>
      </c>
      <c r="N42" s="8">
        <f t="shared" si="7"/>
        <v>13</v>
      </c>
      <c r="O42" s="8">
        <f t="shared" si="7"/>
        <v>14</v>
      </c>
      <c r="P42" s="8">
        <f t="shared" si="7"/>
        <v>15</v>
      </c>
      <c r="Q42" s="8">
        <f t="shared" si="7"/>
        <v>16</v>
      </c>
      <c r="R42" s="8">
        <f t="shared" si="7"/>
        <v>17</v>
      </c>
      <c r="S42" s="8">
        <f t="shared" si="7"/>
        <v>18</v>
      </c>
      <c r="T42" s="8">
        <f t="shared" si="7"/>
        <v>19</v>
      </c>
      <c r="U42" s="8">
        <f t="shared" si="7"/>
        <v>20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0</v>
      </c>
      <c r="C43" s="8">
        <f t="shared" ref="C43:U43" si="8" xml:space="preserve"> C20 + C220 + C81</f>
        <v>0</v>
      </c>
      <c r="D43" s="8">
        <f t="shared" si="8"/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  <c r="P43" s="8">
        <f t="shared" si="8"/>
        <v>0</v>
      </c>
      <c r="Q43" s="8">
        <f t="shared" si="8"/>
        <v>0</v>
      </c>
      <c r="R43" s="8">
        <f t="shared" si="8"/>
        <v>0</v>
      </c>
      <c r="S43" s="8">
        <f t="shared" si="8"/>
        <v>0</v>
      </c>
      <c r="T43" s="8">
        <f t="shared" si="8"/>
        <v>0</v>
      </c>
      <c r="U43" s="8">
        <f t="shared" si="8"/>
        <v>0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8</v>
      </c>
      <c r="C44" s="8">
        <f t="shared" ref="C44:U45" si="9" xml:space="preserve"> C21 + C218</f>
        <v>8</v>
      </c>
      <c r="D44" s="8">
        <f t="shared" si="9"/>
        <v>8</v>
      </c>
      <c r="E44" s="8">
        <f t="shared" si="9"/>
        <v>8</v>
      </c>
      <c r="F44" s="8">
        <f t="shared" si="9"/>
        <v>8</v>
      </c>
      <c r="G44" s="8">
        <f t="shared" si="9"/>
        <v>8</v>
      </c>
      <c r="H44" s="8">
        <f t="shared" si="9"/>
        <v>9</v>
      </c>
      <c r="I44" s="8">
        <f t="shared" si="9"/>
        <v>10</v>
      </c>
      <c r="J44" s="8">
        <f t="shared" si="9"/>
        <v>11</v>
      </c>
      <c r="K44" s="8">
        <f t="shared" si="9"/>
        <v>12</v>
      </c>
      <c r="L44" s="8">
        <f t="shared" si="9"/>
        <v>13</v>
      </c>
      <c r="M44" s="8">
        <f t="shared" si="9"/>
        <v>14</v>
      </c>
      <c r="N44" s="8">
        <f t="shared" si="9"/>
        <v>15</v>
      </c>
      <c r="O44" s="8">
        <f t="shared" si="9"/>
        <v>16</v>
      </c>
      <c r="P44" s="8">
        <f t="shared" si="9"/>
        <v>17</v>
      </c>
      <c r="Q44" s="8">
        <f t="shared" si="9"/>
        <v>18</v>
      </c>
      <c r="R44" s="8">
        <f t="shared" si="9"/>
        <v>19</v>
      </c>
      <c r="S44" s="8">
        <f t="shared" si="9"/>
        <v>20</v>
      </c>
      <c r="T44" s="8">
        <f t="shared" si="9"/>
        <v>21</v>
      </c>
      <c r="U44" s="8">
        <f t="shared" si="9"/>
        <v>22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8">
        <f t="shared" si="9"/>
        <v>1</v>
      </c>
      <c r="K45" s="8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1</v>
      </c>
      <c r="R45" s="8">
        <f t="shared" si="9"/>
        <v>1</v>
      </c>
      <c r="S45" s="8">
        <f t="shared" si="9"/>
        <v>1</v>
      </c>
      <c r="T45" s="8">
        <f t="shared" si="9"/>
        <v>1</v>
      </c>
      <c r="U45" s="8">
        <f t="shared" si="9"/>
        <v>1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1</v>
      </c>
      <c r="C46" s="8">
        <f t="shared" ref="C46:U46" si="10" xml:space="preserve"> C23 + C219 + C81</f>
        <v>1</v>
      </c>
      <c r="D46" s="8">
        <f t="shared" si="10"/>
        <v>1</v>
      </c>
      <c r="E46" s="8">
        <f t="shared" si="10"/>
        <v>1</v>
      </c>
      <c r="F46" s="8">
        <f t="shared" si="10"/>
        <v>1</v>
      </c>
      <c r="G46" s="8">
        <f t="shared" si="10"/>
        <v>1</v>
      </c>
      <c r="H46" s="8">
        <f t="shared" si="10"/>
        <v>1</v>
      </c>
      <c r="I46" s="8">
        <f t="shared" si="10"/>
        <v>1</v>
      </c>
      <c r="J46" s="8">
        <f t="shared" si="10"/>
        <v>1</v>
      </c>
      <c r="K46" s="8">
        <f t="shared" si="10"/>
        <v>1</v>
      </c>
      <c r="L46" s="8">
        <f t="shared" si="10"/>
        <v>1</v>
      </c>
      <c r="M46" s="8">
        <f t="shared" si="10"/>
        <v>1</v>
      </c>
      <c r="N46" s="8">
        <f t="shared" si="10"/>
        <v>1</v>
      </c>
      <c r="O46" s="8">
        <f t="shared" si="10"/>
        <v>1</v>
      </c>
      <c r="P46" s="8">
        <f t="shared" si="10"/>
        <v>1</v>
      </c>
      <c r="Q46" s="8">
        <f t="shared" si="10"/>
        <v>1</v>
      </c>
      <c r="R46" s="8">
        <f t="shared" si="10"/>
        <v>1</v>
      </c>
      <c r="S46" s="8">
        <f t="shared" si="10"/>
        <v>1</v>
      </c>
      <c r="T46" s="8">
        <f t="shared" si="10"/>
        <v>1</v>
      </c>
      <c r="U46" s="8">
        <f t="shared" si="10"/>
        <v>1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129</v>
      </c>
      <c r="B49" s="53">
        <f t="shared" ref="B49:U49" si="11">IF(OR(B3="Scout",B3="Sentinel",B3="Expert Droid"),8,0) + IF(OR(B3="Soldier",B3="Guardian"),10,0) + IF(OR(B3="Scoundrel",B3="Consular"),6,0) + IF(OR(B3="Combat Droid"),12,0)</f>
        <v>0</v>
      </c>
      <c r="C49" s="53">
        <f t="shared" si="11"/>
        <v>0</v>
      </c>
      <c r="D49" s="53">
        <f t="shared" si="11"/>
        <v>0</v>
      </c>
      <c r="E49" s="53">
        <f t="shared" si="11"/>
        <v>0</v>
      </c>
      <c r="F49" s="53">
        <f t="shared" si="11"/>
        <v>0</v>
      </c>
      <c r="G49" s="53">
        <f t="shared" si="11"/>
        <v>0</v>
      </c>
      <c r="H49" s="53">
        <f t="shared" si="11"/>
        <v>0</v>
      </c>
      <c r="I49" s="53">
        <f t="shared" si="11"/>
        <v>0</v>
      </c>
      <c r="J49" s="101">
        <f t="shared" si="11"/>
        <v>0</v>
      </c>
      <c r="K49" s="53">
        <f t="shared" si="11"/>
        <v>0</v>
      </c>
      <c r="L49" s="174">
        <f t="shared" si="11"/>
        <v>0</v>
      </c>
      <c r="M49" s="53">
        <f t="shared" si="11"/>
        <v>0</v>
      </c>
      <c r="N49" s="53">
        <f t="shared" si="11"/>
        <v>0</v>
      </c>
      <c r="O49" s="53">
        <f t="shared" si="11"/>
        <v>0</v>
      </c>
      <c r="P49" s="53">
        <f t="shared" si="11"/>
        <v>0</v>
      </c>
      <c r="Q49" s="53">
        <f t="shared" si="11"/>
        <v>0</v>
      </c>
      <c r="R49" s="53">
        <f t="shared" si="11"/>
        <v>0</v>
      </c>
      <c r="S49" s="53">
        <f t="shared" si="11"/>
        <v>0</v>
      </c>
      <c r="T49" s="53">
        <f t="shared" si="11"/>
        <v>0</v>
      </c>
      <c r="U49" s="53">
        <f t="shared" si="11"/>
        <v>0</v>
      </c>
      <c r="V49" s="18"/>
    </row>
    <row r="50" spans="1:97" s="29" customFormat="1">
      <c r="A50" s="60" t="s">
        <v>130</v>
      </c>
      <c r="B50" s="53">
        <f xml:space="preserve"> 0 + B49</f>
        <v>0</v>
      </c>
      <c r="C50" s="53">
        <f t="shared" ref="C50:U50" si="12" xml:space="preserve"> B50 + C49</f>
        <v>0</v>
      </c>
      <c r="D50" s="53">
        <f t="shared" si="12"/>
        <v>0</v>
      </c>
      <c r="E50" s="53">
        <f t="shared" si="12"/>
        <v>0</v>
      </c>
      <c r="F50" s="53">
        <f t="shared" si="12"/>
        <v>0</v>
      </c>
      <c r="G50" s="53">
        <f t="shared" si="12"/>
        <v>0</v>
      </c>
      <c r="H50" s="53">
        <f t="shared" si="12"/>
        <v>0</v>
      </c>
      <c r="I50" s="53">
        <f t="shared" si="12"/>
        <v>0</v>
      </c>
      <c r="J50" s="101">
        <f t="shared" si="12"/>
        <v>0</v>
      </c>
      <c r="K50" s="53">
        <f t="shared" si="12"/>
        <v>0</v>
      </c>
      <c r="L50" s="174">
        <f t="shared" si="12"/>
        <v>0</v>
      </c>
      <c r="M50" s="53">
        <f t="shared" si="12"/>
        <v>0</v>
      </c>
      <c r="N50" s="53">
        <f t="shared" si="12"/>
        <v>0</v>
      </c>
      <c r="O50" s="53">
        <f t="shared" si="12"/>
        <v>0</v>
      </c>
      <c r="P50" s="53">
        <f t="shared" si="12"/>
        <v>0</v>
      </c>
      <c r="Q50" s="53">
        <f t="shared" si="12"/>
        <v>0</v>
      </c>
      <c r="R50" s="53">
        <f t="shared" si="12"/>
        <v>0</v>
      </c>
      <c r="S50" s="53">
        <f t="shared" si="12"/>
        <v>0</v>
      </c>
      <c r="T50" s="53">
        <f t="shared" si="12"/>
        <v>0</v>
      </c>
      <c r="U50" s="53">
        <f t="shared" si="12"/>
        <v>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0</v>
      </c>
      <c r="C51" s="87">
        <f t="shared" si="13"/>
        <v>0</v>
      </c>
      <c r="D51" s="87">
        <f t="shared" si="13"/>
        <v>0</v>
      </c>
      <c r="E51" s="87">
        <f t="shared" si="13"/>
        <v>0</v>
      </c>
      <c r="F51" s="87">
        <f t="shared" si="13"/>
        <v>0</v>
      </c>
      <c r="G51" s="87">
        <f t="shared" si="13"/>
        <v>0</v>
      </c>
      <c r="H51" s="87">
        <f t="shared" si="13"/>
        <v>0</v>
      </c>
      <c r="I51" s="87">
        <f t="shared" si="13"/>
        <v>0</v>
      </c>
      <c r="J51" s="102">
        <f t="shared" si="13"/>
        <v>0</v>
      </c>
      <c r="K51" s="82">
        <f t="shared" si="13"/>
        <v>0</v>
      </c>
      <c r="L51" s="175">
        <f t="shared" si="13"/>
        <v>0</v>
      </c>
      <c r="M51" s="87">
        <f t="shared" si="13"/>
        <v>12</v>
      </c>
      <c r="N51" s="87">
        <f t="shared" si="13"/>
        <v>13</v>
      </c>
      <c r="O51" s="87">
        <f t="shared" si="13"/>
        <v>14</v>
      </c>
      <c r="P51" s="87">
        <f t="shared" si="13"/>
        <v>15</v>
      </c>
      <c r="Q51" s="87">
        <f t="shared" si="13"/>
        <v>16</v>
      </c>
      <c r="R51" s="87">
        <f t="shared" si="13"/>
        <v>17</v>
      </c>
      <c r="S51" s="87">
        <f t="shared" si="13"/>
        <v>36</v>
      </c>
      <c r="T51" s="87">
        <f t="shared" si="13"/>
        <v>38</v>
      </c>
      <c r="U51" s="87">
        <f t="shared" si="13"/>
        <v>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133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122</v>
      </c>
      <c r="B53" s="89" t="e">
        <f t="shared" ref="B53:U53" si="14" xml:space="preserve"> MIN((B207/B51),1)</f>
        <v>#DIV/0!</v>
      </c>
      <c r="C53" s="89" t="e">
        <f t="shared" si="14"/>
        <v>#DIV/0!</v>
      </c>
      <c r="D53" s="89" t="e">
        <f t="shared" si="14"/>
        <v>#DIV/0!</v>
      </c>
      <c r="E53" s="89" t="e">
        <f t="shared" si="14"/>
        <v>#DIV/0!</v>
      </c>
      <c r="F53" s="89" t="e">
        <f t="shared" si="14"/>
        <v>#DIV/0!</v>
      </c>
      <c r="G53" s="89" t="e">
        <f t="shared" si="14"/>
        <v>#DIV/0!</v>
      </c>
      <c r="H53" s="89" t="e">
        <f t="shared" si="14"/>
        <v>#DIV/0!</v>
      </c>
      <c r="I53" s="89" t="e">
        <f t="shared" si="14"/>
        <v>#DIV/0!</v>
      </c>
      <c r="J53" s="103" t="e">
        <f t="shared" si="14"/>
        <v>#DIV/0!</v>
      </c>
      <c r="K53" s="89" t="e">
        <f t="shared" si="14"/>
        <v>#DIV/0!</v>
      </c>
      <c r="L53" s="176" t="e">
        <f t="shared" si="14"/>
        <v>#DIV/0!</v>
      </c>
      <c r="M53" s="89">
        <f t="shared" si="14"/>
        <v>1</v>
      </c>
      <c r="N53" s="89">
        <f t="shared" si="14"/>
        <v>1</v>
      </c>
      <c r="O53" s="89">
        <f t="shared" si="14"/>
        <v>1</v>
      </c>
      <c r="P53" s="89">
        <f t="shared" si="14"/>
        <v>1</v>
      </c>
      <c r="Q53" s="89">
        <f t="shared" si="14"/>
        <v>1</v>
      </c>
      <c r="R53" s="89">
        <f t="shared" si="14"/>
        <v>1</v>
      </c>
      <c r="S53" s="89">
        <f t="shared" si="14"/>
        <v>0.66666666666666663</v>
      </c>
      <c r="T53" s="89">
        <f t="shared" si="14"/>
        <v>0.65789473684210531</v>
      </c>
      <c r="U53" s="89">
        <f t="shared" si="14"/>
        <v>0.65</v>
      </c>
    </row>
    <row r="54" spans="1:97" s="18" customFormat="1">
      <c r="A54" s="74" t="s">
        <v>123</v>
      </c>
      <c r="B54" s="89" t="e">
        <f t="shared" ref="B54:U54" si="15" xml:space="preserve"> MIN(B208/B51,1)</f>
        <v>#DIV/0!</v>
      </c>
      <c r="C54" s="89" t="e">
        <f t="shared" si="15"/>
        <v>#DIV/0!</v>
      </c>
      <c r="D54" s="89" t="e">
        <f t="shared" si="15"/>
        <v>#DIV/0!</v>
      </c>
      <c r="E54" s="89" t="e">
        <f t="shared" si="15"/>
        <v>#DIV/0!</v>
      </c>
      <c r="F54" s="89" t="e">
        <f t="shared" si="15"/>
        <v>#DIV/0!</v>
      </c>
      <c r="G54" s="89" t="e">
        <f t="shared" si="15"/>
        <v>#DIV/0!</v>
      </c>
      <c r="H54" s="89" t="e">
        <f t="shared" si="15"/>
        <v>#DIV/0!</v>
      </c>
      <c r="I54" s="89" t="e">
        <f t="shared" si="15"/>
        <v>#DIV/0!</v>
      </c>
      <c r="J54" s="103" t="e">
        <f t="shared" si="15"/>
        <v>#DIV/0!</v>
      </c>
      <c r="K54" s="89" t="e">
        <f t="shared" si="15"/>
        <v>#DIV/0!</v>
      </c>
      <c r="L54" s="176" t="e">
        <f t="shared" si="15"/>
        <v>#DIV/0!</v>
      </c>
      <c r="M54" s="89">
        <f t="shared" si="15"/>
        <v>1</v>
      </c>
      <c r="N54" s="89">
        <f t="shared" si="15"/>
        <v>1</v>
      </c>
      <c r="O54" s="89">
        <f t="shared" si="15"/>
        <v>1</v>
      </c>
      <c r="P54" s="89">
        <f t="shared" si="15"/>
        <v>1</v>
      </c>
      <c r="Q54" s="89">
        <f t="shared" si="15"/>
        <v>1</v>
      </c>
      <c r="R54" s="89">
        <f t="shared" si="15"/>
        <v>1</v>
      </c>
      <c r="S54" s="89">
        <f t="shared" si="15"/>
        <v>0.80555555555555558</v>
      </c>
      <c r="T54" s="89">
        <f t="shared" si="15"/>
        <v>0.78947368421052633</v>
      </c>
      <c r="U54" s="89">
        <f t="shared" si="15"/>
        <v>0.77500000000000002</v>
      </c>
    </row>
    <row r="55" spans="1:97">
      <c r="A55" s="74" t="s">
        <v>124</v>
      </c>
      <c r="B55" s="90" t="e">
        <f t="shared" ref="B55:U55" si="16" xml:space="preserve"> MIN(B209/B51,1)</f>
        <v>#DIV/0!</v>
      </c>
      <c r="C55" s="90" t="e">
        <f t="shared" si="16"/>
        <v>#DIV/0!</v>
      </c>
      <c r="D55" s="90" t="e">
        <f t="shared" si="16"/>
        <v>#DIV/0!</v>
      </c>
      <c r="E55" s="90" t="e">
        <f t="shared" si="16"/>
        <v>#DIV/0!</v>
      </c>
      <c r="F55" s="90" t="e">
        <f t="shared" si="16"/>
        <v>#DIV/0!</v>
      </c>
      <c r="G55" s="90" t="e">
        <f t="shared" si="16"/>
        <v>#DIV/0!</v>
      </c>
      <c r="H55" s="90" t="e">
        <f t="shared" si="16"/>
        <v>#DIV/0!</v>
      </c>
      <c r="I55" s="90" t="e">
        <f t="shared" si="16"/>
        <v>#DIV/0!</v>
      </c>
      <c r="J55" s="104" t="e">
        <f t="shared" si="16"/>
        <v>#DIV/0!</v>
      </c>
      <c r="K55" s="90" t="e">
        <f t="shared" si="16"/>
        <v>#DIV/0!</v>
      </c>
      <c r="L55" s="177" t="e">
        <f t="shared" si="16"/>
        <v>#DIV/0!</v>
      </c>
      <c r="M55" s="90">
        <f t="shared" si="16"/>
        <v>1</v>
      </c>
      <c r="N55" s="90">
        <f t="shared" si="16"/>
        <v>0.92307692307692313</v>
      </c>
      <c r="O55" s="90">
        <f t="shared" si="16"/>
        <v>0.8571428571428571</v>
      </c>
      <c r="P55" s="90">
        <f t="shared" si="16"/>
        <v>0.8</v>
      </c>
      <c r="Q55" s="90">
        <f t="shared" si="16"/>
        <v>0.75</v>
      </c>
      <c r="R55" s="90">
        <f t="shared" si="16"/>
        <v>0.70588235294117652</v>
      </c>
      <c r="S55" s="90">
        <f t="shared" si="16"/>
        <v>0.33333333333333331</v>
      </c>
      <c r="T55" s="90">
        <f t="shared" si="16"/>
        <v>0.31578947368421051</v>
      </c>
      <c r="U55" s="90">
        <f t="shared" si="16"/>
        <v>0.3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125</v>
      </c>
      <c r="B56" s="90" t="e">
        <f t="shared" ref="B56:U56" si="17" xml:space="preserve"> MIN(1,B210/B51)</f>
        <v>#DIV/0!</v>
      </c>
      <c r="C56" s="90" t="e">
        <f t="shared" si="17"/>
        <v>#DIV/0!</v>
      </c>
      <c r="D56" s="90" t="e">
        <f t="shared" si="17"/>
        <v>#DIV/0!</v>
      </c>
      <c r="E56" s="90" t="e">
        <f t="shared" si="17"/>
        <v>#DIV/0!</v>
      </c>
      <c r="F56" s="90" t="e">
        <f t="shared" si="17"/>
        <v>#DIV/0!</v>
      </c>
      <c r="G56" s="90" t="e">
        <f t="shared" si="17"/>
        <v>#DIV/0!</v>
      </c>
      <c r="H56" s="90" t="e">
        <f t="shared" si="17"/>
        <v>#DIV/0!</v>
      </c>
      <c r="I56" s="90" t="e">
        <f t="shared" si="17"/>
        <v>#DIV/0!</v>
      </c>
      <c r="J56" s="104" t="e">
        <f t="shared" si="17"/>
        <v>#DIV/0!</v>
      </c>
      <c r="K56" s="90" t="e">
        <f t="shared" si="17"/>
        <v>#DIV/0!</v>
      </c>
      <c r="L56" s="177" t="e">
        <f t="shared" si="17"/>
        <v>#DIV/0!</v>
      </c>
      <c r="M56" s="90">
        <f t="shared" si="17"/>
        <v>1</v>
      </c>
      <c r="N56" s="90">
        <f t="shared" si="17"/>
        <v>1</v>
      </c>
      <c r="O56" s="90">
        <f t="shared" si="17"/>
        <v>1</v>
      </c>
      <c r="P56" s="90">
        <f t="shared" si="17"/>
        <v>1</v>
      </c>
      <c r="Q56" s="90">
        <f t="shared" si="17"/>
        <v>1</v>
      </c>
      <c r="R56" s="90">
        <f t="shared" si="17"/>
        <v>1</v>
      </c>
      <c r="S56" s="90">
        <f t="shared" si="17"/>
        <v>0.63888888888888884</v>
      </c>
      <c r="T56" s="90">
        <f t="shared" si="17"/>
        <v>0.60526315789473684</v>
      </c>
      <c r="U56" s="90">
        <f t="shared" si="17"/>
        <v>0.57499999999999996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126</v>
      </c>
      <c r="B57" s="90" t="e">
        <f t="shared" ref="B57:U57" si="18" xml:space="preserve"> MIN(1,B211/B51)</f>
        <v>#DIV/0!</v>
      </c>
      <c r="C57" s="90" t="e">
        <f t="shared" si="18"/>
        <v>#DIV/0!</v>
      </c>
      <c r="D57" s="90" t="e">
        <f t="shared" si="18"/>
        <v>#DIV/0!</v>
      </c>
      <c r="E57" s="90" t="e">
        <f t="shared" si="18"/>
        <v>#DIV/0!</v>
      </c>
      <c r="F57" s="90" t="e">
        <f t="shared" si="18"/>
        <v>#DIV/0!</v>
      </c>
      <c r="G57" s="90" t="e">
        <f t="shared" si="18"/>
        <v>#DIV/0!</v>
      </c>
      <c r="H57" s="90" t="e">
        <f t="shared" si="18"/>
        <v>#DIV/0!</v>
      </c>
      <c r="I57" s="90" t="e">
        <f t="shared" si="18"/>
        <v>#DIV/0!</v>
      </c>
      <c r="J57" s="104" t="e">
        <f t="shared" si="18"/>
        <v>#DIV/0!</v>
      </c>
      <c r="K57" s="90" t="e">
        <f t="shared" si="18"/>
        <v>#DIV/0!</v>
      </c>
      <c r="L57" s="177" t="e">
        <f t="shared" si="18"/>
        <v>#DIV/0!</v>
      </c>
      <c r="M57" s="90">
        <f t="shared" si="18"/>
        <v>1</v>
      </c>
      <c r="N57" s="90">
        <f t="shared" si="18"/>
        <v>1</v>
      </c>
      <c r="O57" s="90">
        <f t="shared" si="18"/>
        <v>1</v>
      </c>
      <c r="P57" s="90">
        <f t="shared" si="18"/>
        <v>1</v>
      </c>
      <c r="Q57" s="90">
        <f t="shared" si="18"/>
        <v>1</v>
      </c>
      <c r="R57" s="90">
        <f t="shared" si="18"/>
        <v>1</v>
      </c>
      <c r="S57" s="90">
        <f t="shared" si="18"/>
        <v>0.94444444444444442</v>
      </c>
      <c r="T57" s="90">
        <f t="shared" si="18"/>
        <v>0.89473684210526316</v>
      </c>
      <c r="U57" s="90">
        <f t="shared" si="18"/>
        <v>0.85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134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136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137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135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139</v>
      </c>
      <c r="B64" s="53" t="str">
        <f t="shared" ref="B64:U64" si="24" xml:space="preserve"> IF(OR(B3="Soldier",B3="Guardian",B3="Combat"),"Fast","Slow")</f>
        <v>Fast</v>
      </c>
      <c r="C64" s="53" t="str">
        <f t="shared" si="24"/>
        <v>Fast</v>
      </c>
      <c r="D64" s="53" t="str">
        <f t="shared" si="24"/>
        <v>Fast</v>
      </c>
      <c r="E64" s="53" t="str">
        <f t="shared" si="24"/>
        <v>Fast</v>
      </c>
      <c r="F64" s="53" t="str">
        <f t="shared" si="24"/>
        <v>Fast</v>
      </c>
      <c r="G64" s="53" t="str">
        <f t="shared" si="24"/>
        <v>Fast</v>
      </c>
      <c r="H64" s="53" t="str">
        <f t="shared" si="24"/>
        <v>Fast</v>
      </c>
      <c r="I64" s="53" t="str">
        <f t="shared" si="24"/>
        <v>Fast</v>
      </c>
      <c r="J64" s="101" t="str">
        <f t="shared" si="24"/>
        <v>Fast</v>
      </c>
      <c r="K64" s="53" t="str">
        <f t="shared" si="24"/>
        <v>Fast</v>
      </c>
      <c r="L64" s="174" t="str">
        <f t="shared" si="24"/>
        <v>Fast</v>
      </c>
      <c r="M64" s="53" t="str">
        <f t="shared" si="24"/>
        <v>Fast</v>
      </c>
      <c r="N64" s="53" t="str">
        <f t="shared" si="24"/>
        <v>Fast</v>
      </c>
      <c r="O64" s="53" t="str">
        <f t="shared" si="24"/>
        <v>Fast</v>
      </c>
      <c r="P64" s="53" t="str">
        <f t="shared" si="24"/>
        <v>Fast</v>
      </c>
      <c r="Q64" s="53" t="str">
        <f t="shared" si="24"/>
        <v>Fast</v>
      </c>
      <c r="R64" s="53" t="str">
        <f t="shared" si="24"/>
        <v>Fast</v>
      </c>
      <c r="S64" s="53" t="str">
        <f t="shared" si="24"/>
        <v>Fast</v>
      </c>
      <c r="T64" s="53" t="str">
        <f t="shared" si="24"/>
        <v>Fast</v>
      </c>
      <c r="U64" s="53" t="str">
        <f t="shared" si="24"/>
        <v>Fast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140</v>
      </c>
      <c r="B65" s="23">
        <f xml:space="preserve"> IF(B64="Slow",0.75,1)</f>
        <v>1</v>
      </c>
      <c r="C65" s="23">
        <f t="shared" ref="C65:U65" si="25" xml:space="preserve"> IF(C64="Slow",0.75,1)</f>
        <v>1</v>
      </c>
      <c r="D65" s="23">
        <f t="shared" si="25"/>
        <v>1</v>
      </c>
      <c r="E65" s="23">
        <f t="shared" si="25"/>
        <v>1</v>
      </c>
      <c r="F65" s="23">
        <f t="shared" si="25"/>
        <v>1</v>
      </c>
      <c r="G65" s="23">
        <f t="shared" si="25"/>
        <v>1</v>
      </c>
      <c r="H65" s="23">
        <f t="shared" si="25"/>
        <v>1</v>
      </c>
      <c r="I65" s="23">
        <f t="shared" si="25"/>
        <v>1</v>
      </c>
      <c r="J65" s="27">
        <f t="shared" si="25"/>
        <v>1</v>
      </c>
      <c r="K65" s="23">
        <f t="shared" si="25"/>
        <v>1</v>
      </c>
      <c r="L65" s="76">
        <f t="shared" si="25"/>
        <v>1</v>
      </c>
      <c r="M65" s="23">
        <f t="shared" si="25"/>
        <v>1</v>
      </c>
      <c r="N65" s="23">
        <f t="shared" si="25"/>
        <v>1</v>
      </c>
      <c r="O65" s="23">
        <f t="shared" si="25"/>
        <v>1</v>
      </c>
      <c r="P65" s="23">
        <f t="shared" si="25"/>
        <v>1</v>
      </c>
      <c r="Q65" s="23">
        <f t="shared" si="25"/>
        <v>1</v>
      </c>
      <c r="R65" s="23">
        <f t="shared" si="25"/>
        <v>1</v>
      </c>
      <c r="S65" s="23">
        <f t="shared" si="25"/>
        <v>1</v>
      </c>
      <c r="T65" s="23">
        <f t="shared" si="25"/>
        <v>1</v>
      </c>
      <c r="U65" s="23">
        <f t="shared" si="25"/>
        <v>1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141</v>
      </c>
      <c r="B66" s="8">
        <f xml:space="preserve"> B65</f>
        <v>1</v>
      </c>
      <c r="C66" s="8">
        <f xml:space="preserve"> B66+C65</f>
        <v>2</v>
      </c>
      <c r="D66" s="8">
        <f t="shared" ref="D66:U66" si="26" xml:space="preserve"> C66+D65</f>
        <v>3</v>
      </c>
      <c r="E66" s="8">
        <f t="shared" si="26"/>
        <v>4</v>
      </c>
      <c r="F66" s="8">
        <f t="shared" si="26"/>
        <v>5</v>
      </c>
      <c r="G66" s="8">
        <f t="shared" si="26"/>
        <v>6</v>
      </c>
      <c r="H66" s="8">
        <f t="shared" si="26"/>
        <v>7</v>
      </c>
      <c r="I66" s="8">
        <f t="shared" si="26"/>
        <v>8</v>
      </c>
      <c r="J66" s="26">
        <f t="shared" si="26"/>
        <v>9</v>
      </c>
      <c r="K66" s="8">
        <f t="shared" si="26"/>
        <v>10</v>
      </c>
      <c r="L66" s="28">
        <f t="shared" si="26"/>
        <v>11</v>
      </c>
      <c r="M66" s="8">
        <f t="shared" si="26"/>
        <v>12</v>
      </c>
      <c r="N66" s="8">
        <f t="shared" si="26"/>
        <v>13</v>
      </c>
      <c r="O66" s="8">
        <f t="shared" si="26"/>
        <v>14</v>
      </c>
      <c r="P66" s="8">
        <f t="shared" si="26"/>
        <v>15</v>
      </c>
      <c r="Q66" s="8">
        <f t="shared" si="26"/>
        <v>16</v>
      </c>
      <c r="R66" s="8">
        <f t="shared" si="26"/>
        <v>17</v>
      </c>
      <c r="S66" s="8">
        <f t="shared" si="26"/>
        <v>18</v>
      </c>
      <c r="T66" s="8">
        <f t="shared" si="26"/>
        <v>19</v>
      </c>
      <c r="U66" s="8">
        <f t="shared" si="26"/>
        <v>20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142</v>
      </c>
      <c r="B67" s="98">
        <f xml:space="preserve"> INT(B66)</f>
        <v>1</v>
      </c>
      <c r="C67" s="98">
        <f t="shared" ref="C67:U67" si="27" xml:space="preserve"> INT(C66)</f>
        <v>2</v>
      </c>
      <c r="D67" s="98">
        <f t="shared" si="27"/>
        <v>3</v>
      </c>
      <c r="E67" s="98">
        <f t="shared" si="27"/>
        <v>4</v>
      </c>
      <c r="F67" s="98">
        <f t="shared" si="27"/>
        <v>5</v>
      </c>
      <c r="G67" s="98">
        <f t="shared" si="27"/>
        <v>6</v>
      </c>
      <c r="H67" s="98">
        <f t="shared" si="27"/>
        <v>7</v>
      </c>
      <c r="I67" s="98">
        <f t="shared" si="27"/>
        <v>8</v>
      </c>
      <c r="J67" s="106">
        <f t="shared" si="27"/>
        <v>9</v>
      </c>
      <c r="K67" s="98">
        <f t="shared" si="27"/>
        <v>10</v>
      </c>
      <c r="L67" s="179">
        <f t="shared" si="27"/>
        <v>11</v>
      </c>
      <c r="M67" s="98">
        <f t="shared" si="27"/>
        <v>12</v>
      </c>
      <c r="N67" s="98">
        <f t="shared" si="27"/>
        <v>13</v>
      </c>
      <c r="O67" s="98">
        <f t="shared" si="27"/>
        <v>14</v>
      </c>
      <c r="P67" s="98">
        <f t="shared" si="27"/>
        <v>15</v>
      </c>
      <c r="Q67" s="98">
        <f t="shared" si="27"/>
        <v>16</v>
      </c>
      <c r="R67" s="98">
        <f t="shared" si="27"/>
        <v>17</v>
      </c>
      <c r="S67" s="98">
        <f t="shared" si="27"/>
        <v>18</v>
      </c>
      <c r="T67" s="98">
        <f t="shared" si="27"/>
        <v>19</v>
      </c>
      <c r="U67" s="98">
        <f t="shared" si="27"/>
        <v>20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2</v>
      </c>
      <c r="C71" s="15">
        <f t="shared" si="29"/>
        <v>2</v>
      </c>
      <c r="D71" s="15">
        <f t="shared" si="29"/>
        <v>2</v>
      </c>
      <c r="E71" s="15">
        <f t="shared" si="29"/>
        <v>2</v>
      </c>
      <c r="F71" s="15">
        <f t="shared" si="29"/>
        <v>2</v>
      </c>
      <c r="G71" s="15">
        <f t="shared" si="29"/>
        <v>2</v>
      </c>
      <c r="H71" s="15">
        <f t="shared" si="29"/>
        <v>2</v>
      </c>
      <c r="I71" s="15">
        <f t="shared" si="29"/>
        <v>2</v>
      </c>
      <c r="J71" s="25">
        <f t="shared" si="29"/>
        <v>2</v>
      </c>
      <c r="K71" s="15">
        <f t="shared" si="29"/>
        <v>3</v>
      </c>
      <c r="L71" s="180">
        <f t="shared" si="29"/>
        <v>3</v>
      </c>
      <c r="M71" s="15">
        <f t="shared" si="29"/>
        <v>3</v>
      </c>
      <c r="N71" s="15">
        <f t="shared" si="29"/>
        <v>3</v>
      </c>
      <c r="O71" s="15">
        <f t="shared" si="29"/>
        <v>4</v>
      </c>
      <c r="P71" s="15">
        <f t="shared" si="29"/>
        <v>4</v>
      </c>
      <c r="Q71" s="15">
        <f t="shared" si="29"/>
        <v>4</v>
      </c>
      <c r="R71" s="15">
        <f t="shared" si="29"/>
        <v>4</v>
      </c>
      <c r="S71" s="15">
        <f t="shared" si="29"/>
        <v>5</v>
      </c>
      <c r="T71" s="15">
        <f t="shared" si="29"/>
        <v>5</v>
      </c>
      <c r="U71" s="15">
        <f t="shared" si="29"/>
        <v>5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131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1</v>
      </c>
      <c r="T80" s="8">
        <f t="shared" si="33"/>
        <v>1</v>
      </c>
      <c r="U80" s="8">
        <f t="shared" si="33"/>
        <v>1</v>
      </c>
    </row>
    <row r="81" spans="1:22">
      <c r="A81" s="23" t="s">
        <v>157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145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2</v>
      </c>
      <c r="C84" s="8">
        <f t="shared" si="35"/>
        <v>3</v>
      </c>
      <c r="D84" s="8">
        <f t="shared" si="35"/>
        <v>3</v>
      </c>
      <c r="E84" s="8">
        <f t="shared" si="35"/>
        <v>4</v>
      </c>
      <c r="F84" s="8">
        <f t="shared" si="35"/>
        <v>4</v>
      </c>
      <c r="G84" s="8">
        <f t="shared" si="35"/>
        <v>5</v>
      </c>
      <c r="H84" s="8">
        <f t="shared" si="35"/>
        <v>5</v>
      </c>
      <c r="I84" s="8">
        <f t="shared" si="35"/>
        <v>6</v>
      </c>
      <c r="J84" s="26">
        <f t="shared" si="35"/>
        <v>6</v>
      </c>
      <c r="K84" s="8">
        <f t="shared" ref="K84:U84" si="36" xml:space="preserve"> J217 + INT(2+ $J$7/2) + INT(2+ (K$7 - $J$7)/2)</f>
        <v>8</v>
      </c>
      <c r="L84" s="28">
        <f t="shared" si="36"/>
        <v>9</v>
      </c>
      <c r="M84" s="8">
        <f t="shared" si="36"/>
        <v>9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4</v>
      </c>
      <c r="C85" s="8">
        <f t="shared" si="37"/>
        <v>5</v>
      </c>
      <c r="D85" s="8">
        <f t="shared" si="37"/>
        <v>5</v>
      </c>
      <c r="E85" s="8">
        <f t="shared" si="37"/>
        <v>6</v>
      </c>
      <c r="F85" s="8">
        <f t="shared" si="37"/>
        <v>6</v>
      </c>
      <c r="G85" s="8">
        <f t="shared" si="37"/>
        <v>7</v>
      </c>
      <c r="H85" s="8">
        <f t="shared" si="37"/>
        <v>7</v>
      </c>
      <c r="I85" s="8">
        <f t="shared" si="37"/>
        <v>8</v>
      </c>
      <c r="J85" s="26">
        <f t="shared" si="37"/>
        <v>8</v>
      </c>
      <c r="K85" s="8">
        <f t="shared" ref="K85:U85" si="38" xml:space="preserve"> J216 + INT(2+ $J$7/2) +  INT(2+ (K$7 - $J$7)/2)</f>
        <v>10</v>
      </c>
      <c r="L85" s="28">
        <f t="shared" si="38"/>
        <v>11</v>
      </c>
      <c r="M85" s="8">
        <f t="shared" si="38"/>
        <v>11</v>
      </c>
      <c r="N85" s="8">
        <f t="shared" si="38"/>
        <v>12</v>
      </c>
      <c r="O85" s="8">
        <f t="shared" si="38"/>
        <v>12</v>
      </c>
      <c r="P85" s="8">
        <f t="shared" si="38"/>
        <v>13</v>
      </c>
      <c r="Q85" s="8">
        <f t="shared" si="38"/>
        <v>13</v>
      </c>
      <c r="R85" s="8">
        <f t="shared" si="38"/>
        <v>14</v>
      </c>
      <c r="S85" s="8">
        <f t="shared" si="38"/>
        <v>14</v>
      </c>
      <c r="T85" s="8">
        <f t="shared" si="38"/>
        <v>15</v>
      </c>
      <c r="U85" s="8">
        <f t="shared" si="38"/>
        <v>15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8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11</v>
      </c>
      <c r="S86" s="8">
        <f t="shared" si="40"/>
        <v>11</v>
      </c>
      <c r="T86" s="8">
        <f t="shared" si="40"/>
        <v>12</v>
      </c>
      <c r="U86" s="8">
        <f t="shared" si="40"/>
        <v>12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143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23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23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1</v>
      </c>
      <c r="C95" s="23">
        <f t="shared" si="47"/>
        <v>1</v>
      </c>
      <c r="D95" s="23">
        <f t="shared" si="47"/>
        <v>1</v>
      </c>
      <c r="E95" s="23">
        <f t="shared" si="47"/>
        <v>1</v>
      </c>
      <c r="F95" s="23">
        <f t="shared" si="47"/>
        <v>1</v>
      </c>
      <c r="G95" s="23">
        <f t="shared" si="47"/>
        <v>1</v>
      </c>
      <c r="H95" s="23">
        <f t="shared" si="47"/>
        <v>1</v>
      </c>
      <c r="I95" s="23">
        <f t="shared" si="47"/>
        <v>1</v>
      </c>
      <c r="J95" s="27">
        <f t="shared" si="47"/>
        <v>1</v>
      </c>
      <c r="K95" s="23">
        <f t="shared" si="47"/>
        <v>1</v>
      </c>
      <c r="L95" s="76">
        <f t="shared" si="47"/>
        <v>1</v>
      </c>
      <c r="M95" s="23">
        <f t="shared" si="47"/>
        <v>1</v>
      </c>
      <c r="N95" s="23">
        <f t="shared" si="47"/>
        <v>1</v>
      </c>
      <c r="O95" s="23">
        <f t="shared" si="47"/>
        <v>1</v>
      </c>
      <c r="P95" s="23">
        <f t="shared" si="47"/>
        <v>1</v>
      </c>
      <c r="Q95" s="23">
        <f t="shared" si="47"/>
        <v>1</v>
      </c>
      <c r="R95" s="23">
        <f t="shared" si="47"/>
        <v>1</v>
      </c>
      <c r="S95" s="23">
        <f t="shared" si="47"/>
        <v>1</v>
      </c>
      <c r="T95" s="23">
        <f t="shared" si="47"/>
        <v>1</v>
      </c>
      <c r="U95" s="23">
        <f t="shared" si="47"/>
        <v>1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2</v>
      </c>
      <c r="C96" s="23">
        <f t="shared" si="48"/>
        <v>2</v>
      </c>
      <c r="D96" s="23">
        <f t="shared" si="48"/>
        <v>2</v>
      </c>
      <c r="E96" s="23">
        <f t="shared" si="48"/>
        <v>2</v>
      </c>
      <c r="F96" s="23">
        <f t="shared" si="48"/>
        <v>2</v>
      </c>
      <c r="G96" s="23">
        <f t="shared" si="48"/>
        <v>2</v>
      </c>
      <c r="H96" s="23">
        <f t="shared" si="48"/>
        <v>2</v>
      </c>
      <c r="I96" s="23">
        <f t="shared" si="48"/>
        <v>2</v>
      </c>
      <c r="J96" s="27">
        <f t="shared" si="48"/>
        <v>2</v>
      </c>
      <c r="K96" s="23">
        <f t="shared" si="48"/>
        <v>2</v>
      </c>
      <c r="L96" s="76">
        <f t="shared" si="48"/>
        <v>2</v>
      </c>
      <c r="M96" s="23">
        <f t="shared" si="48"/>
        <v>2</v>
      </c>
      <c r="N96" s="23">
        <f t="shared" si="48"/>
        <v>2</v>
      </c>
      <c r="O96" s="23">
        <f t="shared" si="48"/>
        <v>2</v>
      </c>
      <c r="P96" s="23">
        <f t="shared" si="48"/>
        <v>2</v>
      </c>
      <c r="Q96" s="23">
        <f t="shared" si="48"/>
        <v>2</v>
      </c>
      <c r="R96" s="23">
        <f t="shared" si="48"/>
        <v>2</v>
      </c>
      <c r="S96" s="23">
        <f t="shared" si="48"/>
        <v>2</v>
      </c>
      <c r="T96" s="23">
        <f t="shared" si="48"/>
        <v>2</v>
      </c>
      <c r="U96" s="23">
        <f t="shared" si="48"/>
        <v>2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50</v>
      </c>
      <c r="C115" s="8">
        <f t="shared" si="49"/>
        <v>55.000000000000007</v>
      </c>
      <c r="D115" s="8">
        <f t="shared" si="49"/>
        <v>55.000000000000007</v>
      </c>
      <c r="E115" s="8">
        <f t="shared" si="49"/>
        <v>60</v>
      </c>
      <c r="F115" s="8">
        <f t="shared" si="49"/>
        <v>60</v>
      </c>
      <c r="G115" s="8">
        <f t="shared" si="49"/>
        <v>65</v>
      </c>
      <c r="H115" s="8">
        <f t="shared" si="49"/>
        <v>70</v>
      </c>
      <c r="I115" s="8">
        <f t="shared" si="49"/>
        <v>80</v>
      </c>
      <c r="J115" s="26">
        <f t="shared" si="49"/>
        <v>85</v>
      </c>
      <c r="K115" s="8">
        <f t="shared" si="49"/>
        <v>95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55.000000000000007</v>
      </c>
      <c r="C116" s="8">
        <f t="shared" si="50"/>
        <v>60</v>
      </c>
      <c r="D116" s="8">
        <f t="shared" si="50"/>
        <v>60</v>
      </c>
      <c r="E116" s="8">
        <f t="shared" si="50"/>
        <v>65</v>
      </c>
      <c r="F116" s="8">
        <f t="shared" si="50"/>
        <v>65</v>
      </c>
      <c r="G116" s="8">
        <f t="shared" si="50"/>
        <v>70</v>
      </c>
      <c r="H116" s="8">
        <f t="shared" si="50"/>
        <v>75</v>
      </c>
      <c r="I116" s="8">
        <f t="shared" si="50"/>
        <v>85</v>
      </c>
      <c r="J116" s="26">
        <f t="shared" si="50"/>
        <v>90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55.000000000000007</v>
      </c>
      <c r="C117" s="8">
        <f t="shared" si="51"/>
        <v>60</v>
      </c>
      <c r="D117" s="8">
        <f t="shared" si="51"/>
        <v>60</v>
      </c>
      <c r="E117" s="8">
        <f t="shared" si="51"/>
        <v>65</v>
      </c>
      <c r="F117" s="8">
        <f t="shared" si="51"/>
        <v>65</v>
      </c>
      <c r="G117" s="8">
        <f t="shared" si="51"/>
        <v>70</v>
      </c>
      <c r="H117" s="8">
        <f t="shared" si="51"/>
        <v>75</v>
      </c>
      <c r="I117" s="8">
        <f t="shared" si="51"/>
        <v>85</v>
      </c>
      <c r="J117" s="26">
        <f t="shared" si="51"/>
        <v>90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44.999999999999993</v>
      </c>
      <c r="C118" s="8">
        <f t="shared" si="52"/>
        <v>50</v>
      </c>
      <c r="D118" s="8">
        <f t="shared" si="52"/>
        <v>50</v>
      </c>
      <c r="E118" s="8">
        <f t="shared" si="52"/>
        <v>55.000000000000007</v>
      </c>
      <c r="F118" s="8">
        <f t="shared" si="52"/>
        <v>55.000000000000007</v>
      </c>
      <c r="G118" s="8">
        <f t="shared" si="52"/>
        <v>60</v>
      </c>
      <c r="H118" s="8">
        <f t="shared" si="52"/>
        <v>65</v>
      </c>
      <c r="I118" s="8">
        <f t="shared" si="52"/>
        <v>75</v>
      </c>
      <c r="J118" s="26">
        <f t="shared" si="52"/>
        <v>80</v>
      </c>
      <c r="K118" s="8">
        <f t="shared" si="52"/>
        <v>95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5.0000000000000044</v>
      </c>
      <c r="D120" s="8">
        <f t="shared" si="53"/>
        <v>5.0000000000000044</v>
      </c>
      <c r="E120" s="8">
        <f t="shared" si="53"/>
        <v>9.9999999999999982</v>
      </c>
      <c r="F120" s="8">
        <f t="shared" si="53"/>
        <v>9.9999999999999982</v>
      </c>
      <c r="G120" s="8">
        <f t="shared" si="53"/>
        <v>15.000000000000002</v>
      </c>
      <c r="H120" s="8">
        <f t="shared" si="53"/>
        <v>19.999999999999996</v>
      </c>
      <c r="I120" s="8">
        <f t="shared" si="53"/>
        <v>30.000000000000004</v>
      </c>
      <c r="J120" s="26">
        <f t="shared" si="53"/>
        <v>35</v>
      </c>
      <c r="K120" s="8">
        <f t="shared" si="53"/>
        <v>44.999999999999993</v>
      </c>
      <c r="L120" s="28">
        <f t="shared" si="53"/>
        <v>55.000000000000007</v>
      </c>
      <c r="M120" s="8">
        <f t="shared" si="53"/>
        <v>60</v>
      </c>
      <c r="N120" s="8">
        <f t="shared" si="53"/>
        <v>65</v>
      </c>
      <c r="O120" s="8">
        <f t="shared" si="53"/>
        <v>75</v>
      </c>
      <c r="P120" s="8">
        <f t="shared" si="53"/>
        <v>80</v>
      </c>
      <c r="Q120" s="8">
        <f t="shared" si="53"/>
        <v>90</v>
      </c>
      <c r="R120" s="8">
        <f t="shared" si="53"/>
        <v>95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5.0000000000000044</v>
      </c>
      <c r="C121" s="8">
        <f t="shared" si="54"/>
        <v>9.9999999999999982</v>
      </c>
      <c r="D121" s="8">
        <f t="shared" si="54"/>
        <v>9.9999999999999982</v>
      </c>
      <c r="E121" s="8">
        <f t="shared" si="54"/>
        <v>15.000000000000002</v>
      </c>
      <c r="F121" s="8">
        <f t="shared" si="54"/>
        <v>15.000000000000002</v>
      </c>
      <c r="G121" s="8">
        <f t="shared" si="54"/>
        <v>19.999999999999996</v>
      </c>
      <c r="H121" s="8">
        <f t="shared" si="54"/>
        <v>25</v>
      </c>
      <c r="I121" s="8">
        <f t="shared" si="54"/>
        <v>35</v>
      </c>
      <c r="J121" s="26">
        <f t="shared" si="54"/>
        <v>40</v>
      </c>
      <c r="K121" s="8">
        <f t="shared" si="54"/>
        <v>55.000000000000007</v>
      </c>
      <c r="L121" s="28">
        <f t="shared" si="54"/>
        <v>65</v>
      </c>
      <c r="M121" s="8">
        <f t="shared" si="54"/>
        <v>70</v>
      </c>
      <c r="N121" s="8">
        <f t="shared" si="54"/>
        <v>80</v>
      </c>
      <c r="O121" s="8">
        <f t="shared" si="54"/>
        <v>85</v>
      </c>
      <c r="P121" s="8">
        <f t="shared" si="54"/>
        <v>95</v>
      </c>
      <c r="Q121" s="8">
        <f t="shared" si="54"/>
        <v>100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5.0000000000000044</v>
      </c>
      <c r="C122" s="8">
        <f t="shared" si="55"/>
        <v>9.9999999999999982</v>
      </c>
      <c r="D122" s="8">
        <f t="shared" si="55"/>
        <v>9.9999999999999982</v>
      </c>
      <c r="E122" s="8">
        <f t="shared" si="55"/>
        <v>15.000000000000002</v>
      </c>
      <c r="F122" s="8">
        <f t="shared" si="55"/>
        <v>15.000000000000002</v>
      </c>
      <c r="G122" s="8">
        <f t="shared" si="55"/>
        <v>19.999999999999996</v>
      </c>
      <c r="H122" s="8">
        <f t="shared" si="55"/>
        <v>25</v>
      </c>
      <c r="I122" s="8">
        <f t="shared" si="55"/>
        <v>35</v>
      </c>
      <c r="J122" s="26">
        <f t="shared" si="55"/>
        <v>40</v>
      </c>
      <c r="K122" s="8">
        <f t="shared" si="55"/>
        <v>55.000000000000007</v>
      </c>
      <c r="L122" s="28">
        <f t="shared" si="55"/>
        <v>65</v>
      </c>
      <c r="M122" s="8">
        <f t="shared" si="55"/>
        <v>70</v>
      </c>
      <c r="N122" s="8">
        <f t="shared" si="55"/>
        <v>80</v>
      </c>
      <c r="O122" s="8">
        <f t="shared" si="55"/>
        <v>85</v>
      </c>
      <c r="P122" s="8">
        <f t="shared" si="55"/>
        <v>95</v>
      </c>
      <c r="Q122" s="8">
        <f t="shared" si="55"/>
        <v>100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0</v>
      </c>
      <c r="D123" s="8">
        <f t="shared" si="56"/>
        <v>0</v>
      </c>
      <c r="E123" s="8">
        <f t="shared" si="56"/>
        <v>5.0000000000000044</v>
      </c>
      <c r="F123" s="8">
        <f t="shared" si="56"/>
        <v>5.0000000000000044</v>
      </c>
      <c r="G123" s="8">
        <f t="shared" si="56"/>
        <v>9.9999999999999982</v>
      </c>
      <c r="H123" s="8">
        <f t="shared" si="56"/>
        <v>15.000000000000002</v>
      </c>
      <c r="I123" s="8">
        <f t="shared" si="56"/>
        <v>25</v>
      </c>
      <c r="J123" s="26">
        <f t="shared" si="56"/>
        <v>30.000000000000004</v>
      </c>
      <c r="K123" s="8">
        <f t="shared" si="56"/>
        <v>44.999999999999993</v>
      </c>
      <c r="L123" s="28">
        <f t="shared" si="56"/>
        <v>55.000000000000007</v>
      </c>
      <c r="M123" s="8">
        <f t="shared" si="56"/>
        <v>60</v>
      </c>
      <c r="N123" s="8">
        <f t="shared" si="56"/>
        <v>75</v>
      </c>
      <c r="O123" s="8">
        <f t="shared" si="56"/>
        <v>80</v>
      </c>
      <c r="P123" s="8">
        <f t="shared" si="56"/>
        <v>90</v>
      </c>
      <c r="Q123" s="8">
        <f t="shared" si="56"/>
        <v>95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5.0000000000000044</v>
      </c>
      <c r="M125" s="8">
        <f t="shared" si="57"/>
        <v>9.9999999999999982</v>
      </c>
      <c r="N125" s="8">
        <f t="shared" si="57"/>
        <v>15.000000000000002</v>
      </c>
      <c r="O125" s="8">
        <f t="shared" si="57"/>
        <v>25</v>
      </c>
      <c r="P125" s="8">
        <f t="shared" si="57"/>
        <v>30.000000000000004</v>
      </c>
      <c r="Q125" s="8">
        <f t="shared" si="57"/>
        <v>40</v>
      </c>
      <c r="R125" s="8">
        <f t="shared" si="57"/>
        <v>44.999999999999993</v>
      </c>
      <c r="S125" s="8">
        <f t="shared" si="57"/>
        <v>50</v>
      </c>
      <c r="T125" s="8">
        <f t="shared" si="57"/>
        <v>60</v>
      </c>
      <c r="U125" s="8">
        <f t="shared" si="57"/>
        <v>65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5.0000000000000044</v>
      </c>
      <c r="L126" s="28">
        <f t="shared" si="58"/>
        <v>15.000000000000002</v>
      </c>
      <c r="M126" s="8">
        <f t="shared" si="58"/>
        <v>19.999999999999996</v>
      </c>
      <c r="N126" s="8">
        <f t="shared" si="58"/>
        <v>30.000000000000004</v>
      </c>
      <c r="O126" s="8">
        <f t="shared" si="58"/>
        <v>35</v>
      </c>
      <c r="P126" s="8">
        <f t="shared" si="58"/>
        <v>44.999999999999993</v>
      </c>
      <c r="Q126" s="8">
        <f t="shared" si="58"/>
        <v>50</v>
      </c>
      <c r="R126" s="8">
        <f t="shared" si="58"/>
        <v>60</v>
      </c>
      <c r="S126" s="8">
        <f t="shared" si="58"/>
        <v>65</v>
      </c>
      <c r="T126" s="8">
        <f t="shared" si="58"/>
        <v>75</v>
      </c>
      <c r="U126" s="8">
        <f t="shared" si="58"/>
        <v>80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5.0000000000000044</v>
      </c>
      <c r="L127" s="28">
        <f t="shared" si="59"/>
        <v>15.000000000000002</v>
      </c>
      <c r="M127" s="8">
        <f t="shared" si="59"/>
        <v>19.999999999999996</v>
      </c>
      <c r="N127" s="8">
        <f t="shared" si="59"/>
        <v>30.000000000000004</v>
      </c>
      <c r="O127" s="8">
        <f t="shared" si="59"/>
        <v>35</v>
      </c>
      <c r="P127" s="8">
        <f t="shared" si="59"/>
        <v>44.999999999999993</v>
      </c>
      <c r="Q127" s="8">
        <f t="shared" si="59"/>
        <v>50</v>
      </c>
      <c r="R127" s="8">
        <f t="shared" si="59"/>
        <v>60</v>
      </c>
      <c r="S127" s="8">
        <f t="shared" si="59"/>
        <v>65</v>
      </c>
      <c r="T127" s="8">
        <f t="shared" si="59"/>
        <v>75</v>
      </c>
      <c r="U127" s="8">
        <f t="shared" si="59"/>
        <v>80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0</v>
      </c>
      <c r="L128" s="28">
        <f t="shared" si="60"/>
        <v>5.0000000000000044</v>
      </c>
      <c r="M128" s="8">
        <f t="shared" si="60"/>
        <v>9.9999999999999982</v>
      </c>
      <c r="N128" s="8">
        <f t="shared" si="60"/>
        <v>25</v>
      </c>
      <c r="O128" s="8">
        <f t="shared" si="60"/>
        <v>30.000000000000004</v>
      </c>
      <c r="P128" s="8">
        <f t="shared" si="60"/>
        <v>40</v>
      </c>
      <c r="Q128" s="8">
        <f t="shared" si="60"/>
        <v>44.999999999999993</v>
      </c>
      <c r="R128" s="8">
        <f t="shared" si="60"/>
        <v>55.000000000000007</v>
      </c>
      <c r="S128" s="8">
        <f t="shared" si="60"/>
        <v>60</v>
      </c>
      <c r="T128" s="8">
        <f t="shared" si="60"/>
        <v>70</v>
      </c>
      <c r="U128" s="8">
        <f t="shared" si="60"/>
        <v>75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80</v>
      </c>
      <c r="C132" s="8">
        <f t="shared" si="61"/>
        <v>85</v>
      </c>
      <c r="D132" s="8">
        <f t="shared" si="61"/>
        <v>85</v>
      </c>
      <c r="E132" s="8">
        <f t="shared" si="61"/>
        <v>90</v>
      </c>
      <c r="F132" s="8">
        <f t="shared" si="61"/>
        <v>90</v>
      </c>
      <c r="G132" s="8">
        <f t="shared" si="61"/>
        <v>95</v>
      </c>
      <c r="H132" s="8">
        <f t="shared" si="61"/>
        <v>95</v>
      </c>
      <c r="I132" s="8">
        <f t="shared" si="61"/>
        <v>100</v>
      </c>
      <c r="J132" s="26">
        <f t="shared" si="61"/>
        <v>100</v>
      </c>
      <c r="K132" s="8">
        <f t="shared" si="61"/>
        <v>100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85</v>
      </c>
      <c r="C133" s="8">
        <f t="shared" si="62"/>
        <v>90</v>
      </c>
      <c r="D133" s="8">
        <f t="shared" si="62"/>
        <v>90</v>
      </c>
      <c r="E133" s="8">
        <f t="shared" si="62"/>
        <v>95</v>
      </c>
      <c r="F133" s="8">
        <f t="shared" si="62"/>
        <v>95</v>
      </c>
      <c r="G133" s="8">
        <f t="shared" si="62"/>
        <v>100</v>
      </c>
      <c r="H133" s="8">
        <f t="shared" si="62"/>
        <v>100</v>
      </c>
      <c r="I133" s="8">
        <f t="shared" si="62"/>
        <v>100</v>
      </c>
      <c r="J133" s="26">
        <f t="shared" si="62"/>
        <v>100</v>
      </c>
      <c r="K133" s="8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85</v>
      </c>
      <c r="C134" s="8">
        <f t="shared" si="63"/>
        <v>90</v>
      </c>
      <c r="D134" s="8">
        <f t="shared" si="63"/>
        <v>90</v>
      </c>
      <c r="E134" s="8">
        <f t="shared" si="63"/>
        <v>95</v>
      </c>
      <c r="F134" s="8">
        <f t="shared" si="63"/>
        <v>95</v>
      </c>
      <c r="G134" s="8">
        <f t="shared" si="63"/>
        <v>100</v>
      </c>
      <c r="H134" s="8">
        <f t="shared" si="63"/>
        <v>100</v>
      </c>
      <c r="I134" s="8">
        <f t="shared" si="63"/>
        <v>100</v>
      </c>
      <c r="J134" s="26">
        <f t="shared" si="63"/>
        <v>100</v>
      </c>
      <c r="K134" s="8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75</v>
      </c>
      <c r="C135" s="8">
        <f t="shared" si="64"/>
        <v>80</v>
      </c>
      <c r="D135" s="8">
        <f t="shared" si="64"/>
        <v>80</v>
      </c>
      <c r="E135" s="8">
        <f t="shared" si="64"/>
        <v>85</v>
      </c>
      <c r="F135" s="8">
        <f t="shared" si="64"/>
        <v>85</v>
      </c>
      <c r="G135" s="8">
        <f t="shared" si="64"/>
        <v>90</v>
      </c>
      <c r="H135" s="8">
        <f t="shared" si="64"/>
        <v>90</v>
      </c>
      <c r="I135" s="8">
        <f t="shared" si="64"/>
        <v>95</v>
      </c>
      <c r="J135" s="26">
        <f t="shared" si="64"/>
        <v>95</v>
      </c>
      <c r="K135" s="8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55.000000000000007</v>
      </c>
      <c r="C137" s="8">
        <f t="shared" si="65"/>
        <v>60</v>
      </c>
      <c r="D137" s="8">
        <f t="shared" si="65"/>
        <v>60</v>
      </c>
      <c r="E137" s="8">
        <f t="shared" si="65"/>
        <v>65</v>
      </c>
      <c r="F137" s="8">
        <f t="shared" si="65"/>
        <v>65</v>
      </c>
      <c r="G137" s="8">
        <f t="shared" si="65"/>
        <v>70</v>
      </c>
      <c r="H137" s="8">
        <f t="shared" si="65"/>
        <v>70</v>
      </c>
      <c r="I137" s="8">
        <f t="shared" si="65"/>
        <v>75</v>
      </c>
      <c r="J137" s="26">
        <f t="shared" si="65"/>
        <v>75</v>
      </c>
      <c r="K137" s="8">
        <f t="shared" si="65"/>
        <v>80</v>
      </c>
      <c r="L137" s="28">
        <f t="shared" si="65"/>
        <v>85</v>
      </c>
      <c r="M137" s="8">
        <f t="shared" si="65"/>
        <v>85</v>
      </c>
      <c r="N137" s="8">
        <f t="shared" si="65"/>
        <v>85</v>
      </c>
      <c r="O137" s="8">
        <f t="shared" si="65"/>
        <v>90</v>
      </c>
      <c r="P137" s="8">
        <f t="shared" si="65"/>
        <v>90</v>
      </c>
      <c r="Q137" s="8">
        <f t="shared" si="65"/>
        <v>95</v>
      </c>
      <c r="R137" s="8">
        <f t="shared" si="65"/>
        <v>95</v>
      </c>
      <c r="S137" s="8">
        <f t="shared" si="65"/>
        <v>95</v>
      </c>
      <c r="T137" s="8">
        <f t="shared" si="65"/>
        <v>100</v>
      </c>
      <c r="U137" s="8">
        <f t="shared" si="65"/>
        <v>100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60</v>
      </c>
      <c r="C138" s="8">
        <f t="shared" si="66"/>
        <v>65</v>
      </c>
      <c r="D138" s="8">
        <f t="shared" si="66"/>
        <v>65</v>
      </c>
      <c r="E138" s="8">
        <f t="shared" si="66"/>
        <v>70</v>
      </c>
      <c r="F138" s="8">
        <f t="shared" si="66"/>
        <v>70</v>
      </c>
      <c r="G138" s="8">
        <f t="shared" si="66"/>
        <v>75</v>
      </c>
      <c r="H138" s="8">
        <f t="shared" si="66"/>
        <v>75</v>
      </c>
      <c r="I138" s="8">
        <f t="shared" si="66"/>
        <v>80</v>
      </c>
      <c r="J138" s="26">
        <f t="shared" si="66"/>
        <v>80</v>
      </c>
      <c r="K138" s="8">
        <f t="shared" si="66"/>
        <v>90</v>
      </c>
      <c r="L138" s="28">
        <f t="shared" si="66"/>
        <v>95</v>
      </c>
      <c r="M138" s="8">
        <f t="shared" si="66"/>
        <v>95</v>
      </c>
      <c r="N138" s="8">
        <f t="shared" si="66"/>
        <v>100</v>
      </c>
      <c r="O138" s="8">
        <f t="shared" si="66"/>
        <v>100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60</v>
      </c>
      <c r="C139" s="8">
        <f t="shared" si="67"/>
        <v>65</v>
      </c>
      <c r="D139" s="8">
        <f t="shared" si="67"/>
        <v>65</v>
      </c>
      <c r="E139" s="8">
        <f t="shared" si="67"/>
        <v>70</v>
      </c>
      <c r="F139" s="8">
        <f t="shared" si="67"/>
        <v>70</v>
      </c>
      <c r="G139" s="8">
        <f t="shared" si="67"/>
        <v>75</v>
      </c>
      <c r="H139" s="8">
        <f t="shared" si="67"/>
        <v>75</v>
      </c>
      <c r="I139" s="8">
        <f t="shared" si="67"/>
        <v>80</v>
      </c>
      <c r="J139" s="26">
        <f t="shared" si="67"/>
        <v>80</v>
      </c>
      <c r="K139" s="8">
        <f t="shared" si="67"/>
        <v>90</v>
      </c>
      <c r="L139" s="28">
        <f t="shared" si="67"/>
        <v>95</v>
      </c>
      <c r="M139" s="8">
        <f t="shared" si="67"/>
        <v>95</v>
      </c>
      <c r="N139" s="8">
        <f t="shared" si="67"/>
        <v>100</v>
      </c>
      <c r="O139" s="8">
        <f t="shared" si="67"/>
        <v>100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50</v>
      </c>
      <c r="C140" s="8">
        <f t="shared" si="68"/>
        <v>55.000000000000007</v>
      </c>
      <c r="D140" s="8">
        <f t="shared" si="68"/>
        <v>55.000000000000007</v>
      </c>
      <c r="E140" s="8">
        <f t="shared" si="68"/>
        <v>60</v>
      </c>
      <c r="F140" s="8">
        <f t="shared" si="68"/>
        <v>60</v>
      </c>
      <c r="G140" s="8">
        <f t="shared" si="68"/>
        <v>65</v>
      </c>
      <c r="H140" s="8">
        <f t="shared" si="68"/>
        <v>65</v>
      </c>
      <c r="I140" s="8">
        <f t="shared" si="68"/>
        <v>70</v>
      </c>
      <c r="J140" s="26">
        <f t="shared" si="68"/>
        <v>70</v>
      </c>
      <c r="K140" s="8">
        <f t="shared" si="68"/>
        <v>80</v>
      </c>
      <c r="L140" s="28">
        <f t="shared" si="68"/>
        <v>85</v>
      </c>
      <c r="M140" s="8">
        <f t="shared" si="68"/>
        <v>85</v>
      </c>
      <c r="N140" s="8">
        <f t="shared" si="68"/>
        <v>95</v>
      </c>
      <c r="O140" s="8">
        <f t="shared" si="68"/>
        <v>95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30.000000000000004</v>
      </c>
      <c r="C142" s="8">
        <f t="shared" si="69"/>
        <v>35</v>
      </c>
      <c r="D142" s="8">
        <f t="shared" si="69"/>
        <v>35</v>
      </c>
      <c r="E142" s="8">
        <f t="shared" si="69"/>
        <v>40</v>
      </c>
      <c r="F142" s="8">
        <f t="shared" si="69"/>
        <v>40</v>
      </c>
      <c r="G142" s="8">
        <f t="shared" si="69"/>
        <v>44.999999999999993</v>
      </c>
      <c r="H142" s="8">
        <f t="shared" si="69"/>
        <v>44.999999999999993</v>
      </c>
      <c r="I142" s="8">
        <f t="shared" si="69"/>
        <v>50</v>
      </c>
      <c r="J142" s="26">
        <f t="shared" si="69"/>
        <v>50</v>
      </c>
      <c r="K142" s="8">
        <f t="shared" si="69"/>
        <v>55.000000000000007</v>
      </c>
      <c r="L142" s="28">
        <f t="shared" si="69"/>
        <v>60</v>
      </c>
      <c r="M142" s="8">
        <f t="shared" si="69"/>
        <v>60</v>
      </c>
      <c r="N142" s="8">
        <f t="shared" si="69"/>
        <v>60</v>
      </c>
      <c r="O142" s="8">
        <f t="shared" si="69"/>
        <v>65</v>
      </c>
      <c r="P142" s="8">
        <f t="shared" si="69"/>
        <v>65</v>
      </c>
      <c r="Q142" s="8">
        <f t="shared" si="69"/>
        <v>70</v>
      </c>
      <c r="R142" s="8">
        <f t="shared" si="69"/>
        <v>70</v>
      </c>
      <c r="S142" s="8">
        <f t="shared" si="69"/>
        <v>70</v>
      </c>
      <c r="T142" s="8">
        <f t="shared" si="69"/>
        <v>75</v>
      </c>
      <c r="U142" s="8">
        <f t="shared" si="69"/>
        <v>75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35</v>
      </c>
      <c r="C143" s="8">
        <f t="shared" si="70"/>
        <v>40</v>
      </c>
      <c r="D143" s="8">
        <f t="shared" si="70"/>
        <v>40</v>
      </c>
      <c r="E143" s="8">
        <f t="shared" si="70"/>
        <v>44.999999999999993</v>
      </c>
      <c r="F143" s="8">
        <f t="shared" si="70"/>
        <v>44.999999999999993</v>
      </c>
      <c r="G143" s="8">
        <f t="shared" si="70"/>
        <v>50</v>
      </c>
      <c r="H143" s="8">
        <f t="shared" si="70"/>
        <v>50</v>
      </c>
      <c r="I143" s="8">
        <f t="shared" si="70"/>
        <v>55.000000000000007</v>
      </c>
      <c r="J143" s="26">
        <f t="shared" si="70"/>
        <v>55.000000000000007</v>
      </c>
      <c r="K143" s="8">
        <f t="shared" si="70"/>
        <v>65</v>
      </c>
      <c r="L143" s="28">
        <f t="shared" si="70"/>
        <v>70</v>
      </c>
      <c r="M143" s="8">
        <f t="shared" si="70"/>
        <v>70</v>
      </c>
      <c r="N143" s="8">
        <f t="shared" si="70"/>
        <v>75</v>
      </c>
      <c r="O143" s="8">
        <f t="shared" si="70"/>
        <v>75</v>
      </c>
      <c r="P143" s="8">
        <f t="shared" si="70"/>
        <v>80</v>
      </c>
      <c r="Q143" s="8">
        <f t="shared" si="70"/>
        <v>80</v>
      </c>
      <c r="R143" s="8">
        <f t="shared" si="70"/>
        <v>85</v>
      </c>
      <c r="S143" s="8">
        <f t="shared" si="70"/>
        <v>85</v>
      </c>
      <c r="T143" s="8">
        <f t="shared" si="70"/>
        <v>90</v>
      </c>
      <c r="U143" s="8">
        <f t="shared" si="70"/>
        <v>90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35</v>
      </c>
      <c r="C144" s="8">
        <f t="shared" si="71"/>
        <v>40</v>
      </c>
      <c r="D144" s="8">
        <f t="shared" si="71"/>
        <v>40</v>
      </c>
      <c r="E144" s="8">
        <f t="shared" si="71"/>
        <v>44.999999999999993</v>
      </c>
      <c r="F144" s="8">
        <f t="shared" si="71"/>
        <v>44.999999999999993</v>
      </c>
      <c r="G144" s="8">
        <f t="shared" si="71"/>
        <v>50</v>
      </c>
      <c r="H144" s="8">
        <f t="shared" si="71"/>
        <v>50</v>
      </c>
      <c r="I144" s="8">
        <f t="shared" si="71"/>
        <v>55.000000000000007</v>
      </c>
      <c r="J144" s="26">
        <f t="shared" si="71"/>
        <v>55.000000000000007</v>
      </c>
      <c r="K144" s="8">
        <f t="shared" si="71"/>
        <v>65</v>
      </c>
      <c r="L144" s="28">
        <f t="shared" si="71"/>
        <v>70</v>
      </c>
      <c r="M144" s="8">
        <f t="shared" si="71"/>
        <v>70</v>
      </c>
      <c r="N144" s="8">
        <f t="shared" si="71"/>
        <v>75</v>
      </c>
      <c r="O144" s="8">
        <f t="shared" si="71"/>
        <v>75</v>
      </c>
      <c r="P144" s="8">
        <f t="shared" si="71"/>
        <v>80</v>
      </c>
      <c r="Q144" s="8">
        <f t="shared" si="71"/>
        <v>80</v>
      </c>
      <c r="R144" s="8">
        <f t="shared" si="71"/>
        <v>85</v>
      </c>
      <c r="S144" s="8">
        <f t="shared" si="71"/>
        <v>85</v>
      </c>
      <c r="T144" s="8">
        <f t="shared" si="71"/>
        <v>90</v>
      </c>
      <c r="U144" s="8">
        <f t="shared" si="71"/>
        <v>90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25</v>
      </c>
      <c r="C145" s="8">
        <f t="shared" si="72"/>
        <v>30.000000000000004</v>
      </c>
      <c r="D145" s="8">
        <f t="shared" si="72"/>
        <v>30.000000000000004</v>
      </c>
      <c r="E145" s="8">
        <f t="shared" si="72"/>
        <v>35</v>
      </c>
      <c r="F145" s="8">
        <f t="shared" si="72"/>
        <v>35</v>
      </c>
      <c r="G145" s="8">
        <f t="shared" si="72"/>
        <v>40</v>
      </c>
      <c r="H145" s="8">
        <f t="shared" si="72"/>
        <v>40</v>
      </c>
      <c r="I145" s="8">
        <f t="shared" si="72"/>
        <v>44.999999999999993</v>
      </c>
      <c r="J145" s="26">
        <f t="shared" si="72"/>
        <v>44.999999999999993</v>
      </c>
      <c r="K145" s="8">
        <f t="shared" si="72"/>
        <v>55.000000000000007</v>
      </c>
      <c r="L145" s="28">
        <f t="shared" si="72"/>
        <v>60</v>
      </c>
      <c r="M145" s="8">
        <f t="shared" si="72"/>
        <v>60</v>
      </c>
      <c r="N145" s="8">
        <f t="shared" si="72"/>
        <v>70</v>
      </c>
      <c r="O145" s="8">
        <f t="shared" si="72"/>
        <v>70</v>
      </c>
      <c r="P145" s="8">
        <f t="shared" si="72"/>
        <v>75</v>
      </c>
      <c r="Q145" s="8">
        <f t="shared" si="72"/>
        <v>75</v>
      </c>
      <c r="R145" s="8">
        <f t="shared" si="72"/>
        <v>80</v>
      </c>
      <c r="S145" s="8">
        <f t="shared" si="72"/>
        <v>80</v>
      </c>
      <c r="T145" s="8">
        <f t="shared" si="72"/>
        <v>85</v>
      </c>
      <c r="U145" s="8">
        <f t="shared" si="72"/>
        <v>85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55.000000000000007</v>
      </c>
      <c r="C149" s="8">
        <f t="shared" si="73"/>
        <v>60</v>
      </c>
      <c r="D149" s="8">
        <f t="shared" si="73"/>
        <v>60</v>
      </c>
      <c r="E149" s="8">
        <f t="shared" si="73"/>
        <v>65</v>
      </c>
      <c r="F149" s="8">
        <f t="shared" si="73"/>
        <v>65</v>
      </c>
      <c r="G149" s="8">
        <f t="shared" si="73"/>
        <v>70</v>
      </c>
      <c r="H149" s="8">
        <f t="shared" si="73"/>
        <v>70</v>
      </c>
      <c r="I149" s="8">
        <f t="shared" si="73"/>
        <v>75</v>
      </c>
      <c r="J149" s="26">
        <f t="shared" si="73"/>
        <v>75</v>
      </c>
      <c r="K149" s="8">
        <f t="shared" si="73"/>
        <v>80</v>
      </c>
      <c r="L149" s="28">
        <f t="shared" si="73"/>
        <v>85</v>
      </c>
      <c r="M149" s="8">
        <f t="shared" si="73"/>
        <v>85</v>
      </c>
      <c r="N149" s="8">
        <f t="shared" si="73"/>
        <v>85</v>
      </c>
      <c r="O149" s="8">
        <f t="shared" si="73"/>
        <v>90</v>
      </c>
      <c r="P149" s="8">
        <f t="shared" si="73"/>
        <v>90</v>
      </c>
      <c r="Q149" s="8">
        <f t="shared" si="73"/>
        <v>95</v>
      </c>
      <c r="R149" s="8">
        <f t="shared" si="73"/>
        <v>95</v>
      </c>
      <c r="S149" s="8">
        <f t="shared" si="73"/>
        <v>95</v>
      </c>
      <c r="T149" s="8">
        <f t="shared" si="73"/>
        <v>100</v>
      </c>
      <c r="U149" s="8">
        <f t="shared" si="73"/>
        <v>100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60</v>
      </c>
      <c r="C150" s="8">
        <f t="shared" si="74"/>
        <v>65</v>
      </c>
      <c r="D150" s="8">
        <f t="shared" si="74"/>
        <v>65</v>
      </c>
      <c r="E150" s="8">
        <f t="shared" si="74"/>
        <v>70</v>
      </c>
      <c r="F150" s="8">
        <f t="shared" si="74"/>
        <v>70</v>
      </c>
      <c r="G150" s="8">
        <f t="shared" si="74"/>
        <v>75</v>
      </c>
      <c r="H150" s="8">
        <f t="shared" si="74"/>
        <v>75</v>
      </c>
      <c r="I150" s="8">
        <f t="shared" si="74"/>
        <v>80</v>
      </c>
      <c r="J150" s="26">
        <f t="shared" si="74"/>
        <v>80</v>
      </c>
      <c r="K150" s="8">
        <f t="shared" si="74"/>
        <v>90</v>
      </c>
      <c r="L150" s="28">
        <f t="shared" si="74"/>
        <v>95</v>
      </c>
      <c r="M150" s="8">
        <f t="shared" si="74"/>
        <v>95</v>
      </c>
      <c r="N150" s="8">
        <f t="shared" si="74"/>
        <v>100</v>
      </c>
      <c r="O150" s="8">
        <f t="shared" si="74"/>
        <v>100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60</v>
      </c>
      <c r="C151" s="8">
        <f t="shared" si="75"/>
        <v>65</v>
      </c>
      <c r="D151" s="8">
        <f t="shared" si="75"/>
        <v>65</v>
      </c>
      <c r="E151" s="8">
        <f t="shared" si="75"/>
        <v>70</v>
      </c>
      <c r="F151" s="8">
        <f t="shared" si="75"/>
        <v>70</v>
      </c>
      <c r="G151" s="8">
        <f t="shared" si="75"/>
        <v>75</v>
      </c>
      <c r="H151" s="8">
        <f t="shared" si="75"/>
        <v>75</v>
      </c>
      <c r="I151" s="8">
        <f t="shared" si="75"/>
        <v>80</v>
      </c>
      <c r="J151" s="26">
        <f t="shared" si="75"/>
        <v>80</v>
      </c>
      <c r="K151" s="8">
        <f t="shared" si="75"/>
        <v>90</v>
      </c>
      <c r="L151" s="28">
        <f t="shared" si="75"/>
        <v>95</v>
      </c>
      <c r="M151" s="8">
        <f t="shared" si="75"/>
        <v>95</v>
      </c>
      <c r="N151" s="8">
        <f t="shared" si="75"/>
        <v>100</v>
      </c>
      <c r="O151" s="8">
        <f t="shared" si="75"/>
        <v>100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50</v>
      </c>
      <c r="C152" s="8">
        <f t="shared" si="76"/>
        <v>55.000000000000007</v>
      </c>
      <c r="D152" s="8">
        <f t="shared" si="76"/>
        <v>55.000000000000007</v>
      </c>
      <c r="E152" s="8">
        <f t="shared" si="76"/>
        <v>60</v>
      </c>
      <c r="F152" s="8">
        <f t="shared" si="76"/>
        <v>60</v>
      </c>
      <c r="G152" s="8">
        <f t="shared" si="76"/>
        <v>65</v>
      </c>
      <c r="H152" s="8">
        <f t="shared" si="76"/>
        <v>65</v>
      </c>
      <c r="I152" s="8">
        <f t="shared" si="76"/>
        <v>70</v>
      </c>
      <c r="J152" s="26">
        <f t="shared" si="76"/>
        <v>70</v>
      </c>
      <c r="K152" s="8">
        <f t="shared" si="76"/>
        <v>80</v>
      </c>
      <c r="L152" s="28">
        <f t="shared" si="76"/>
        <v>85</v>
      </c>
      <c r="M152" s="8">
        <f t="shared" si="76"/>
        <v>85</v>
      </c>
      <c r="N152" s="8">
        <f t="shared" si="76"/>
        <v>95</v>
      </c>
      <c r="O152" s="8">
        <f t="shared" si="76"/>
        <v>95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30.000000000000004</v>
      </c>
      <c r="C154" s="8">
        <f t="shared" si="77"/>
        <v>35</v>
      </c>
      <c r="D154" s="8">
        <f t="shared" si="77"/>
        <v>35</v>
      </c>
      <c r="E154" s="8">
        <f t="shared" si="77"/>
        <v>40</v>
      </c>
      <c r="F154" s="8">
        <f t="shared" si="77"/>
        <v>40</v>
      </c>
      <c r="G154" s="8">
        <f t="shared" si="77"/>
        <v>44.999999999999993</v>
      </c>
      <c r="H154" s="8">
        <f t="shared" si="77"/>
        <v>44.999999999999993</v>
      </c>
      <c r="I154" s="8">
        <f t="shared" si="77"/>
        <v>50</v>
      </c>
      <c r="J154" s="26">
        <f t="shared" si="77"/>
        <v>50</v>
      </c>
      <c r="K154" s="8">
        <f t="shared" si="77"/>
        <v>55.000000000000007</v>
      </c>
      <c r="L154" s="28">
        <f t="shared" si="77"/>
        <v>60</v>
      </c>
      <c r="M154" s="8">
        <f t="shared" si="77"/>
        <v>60</v>
      </c>
      <c r="N154" s="8">
        <f t="shared" si="77"/>
        <v>60</v>
      </c>
      <c r="O154" s="8">
        <f t="shared" si="77"/>
        <v>65</v>
      </c>
      <c r="P154" s="8">
        <f t="shared" si="77"/>
        <v>65</v>
      </c>
      <c r="Q154" s="8">
        <f t="shared" si="77"/>
        <v>70</v>
      </c>
      <c r="R154" s="8">
        <f t="shared" si="77"/>
        <v>70</v>
      </c>
      <c r="S154" s="8">
        <f t="shared" si="77"/>
        <v>70</v>
      </c>
      <c r="T154" s="8">
        <f t="shared" si="77"/>
        <v>75</v>
      </c>
      <c r="U154" s="8">
        <f t="shared" si="77"/>
        <v>75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35</v>
      </c>
      <c r="C155" s="8">
        <f t="shared" si="78"/>
        <v>40</v>
      </c>
      <c r="D155" s="8">
        <f t="shared" si="78"/>
        <v>40</v>
      </c>
      <c r="E155" s="8">
        <f t="shared" si="78"/>
        <v>44.999999999999993</v>
      </c>
      <c r="F155" s="8">
        <f t="shared" si="78"/>
        <v>44.999999999999993</v>
      </c>
      <c r="G155" s="8">
        <f t="shared" si="78"/>
        <v>50</v>
      </c>
      <c r="H155" s="8">
        <f t="shared" si="78"/>
        <v>50</v>
      </c>
      <c r="I155" s="8">
        <f t="shared" si="78"/>
        <v>55.000000000000007</v>
      </c>
      <c r="J155" s="26">
        <f t="shared" si="78"/>
        <v>55.000000000000007</v>
      </c>
      <c r="K155" s="8">
        <f t="shared" si="78"/>
        <v>65</v>
      </c>
      <c r="L155" s="28">
        <f t="shared" si="78"/>
        <v>70</v>
      </c>
      <c r="M155" s="8">
        <f t="shared" si="78"/>
        <v>70</v>
      </c>
      <c r="N155" s="8">
        <f t="shared" si="78"/>
        <v>75</v>
      </c>
      <c r="O155" s="8">
        <f t="shared" si="78"/>
        <v>75</v>
      </c>
      <c r="P155" s="8">
        <f t="shared" si="78"/>
        <v>80</v>
      </c>
      <c r="Q155" s="8">
        <f t="shared" si="78"/>
        <v>80</v>
      </c>
      <c r="R155" s="8">
        <f t="shared" si="78"/>
        <v>85</v>
      </c>
      <c r="S155" s="8">
        <f t="shared" si="78"/>
        <v>85</v>
      </c>
      <c r="T155" s="8">
        <f t="shared" si="78"/>
        <v>90</v>
      </c>
      <c r="U155" s="8">
        <f t="shared" si="78"/>
        <v>90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35</v>
      </c>
      <c r="C156" s="8">
        <f t="shared" si="79"/>
        <v>40</v>
      </c>
      <c r="D156" s="8">
        <f t="shared" si="79"/>
        <v>40</v>
      </c>
      <c r="E156" s="8">
        <f t="shared" si="79"/>
        <v>44.999999999999993</v>
      </c>
      <c r="F156" s="8">
        <f t="shared" si="79"/>
        <v>44.999999999999993</v>
      </c>
      <c r="G156" s="8">
        <f t="shared" si="79"/>
        <v>50</v>
      </c>
      <c r="H156" s="8">
        <f t="shared" si="79"/>
        <v>50</v>
      </c>
      <c r="I156" s="8">
        <f t="shared" si="79"/>
        <v>55.000000000000007</v>
      </c>
      <c r="J156" s="26">
        <f t="shared" si="79"/>
        <v>55.000000000000007</v>
      </c>
      <c r="K156" s="8">
        <f t="shared" si="79"/>
        <v>65</v>
      </c>
      <c r="L156" s="28">
        <f t="shared" si="79"/>
        <v>70</v>
      </c>
      <c r="M156" s="8">
        <f t="shared" si="79"/>
        <v>70</v>
      </c>
      <c r="N156" s="8">
        <f t="shared" si="79"/>
        <v>75</v>
      </c>
      <c r="O156" s="8">
        <f t="shared" si="79"/>
        <v>75</v>
      </c>
      <c r="P156" s="8">
        <f t="shared" si="79"/>
        <v>80</v>
      </c>
      <c r="Q156" s="8">
        <f t="shared" si="79"/>
        <v>80</v>
      </c>
      <c r="R156" s="8">
        <f t="shared" si="79"/>
        <v>85</v>
      </c>
      <c r="S156" s="8">
        <f t="shared" si="79"/>
        <v>85</v>
      </c>
      <c r="T156" s="8">
        <f t="shared" si="79"/>
        <v>90</v>
      </c>
      <c r="U156" s="8">
        <f t="shared" si="79"/>
        <v>90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25</v>
      </c>
      <c r="C157" s="8">
        <f t="shared" si="80"/>
        <v>30.000000000000004</v>
      </c>
      <c r="D157" s="8">
        <f t="shared" si="80"/>
        <v>30.000000000000004</v>
      </c>
      <c r="E157" s="8">
        <f t="shared" si="80"/>
        <v>35</v>
      </c>
      <c r="F157" s="8">
        <f t="shared" si="80"/>
        <v>35</v>
      </c>
      <c r="G157" s="8">
        <f t="shared" si="80"/>
        <v>40</v>
      </c>
      <c r="H157" s="8">
        <f t="shared" si="80"/>
        <v>40</v>
      </c>
      <c r="I157" s="8">
        <f t="shared" si="80"/>
        <v>44.999999999999993</v>
      </c>
      <c r="J157" s="26">
        <f t="shared" si="80"/>
        <v>44.999999999999993</v>
      </c>
      <c r="K157" s="8">
        <f t="shared" si="80"/>
        <v>55.000000000000007</v>
      </c>
      <c r="L157" s="28">
        <f t="shared" si="80"/>
        <v>60</v>
      </c>
      <c r="M157" s="8">
        <f t="shared" si="80"/>
        <v>60</v>
      </c>
      <c r="N157" s="8">
        <f t="shared" si="80"/>
        <v>70</v>
      </c>
      <c r="O157" s="8">
        <f t="shared" si="80"/>
        <v>70</v>
      </c>
      <c r="P157" s="8">
        <f t="shared" si="80"/>
        <v>75</v>
      </c>
      <c r="Q157" s="8">
        <f t="shared" si="80"/>
        <v>75</v>
      </c>
      <c r="R157" s="8">
        <f t="shared" si="80"/>
        <v>80</v>
      </c>
      <c r="S157" s="8">
        <f t="shared" si="80"/>
        <v>80</v>
      </c>
      <c r="T157" s="8">
        <f t="shared" si="80"/>
        <v>85</v>
      </c>
      <c r="U157" s="8">
        <f t="shared" si="80"/>
        <v>85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5.0000000000000044</v>
      </c>
      <c r="C159" s="8">
        <f t="shared" si="81"/>
        <v>9.9999999999999982</v>
      </c>
      <c r="D159" s="8">
        <f t="shared" si="81"/>
        <v>9.9999999999999982</v>
      </c>
      <c r="E159" s="8">
        <f t="shared" si="81"/>
        <v>15.000000000000002</v>
      </c>
      <c r="F159" s="8">
        <f t="shared" si="81"/>
        <v>15.000000000000002</v>
      </c>
      <c r="G159" s="8">
        <f t="shared" si="81"/>
        <v>19.999999999999996</v>
      </c>
      <c r="H159" s="8">
        <f t="shared" si="81"/>
        <v>19.999999999999996</v>
      </c>
      <c r="I159" s="8">
        <f t="shared" si="81"/>
        <v>25</v>
      </c>
      <c r="J159" s="26">
        <f t="shared" si="81"/>
        <v>25</v>
      </c>
      <c r="K159" s="8">
        <f t="shared" si="81"/>
        <v>30.000000000000004</v>
      </c>
      <c r="L159" s="28">
        <f t="shared" si="81"/>
        <v>35</v>
      </c>
      <c r="M159" s="8">
        <f t="shared" si="81"/>
        <v>35</v>
      </c>
      <c r="N159" s="8">
        <f t="shared" si="81"/>
        <v>35</v>
      </c>
      <c r="O159" s="8">
        <f t="shared" si="81"/>
        <v>40</v>
      </c>
      <c r="P159" s="8">
        <f t="shared" si="81"/>
        <v>40</v>
      </c>
      <c r="Q159" s="8">
        <f t="shared" si="81"/>
        <v>44.999999999999993</v>
      </c>
      <c r="R159" s="8">
        <f t="shared" si="81"/>
        <v>44.999999999999993</v>
      </c>
      <c r="S159" s="8">
        <f t="shared" si="81"/>
        <v>44.999999999999993</v>
      </c>
      <c r="T159" s="8">
        <f t="shared" si="81"/>
        <v>50</v>
      </c>
      <c r="U159" s="8">
        <f t="shared" si="81"/>
        <v>50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9.9999999999999982</v>
      </c>
      <c r="C160" s="8">
        <f t="shared" si="82"/>
        <v>15.000000000000002</v>
      </c>
      <c r="D160" s="8">
        <f t="shared" si="82"/>
        <v>15.000000000000002</v>
      </c>
      <c r="E160" s="8">
        <f t="shared" si="82"/>
        <v>19.999999999999996</v>
      </c>
      <c r="F160" s="8">
        <f t="shared" si="82"/>
        <v>19.999999999999996</v>
      </c>
      <c r="G160" s="8">
        <f t="shared" si="82"/>
        <v>25</v>
      </c>
      <c r="H160" s="8">
        <f t="shared" si="82"/>
        <v>25</v>
      </c>
      <c r="I160" s="8">
        <f t="shared" si="82"/>
        <v>30.000000000000004</v>
      </c>
      <c r="J160" s="26">
        <f t="shared" si="82"/>
        <v>30.000000000000004</v>
      </c>
      <c r="K160" s="8">
        <f t="shared" si="82"/>
        <v>40</v>
      </c>
      <c r="L160" s="28">
        <f t="shared" si="82"/>
        <v>44.999999999999993</v>
      </c>
      <c r="M160" s="8">
        <f t="shared" si="82"/>
        <v>44.999999999999993</v>
      </c>
      <c r="N160" s="8">
        <f t="shared" si="82"/>
        <v>50</v>
      </c>
      <c r="O160" s="8">
        <f t="shared" si="82"/>
        <v>50</v>
      </c>
      <c r="P160" s="8">
        <f t="shared" si="82"/>
        <v>55.000000000000007</v>
      </c>
      <c r="Q160" s="8">
        <f t="shared" si="82"/>
        <v>55.000000000000007</v>
      </c>
      <c r="R160" s="8">
        <f t="shared" si="82"/>
        <v>60</v>
      </c>
      <c r="S160" s="8">
        <f t="shared" si="82"/>
        <v>60</v>
      </c>
      <c r="T160" s="8">
        <f t="shared" si="82"/>
        <v>65</v>
      </c>
      <c r="U160" s="8">
        <f t="shared" si="82"/>
        <v>65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9.9999999999999982</v>
      </c>
      <c r="C161" s="8">
        <f t="shared" si="83"/>
        <v>15.000000000000002</v>
      </c>
      <c r="D161" s="8">
        <f t="shared" si="83"/>
        <v>15.000000000000002</v>
      </c>
      <c r="E161" s="8">
        <f t="shared" si="83"/>
        <v>19.999999999999996</v>
      </c>
      <c r="F161" s="8">
        <f t="shared" si="83"/>
        <v>19.999999999999996</v>
      </c>
      <c r="G161" s="8">
        <f t="shared" si="83"/>
        <v>25</v>
      </c>
      <c r="H161" s="8">
        <f t="shared" si="83"/>
        <v>25</v>
      </c>
      <c r="I161" s="8">
        <f t="shared" si="83"/>
        <v>30.000000000000004</v>
      </c>
      <c r="J161" s="26">
        <f t="shared" si="83"/>
        <v>30.000000000000004</v>
      </c>
      <c r="K161" s="8">
        <f t="shared" si="83"/>
        <v>40</v>
      </c>
      <c r="L161" s="28">
        <f t="shared" si="83"/>
        <v>44.999999999999993</v>
      </c>
      <c r="M161" s="8">
        <f t="shared" si="83"/>
        <v>44.999999999999993</v>
      </c>
      <c r="N161" s="8">
        <f t="shared" si="83"/>
        <v>50</v>
      </c>
      <c r="O161" s="8">
        <f t="shared" si="83"/>
        <v>50</v>
      </c>
      <c r="P161" s="8">
        <f t="shared" si="83"/>
        <v>55.000000000000007</v>
      </c>
      <c r="Q161" s="8">
        <f t="shared" si="83"/>
        <v>55.000000000000007</v>
      </c>
      <c r="R161" s="8">
        <f t="shared" si="83"/>
        <v>60</v>
      </c>
      <c r="S161" s="8">
        <f t="shared" si="83"/>
        <v>60</v>
      </c>
      <c r="T161" s="8">
        <f t="shared" si="83"/>
        <v>65</v>
      </c>
      <c r="U161" s="8">
        <f t="shared" si="83"/>
        <v>65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0</v>
      </c>
      <c r="C162" s="8">
        <f t="shared" si="84"/>
        <v>5.0000000000000044</v>
      </c>
      <c r="D162" s="8">
        <f t="shared" si="84"/>
        <v>5.0000000000000044</v>
      </c>
      <c r="E162" s="8">
        <f t="shared" si="84"/>
        <v>9.9999999999999982</v>
      </c>
      <c r="F162" s="8">
        <f t="shared" si="84"/>
        <v>9.9999999999999982</v>
      </c>
      <c r="G162" s="8">
        <f t="shared" si="84"/>
        <v>15.000000000000002</v>
      </c>
      <c r="H162" s="8">
        <f t="shared" si="84"/>
        <v>15.000000000000002</v>
      </c>
      <c r="I162" s="8">
        <f t="shared" si="84"/>
        <v>19.999999999999996</v>
      </c>
      <c r="J162" s="26">
        <f t="shared" si="84"/>
        <v>19.999999999999996</v>
      </c>
      <c r="K162" s="8">
        <f t="shared" si="84"/>
        <v>30.000000000000004</v>
      </c>
      <c r="L162" s="28">
        <f t="shared" si="84"/>
        <v>35</v>
      </c>
      <c r="M162" s="8">
        <f t="shared" si="84"/>
        <v>35</v>
      </c>
      <c r="N162" s="8">
        <f t="shared" si="84"/>
        <v>44.999999999999993</v>
      </c>
      <c r="O162" s="8">
        <f t="shared" si="84"/>
        <v>44.999999999999993</v>
      </c>
      <c r="P162" s="8">
        <f t="shared" si="84"/>
        <v>50</v>
      </c>
      <c r="Q162" s="8">
        <f t="shared" si="84"/>
        <v>50</v>
      </c>
      <c r="R162" s="8">
        <f t="shared" si="84"/>
        <v>55.000000000000007</v>
      </c>
      <c r="S162" s="8">
        <f t="shared" si="84"/>
        <v>55.000000000000007</v>
      </c>
      <c r="T162" s="8">
        <f t="shared" si="84"/>
        <v>60</v>
      </c>
      <c r="U162" s="8">
        <f t="shared" si="84"/>
        <v>60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5.0000000000000044</v>
      </c>
      <c r="C166" s="8">
        <f t="shared" si="85"/>
        <v>9.9999999999999982</v>
      </c>
      <c r="D166" s="8">
        <f t="shared" si="85"/>
        <v>9.9999999999999982</v>
      </c>
      <c r="E166" s="8">
        <f t="shared" si="85"/>
        <v>15.000000000000002</v>
      </c>
      <c r="F166" s="8">
        <f t="shared" si="85"/>
        <v>15.000000000000002</v>
      </c>
      <c r="G166" s="8">
        <f t="shared" si="85"/>
        <v>19.999999999999996</v>
      </c>
      <c r="H166" s="8">
        <f t="shared" si="85"/>
        <v>19.999999999999996</v>
      </c>
      <c r="I166" s="8">
        <f t="shared" si="85"/>
        <v>25</v>
      </c>
      <c r="J166" s="26">
        <f t="shared" si="85"/>
        <v>25</v>
      </c>
      <c r="K166" s="8">
        <f t="shared" si="85"/>
        <v>30.000000000000004</v>
      </c>
      <c r="L166" s="28">
        <f t="shared" si="85"/>
        <v>35</v>
      </c>
      <c r="M166" s="8">
        <f t="shared" si="85"/>
        <v>35</v>
      </c>
      <c r="N166" s="8">
        <f t="shared" si="85"/>
        <v>35</v>
      </c>
      <c r="O166" s="8">
        <f t="shared" si="85"/>
        <v>40</v>
      </c>
      <c r="P166" s="8">
        <f t="shared" si="85"/>
        <v>40</v>
      </c>
      <c r="Q166" s="8">
        <f t="shared" si="85"/>
        <v>44.999999999999993</v>
      </c>
      <c r="R166" s="8">
        <f t="shared" si="85"/>
        <v>44.999999999999993</v>
      </c>
      <c r="S166" s="8">
        <f t="shared" si="85"/>
        <v>44.999999999999993</v>
      </c>
      <c r="T166" s="8">
        <f t="shared" si="85"/>
        <v>50</v>
      </c>
      <c r="U166" s="8">
        <f t="shared" si="85"/>
        <v>50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9.9999999999999982</v>
      </c>
      <c r="C167" s="8">
        <f t="shared" si="86"/>
        <v>15.000000000000002</v>
      </c>
      <c r="D167" s="8">
        <f t="shared" si="86"/>
        <v>15.000000000000002</v>
      </c>
      <c r="E167" s="8">
        <f t="shared" si="86"/>
        <v>19.999999999999996</v>
      </c>
      <c r="F167" s="8">
        <f t="shared" si="86"/>
        <v>19.999999999999996</v>
      </c>
      <c r="G167" s="8">
        <f t="shared" si="86"/>
        <v>25</v>
      </c>
      <c r="H167" s="8">
        <f t="shared" si="86"/>
        <v>25</v>
      </c>
      <c r="I167" s="8">
        <f t="shared" si="86"/>
        <v>30.000000000000004</v>
      </c>
      <c r="J167" s="26">
        <f t="shared" si="86"/>
        <v>30.000000000000004</v>
      </c>
      <c r="K167" s="8">
        <f t="shared" si="86"/>
        <v>40</v>
      </c>
      <c r="L167" s="28">
        <f t="shared" si="86"/>
        <v>44.999999999999993</v>
      </c>
      <c r="M167" s="8">
        <f t="shared" si="86"/>
        <v>44.999999999999993</v>
      </c>
      <c r="N167" s="8">
        <f t="shared" si="86"/>
        <v>50</v>
      </c>
      <c r="O167" s="8">
        <f t="shared" si="86"/>
        <v>50</v>
      </c>
      <c r="P167" s="8">
        <f t="shared" si="86"/>
        <v>55.000000000000007</v>
      </c>
      <c r="Q167" s="8">
        <f t="shared" si="86"/>
        <v>55.000000000000007</v>
      </c>
      <c r="R167" s="8">
        <f t="shared" si="86"/>
        <v>60</v>
      </c>
      <c r="S167" s="8">
        <f t="shared" si="86"/>
        <v>60</v>
      </c>
      <c r="T167" s="8">
        <f t="shared" si="86"/>
        <v>65</v>
      </c>
      <c r="U167" s="8">
        <f t="shared" si="86"/>
        <v>65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9.9999999999999982</v>
      </c>
      <c r="C168" s="8">
        <f t="shared" si="87"/>
        <v>15.000000000000002</v>
      </c>
      <c r="D168" s="8">
        <f t="shared" si="87"/>
        <v>15.000000000000002</v>
      </c>
      <c r="E168" s="8">
        <f t="shared" si="87"/>
        <v>19.999999999999996</v>
      </c>
      <c r="F168" s="8">
        <f t="shared" si="87"/>
        <v>19.999999999999996</v>
      </c>
      <c r="G168" s="8">
        <f t="shared" si="87"/>
        <v>25</v>
      </c>
      <c r="H168" s="8">
        <f t="shared" si="87"/>
        <v>25</v>
      </c>
      <c r="I168" s="8">
        <f t="shared" si="87"/>
        <v>30.000000000000004</v>
      </c>
      <c r="J168" s="26">
        <f t="shared" si="87"/>
        <v>30.000000000000004</v>
      </c>
      <c r="K168" s="8">
        <f t="shared" si="87"/>
        <v>40</v>
      </c>
      <c r="L168" s="28">
        <f t="shared" si="87"/>
        <v>44.999999999999993</v>
      </c>
      <c r="M168" s="8">
        <f t="shared" si="87"/>
        <v>44.999999999999993</v>
      </c>
      <c r="N168" s="8">
        <f t="shared" si="87"/>
        <v>50</v>
      </c>
      <c r="O168" s="8">
        <f t="shared" si="87"/>
        <v>50</v>
      </c>
      <c r="P168" s="8">
        <f t="shared" si="87"/>
        <v>55.000000000000007</v>
      </c>
      <c r="Q168" s="8">
        <f t="shared" si="87"/>
        <v>55.000000000000007</v>
      </c>
      <c r="R168" s="8">
        <f t="shared" si="87"/>
        <v>60</v>
      </c>
      <c r="S168" s="8">
        <f t="shared" si="87"/>
        <v>60</v>
      </c>
      <c r="T168" s="8">
        <f t="shared" si="87"/>
        <v>65</v>
      </c>
      <c r="U168" s="8">
        <f t="shared" si="87"/>
        <v>65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0</v>
      </c>
      <c r="C169" s="8">
        <f t="shared" si="88"/>
        <v>5.0000000000000044</v>
      </c>
      <c r="D169" s="8">
        <f t="shared" si="88"/>
        <v>5.0000000000000044</v>
      </c>
      <c r="E169" s="8">
        <f t="shared" si="88"/>
        <v>9.9999999999999982</v>
      </c>
      <c r="F169" s="8">
        <f t="shared" si="88"/>
        <v>9.9999999999999982</v>
      </c>
      <c r="G169" s="8">
        <f t="shared" si="88"/>
        <v>15.000000000000002</v>
      </c>
      <c r="H169" s="8">
        <f t="shared" si="88"/>
        <v>15.000000000000002</v>
      </c>
      <c r="I169" s="8">
        <f t="shared" si="88"/>
        <v>19.999999999999996</v>
      </c>
      <c r="J169" s="26">
        <f t="shared" si="88"/>
        <v>19.999999999999996</v>
      </c>
      <c r="K169" s="8">
        <f t="shared" si="88"/>
        <v>30.000000000000004</v>
      </c>
      <c r="L169" s="28">
        <f t="shared" si="88"/>
        <v>35</v>
      </c>
      <c r="M169" s="8">
        <f t="shared" si="88"/>
        <v>35</v>
      </c>
      <c r="N169" s="8">
        <f t="shared" si="88"/>
        <v>44.999999999999993</v>
      </c>
      <c r="O169" s="8">
        <f t="shared" si="88"/>
        <v>44.999999999999993</v>
      </c>
      <c r="P169" s="8">
        <f t="shared" si="88"/>
        <v>50</v>
      </c>
      <c r="Q169" s="8">
        <f t="shared" si="88"/>
        <v>50</v>
      </c>
      <c r="R169" s="8">
        <f t="shared" si="88"/>
        <v>55.000000000000007</v>
      </c>
      <c r="S169" s="8">
        <f t="shared" si="88"/>
        <v>55.000000000000007</v>
      </c>
      <c r="T169" s="8">
        <f t="shared" si="88"/>
        <v>60</v>
      </c>
      <c r="U169" s="8">
        <f t="shared" si="88"/>
        <v>60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5.0000000000000044</v>
      </c>
      <c r="L171" s="28">
        <f t="shared" si="89"/>
        <v>9.9999999999999982</v>
      </c>
      <c r="M171" s="8">
        <f t="shared" si="89"/>
        <v>9.9999999999999982</v>
      </c>
      <c r="N171" s="8">
        <f t="shared" si="89"/>
        <v>9.9999999999999982</v>
      </c>
      <c r="O171" s="8">
        <f t="shared" si="89"/>
        <v>15.000000000000002</v>
      </c>
      <c r="P171" s="8">
        <f t="shared" si="89"/>
        <v>15.000000000000002</v>
      </c>
      <c r="Q171" s="8">
        <f t="shared" si="89"/>
        <v>19.999999999999996</v>
      </c>
      <c r="R171" s="8">
        <f t="shared" si="89"/>
        <v>19.999999999999996</v>
      </c>
      <c r="S171" s="8">
        <f t="shared" si="89"/>
        <v>19.999999999999996</v>
      </c>
      <c r="T171" s="8">
        <f t="shared" si="89"/>
        <v>25</v>
      </c>
      <c r="U171" s="8">
        <f t="shared" si="89"/>
        <v>25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5.0000000000000044</v>
      </c>
      <c r="J172" s="26">
        <f t="shared" si="90"/>
        <v>5.0000000000000044</v>
      </c>
      <c r="K172" s="8">
        <f t="shared" si="90"/>
        <v>15.000000000000002</v>
      </c>
      <c r="L172" s="28">
        <f t="shared" si="90"/>
        <v>19.999999999999996</v>
      </c>
      <c r="M172" s="8">
        <f t="shared" si="90"/>
        <v>19.999999999999996</v>
      </c>
      <c r="N172" s="8">
        <f t="shared" si="90"/>
        <v>25</v>
      </c>
      <c r="O172" s="8">
        <f t="shared" si="90"/>
        <v>25</v>
      </c>
      <c r="P172" s="8">
        <f t="shared" si="90"/>
        <v>30.000000000000004</v>
      </c>
      <c r="Q172" s="8">
        <f t="shared" si="90"/>
        <v>30.000000000000004</v>
      </c>
      <c r="R172" s="8">
        <f t="shared" si="90"/>
        <v>35</v>
      </c>
      <c r="S172" s="8">
        <f t="shared" si="90"/>
        <v>35</v>
      </c>
      <c r="T172" s="8">
        <f t="shared" si="90"/>
        <v>40</v>
      </c>
      <c r="U172" s="8">
        <f t="shared" si="90"/>
        <v>40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5.0000000000000044</v>
      </c>
      <c r="J173" s="26">
        <f t="shared" si="91"/>
        <v>5.0000000000000044</v>
      </c>
      <c r="K173" s="8">
        <f t="shared" si="91"/>
        <v>15.000000000000002</v>
      </c>
      <c r="L173" s="28">
        <f t="shared" si="91"/>
        <v>19.999999999999996</v>
      </c>
      <c r="M173" s="8">
        <f t="shared" si="91"/>
        <v>19.999999999999996</v>
      </c>
      <c r="N173" s="8">
        <f t="shared" si="91"/>
        <v>25</v>
      </c>
      <c r="O173" s="8">
        <f t="shared" si="91"/>
        <v>25</v>
      </c>
      <c r="P173" s="8">
        <f t="shared" si="91"/>
        <v>30.000000000000004</v>
      </c>
      <c r="Q173" s="8">
        <f t="shared" si="91"/>
        <v>30.000000000000004</v>
      </c>
      <c r="R173" s="8">
        <f t="shared" si="91"/>
        <v>35</v>
      </c>
      <c r="S173" s="8">
        <f t="shared" si="91"/>
        <v>35</v>
      </c>
      <c r="T173" s="8">
        <f t="shared" si="91"/>
        <v>40</v>
      </c>
      <c r="U173" s="8">
        <f t="shared" si="91"/>
        <v>40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5.0000000000000044</v>
      </c>
      <c r="L174" s="28">
        <f t="shared" si="92"/>
        <v>9.9999999999999982</v>
      </c>
      <c r="M174" s="8">
        <f t="shared" si="92"/>
        <v>9.9999999999999982</v>
      </c>
      <c r="N174" s="8">
        <f t="shared" si="92"/>
        <v>19.999999999999996</v>
      </c>
      <c r="O174" s="8">
        <f t="shared" si="92"/>
        <v>19.999999999999996</v>
      </c>
      <c r="P174" s="8">
        <f t="shared" si="92"/>
        <v>25</v>
      </c>
      <c r="Q174" s="8">
        <f t="shared" si="92"/>
        <v>25</v>
      </c>
      <c r="R174" s="8">
        <f t="shared" si="92"/>
        <v>30.000000000000004</v>
      </c>
      <c r="S174" s="8">
        <f t="shared" si="92"/>
        <v>30.000000000000004</v>
      </c>
      <c r="T174" s="8">
        <f t="shared" si="92"/>
        <v>35</v>
      </c>
      <c r="U174" s="8">
        <f t="shared" si="92"/>
        <v>35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5.0000000000000044</v>
      </c>
      <c r="Q177" s="8">
        <f t="shared" si="94"/>
        <v>5.0000000000000044</v>
      </c>
      <c r="R177" s="8">
        <f t="shared" si="94"/>
        <v>9.9999999999999982</v>
      </c>
      <c r="S177" s="8">
        <f t="shared" si="94"/>
        <v>9.9999999999999982</v>
      </c>
      <c r="T177" s="8">
        <f t="shared" si="94"/>
        <v>15.000000000000002</v>
      </c>
      <c r="U177" s="8">
        <f t="shared" si="94"/>
        <v>15.000000000000002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5.0000000000000044</v>
      </c>
      <c r="Q178" s="8">
        <f t="shared" si="95"/>
        <v>5.0000000000000044</v>
      </c>
      <c r="R178" s="8">
        <f t="shared" si="95"/>
        <v>9.9999999999999982</v>
      </c>
      <c r="S178" s="8">
        <f t="shared" si="95"/>
        <v>9.9999999999999982</v>
      </c>
      <c r="T178" s="8">
        <f t="shared" si="95"/>
        <v>15.000000000000002</v>
      </c>
      <c r="U178" s="8">
        <f t="shared" si="95"/>
        <v>15.000000000000002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0</v>
      </c>
      <c r="Q179" s="8">
        <f t="shared" si="96"/>
        <v>0</v>
      </c>
      <c r="R179" s="8">
        <f t="shared" si="96"/>
        <v>5.0000000000000044</v>
      </c>
      <c r="S179" s="8">
        <f t="shared" si="96"/>
        <v>5.0000000000000044</v>
      </c>
      <c r="T179" s="8">
        <f t="shared" si="96"/>
        <v>9.9999999999999982</v>
      </c>
      <c r="U179" s="8">
        <f t="shared" si="96"/>
        <v>9.9999999999999982</v>
      </c>
    </row>
    <row r="185" spans="1:21" ht="16.149999999999999" thickBot="1"/>
    <row r="186" spans="1:21" ht="24" thickTop="1" thickBot="1">
      <c r="A186" s="191" t="s">
        <v>146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147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16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14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1</v>
      </c>
    </row>
    <row r="192" spans="1:21">
      <c r="A192" s="7" t="s">
        <v>5</v>
      </c>
      <c r="B192" s="94">
        <f t="shared" si="97"/>
        <v>10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1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1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14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12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10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144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5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5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0</v>
      </c>
      <c r="G200" s="73">
        <f t="shared" si="108"/>
        <v>0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6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1</v>
      </c>
      <c r="I202" s="73">
        <f t="shared" si="110"/>
        <v>1</v>
      </c>
      <c r="J202" s="151">
        <f t="shared" si="110"/>
        <v>1</v>
      </c>
      <c r="K202" s="23">
        <f t="shared" si="110"/>
        <v>1</v>
      </c>
      <c r="L202" s="182">
        <f t="shared" si="110"/>
        <v>1</v>
      </c>
      <c r="M202" s="73">
        <f t="shared" si="110"/>
        <v>1</v>
      </c>
      <c r="N202" s="73">
        <f t="shared" si="110"/>
        <v>1</v>
      </c>
      <c r="O202" s="73">
        <f t="shared" si="110"/>
        <v>1</v>
      </c>
      <c r="P202" s="73">
        <f t="shared" si="110"/>
        <v>1</v>
      </c>
      <c r="Q202" s="73">
        <f t="shared" si="110"/>
        <v>1</v>
      </c>
      <c r="R202" s="73">
        <f t="shared" si="110"/>
        <v>1</v>
      </c>
      <c r="S202" s="73">
        <f t="shared" si="110"/>
        <v>1</v>
      </c>
      <c r="T202" s="73">
        <f t="shared" si="110"/>
        <v>1</v>
      </c>
      <c r="U202" s="73">
        <f t="shared" si="110"/>
        <v>1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0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0</v>
      </c>
      <c r="H204" s="73">
        <f t="shared" si="112"/>
        <v>0</v>
      </c>
      <c r="I204" s="73">
        <f t="shared" si="112"/>
        <v>0</v>
      </c>
      <c r="J204" s="151">
        <f t="shared" si="112"/>
        <v>0</v>
      </c>
      <c r="K204" s="23">
        <f t="shared" si="112"/>
        <v>0</v>
      </c>
      <c r="L204" s="182">
        <f t="shared" si="112"/>
        <v>0</v>
      </c>
      <c r="M204" s="73">
        <f t="shared" si="112"/>
        <v>0</v>
      </c>
      <c r="N204" s="73">
        <f t="shared" si="112"/>
        <v>0</v>
      </c>
      <c r="O204" s="73">
        <f t="shared" si="112"/>
        <v>0</v>
      </c>
      <c r="P204" s="73">
        <f t="shared" si="112"/>
        <v>0</v>
      </c>
      <c r="Q204" s="73">
        <f t="shared" si="112"/>
        <v>0</v>
      </c>
      <c r="R204" s="73">
        <f t="shared" si="112"/>
        <v>0</v>
      </c>
      <c r="S204" s="73">
        <f t="shared" si="112"/>
        <v>0</v>
      </c>
      <c r="T204" s="73">
        <f t="shared" si="112"/>
        <v>0</v>
      </c>
      <c r="U204" s="73">
        <f t="shared" si="112"/>
        <v>0</v>
      </c>
    </row>
    <row r="206" spans="1:21">
      <c r="A206" s="88" t="s">
        <v>132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122</v>
      </c>
      <c r="B207" s="23">
        <f t="shared" ref="B207:U207" si="113">5 + B220 + B219 + B7</f>
        <v>7</v>
      </c>
      <c r="C207" s="23">
        <f t="shared" si="113"/>
        <v>8</v>
      </c>
      <c r="D207" s="23">
        <f t="shared" si="113"/>
        <v>9</v>
      </c>
      <c r="E207" s="23">
        <f t="shared" si="113"/>
        <v>10</v>
      </c>
      <c r="F207" s="23">
        <f t="shared" si="113"/>
        <v>11</v>
      </c>
      <c r="G207" s="23">
        <f t="shared" si="113"/>
        <v>12</v>
      </c>
      <c r="H207" s="23">
        <f t="shared" si="113"/>
        <v>13</v>
      </c>
      <c r="I207" s="23">
        <f t="shared" si="113"/>
        <v>14</v>
      </c>
      <c r="J207" s="27">
        <f t="shared" si="113"/>
        <v>15</v>
      </c>
      <c r="K207" s="23">
        <f t="shared" si="113"/>
        <v>16</v>
      </c>
      <c r="L207" s="76">
        <f t="shared" si="113"/>
        <v>17</v>
      </c>
      <c r="M207" s="23">
        <f t="shared" si="113"/>
        <v>18</v>
      </c>
      <c r="N207" s="23">
        <f t="shared" si="113"/>
        <v>19</v>
      </c>
      <c r="O207" s="23">
        <f t="shared" si="113"/>
        <v>20</v>
      </c>
      <c r="P207" s="23">
        <f t="shared" si="113"/>
        <v>21</v>
      </c>
      <c r="Q207" s="23">
        <f t="shared" si="113"/>
        <v>22</v>
      </c>
      <c r="R207" s="23">
        <f t="shared" si="113"/>
        <v>23</v>
      </c>
      <c r="S207" s="23">
        <f t="shared" si="113"/>
        <v>24</v>
      </c>
      <c r="T207" s="23">
        <f t="shared" si="113"/>
        <v>25</v>
      </c>
      <c r="U207" s="23">
        <f t="shared" si="113"/>
        <v>26</v>
      </c>
    </row>
    <row r="208" spans="1:21">
      <c r="A208" s="74" t="s">
        <v>123</v>
      </c>
      <c r="B208" s="23">
        <f t="shared" ref="B208:U208" si="114" xml:space="preserve"> 10 + B220 + B219 + B7</f>
        <v>12</v>
      </c>
      <c r="C208" s="23">
        <f t="shared" si="114"/>
        <v>13</v>
      </c>
      <c r="D208" s="23">
        <f t="shared" si="114"/>
        <v>14</v>
      </c>
      <c r="E208" s="23">
        <f t="shared" si="114"/>
        <v>15</v>
      </c>
      <c r="F208" s="23">
        <f t="shared" si="114"/>
        <v>16</v>
      </c>
      <c r="G208" s="23">
        <f t="shared" si="114"/>
        <v>17</v>
      </c>
      <c r="H208" s="23">
        <f t="shared" si="114"/>
        <v>18</v>
      </c>
      <c r="I208" s="23">
        <f t="shared" si="114"/>
        <v>19</v>
      </c>
      <c r="J208" s="27">
        <f t="shared" si="114"/>
        <v>20</v>
      </c>
      <c r="K208" s="23">
        <f t="shared" si="114"/>
        <v>21</v>
      </c>
      <c r="L208" s="76">
        <f t="shared" si="114"/>
        <v>22</v>
      </c>
      <c r="M208" s="23">
        <f t="shared" si="114"/>
        <v>23</v>
      </c>
      <c r="N208" s="23">
        <f t="shared" si="114"/>
        <v>24</v>
      </c>
      <c r="O208" s="23">
        <f t="shared" si="114"/>
        <v>25</v>
      </c>
      <c r="P208" s="23">
        <f t="shared" si="114"/>
        <v>26</v>
      </c>
      <c r="Q208" s="23">
        <f t="shared" si="114"/>
        <v>27</v>
      </c>
      <c r="R208" s="23">
        <f t="shared" si="114"/>
        <v>28</v>
      </c>
      <c r="S208" s="23">
        <f t="shared" si="114"/>
        <v>29</v>
      </c>
      <c r="T208" s="23">
        <f t="shared" si="114"/>
        <v>30</v>
      </c>
      <c r="U208" s="23">
        <f t="shared" si="114"/>
        <v>31</v>
      </c>
    </row>
    <row r="209" spans="1:21">
      <c r="A209" s="74" t="s">
        <v>124</v>
      </c>
      <c r="B209" s="8">
        <f t="shared" ref="B209:T209" si="115" xml:space="preserve"> 10 + B219 + B46</f>
        <v>12</v>
      </c>
      <c r="C209" s="8">
        <f t="shared" si="115"/>
        <v>12</v>
      </c>
      <c r="D209" s="8">
        <f t="shared" si="115"/>
        <v>12</v>
      </c>
      <c r="E209" s="8">
        <f t="shared" si="115"/>
        <v>12</v>
      </c>
      <c r="F209" s="8">
        <f t="shared" si="115"/>
        <v>12</v>
      </c>
      <c r="G209" s="8">
        <f t="shared" si="115"/>
        <v>12</v>
      </c>
      <c r="H209" s="8">
        <f t="shared" si="115"/>
        <v>12</v>
      </c>
      <c r="I209" s="8">
        <f t="shared" si="115"/>
        <v>12</v>
      </c>
      <c r="J209" s="8">
        <f t="shared" si="115"/>
        <v>12</v>
      </c>
      <c r="K209" s="8">
        <f t="shared" si="115"/>
        <v>12</v>
      </c>
      <c r="L209" s="8">
        <f t="shared" si="115"/>
        <v>12</v>
      </c>
      <c r="M209" s="8">
        <f t="shared" si="115"/>
        <v>12</v>
      </c>
      <c r="N209" s="8">
        <f t="shared" si="115"/>
        <v>12</v>
      </c>
      <c r="O209" s="8">
        <f t="shared" si="115"/>
        <v>12</v>
      </c>
      <c r="P209" s="8">
        <f t="shared" si="115"/>
        <v>12</v>
      </c>
      <c r="Q209" s="8">
        <f t="shared" si="115"/>
        <v>12</v>
      </c>
      <c r="R209" s="8">
        <f t="shared" si="115"/>
        <v>12</v>
      </c>
      <c r="S209" s="8">
        <f t="shared" si="115"/>
        <v>12</v>
      </c>
      <c r="T209" s="8">
        <f t="shared" si="115"/>
        <v>12</v>
      </c>
      <c r="U209" s="8">
        <f xml:space="preserve"> 10 + U219 + U46</f>
        <v>12</v>
      </c>
    </row>
    <row r="210" spans="1:21">
      <c r="A210" s="74" t="s">
        <v>125</v>
      </c>
      <c r="B210" s="8">
        <f t="shared" ref="B210:T210" si="116" xml:space="preserve"> 20 + B219 + 2*B46</f>
        <v>23</v>
      </c>
      <c r="C210" s="8">
        <f t="shared" si="116"/>
        <v>23</v>
      </c>
      <c r="D210" s="8">
        <f t="shared" si="116"/>
        <v>23</v>
      </c>
      <c r="E210" s="8">
        <f t="shared" si="116"/>
        <v>23</v>
      </c>
      <c r="F210" s="8">
        <f t="shared" si="116"/>
        <v>23</v>
      </c>
      <c r="G210" s="8">
        <f t="shared" si="116"/>
        <v>23</v>
      </c>
      <c r="H210" s="8">
        <f t="shared" si="116"/>
        <v>23</v>
      </c>
      <c r="I210" s="8">
        <f t="shared" si="116"/>
        <v>23</v>
      </c>
      <c r="J210" s="8">
        <f t="shared" si="116"/>
        <v>23</v>
      </c>
      <c r="K210" s="8">
        <f t="shared" si="116"/>
        <v>23</v>
      </c>
      <c r="L210" s="8">
        <f t="shared" si="116"/>
        <v>23</v>
      </c>
      <c r="M210" s="8">
        <f t="shared" si="116"/>
        <v>23</v>
      </c>
      <c r="N210" s="8">
        <f t="shared" si="116"/>
        <v>23</v>
      </c>
      <c r="O210" s="8">
        <f t="shared" si="116"/>
        <v>23</v>
      </c>
      <c r="P210" s="8">
        <f t="shared" si="116"/>
        <v>23</v>
      </c>
      <c r="Q210" s="8">
        <f t="shared" si="116"/>
        <v>23</v>
      </c>
      <c r="R210" s="8">
        <f t="shared" si="116"/>
        <v>23</v>
      </c>
      <c r="S210" s="8">
        <f t="shared" si="116"/>
        <v>23</v>
      </c>
      <c r="T210" s="8">
        <f t="shared" si="116"/>
        <v>23</v>
      </c>
      <c r="U210" s="8">
        <f xml:space="preserve"> 20 + U219 + 2*U46</f>
        <v>23</v>
      </c>
    </row>
    <row r="211" spans="1:21">
      <c r="A211" s="74" t="s">
        <v>126</v>
      </c>
      <c r="B211" s="8">
        <f t="shared" ref="B211:T211" si="117" xml:space="preserve"> 30 + B219 + 3*B46</f>
        <v>34</v>
      </c>
      <c r="C211" s="8">
        <f t="shared" si="117"/>
        <v>34</v>
      </c>
      <c r="D211" s="8">
        <f t="shared" si="117"/>
        <v>34</v>
      </c>
      <c r="E211" s="8">
        <f t="shared" si="117"/>
        <v>34</v>
      </c>
      <c r="F211" s="8">
        <f t="shared" si="117"/>
        <v>34</v>
      </c>
      <c r="G211" s="8">
        <f t="shared" si="117"/>
        <v>34</v>
      </c>
      <c r="H211" s="8">
        <f t="shared" si="117"/>
        <v>34</v>
      </c>
      <c r="I211" s="8">
        <f t="shared" si="117"/>
        <v>34</v>
      </c>
      <c r="J211" s="8">
        <f t="shared" si="117"/>
        <v>34</v>
      </c>
      <c r="K211" s="8">
        <f t="shared" si="117"/>
        <v>34</v>
      </c>
      <c r="L211" s="8">
        <f t="shared" si="117"/>
        <v>34</v>
      </c>
      <c r="M211" s="8">
        <f t="shared" si="117"/>
        <v>34</v>
      </c>
      <c r="N211" s="8">
        <f t="shared" si="117"/>
        <v>34</v>
      </c>
      <c r="O211" s="8">
        <f t="shared" si="117"/>
        <v>34</v>
      </c>
      <c r="P211" s="8">
        <f t="shared" si="117"/>
        <v>34</v>
      </c>
      <c r="Q211" s="8">
        <f t="shared" si="117"/>
        <v>34</v>
      </c>
      <c r="R211" s="8">
        <f t="shared" si="117"/>
        <v>34</v>
      </c>
      <c r="S211" s="8">
        <f t="shared" si="117"/>
        <v>34</v>
      </c>
      <c r="T211" s="8">
        <f t="shared" si="117"/>
        <v>34</v>
      </c>
      <c r="U211" s="8">
        <f xml:space="preserve"> 30 + U219 + 3*U46</f>
        <v>34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1</v>
      </c>
      <c r="C213" s="61">
        <f t="shared" si="118"/>
        <v>1</v>
      </c>
      <c r="D213" s="61">
        <f t="shared" si="118"/>
        <v>1</v>
      </c>
      <c r="E213" s="61">
        <f t="shared" si="118"/>
        <v>1</v>
      </c>
      <c r="F213" s="61">
        <f t="shared" si="118"/>
        <v>1</v>
      </c>
      <c r="G213" s="61">
        <f t="shared" si="118"/>
        <v>1</v>
      </c>
      <c r="H213" s="61">
        <f t="shared" si="118"/>
        <v>1</v>
      </c>
      <c r="I213" s="61">
        <f t="shared" si="118"/>
        <v>1</v>
      </c>
      <c r="J213" s="100">
        <f t="shared" si="118"/>
        <v>1</v>
      </c>
      <c r="K213" s="61">
        <f t="shared" si="118"/>
        <v>1</v>
      </c>
      <c r="L213" s="184">
        <f t="shared" si="118"/>
        <v>1</v>
      </c>
      <c r="M213" s="61">
        <f t="shared" si="118"/>
        <v>1</v>
      </c>
      <c r="N213" s="61">
        <f t="shared" si="118"/>
        <v>1</v>
      </c>
      <c r="O213" s="61">
        <f t="shared" si="118"/>
        <v>1</v>
      </c>
      <c r="P213" s="61">
        <f t="shared" si="118"/>
        <v>1</v>
      </c>
      <c r="Q213" s="61">
        <f t="shared" si="118"/>
        <v>1</v>
      </c>
      <c r="R213" s="61">
        <f t="shared" si="118"/>
        <v>1</v>
      </c>
      <c r="S213" s="61">
        <f t="shared" si="118"/>
        <v>1</v>
      </c>
      <c r="T213" s="61">
        <f t="shared" si="118"/>
        <v>1</v>
      </c>
      <c r="U213" s="61">
        <f t="shared" si="118"/>
        <v>1</v>
      </c>
    </row>
    <row r="214" spans="1:21" ht="17.649999999999999">
      <c r="A214" s="33" t="s">
        <v>155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3</v>
      </c>
      <c r="C215" s="21">
        <f t="shared" si="119"/>
        <v>3</v>
      </c>
      <c r="D215" s="21">
        <f t="shared" si="119"/>
        <v>3</v>
      </c>
      <c r="E215" s="21">
        <f t="shared" si="119"/>
        <v>3</v>
      </c>
      <c r="F215" s="21">
        <f t="shared" si="119"/>
        <v>3</v>
      </c>
      <c r="G215" s="21">
        <f t="shared" si="119"/>
        <v>3</v>
      </c>
      <c r="H215" s="21">
        <f t="shared" si="119"/>
        <v>3</v>
      </c>
      <c r="I215" s="21">
        <f t="shared" si="119"/>
        <v>3</v>
      </c>
      <c r="J215" s="21">
        <f t="shared" si="119"/>
        <v>3</v>
      </c>
      <c r="K215" s="21">
        <f t="shared" si="119"/>
        <v>3</v>
      </c>
      <c r="L215" s="21">
        <f t="shared" si="119"/>
        <v>3</v>
      </c>
      <c r="M215" s="21">
        <f t="shared" si="119"/>
        <v>3</v>
      </c>
      <c r="N215" s="21">
        <f t="shared" si="119"/>
        <v>3</v>
      </c>
      <c r="O215" s="21">
        <f t="shared" si="119"/>
        <v>3</v>
      </c>
      <c r="P215" s="21">
        <f t="shared" si="119"/>
        <v>3</v>
      </c>
      <c r="Q215" s="21">
        <f t="shared" si="119"/>
        <v>3</v>
      </c>
      <c r="R215" s="21">
        <f t="shared" si="119"/>
        <v>3</v>
      </c>
      <c r="S215" s="21">
        <f t="shared" si="119"/>
        <v>3</v>
      </c>
      <c r="T215" s="21">
        <f t="shared" si="119"/>
        <v>3</v>
      </c>
      <c r="U215" s="36">
        <f t="shared" si="119"/>
        <v>3</v>
      </c>
    </row>
    <row r="216" spans="1:21">
      <c r="A216" s="37" t="s">
        <v>4</v>
      </c>
      <c r="B216" s="21">
        <f t="shared" ref="B216:U216" si="120" xml:space="preserve"> INT((B10-10)/2)</f>
        <v>2</v>
      </c>
      <c r="C216" s="21">
        <f t="shared" si="120"/>
        <v>2</v>
      </c>
      <c r="D216" s="21">
        <f t="shared" si="120"/>
        <v>2</v>
      </c>
      <c r="E216" s="21">
        <f t="shared" si="120"/>
        <v>2</v>
      </c>
      <c r="F216" s="21">
        <f t="shared" si="120"/>
        <v>2</v>
      </c>
      <c r="G216" s="21">
        <f t="shared" si="120"/>
        <v>2</v>
      </c>
      <c r="H216" s="21">
        <f t="shared" si="120"/>
        <v>2</v>
      </c>
      <c r="I216" s="21">
        <f t="shared" si="120"/>
        <v>2</v>
      </c>
      <c r="J216" s="21">
        <f t="shared" si="120"/>
        <v>2</v>
      </c>
      <c r="K216" s="21">
        <f t="shared" si="120"/>
        <v>2</v>
      </c>
      <c r="L216" s="21">
        <f t="shared" si="120"/>
        <v>2</v>
      </c>
      <c r="M216" s="21">
        <f t="shared" si="120"/>
        <v>2</v>
      </c>
      <c r="N216" s="21">
        <f t="shared" si="120"/>
        <v>2</v>
      </c>
      <c r="O216" s="21">
        <f t="shared" si="120"/>
        <v>2</v>
      </c>
      <c r="P216" s="21">
        <f t="shared" si="120"/>
        <v>2</v>
      </c>
      <c r="Q216" s="21">
        <f t="shared" si="120"/>
        <v>2</v>
      </c>
      <c r="R216" s="21">
        <f t="shared" si="120"/>
        <v>2</v>
      </c>
      <c r="S216" s="21">
        <f t="shared" si="120"/>
        <v>2</v>
      </c>
      <c r="T216" s="21">
        <f t="shared" si="120"/>
        <v>2</v>
      </c>
      <c r="U216" s="36">
        <f t="shared" si="120"/>
        <v>3</v>
      </c>
    </row>
    <row r="217" spans="1:21">
      <c r="A217" s="37" t="s">
        <v>5</v>
      </c>
      <c r="B217" s="21">
        <f t="shared" ref="B217:U217" si="121" xml:space="preserve"> INT((B11-10)/2)</f>
        <v>0</v>
      </c>
      <c r="C217" s="21">
        <f t="shared" si="121"/>
        <v>0</v>
      </c>
      <c r="D217" s="21">
        <f t="shared" si="121"/>
        <v>0</v>
      </c>
      <c r="E217" s="21">
        <f t="shared" si="121"/>
        <v>0</v>
      </c>
      <c r="F217" s="21">
        <f t="shared" si="121"/>
        <v>0</v>
      </c>
      <c r="G217" s="21">
        <f t="shared" si="121"/>
        <v>0</v>
      </c>
      <c r="H217" s="21">
        <f t="shared" si="121"/>
        <v>0</v>
      </c>
      <c r="I217" s="21">
        <f t="shared" si="121"/>
        <v>0</v>
      </c>
      <c r="J217" s="21">
        <f t="shared" si="121"/>
        <v>0</v>
      </c>
      <c r="K217" s="21">
        <f t="shared" si="121"/>
        <v>0</v>
      </c>
      <c r="L217" s="21">
        <f t="shared" si="121"/>
        <v>0</v>
      </c>
      <c r="M217" s="21">
        <f t="shared" si="121"/>
        <v>1</v>
      </c>
      <c r="N217" s="21">
        <f t="shared" si="121"/>
        <v>1</v>
      </c>
      <c r="O217" s="21">
        <f t="shared" si="121"/>
        <v>1</v>
      </c>
      <c r="P217" s="21">
        <f t="shared" si="121"/>
        <v>1</v>
      </c>
      <c r="Q217" s="21">
        <f t="shared" si="121"/>
        <v>1</v>
      </c>
      <c r="R217" s="21">
        <f t="shared" si="121"/>
        <v>1</v>
      </c>
      <c r="S217" s="21">
        <f t="shared" si="121"/>
        <v>1</v>
      </c>
      <c r="T217" s="21">
        <f t="shared" si="121"/>
        <v>1</v>
      </c>
      <c r="U217" s="36">
        <f t="shared" si="121"/>
        <v>1</v>
      </c>
    </row>
    <row r="218" spans="1:21">
      <c r="A218" s="37" t="s">
        <v>6</v>
      </c>
      <c r="B218" s="21">
        <f t="shared" ref="B218:U218" si="122" xml:space="preserve"> INT((B12-10)/2)</f>
        <v>2</v>
      </c>
      <c r="C218" s="21">
        <f t="shared" si="122"/>
        <v>2</v>
      </c>
      <c r="D218" s="21">
        <f t="shared" si="122"/>
        <v>2</v>
      </c>
      <c r="E218" s="21">
        <f t="shared" si="122"/>
        <v>2</v>
      </c>
      <c r="F218" s="21">
        <f t="shared" si="122"/>
        <v>2</v>
      </c>
      <c r="G218" s="21">
        <f t="shared" si="122"/>
        <v>2</v>
      </c>
      <c r="H218" s="21">
        <f t="shared" si="122"/>
        <v>2</v>
      </c>
      <c r="I218" s="21">
        <f t="shared" si="122"/>
        <v>2</v>
      </c>
      <c r="J218" s="21">
        <f t="shared" si="122"/>
        <v>2</v>
      </c>
      <c r="K218" s="21">
        <f t="shared" si="122"/>
        <v>2</v>
      </c>
      <c r="L218" s="21">
        <f t="shared" si="122"/>
        <v>2</v>
      </c>
      <c r="M218" s="21">
        <f t="shared" si="122"/>
        <v>2</v>
      </c>
      <c r="N218" s="21">
        <f t="shared" si="122"/>
        <v>2</v>
      </c>
      <c r="O218" s="21">
        <f t="shared" si="122"/>
        <v>2</v>
      </c>
      <c r="P218" s="21">
        <f t="shared" si="122"/>
        <v>2</v>
      </c>
      <c r="Q218" s="21">
        <f t="shared" si="122"/>
        <v>2</v>
      </c>
      <c r="R218" s="21">
        <f t="shared" si="122"/>
        <v>2</v>
      </c>
      <c r="S218" s="21">
        <f t="shared" si="122"/>
        <v>2</v>
      </c>
      <c r="T218" s="21">
        <f t="shared" si="122"/>
        <v>2</v>
      </c>
      <c r="U218" s="36">
        <f t="shared" si="122"/>
        <v>2</v>
      </c>
    </row>
    <row r="219" spans="1:21">
      <c r="A219" s="37" t="s">
        <v>7</v>
      </c>
      <c r="B219" s="21">
        <f t="shared" ref="B219:U219" si="123" xml:space="preserve"> INT((B13-10)/2)</f>
        <v>1</v>
      </c>
      <c r="C219" s="21">
        <f t="shared" si="123"/>
        <v>1</v>
      </c>
      <c r="D219" s="21">
        <f t="shared" si="123"/>
        <v>1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1</v>
      </c>
      <c r="J219" s="21">
        <f t="shared" si="123"/>
        <v>1</v>
      </c>
      <c r="K219" s="21">
        <f t="shared" si="123"/>
        <v>1</v>
      </c>
      <c r="L219" s="21">
        <f t="shared" si="123"/>
        <v>1</v>
      </c>
      <c r="M219" s="21">
        <f t="shared" si="123"/>
        <v>1</v>
      </c>
      <c r="N219" s="21">
        <f t="shared" si="123"/>
        <v>1</v>
      </c>
      <c r="O219" s="21">
        <f t="shared" si="123"/>
        <v>1</v>
      </c>
      <c r="P219" s="21">
        <f t="shared" si="123"/>
        <v>1</v>
      </c>
      <c r="Q219" s="21">
        <f t="shared" si="123"/>
        <v>1</v>
      </c>
      <c r="R219" s="21">
        <f t="shared" si="123"/>
        <v>1</v>
      </c>
      <c r="S219" s="21">
        <f t="shared" si="123"/>
        <v>1</v>
      </c>
      <c r="T219" s="21">
        <f t="shared" si="123"/>
        <v>1</v>
      </c>
      <c r="U219" s="36">
        <f t="shared" si="123"/>
        <v>1</v>
      </c>
    </row>
    <row r="220" spans="1:21">
      <c r="A220" s="37" t="s">
        <v>8</v>
      </c>
      <c r="B220" s="21">
        <f t="shared" ref="B220:U220" si="124" xml:space="preserve"> INT((B14-10)/2)</f>
        <v>0</v>
      </c>
      <c r="C220" s="21">
        <f t="shared" si="124"/>
        <v>0</v>
      </c>
      <c r="D220" s="21">
        <f t="shared" si="124"/>
        <v>0</v>
      </c>
      <c r="E220" s="21">
        <f t="shared" si="124"/>
        <v>0</v>
      </c>
      <c r="F220" s="21">
        <f t="shared" si="124"/>
        <v>0</v>
      </c>
      <c r="G220" s="21">
        <f t="shared" si="124"/>
        <v>0</v>
      </c>
      <c r="H220" s="21">
        <f t="shared" si="124"/>
        <v>0</v>
      </c>
      <c r="I220" s="21">
        <f t="shared" si="124"/>
        <v>0</v>
      </c>
      <c r="J220" s="21">
        <f t="shared" si="124"/>
        <v>0</v>
      </c>
      <c r="K220" s="21">
        <f t="shared" si="124"/>
        <v>0</v>
      </c>
      <c r="L220" s="21">
        <f t="shared" si="124"/>
        <v>0</v>
      </c>
      <c r="M220" s="21">
        <f t="shared" si="124"/>
        <v>0</v>
      </c>
      <c r="N220" s="21">
        <f t="shared" si="124"/>
        <v>0</v>
      </c>
      <c r="O220" s="21">
        <f t="shared" si="124"/>
        <v>0</v>
      </c>
      <c r="P220" s="21">
        <f t="shared" si="124"/>
        <v>0</v>
      </c>
      <c r="Q220" s="21">
        <f t="shared" si="124"/>
        <v>0</v>
      </c>
      <c r="R220" s="21">
        <f t="shared" si="124"/>
        <v>0</v>
      </c>
      <c r="S220" s="21">
        <f t="shared" si="124"/>
        <v>0</v>
      </c>
      <c r="T220" s="21">
        <f t="shared" si="124"/>
        <v>0</v>
      </c>
      <c r="U220" s="36">
        <f t="shared" si="124"/>
        <v>0</v>
      </c>
    </row>
    <row r="221" spans="1:21" ht="17.649999999999999">
      <c r="A221" s="38" t="s">
        <v>27</v>
      </c>
      <c r="B221" s="39">
        <f xml:space="preserve">  (B213 +B218)*4</f>
        <v>12</v>
      </c>
      <c r="C221" s="39">
        <f t="shared" ref="C221:U221" si="125" xml:space="preserve"> C213 + INT(C218/2)</f>
        <v>2</v>
      </c>
      <c r="D221" s="39">
        <f t="shared" si="125"/>
        <v>2</v>
      </c>
      <c r="E221" s="39">
        <f t="shared" si="125"/>
        <v>2</v>
      </c>
      <c r="F221" s="39">
        <f t="shared" si="125"/>
        <v>2</v>
      </c>
      <c r="G221" s="39">
        <f t="shared" si="125"/>
        <v>2</v>
      </c>
      <c r="H221" s="39">
        <f t="shared" si="125"/>
        <v>2</v>
      </c>
      <c r="I221" s="39">
        <f t="shared" si="125"/>
        <v>2</v>
      </c>
      <c r="J221" s="39">
        <f t="shared" si="125"/>
        <v>2</v>
      </c>
      <c r="K221" s="39">
        <f t="shared" si="125"/>
        <v>2</v>
      </c>
      <c r="L221" s="39">
        <f t="shared" si="125"/>
        <v>2</v>
      </c>
      <c r="M221" s="39">
        <f t="shared" si="125"/>
        <v>2</v>
      </c>
      <c r="N221" s="39">
        <f t="shared" si="125"/>
        <v>2</v>
      </c>
      <c r="O221" s="39">
        <f t="shared" si="125"/>
        <v>2</v>
      </c>
      <c r="P221" s="39">
        <f t="shared" si="125"/>
        <v>2</v>
      </c>
      <c r="Q221" s="39">
        <f t="shared" si="125"/>
        <v>2</v>
      </c>
      <c r="R221" s="39">
        <f t="shared" si="125"/>
        <v>2</v>
      </c>
      <c r="S221" s="39">
        <f t="shared" si="125"/>
        <v>2</v>
      </c>
      <c r="T221" s="39">
        <f t="shared" si="125"/>
        <v>2</v>
      </c>
      <c r="U221" s="39">
        <f t="shared" si="125"/>
        <v>2</v>
      </c>
    </row>
    <row r="223" spans="1:21" ht="18">
      <c r="A223" s="128" t="s">
        <v>156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0.5</v>
      </c>
      <c r="C224" s="209">
        <f t="shared" ref="C224:U231" si="126" xml:space="preserve"> C39/(C$7+3)</f>
        <v>0.4</v>
      </c>
      <c r="D224" s="209">
        <f t="shared" si="126"/>
        <v>0.33333333333333331</v>
      </c>
      <c r="E224" s="209">
        <f t="shared" si="126"/>
        <v>0.2857142857142857</v>
      </c>
      <c r="F224" s="209">
        <f t="shared" si="126"/>
        <v>0.25</v>
      </c>
      <c r="G224" s="209">
        <f t="shared" si="126"/>
        <v>0.22222222222222221</v>
      </c>
      <c r="H224" s="209">
        <f t="shared" si="126"/>
        <v>0.2</v>
      </c>
      <c r="I224" s="209">
        <f t="shared" si="126"/>
        <v>0.18181818181818182</v>
      </c>
      <c r="J224" s="209">
        <f t="shared" si="126"/>
        <v>0.16666666666666666</v>
      </c>
      <c r="K224" s="209">
        <f t="shared" si="126"/>
        <v>0.15384615384615385</v>
      </c>
      <c r="L224" s="209">
        <f t="shared" si="126"/>
        <v>0.14285714285714285</v>
      </c>
      <c r="M224" s="209">
        <f t="shared" si="126"/>
        <v>0.13333333333333333</v>
      </c>
      <c r="N224" s="209">
        <f t="shared" si="126"/>
        <v>0.125</v>
      </c>
      <c r="O224" s="209">
        <f t="shared" si="126"/>
        <v>0.11764705882352941</v>
      </c>
      <c r="P224" s="209">
        <f t="shared" si="126"/>
        <v>0.1111111111111111</v>
      </c>
      <c r="Q224" s="209">
        <f t="shared" si="126"/>
        <v>0.10526315789473684</v>
      </c>
      <c r="R224" s="209">
        <f t="shared" si="126"/>
        <v>0.1</v>
      </c>
      <c r="S224" s="209">
        <f t="shared" si="126"/>
        <v>9.5238095238095233E-2</v>
      </c>
      <c r="T224" s="209">
        <f t="shared" si="126"/>
        <v>9.0909090909090912E-2</v>
      </c>
      <c r="U224" s="209">
        <f t="shared" si="126"/>
        <v>8.6956521739130432E-2</v>
      </c>
    </row>
    <row r="225" spans="1:21">
      <c r="A225" s="66" t="s">
        <v>11</v>
      </c>
      <c r="B225" s="209">
        <f t="shared" ref="B225:Q231" si="127" xml:space="preserve"> B40/(B$7+3)</f>
        <v>1.75</v>
      </c>
      <c r="C225" s="209">
        <f t="shared" si="127"/>
        <v>1.4</v>
      </c>
      <c r="D225" s="209">
        <f t="shared" si="127"/>
        <v>1.1666666666666667</v>
      </c>
      <c r="E225" s="209">
        <f t="shared" si="127"/>
        <v>1</v>
      </c>
      <c r="F225" s="209">
        <f t="shared" si="127"/>
        <v>0.875</v>
      </c>
      <c r="G225" s="209">
        <f t="shared" si="127"/>
        <v>0.77777777777777779</v>
      </c>
      <c r="H225" s="209">
        <f t="shared" si="127"/>
        <v>0.7</v>
      </c>
      <c r="I225" s="209">
        <f t="shared" si="127"/>
        <v>0.63636363636363635</v>
      </c>
      <c r="J225" s="209">
        <f t="shared" si="127"/>
        <v>0.58333333333333337</v>
      </c>
      <c r="K225" s="209">
        <f t="shared" si="127"/>
        <v>0.53846153846153844</v>
      </c>
      <c r="L225" s="209">
        <f t="shared" si="127"/>
        <v>0.5</v>
      </c>
      <c r="M225" s="209">
        <f t="shared" si="127"/>
        <v>0.46666666666666667</v>
      </c>
      <c r="N225" s="209">
        <f t="shared" si="127"/>
        <v>0.4375</v>
      </c>
      <c r="O225" s="209">
        <f t="shared" si="127"/>
        <v>0.41176470588235292</v>
      </c>
      <c r="P225" s="209">
        <f t="shared" si="127"/>
        <v>0.3888888888888889</v>
      </c>
      <c r="Q225" s="209">
        <f t="shared" si="127"/>
        <v>0.36842105263157893</v>
      </c>
      <c r="R225" s="209">
        <f t="shared" si="126"/>
        <v>0.35</v>
      </c>
      <c r="S225" s="209">
        <f t="shared" si="126"/>
        <v>0.33333333333333331</v>
      </c>
      <c r="T225" s="209">
        <f t="shared" si="126"/>
        <v>0.31818181818181818</v>
      </c>
      <c r="U225" s="209">
        <f t="shared" si="126"/>
        <v>0.30434782608695654</v>
      </c>
    </row>
    <row r="226" spans="1:21">
      <c r="A226" s="66" t="s">
        <v>12</v>
      </c>
      <c r="B226" s="209">
        <f t="shared" si="127"/>
        <v>0.5</v>
      </c>
      <c r="C226" s="209">
        <f t="shared" si="126"/>
        <v>0.4</v>
      </c>
      <c r="D226" s="209">
        <f t="shared" si="126"/>
        <v>0.33333333333333331</v>
      </c>
      <c r="E226" s="209">
        <f t="shared" si="126"/>
        <v>0.2857142857142857</v>
      </c>
      <c r="F226" s="209">
        <f t="shared" si="126"/>
        <v>0.25</v>
      </c>
      <c r="G226" s="209">
        <f t="shared" si="126"/>
        <v>0.22222222222222221</v>
      </c>
      <c r="H226" s="209">
        <f t="shared" si="126"/>
        <v>0.2</v>
      </c>
      <c r="I226" s="209">
        <f t="shared" si="126"/>
        <v>0.18181818181818182</v>
      </c>
      <c r="J226" s="209">
        <f t="shared" si="126"/>
        <v>0.16666666666666666</v>
      </c>
      <c r="K226" s="209">
        <f t="shared" si="126"/>
        <v>0.15384615384615385</v>
      </c>
      <c r="L226" s="209">
        <f t="shared" si="126"/>
        <v>0.14285714285714285</v>
      </c>
      <c r="M226" s="209">
        <f t="shared" si="126"/>
        <v>0.13333333333333333</v>
      </c>
      <c r="N226" s="209">
        <f t="shared" si="126"/>
        <v>0.125</v>
      </c>
      <c r="O226" s="209">
        <f t="shared" si="126"/>
        <v>0.11764705882352941</v>
      </c>
      <c r="P226" s="209">
        <f t="shared" si="126"/>
        <v>0.1111111111111111</v>
      </c>
      <c r="Q226" s="209">
        <f t="shared" si="126"/>
        <v>0.10526315789473684</v>
      </c>
      <c r="R226" s="209">
        <f t="shared" si="126"/>
        <v>0.1</v>
      </c>
      <c r="S226" s="209">
        <f t="shared" si="126"/>
        <v>9.5238095238095233E-2</v>
      </c>
      <c r="T226" s="209">
        <f t="shared" si="126"/>
        <v>9.0909090909090912E-2</v>
      </c>
      <c r="U226" s="209">
        <f t="shared" si="126"/>
        <v>0.13043478260869565</v>
      </c>
    </row>
    <row r="227" spans="1:21">
      <c r="A227" s="66" t="s">
        <v>13</v>
      </c>
      <c r="B227" s="209">
        <f t="shared" si="127"/>
        <v>1.5</v>
      </c>
      <c r="C227" s="209">
        <f t="shared" si="126"/>
        <v>1.2</v>
      </c>
      <c r="D227" s="209">
        <f t="shared" si="126"/>
        <v>1</v>
      </c>
      <c r="E227" s="209">
        <f t="shared" si="126"/>
        <v>0.8571428571428571</v>
      </c>
      <c r="F227" s="209">
        <f t="shared" si="126"/>
        <v>0.75</v>
      </c>
      <c r="G227" s="209">
        <f t="shared" si="126"/>
        <v>0.66666666666666663</v>
      </c>
      <c r="H227" s="209">
        <f t="shared" si="126"/>
        <v>0.7</v>
      </c>
      <c r="I227" s="209">
        <f t="shared" si="126"/>
        <v>0.72727272727272729</v>
      </c>
      <c r="J227" s="209">
        <f t="shared" si="126"/>
        <v>0.75</v>
      </c>
      <c r="K227" s="209">
        <f t="shared" si="126"/>
        <v>0.76923076923076927</v>
      </c>
      <c r="L227" s="209">
        <f t="shared" si="126"/>
        <v>0.7857142857142857</v>
      </c>
      <c r="M227" s="209">
        <f t="shared" si="126"/>
        <v>0.8</v>
      </c>
      <c r="N227" s="209">
        <f t="shared" si="126"/>
        <v>0.8125</v>
      </c>
      <c r="O227" s="209">
        <f t="shared" si="126"/>
        <v>0.82352941176470584</v>
      </c>
      <c r="P227" s="209">
        <f t="shared" si="126"/>
        <v>0.83333333333333337</v>
      </c>
      <c r="Q227" s="209">
        <f t="shared" si="126"/>
        <v>0.84210526315789469</v>
      </c>
      <c r="R227" s="209">
        <f t="shared" si="126"/>
        <v>0.85</v>
      </c>
      <c r="S227" s="209">
        <f t="shared" si="126"/>
        <v>0.8571428571428571</v>
      </c>
      <c r="T227" s="209">
        <f t="shared" si="126"/>
        <v>0.86363636363636365</v>
      </c>
      <c r="U227" s="209">
        <f t="shared" si="126"/>
        <v>0.86956521739130432</v>
      </c>
    </row>
    <row r="228" spans="1:21">
      <c r="A228" s="66" t="s">
        <v>24</v>
      </c>
      <c r="B228" s="209">
        <f t="shared" si="127"/>
        <v>0</v>
      </c>
      <c r="C228" s="209">
        <f t="shared" si="126"/>
        <v>0</v>
      </c>
      <c r="D228" s="209">
        <f t="shared" si="126"/>
        <v>0</v>
      </c>
      <c r="E228" s="209">
        <f t="shared" si="126"/>
        <v>0</v>
      </c>
      <c r="F228" s="209">
        <f t="shared" si="126"/>
        <v>0</v>
      </c>
      <c r="G228" s="209">
        <f t="shared" si="126"/>
        <v>0</v>
      </c>
      <c r="H228" s="209">
        <f t="shared" si="126"/>
        <v>0</v>
      </c>
      <c r="I228" s="209">
        <f t="shared" si="126"/>
        <v>0</v>
      </c>
      <c r="J228" s="209">
        <f t="shared" si="126"/>
        <v>0</v>
      </c>
      <c r="K228" s="209">
        <f t="shared" si="126"/>
        <v>0</v>
      </c>
      <c r="L228" s="209">
        <f t="shared" si="126"/>
        <v>0</v>
      </c>
      <c r="M228" s="209">
        <f t="shared" si="126"/>
        <v>0</v>
      </c>
      <c r="N228" s="209">
        <f t="shared" si="126"/>
        <v>0</v>
      </c>
      <c r="O228" s="209">
        <f t="shared" si="126"/>
        <v>0</v>
      </c>
      <c r="P228" s="209">
        <f t="shared" si="126"/>
        <v>0</v>
      </c>
      <c r="Q228" s="209">
        <f t="shared" si="126"/>
        <v>0</v>
      </c>
      <c r="R228" s="209">
        <f t="shared" si="126"/>
        <v>0</v>
      </c>
      <c r="S228" s="209">
        <f t="shared" si="126"/>
        <v>0</v>
      </c>
      <c r="T228" s="209">
        <f t="shared" si="126"/>
        <v>0</v>
      </c>
      <c r="U228" s="209">
        <f t="shared" si="126"/>
        <v>0</v>
      </c>
    </row>
    <row r="229" spans="1:21">
      <c r="A229" s="66" t="s">
        <v>14</v>
      </c>
      <c r="B229" s="209">
        <f t="shared" si="127"/>
        <v>2</v>
      </c>
      <c r="C229" s="209">
        <f t="shared" si="126"/>
        <v>1.6</v>
      </c>
      <c r="D229" s="209">
        <f t="shared" si="126"/>
        <v>1.3333333333333333</v>
      </c>
      <c r="E229" s="209">
        <f t="shared" si="126"/>
        <v>1.1428571428571428</v>
      </c>
      <c r="F229" s="209">
        <f t="shared" si="126"/>
        <v>1</v>
      </c>
      <c r="G229" s="209">
        <f t="shared" si="126"/>
        <v>0.88888888888888884</v>
      </c>
      <c r="H229" s="209">
        <f t="shared" si="126"/>
        <v>0.9</v>
      </c>
      <c r="I229" s="209">
        <f t="shared" si="126"/>
        <v>0.90909090909090906</v>
      </c>
      <c r="J229" s="209">
        <f t="shared" si="126"/>
        <v>0.91666666666666663</v>
      </c>
      <c r="K229" s="209">
        <f t="shared" si="126"/>
        <v>0.92307692307692313</v>
      </c>
      <c r="L229" s="209">
        <f t="shared" si="126"/>
        <v>0.9285714285714286</v>
      </c>
      <c r="M229" s="209">
        <f t="shared" si="126"/>
        <v>0.93333333333333335</v>
      </c>
      <c r="N229" s="209">
        <f t="shared" si="126"/>
        <v>0.9375</v>
      </c>
      <c r="O229" s="209">
        <f t="shared" si="126"/>
        <v>0.94117647058823528</v>
      </c>
      <c r="P229" s="209">
        <f t="shared" si="126"/>
        <v>0.94444444444444442</v>
      </c>
      <c r="Q229" s="209">
        <f t="shared" si="126"/>
        <v>0.94736842105263153</v>
      </c>
      <c r="R229" s="209">
        <f t="shared" si="126"/>
        <v>0.95</v>
      </c>
      <c r="S229" s="209">
        <f t="shared" si="126"/>
        <v>0.95238095238095233</v>
      </c>
      <c r="T229" s="209">
        <f t="shared" si="126"/>
        <v>0.95454545454545459</v>
      </c>
      <c r="U229" s="209">
        <f t="shared" si="126"/>
        <v>0.95652173913043481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9.0909090909090912E-2</v>
      </c>
      <c r="J230" s="209">
        <f t="shared" si="126"/>
        <v>8.3333333333333329E-2</v>
      </c>
      <c r="K230" s="209">
        <f t="shared" si="126"/>
        <v>7.6923076923076927E-2</v>
      </c>
      <c r="L230" s="209">
        <f t="shared" si="126"/>
        <v>7.1428571428571425E-2</v>
      </c>
      <c r="M230" s="209">
        <f t="shared" si="126"/>
        <v>6.6666666666666666E-2</v>
      </c>
      <c r="N230" s="209">
        <f t="shared" si="126"/>
        <v>6.25E-2</v>
      </c>
      <c r="O230" s="209">
        <f t="shared" si="126"/>
        <v>5.8823529411764705E-2</v>
      </c>
      <c r="P230" s="209">
        <f t="shared" si="126"/>
        <v>5.5555555555555552E-2</v>
      </c>
      <c r="Q230" s="209">
        <f t="shared" si="126"/>
        <v>5.2631578947368418E-2</v>
      </c>
      <c r="R230" s="209">
        <f t="shared" si="126"/>
        <v>0.05</v>
      </c>
      <c r="S230" s="209">
        <f t="shared" si="126"/>
        <v>4.7619047619047616E-2</v>
      </c>
      <c r="T230" s="209">
        <f t="shared" si="126"/>
        <v>4.5454545454545456E-2</v>
      </c>
      <c r="U230" s="209">
        <f t="shared" si="126"/>
        <v>4.3478260869565216E-2</v>
      </c>
    </row>
    <row r="231" spans="1:21">
      <c r="A231" s="66" t="s">
        <v>16</v>
      </c>
      <c r="B231" s="209">
        <f t="shared" si="127"/>
        <v>0.25</v>
      </c>
      <c r="C231" s="209">
        <f t="shared" si="126"/>
        <v>0.2</v>
      </c>
      <c r="D231" s="209">
        <f t="shared" si="126"/>
        <v>0.16666666666666666</v>
      </c>
      <c r="E231" s="209">
        <f t="shared" si="126"/>
        <v>0.14285714285714285</v>
      </c>
      <c r="F231" s="209">
        <f t="shared" si="126"/>
        <v>0.125</v>
      </c>
      <c r="G231" s="209">
        <f t="shared" si="126"/>
        <v>0.1111111111111111</v>
      </c>
      <c r="H231" s="209">
        <f t="shared" si="126"/>
        <v>0.1</v>
      </c>
      <c r="I231" s="209">
        <f t="shared" si="126"/>
        <v>9.0909090909090912E-2</v>
      </c>
      <c r="J231" s="209">
        <f t="shared" si="126"/>
        <v>8.3333333333333329E-2</v>
      </c>
      <c r="K231" s="209">
        <f t="shared" si="126"/>
        <v>7.6923076923076927E-2</v>
      </c>
      <c r="L231" s="209">
        <f t="shared" si="126"/>
        <v>7.1428571428571425E-2</v>
      </c>
      <c r="M231" s="209">
        <f t="shared" si="126"/>
        <v>6.6666666666666666E-2</v>
      </c>
      <c r="N231" s="209">
        <f t="shared" si="126"/>
        <v>6.25E-2</v>
      </c>
      <c r="O231" s="209">
        <f t="shared" si="126"/>
        <v>5.8823529411764705E-2</v>
      </c>
      <c r="P231" s="209">
        <f t="shared" si="126"/>
        <v>5.5555555555555552E-2</v>
      </c>
      <c r="Q231" s="209">
        <f t="shared" si="126"/>
        <v>5.2631578947368418E-2</v>
      </c>
      <c r="R231" s="209">
        <f t="shared" si="126"/>
        <v>0.05</v>
      </c>
      <c r="S231" s="209">
        <f t="shared" si="126"/>
        <v>4.7619047619047616E-2</v>
      </c>
      <c r="T231" s="209">
        <f t="shared" si="126"/>
        <v>4.5454545454545456E-2</v>
      </c>
      <c r="U231" s="209">
        <f t="shared" si="126"/>
        <v>4.3478260869565216E-2</v>
      </c>
    </row>
    <row r="241" spans="1:21" ht="17.649999999999999">
      <c r="A241" s="71" t="s">
        <v>40</v>
      </c>
      <c r="B241" s="63">
        <f t="shared" ref="B241:U241" si="128" xml:space="preserve"> B16 + B218</f>
        <v>2</v>
      </c>
      <c r="C241" s="63">
        <f t="shared" si="128"/>
        <v>2</v>
      </c>
      <c r="D241" s="63">
        <f t="shared" si="128"/>
        <v>2</v>
      </c>
      <c r="E241" s="63">
        <f t="shared" si="128"/>
        <v>2</v>
      </c>
      <c r="F241" s="63">
        <f t="shared" si="128"/>
        <v>2</v>
      </c>
      <c r="G241" s="63">
        <f t="shared" si="128"/>
        <v>2</v>
      </c>
      <c r="H241" s="63">
        <f t="shared" si="128"/>
        <v>2</v>
      </c>
      <c r="I241" s="63">
        <f t="shared" si="128"/>
        <v>2</v>
      </c>
      <c r="J241" s="48">
        <f t="shared" si="128"/>
        <v>2</v>
      </c>
      <c r="K241" s="9">
        <f t="shared" si="128"/>
        <v>2</v>
      </c>
      <c r="L241" s="40">
        <f t="shared" si="128"/>
        <v>2</v>
      </c>
      <c r="M241" s="63">
        <f t="shared" si="128"/>
        <v>2</v>
      </c>
      <c r="N241" s="63">
        <f t="shared" si="128"/>
        <v>2</v>
      </c>
      <c r="O241" s="63">
        <f t="shared" si="128"/>
        <v>2</v>
      </c>
      <c r="P241" s="63">
        <f t="shared" si="128"/>
        <v>2</v>
      </c>
      <c r="Q241" s="63">
        <f t="shared" si="128"/>
        <v>2</v>
      </c>
      <c r="R241" s="63">
        <f t="shared" si="128"/>
        <v>2</v>
      </c>
      <c r="S241" s="63">
        <f t="shared" si="128"/>
        <v>2</v>
      </c>
      <c r="T241" s="63">
        <f t="shared" si="128"/>
        <v>2</v>
      </c>
      <c r="U241" s="63">
        <f t="shared" si="128"/>
        <v>2</v>
      </c>
    </row>
    <row r="242" spans="1:21" ht="17.649999999999999">
      <c r="A242" s="22" t="s">
        <v>42</v>
      </c>
      <c r="B242" s="9">
        <f t="shared" ref="B242:U242" si="129" xml:space="preserve"> B18 + B216</f>
        <v>2</v>
      </c>
      <c r="C242" s="9">
        <f t="shared" si="129"/>
        <v>2</v>
      </c>
      <c r="D242" s="9">
        <f t="shared" si="129"/>
        <v>2</v>
      </c>
      <c r="E242" s="9">
        <f t="shared" si="129"/>
        <v>2</v>
      </c>
      <c r="F242" s="9">
        <f t="shared" si="129"/>
        <v>2</v>
      </c>
      <c r="G242" s="9">
        <f t="shared" si="129"/>
        <v>2</v>
      </c>
      <c r="H242" s="9">
        <f t="shared" si="129"/>
        <v>2</v>
      </c>
      <c r="I242" s="9">
        <f t="shared" si="129"/>
        <v>2</v>
      </c>
      <c r="J242" s="47">
        <f t="shared" si="129"/>
        <v>2</v>
      </c>
      <c r="K242" s="9">
        <f t="shared" si="129"/>
        <v>2</v>
      </c>
      <c r="L242" s="49">
        <f t="shared" si="129"/>
        <v>2</v>
      </c>
      <c r="M242" s="9">
        <f t="shared" si="129"/>
        <v>2</v>
      </c>
      <c r="N242" s="9">
        <f t="shared" si="129"/>
        <v>2</v>
      </c>
      <c r="O242" s="9">
        <f t="shared" si="129"/>
        <v>2</v>
      </c>
      <c r="P242" s="9">
        <f t="shared" si="129"/>
        <v>2</v>
      </c>
      <c r="Q242" s="9">
        <f t="shared" si="129"/>
        <v>2</v>
      </c>
      <c r="R242" s="9">
        <f t="shared" si="129"/>
        <v>2</v>
      </c>
      <c r="S242" s="9">
        <f t="shared" si="129"/>
        <v>2</v>
      </c>
      <c r="T242" s="9">
        <f t="shared" si="129"/>
        <v>2</v>
      </c>
      <c r="U242" s="9">
        <f t="shared" si="129"/>
        <v>3</v>
      </c>
    </row>
    <row r="243" spans="1:21" ht="17.649999999999999">
      <c r="A243" s="22" t="s">
        <v>43</v>
      </c>
      <c r="B243" s="9">
        <f t="shared" ref="B243:U243" si="130" xml:space="preserve"> B19 + B219</f>
        <v>6</v>
      </c>
      <c r="C243" s="9">
        <f t="shared" si="130"/>
        <v>6</v>
      </c>
      <c r="D243" s="9">
        <f t="shared" si="130"/>
        <v>6</v>
      </c>
      <c r="E243" s="9">
        <f t="shared" si="130"/>
        <v>6</v>
      </c>
      <c r="F243" s="9">
        <f t="shared" si="130"/>
        <v>6</v>
      </c>
      <c r="G243" s="9">
        <f t="shared" si="130"/>
        <v>6</v>
      </c>
      <c r="H243" s="9">
        <f t="shared" si="130"/>
        <v>7</v>
      </c>
      <c r="I243" s="9">
        <f t="shared" si="130"/>
        <v>8</v>
      </c>
      <c r="J243" s="47">
        <f t="shared" si="130"/>
        <v>9</v>
      </c>
      <c r="K243" s="9">
        <f t="shared" si="130"/>
        <v>10</v>
      </c>
      <c r="L243" s="49">
        <f t="shared" si="130"/>
        <v>11</v>
      </c>
      <c r="M243" s="9">
        <f t="shared" si="130"/>
        <v>12</v>
      </c>
      <c r="N243" s="9">
        <f t="shared" si="130"/>
        <v>13</v>
      </c>
      <c r="O243" s="9">
        <f t="shared" si="130"/>
        <v>14</v>
      </c>
      <c r="P243" s="9">
        <f t="shared" si="130"/>
        <v>15</v>
      </c>
      <c r="Q243" s="9">
        <f t="shared" si="130"/>
        <v>16</v>
      </c>
      <c r="R243" s="9">
        <f t="shared" si="130"/>
        <v>17</v>
      </c>
      <c r="S243" s="9">
        <f t="shared" si="130"/>
        <v>18</v>
      </c>
      <c r="T243" s="9">
        <f t="shared" si="130"/>
        <v>19</v>
      </c>
      <c r="U243" s="9">
        <f t="shared" si="130"/>
        <v>20</v>
      </c>
    </row>
    <row r="244" spans="1:21" ht="17.649999999999999">
      <c r="A244" s="22" t="s">
        <v>29</v>
      </c>
      <c r="B244" s="9">
        <f t="shared" ref="B244:U244" si="131" xml:space="preserve"> B220 + B20 + B78</f>
        <v>0</v>
      </c>
      <c r="C244" s="9">
        <f t="shared" si="131"/>
        <v>0</v>
      </c>
      <c r="D244" s="9">
        <f t="shared" si="131"/>
        <v>1</v>
      </c>
      <c r="E244" s="9">
        <f t="shared" si="131"/>
        <v>1</v>
      </c>
      <c r="F244" s="9">
        <f t="shared" si="131"/>
        <v>1</v>
      </c>
      <c r="G244" s="9">
        <f t="shared" si="131"/>
        <v>1</v>
      </c>
      <c r="H244" s="9">
        <f t="shared" si="131"/>
        <v>1</v>
      </c>
      <c r="I244" s="9">
        <f t="shared" si="131"/>
        <v>1</v>
      </c>
      <c r="J244" s="47">
        <f t="shared" si="131"/>
        <v>1</v>
      </c>
      <c r="K244" s="9">
        <f t="shared" si="131"/>
        <v>1</v>
      </c>
      <c r="L244" s="49">
        <f t="shared" si="131"/>
        <v>1</v>
      </c>
      <c r="M244" s="9">
        <f t="shared" si="131"/>
        <v>1</v>
      </c>
      <c r="N244" s="9">
        <f t="shared" si="131"/>
        <v>1</v>
      </c>
      <c r="O244" s="9">
        <f t="shared" si="131"/>
        <v>1</v>
      </c>
      <c r="P244" s="9">
        <f t="shared" si="131"/>
        <v>1</v>
      </c>
      <c r="Q244" s="9">
        <f t="shared" si="131"/>
        <v>1</v>
      </c>
      <c r="R244" s="9">
        <f t="shared" si="131"/>
        <v>1</v>
      </c>
      <c r="S244" s="9">
        <f t="shared" si="131"/>
        <v>1</v>
      </c>
      <c r="T244" s="9">
        <f t="shared" si="131"/>
        <v>1</v>
      </c>
      <c r="U244" s="9">
        <f t="shared" si="131"/>
        <v>1</v>
      </c>
    </row>
    <row r="245" spans="1:21" ht="17.649999999999999">
      <c r="A245" s="22" t="s">
        <v>39</v>
      </c>
      <c r="B245" s="9">
        <f t="shared" ref="B245:U245" si="132" xml:space="preserve"> B21 + B218</f>
        <v>8</v>
      </c>
      <c r="C245" s="9">
        <f t="shared" si="132"/>
        <v>8</v>
      </c>
      <c r="D245" s="9">
        <f t="shared" si="132"/>
        <v>8</v>
      </c>
      <c r="E245" s="9">
        <f t="shared" si="132"/>
        <v>8</v>
      </c>
      <c r="F245" s="9">
        <f t="shared" si="132"/>
        <v>8</v>
      </c>
      <c r="G245" s="9">
        <f t="shared" si="132"/>
        <v>8</v>
      </c>
      <c r="H245" s="9">
        <f t="shared" si="132"/>
        <v>9</v>
      </c>
      <c r="I245" s="9">
        <f t="shared" si="132"/>
        <v>10</v>
      </c>
      <c r="J245" s="47">
        <f t="shared" si="132"/>
        <v>11</v>
      </c>
      <c r="K245" s="9">
        <f t="shared" si="132"/>
        <v>12</v>
      </c>
      <c r="L245" s="49">
        <f t="shared" si="132"/>
        <v>13</v>
      </c>
      <c r="M245" s="9">
        <f t="shared" si="132"/>
        <v>14</v>
      </c>
      <c r="N245" s="9">
        <f t="shared" si="132"/>
        <v>15</v>
      </c>
      <c r="O245" s="9">
        <f t="shared" si="132"/>
        <v>16</v>
      </c>
      <c r="P245" s="9">
        <f t="shared" si="132"/>
        <v>17</v>
      </c>
      <c r="Q245" s="9">
        <f t="shared" si="132"/>
        <v>18</v>
      </c>
      <c r="R245" s="9">
        <f t="shared" si="132"/>
        <v>19</v>
      </c>
      <c r="S245" s="9">
        <f t="shared" si="132"/>
        <v>20</v>
      </c>
      <c r="T245" s="9">
        <f t="shared" si="132"/>
        <v>21</v>
      </c>
      <c r="U245" s="9">
        <f t="shared" si="132"/>
        <v>22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1</v>
      </c>
      <c r="J246" s="47">
        <f t="shared" si="133"/>
        <v>1</v>
      </c>
      <c r="K246" s="9">
        <f t="shared" si="133"/>
        <v>1</v>
      </c>
      <c r="L246" s="49">
        <f t="shared" si="133"/>
        <v>1</v>
      </c>
      <c r="M246" s="9">
        <f t="shared" si="133"/>
        <v>1</v>
      </c>
      <c r="N246" s="9">
        <f t="shared" si="133"/>
        <v>1</v>
      </c>
      <c r="O246" s="9">
        <f t="shared" si="133"/>
        <v>1</v>
      </c>
      <c r="P246" s="9">
        <f t="shared" si="133"/>
        <v>1</v>
      </c>
      <c r="Q246" s="9">
        <f t="shared" si="133"/>
        <v>1</v>
      </c>
      <c r="R246" s="9">
        <f t="shared" si="133"/>
        <v>1</v>
      </c>
      <c r="S246" s="9">
        <f t="shared" si="133"/>
        <v>1</v>
      </c>
      <c r="T246" s="9">
        <f t="shared" si="133"/>
        <v>1</v>
      </c>
      <c r="U246" s="9">
        <f t="shared" si="133"/>
        <v>1</v>
      </c>
    </row>
    <row r="247" spans="1:21" ht="17.649999999999999">
      <c r="A247" s="22" t="s">
        <v>45</v>
      </c>
      <c r="B247" s="9">
        <f t="shared" ref="B247:U247" si="134" xml:space="preserve"> B23 + B219</f>
        <v>1</v>
      </c>
      <c r="C247" s="9">
        <f t="shared" si="134"/>
        <v>1</v>
      </c>
      <c r="D247" s="9">
        <f t="shared" si="134"/>
        <v>1</v>
      </c>
      <c r="E247" s="9">
        <f t="shared" si="134"/>
        <v>1</v>
      </c>
      <c r="F247" s="9">
        <f t="shared" si="134"/>
        <v>1</v>
      </c>
      <c r="G247" s="9">
        <f t="shared" si="134"/>
        <v>1</v>
      </c>
      <c r="H247" s="9">
        <f t="shared" si="134"/>
        <v>1</v>
      </c>
      <c r="I247" s="9">
        <f t="shared" si="134"/>
        <v>1</v>
      </c>
      <c r="J247" s="47">
        <f t="shared" si="134"/>
        <v>1</v>
      </c>
      <c r="K247" s="9">
        <f t="shared" si="134"/>
        <v>1</v>
      </c>
      <c r="L247" s="49">
        <f t="shared" si="134"/>
        <v>1</v>
      </c>
      <c r="M247" s="9">
        <f t="shared" si="134"/>
        <v>1</v>
      </c>
      <c r="N247" s="9">
        <f t="shared" si="134"/>
        <v>1</v>
      </c>
      <c r="O247" s="9">
        <f t="shared" si="134"/>
        <v>1</v>
      </c>
      <c r="P247" s="9">
        <f t="shared" si="134"/>
        <v>1</v>
      </c>
      <c r="Q247" s="9">
        <f t="shared" si="134"/>
        <v>1</v>
      </c>
      <c r="R247" s="9">
        <f t="shared" si="134"/>
        <v>1</v>
      </c>
      <c r="S247" s="9">
        <f t="shared" si="134"/>
        <v>1</v>
      </c>
      <c r="T247" s="9">
        <f t="shared" si="134"/>
        <v>1</v>
      </c>
      <c r="U247" s="9">
        <f t="shared" si="134"/>
        <v>1</v>
      </c>
    </row>
    <row r="249" spans="1:21" ht="17.649999999999999">
      <c r="A249" s="22" t="s">
        <v>28</v>
      </c>
      <c r="B249" s="9">
        <f t="shared" ref="B249:U249" si="135" xml:space="preserve"> B244/(B7+5)</f>
        <v>0</v>
      </c>
      <c r="C249" s="9">
        <f t="shared" si="135"/>
        <v>0</v>
      </c>
      <c r="D249" s="9">
        <f t="shared" si="135"/>
        <v>0.125</v>
      </c>
      <c r="E249" s="9">
        <f t="shared" si="135"/>
        <v>0.1111111111111111</v>
      </c>
      <c r="F249" s="9">
        <f t="shared" si="135"/>
        <v>0.1</v>
      </c>
      <c r="G249" s="9">
        <f t="shared" si="135"/>
        <v>9.0909090909090912E-2</v>
      </c>
      <c r="H249" s="9">
        <f t="shared" si="135"/>
        <v>8.3333333333333329E-2</v>
      </c>
      <c r="I249" s="9">
        <f t="shared" si="135"/>
        <v>7.6923076923076927E-2</v>
      </c>
      <c r="J249" s="47">
        <f t="shared" si="135"/>
        <v>7.1428571428571425E-2</v>
      </c>
      <c r="K249" s="32">
        <f t="shared" si="135"/>
        <v>6.6666666666666666E-2</v>
      </c>
      <c r="L249" s="49">
        <f t="shared" si="135"/>
        <v>6.25E-2</v>
      </c>
      <c r="M249" s="9">
        <f t="shared" si="135"/>
        <v>5.8823529411764705E-2</v>
      </c>
      <c r="N249" s="9">
        <f t="shared" si="135"/>
        <v>5.5555555555555552E-2</v>
      </c>
      <c r="O249" s="9">
        <f t="shared" si="135"/>
        <v>5.2631578947368418E-2</v>
      </c>
      <c r="P249" s="9">
        <f t="shared" si="135"/>
        <v>0.05</v>
      </c>
      <c r="Q249" s="9">
        <f t="shared" si="135"/>
        <v>4.7619047619047616E-2</v>
      </c>
      <c r="R249" s="9">
        <f t="shared" si="135"/>
        <v>4.5454545454545456E-2</v>
      </c>
      <c r="S249" s="9">
        <f t="shared" si="135"/>
        <v>4.3478260869565216E-2</v>
      </c>
      <c r="T249" s="9">
        <f t="shared" si="135"/>
        <v>4.1666666666666664E-2</v>
      </c>
      <c r="U249" s="9">
        <f t="shared" si="135"/>
        <v>0.04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11</v>
      </c>
      <c r="C255" s="8">
        <f xml:space="preserve"> (Data!$B$44 - C$86 - C$42)</f>
        <v>10</v>
      </c>
      <c r="D255" s="8">
        <f xml:space="preserve"> (Data!$B$44 - D$86 - D$42)</f>
        <v>10</v>
      </c>
      <c r="E255" s="8">
        <f xml:space="preserve"> (Data!$B$44 - E$86 - E$42)</f>
        <v>9</v>
      </c>
      <c r="F255" s="8">
        <f xml:space="preserve"> (Data!$B$44 - F$86 - F$42)</f>
        <v>9</v>
      </c>
      <c r="G255" s="8">
        <f xml:space="preserve"> (Data!$B$44 - G$86 - G$42)</f>
        <v>8</v>
      </c>
      <c r="H255" s="8">
        <f xml:space="preserve"> (Data!$B$44 - H$86 - H$42)</f>
        <v>7</v>
      </c>
      <c r="I255" s="8">
        <f xml:space="preserve"> (Data!$B$44 - I$86 - I$42)</f>
        <v>5</v>
      </c>
      <c r="J255" s="8">
        <f xml:space="preserve"> (Data!$B$44 - J$86 - J$42)</f>
        <v>4</v>
      </c>
      <c r="K255" s="8">
        <f xml:space="preserve"> (Data!$B$44 - K$86 - K$42)</f>
        <v>2</v>
      </c>
      <c r="L255" s="8">
        <f xml:space="preserve"> (Data!$B$44 - L$86 - L$42)</f>
        <v>0</v>
      </c>
      <c r="M255" s="8">
        <f xml:space="preserve"> (Data!$B$44 - M$86 - M$42)</f>
        <v>-1</v>
      </c>
      <c r="N255" s="8">
        <f xml:space="preserve"> (Data!$B$44 - N$86 - N$42)</f>
        <v>-2</v>
      </c>
      <c r="O255" s="8">
        <f xml:space="preserve"> (Data!$B$44 - O$86 - O$42)</f>
        <v>-4</v>
      </c>
      <c r="P255" s="8">
        <f xml:space="preserve"> (Data!$B$44 - P$86 - P$42)</f>
        <v>-5</v>
      </c>
      <c r="Q255" s="8">
        <f xml:space="preserve"> (Data!$B$44 - Q$86 - Q$42)</f>
        <v>-7</v>
      </c>
      <c r="R255" s="8">
        <f xml:space="preserve"> (Data!$B$44 - R$86 - R$42)</f>
        <v>-8</v>
      </c>
      <c r="S255" s="8">
        <f xml:space="preserve"> (Data!$B$44 - S$86 - S$42)</f>
        <v>-9</v>
      </c>
      <c r="T255" s="8">
        <f xml:space="preserve"> (Data!$B$44 - T$86 - T$42)</f>
        <v>-11</v>
      </c>
      <c r="U255" s="8">
        <f xml:space="preserve"> (Data!$B$44 - U$86 - U$42)</f>
        <v>-12</v>
      </c>
    </row>
    <row r="256" spans="1:21">
      <c r="A256" s="8" t="s">
        <v>64</v>
      </c>
      <c r="B256" s="8">
        <f xml:space="preserve"> (Data!$B$44 - B$85 - B$42)</f>
        <v>10</v>
      </c>
      <c r="C256" s="8">
        <f xml:space="preserve"> (Data!$B$44 - C$85 - C$42)</f>
        <v>9</v>
      </c>
      <c r="D256" s="8">
        <f xml:space="preserve"> (Data!$B$44 - D$85 - D$42)</f>
        <v>9</v>
      </c>
      <c r="E256" s="8">
        <f xml:space="preserve"> (Data!$B$44 - E$85 - E$42)</f>
        <v>8</v>
      </c>
      <c r="F256" s="8">
        <f xml:space="preserve"> (Data!$B$44 - F$85 - F$42)</f>
        <v>8</v>
      </c>
      <c r="G256" s="8">
        <f xml:space="preserve"> (Data!$B$44 - G$85 - G$42)</f>
        <v>7</v>
      </c>
      <c r="H256" s="8">
        <f xml:space="preserve"> (Data!$B$44 - H$85 - H$42)</f>
        <v>6</v>
      </c>
      <c r="I256" s="8">
        <f xml:space="preserve"> (Data!$B$44 - I$85 - I$42)</f>
        <v>4</v>
      </c>
      <c r="J256" s="8">
        <f xml:space="preserve"> (Data!$B$44 - J$85 - J$42)</f>
        <v>3</v>
      </c>
      <c r="K256" s="8">
        <f xml:space="preserve"> (Data!$B$44 - K$85 - K$42)</f>
        <v>0</v>
      </c>
      <c r="L256" s="8">
        <f xml:space="preserve"> (Data!$B$44 - L$85 - L$42)</f>
        <v>-2</v>
      </c>
      <c r="M256" s="8">
        <f xml:space="preserve"> (Data!$B$44 - M$85 - M$42)</f>
        <v>-3</v>
      </c>
      <c r="N256" s="8">
        <f xml:space="preserve"> (Data!$B$44 - N$85 - N$42)</f>
        <v>-5</v>
      </c>
      <c r="O256" s="8">
        <f xml:space="preserve"> (Data!$B$44 - O$85 - O$42)</f>
        <v>-6</v>
      </c>
      <c r="P256" s="8">
        <f xml:space="preserve"> (Data!$B$44 - P$85 - P$42)</f>
        <v>-8</v>
      </c>
      <c r="Q256" s="8">
        <f xml:space="preserve"> (Data!$B$44 - Q$85 - Q$42)</f>
        <v>-9</v>
      </c>
      <c r="R256" s="8">
        <f xml:space="preserve"> (Data!$B$44 - R$85 - R$42)</f>
        <v>-11</v>
      </c>
      <c r="S256" s="8">
        <f xml:space="preserve"> (Data!$B$44 - S$85 - S$42)</f>
        <v>-12</v>
      </c>
      <c r="T256" s="8">
        <f xml:space="preserve"> (Data!$B$44 - T$85 - T$42)</f>
        <v>-14</v>
      </c>
      <c r="U256" s="8">
        <f xml:space="preserve"> (Data!$B$44 - U$85 - U$42)</f>
        <v>-15</v>
      </c>
    </row>
    <row r="257" spans="1:21">
      <c r="A257" s="8" t="s">
        <v>65</v>
      </c>
      <c r="B257" s="8">
        <f xml:space="preserve"> (Data!$B$44 - B$85 - B$42)</f>
        <v>10</v>
      </c>
      <c r="C257" s="8">
        <f xml:space="preserve"> (Data!$B$44 - C$85 - C$42)</f>
        <v>9</v>
      </c>
      <c r="D257" s="8">
        <f xml:space="preserve"> (Data!$B$44 - D$85 - D$42)</f>
        <v>9</v>
      </c>
      <c r="E257" s="8">
        <f xml:space="preserve"> (Data!$B$44 - E$85 - E$42)</f>
        <v>8</v>
      </c>
      <c r="F257" s="8">
        <f xml:space="preserve"> (Data!$B$44 - F$85 - F$42)</f>
        <v>8</v>
      </c>
      <c r="G257" s="8">
        <f xml:space="preserve"> (Data!$B$44 - G$85 - G$42)</f>
        <v>7</v>
      </c>
      <c r="H257" s="8">
        <f xml:space="preserve"> (Data!$B$44 - H$85 - H$42)</f>
        <v>6</v>
      </c>
      <c r="I257" s="8">
        <f xml:space="preserve"> (Data!$B$44 - I$85 - I$42)</f>
        <v>4</v>
      </c>
      <c r="J257" s="8">
        <f xml:space="preserve"> (Data!$B$44 - J$85 - J$42)</f>
        <v>3</v>
      </c>
      <c r="K257" s="8">
        <f xml:space="preserve"> (Data!$B$44 - K$85 - K$42)</f>
        <v>0</v>
      </c>
      <c r="L257" s="8">
        <f xml:space="preserve"> (Data!$B$44 - L$85 - L$42)</f>
        <v>-2</v>
      </c>
      <c r="M257" s="8">
        <f xml:space="preserve"> (Data!$B$44 - M$85 - M$42)</f>
        <v>-3</v>
      </c>
      <c r="N257" s="8">
        <f xml:space="preserve"> (Data!$B$44 - N$85 - N$42)</f>
        <v>-5</v>
      </c>
      <c r="O257" s="8">
        <f xml:space="preserve"> (Data!$B$44 - O$85 - O$42)</f>
        <v>-6</v>
      </c>
      <c r="P257" s="8">
        <f xml:space="preserve"> (Data!$B$44 - P$85 - P$42)</f>
        <v>-8</v>
      </c>
      <c r="Q257" s="8">
        <f xml:space="preserve"> (Data!$B$44 - Q$85 - Q$42)</f>
        <v>-9</v>
      </c>
      <c r="R257" s="8">
        <f xml:space="preserve"> (Data!$B$44 - R$85 - R$42)</f>
        <v>-11</v>
      </c>
      <c r="S257" s="8">
        <f xml:space="preserve"> (Data!$B$44 - S$85 - S$42)</f>
        <v>-12</v>
      </c>
      <c r="T257" s="8">
        <f xml:space="preserve"> (Data!$B$44 - T$85 - T$42)</f>
        <v>-14</v>
      </c>
      <c r="U257" s="8">
        <f xml:space="preserve"> (Data!$B$44 - U$85 - U$42)</f>
        <v>-15</v>
      </c>
    </row>
    <row r="258" spans="1:21">
      <c r="A258" s="8" t="s">
        <v>66</v>
      </c>
      <c r="B258" s="8">
        <f xml:space="preserve"> (Data!$B$44 - B$84 - B$42)</f>
        <v>12</v>
      </c>
      <c r="C258" s="8">
        <f xml:space="preserve"> (Data!$B$44 - C$84 - C$42)</f>
        <v>11</v>
      </c>
      <c r="D258" s="8">
        <f xml:space="preserve"> (Data!$B$44 - D$84 - D$42)</f>
        <v>11</v>
      </c>
      <c r="E258" s="8">
        <f xml:space="preserve"> (Data!$B$44 - E$84 - E$42)</f>
        <v>10</v>
      </c>
      <c r="F258" s="8">
        <f xml:space="preserve"> (Data!$B$44 - F$84 - F$42)</f>
        <v>10</v>
      </c>
      <c r="G258" s="8">
        <f xml:space="preserve"> (Data!$B$44 - G$84 - G$42)</f>
        <v>9</v>
      </c>
      <c r="H258" s="8">
        <f xml:space="preserve"> (Data!$B$44 - H$84 - H$42)</f>
        <v>8</v>
      </c>
      <c r="I258" s="8">
        <f xml:space="preserve"> (Data!$B$44 - I$84 - I$42)</f>
        <v>6</v>
      </c>
      <c r="J258" s="8">
        <f xml:space="preserve"> (Data!$B$44 - J$84 - J$42)</f>
        <v>5</v>
      </c>
      <c r="K258" s="8">
        <f xml:space="preserve"> (Data!$B$44 - K$84 - K$42)</f>
        <v>2</v>
      </c>
      <c r="L258" s="8">
        <f xml:space="preserve"> (Data!$B$44 - L$84 - L$42)</f>
        <v>0</v>
      </c>
      <c r="M258" s="8">
        <f xml:space="preserve"> (Data!$B$44 - M$84 - M$42)</f>
        <v>-1</v>
      </c>
      <c r="N258" s="8">
        <f xml:space="preserve"> (Data!$B$44 - N$84 - N$42)</f>
        <v>-4</v>
      </c>
      <c r="O258" s="8">
        <f xml:space="preserve"> (Data!$B$44 - O$84 - O$42)</f>
        <v>-5</v>
      </c>
      <c r="P258" s="8">
        <f xml:space="preserve"> (Data!$B$44 - P$84 - P$42)</f>
        <v>-7</v>
      </c>
      <c r="Q258" s="8">
        <f xml:space="preserve"> (Data!$B$44 - Q$84 - Q$42)</f>
        <v>-8</v>
      </c>
      <c r="R258" s="8">
        <f xml:space="preserve"> (Data!$B$44 - R$84 - R$42)</f>
        <v>-10</v>
      </c>
      <c r="S258" s="8">
        <f xml:space="preserve"> (Data!$B$44 - S$84 - S$42)</f>
        <v>-11</v>
      </c>
      <c r="T258" s="8">
        <f xml:space="preserve"> (Data!$B$44 - T$84 - T$42)</f>
        <v>-13</v>
      </c>
      <c r="U258" s="8">
        <f xml:space="preserve"> (Data!$B$44 - U$84 - U$42)</f>
        <v>-14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21</v>
      </c>
      <c r="C260" s="8">
        <f xml:space="preserve"> (Data!$B$45 - C$86 - C$42)</f>
        <v>20</v>
      </c>
      <c r="D260" s="8">
        <f xml:space="preserve"> (Data!$B$45 - D$86 - D$42)</f>
        <v>20</v>
      </c>
      <c r="E260" s="8">
        <f xml:space="preserve"> (Data!$B$45 - E$86 - E$42)</f>
        <v>19</v>
      </c>
      <c r="F260" s="8">
        <f xml:space="preserve"> (Data!$B$45 - F$86 - F$42)</f>
        <v>19</v>
      </c>
      <c r="G260" s="8">
        <f xml:space="preserve"> (Data!$B$45 - G$86 - G$42)</f>
        <v>18</v>
      </c>
      <c r="H260" s="8">
        <f xml:space="preserve"> (Data!$B$45 - H$86 - H$42)</f>
        <v>17</v>
      </c>
      <c r="I260" s="8">
        <f xml:space="preserve"> (Data!$B$45 - I$86 - I$42)</f>
        <v>15</v>
      </c>
      <c r="J260" s="8">
        <f xml:space="preserve"> (Data!$B$45 - J$86 - J$42)</f>
        <v>14</v>
      </c>
      <c r="K260" s="8">
        <f xml:space="preserve"> (Data!$B$45 - K$86 - K$42)</f>
        <v>12</v>
      </c>
      <c r="L260" s="8">
        <f xml:space="preserve"> (Data!$B$45 - L$86 - L$42)</f>
        <v>10</v>
      </c>
      <c r="M260" s="8">
        <f xml:space="preserve"> (Data!$B$45 - M$86 - M$42)</f>
        <v>9</v>
      </c>
      <c r="N260" s="8">
        <f xml:space="preserve"> (Data!$B$45 - N$86 - N$42)</f>
        <v>8</v>
      </c>
      <c r="O260" s="8">
        <f xml:space="preserve"> (Data!$B$45 - O$86 - O$42)</f>
        <v>6</v>
      </c>
      <c r="P260" s="8">
        <f xml:space="preserve"> (Data!$B$45 - P$86 - P$42)</f>
        <v>5</v>
      </c>
      <c r="Q260" s="8">
        <f xml:space="preserve"> (Data!$B$45 - Q$86 - Q$42)</f>
        <v>3</v>
      </c>
      <c r="R260" s="8">
        <f xml:space="preserve"> (Data!$B$45 - R$86 - R$42)</f>
        <v>2</v>
      </c>
      <c r="S260" s="8">
        <f xml:space="preserve"> (Data!$B$45 - S$86 - S$42)</f>
        <v>1</v>
      </c>
      <c r="T260" s="8">
        <f xml:space="preserve"> (Data!$B$45 - T$86 - T$42)</f>
        <v>-1</v>
      </c>
      <c r="U260" s="8">
        <f xml:space="preserve"> (Data!$B$45 - U$86 - U$42)</f>
        <v>-2</v>
      </c>
    </row>
    <row r="261" spans="1:21">
      <c r="A261" s="8" t="s">
        <v>64</v>
      </c>
      <c r="B261" s="8">
        <f xml:space="preserve"> (Data!$B$45 - B$85 - B$42)</f>
        <v>20</v>
      </c>
      <c r="C261" s="8">
        <f xml:space="preserve"> (Data!$B$45 - C$85 - C$42)</f>
        <v>19</v>
      </c>
      <c r="D261" s="8">
        <f xml:space="preserve"> (Data!$B$45 - D$85 - D$42)</f>
        <v>19</v>
      </c>
      <c r="E261" s="8">
        <f xml:space="preserve"> (Data!$B$45 - E$85 - E$42)</f>
        <v>18</v>
      </c>
      <c r="F261" s="8">
        <f xml:space="preserve"> (Data!$B$45 - F$85 - F$42)</f>
        <v>18</v>
      </c>
      <c r="G261" s="8">
        <f xml:space="preserve"> (Data!$B$45 - G$85 - G$42)</f>
        <v>17</v>
      </c>
      <c r="H261" s="8">
        <f xml:space="preserve"> (Data!$B$45 - H$85 - H$42)</f>
        <v>16</v>
      </c>
      <c r="I261" s="8">
        <f xml:space="preserve"> (Data!$B$45 - I$85 - I$42)</f>
        <v>14</v>
      </c>
      <c r="J261" s="8">
        <f xml:space="preserve"> (Data!$B$45 - J$85 - J$42)</f>
        <v>13</v>
      </c>
      <c r="K261" s="8">
        <f xml:space="preserve"> (Data!$B$45 - K$85 - K$42)</f>
        <v>10</v>
      </c>
      <c r="L261" s="8">
        <f xml:space="preserve"> (Data!$B$45 - L$85 - L$42)</f>
        <v>8</v>
      </c>
      <c r="M261" s="8">
        <f xml:space="preserve"> (Data!$B$45 - M$85 - M$42)</f>
        <v>7</v>
      </c>
      <c r="N261" s="8">
        <f xml:space="preserve"> (Data!$B$45 - N$85 - N$42)</f>
        <v>5</v>
      </c>
      <c r="O261" s="8">
        <f xml:space="preserve"> (Data!$B$45 - O$85 - O$42)</f>
        <v>4</v>
      </c>
      <c r="P261" s="8">
        <f xml:space="preserve"> (Data!$B$45 - P$85 - P$42)</f>
        <v>2</v>
      </c>
      <c r="Q261" s="8">
        <f xml:space="preserve"> (Data!$B$45 - Q$85 - Q$42)</f>
        <v>1</v>
      </c>
      <c r="R261" s="8">
        <f xml:space="preserve"> (Data!$B$45 - R$85 - R$42)</f>
        <v>-1</v>
      </c>
      <c r="S261" s="8">
        <f xml:space="preserve"> (Data!$B$45 - S$85 - S$42)</f>
        <v>-2</v>
      </c>
      <c r="T261" s="8">
        <f xml:space="preserve"> (Data!$B$45 - T$85 - T$42)</f>
        <v>-4</v>
      </c>
      <c r="U261" s="8">
        <f xml:space="preserve"> (Data!$B$45 - U$85 - U$42)</f>
        <v>-5</v>
      </c>
    </row>
    <row r="262" spans="1:21">
      <c r="A262" s="8" t="s">
        <v>65</v>
      </c>
      <c r="B262" s="8">
        <f xml:space="preserve"> (Data!$B$45 - B$85 - B$42)</f>
        <v>20</v>
      </c>
      <c r="C262" s="8">
        <f xml:space="preserve"> (Data!$B$45 - C$85 - C$42)</f>
        <v>19</v>
      </c>
      <c r="D262" s="8">
        <f xml:space="preserve"> (Data!$B$45 - D$85 - D$42)</f>
        <v>19</v>
      </c>
      <c r="E262" s="8">
        <f xml:space="preserve"> (Data!$B$45 - E$85 - E$42)</f>
        <v>18</v>
      </c>
      <c r="F262" s="8">
        <f xml:space="preserve"> (Data!$B$45 - F$85 - F$42)</f>
        <v>18</v>
      </c>
      <c r="G262" s="8">
        <f xml:space="preserve"> (Data!$B$45 - G$85 - G$42)</f>
        <v>17</v>
      </c>
      <c r="H262" s="8">
        <f xml:space="preserve"> (Data!$B$45 - H$85 - H$42)</f>
        <v>16</v>
      </c>
      <c r="I262" s="8">
        <f xml:space="preserve"> (Data!$B$45 - I$85 - I$42)</f>
        <v>14</v>
      </c>
      <c r="J262" s="8">
        <f xml:space="preserve"> (Data!$B$45 - J$85 - J$42)</f>
        <v>13</v>
      </c>
      <c r="K262" s="8">
        <f xml:space="preserve"> (Data!$B$45 - K$85 - K$42)</f>
        <v>10</v>
      </c>
      <c r="L262" s="8">
        <f xml:space="preserve"> (Data!$B$45 - L$85 - L$42)</f>
        <v>8</v>
      </c>
      <c r="M262" s="8">
        <f xml:space="preserve"> (Data!$B$45 - M$85 - M$42)</f>
        <v>7</v>
      </c>
      <c r="N262" s="8">
        <f xml:space="preserve"> (Data!$B$45 - N$85 - N$42)</f>
        <v>5</v>
      </c>
      <c r="O262" s="8">
        <f xml:space="preserve"> (Data!$B$45 - O$85 - O$42)</f>
        <v>4</v>
      </c>
      <c r="P262" s="8">
        <f xml:space="preserve"> (Data!$B$45 - P$85 - P$42)</f>
        <v>2</v>
      </c>
      <c r="Q262" s="8">
        <f xml:space="preserve"> (Data!$B$45 - Q$85 - Q$42)</f>
        <v>1</v>
      </c>
      <c r="R262" s="8">
        <f xml:space="preserve"> (Data!$B$45 - R$85 - R$42)</f>
        <v>-1</v>
      </c>
      <c r="S262" s="8">
        <f xml:space="preserve"> (Data!$B$45 - S$85 - S$42)</f>
        <v>-2</v>
      </c>
      <c r="T262" s="8">
        <f xml:space="preserve"> (Data!$B$45 - T$85 - T$42)</f>
        <v>-4</v>
      </c>
      <c r="U262" s="8">
        <f xml:space="preserve"> (Data!$B$45 - U$85 - U$42)</f>
        <v>-5</v>
      </c>
    </row>
    <row r="263" spans="1:21">
      <c r="A263" s="8" t="s">
        <v>66</v>
      </c>
      <c r="B263" s="8">
        <f xml:space="preserve"> (Data!$B$45 - B$84 - B$42)</f>
        <v>22</v>
      </c>
      <c r="C263" s="8">
        <f xml:space="preserve"> (Data!$B$45 - C$84 - C$42)</f>
        <v>21</v>
      </c>
      <c r="D263" s="8">
        <f xml:space="preserve"> (Data!$B$45 - D$84 - D$42)</f>
        <v>21</v>
      </c>
      <c r="E263" s="8">
        <f xml:space="preserve"> (Data!$B$45 - E$84 - E$42)</f>
        <v>20</v>
      </c>
      <c r="F263" s="8">
        <f xml:space="preserve"> (Data!$B$45 - F$84 - F$42)</f>
        <v>20</v>
      </c>
      <c r="G263" s="8">
        <f xml:space="preserve"> (Data!$B$45 - G$84 - G$42)</f>
        <v>19</v>
      </c>
      <c r="H263" s="8">
        <f xml:space="preserve"> (Data!$B$45 - H$84 - H$42)</f>
        <v>18</v>
      </c>
      <c r="I263" s="8">
        <f xml:space="preserve"> (Data!$B$45 - I$84 - I$42)</f>
        <v>16</v>
      </c>
      <c r="J263" s="8">
        <f xml:space="preserve"> (Data!$B$45 - J$84 - J$42)</f>
        <v>15</v>
      </c>
      <c r="K263" s="8">
        <f xml:space="preserve"> (Data!$B$45 - K$84 - K$42)</f>
        <v>12</v>
      </c>
      <c r="L263" s="8">
        <f xml:space="preserve"> (Data!$B$45 - L$84 - L$42)</f>
        <v>10</v>
      </c>
      <c r="M263" s="8">
        <f xml:space="preserve"> (Data!$B$45 - M$84 - M$42)</f>
        <v>9</v>
      </c>
      <c r="N263" s="8">
        <f xml:space="preserve"> (Data!$B$45 - N$84 - N$42)</f>
        <v>6</v>
      </c>
      <c r="O263" s="8">
        <f xml:space="preserve"> (Data!$B$45 - O$84 - O$42)</f>
        <v>5</v>
      </c>
      <c r="P263" s="8">
        <f xml:space="preserve"> (Data!$B$45 - P$84 - P$42)</f>
        <v>3</v>
      </c>
      <c r="Q263" s="8">
        <f xml:space="preserve"> (Data!$B$45 - Q$84 - Q$42)</f>
        <v>2</v>
      </c>
      <c r="R263" s="8">
        <f xml:space="preserve"> (Data!$B$45 - R$84 - R$42)</f>
        <v>0</v>
      </c>
      <c r="S263" s="8">
        <f xml:space="preserve"> (Data!$B$45 - S$84 - S$42)</f>
        <v>-1</v>
      </c>
      <c r="T263" s="8">
        <f xml:space="preserve"> (Data!$B$45 - T$84 - T$42)</f>
        <v>-3</v>
      </c>
      <c r="U263" s="8">
        <f xml:space="preserve"> (Data!$B$45 - U$84 - U$42)</f>
        <v>-4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31</v>
      </c>
      <c r="C265" s="8">
        <f xml:space="preserve"> (Data!$B$46 - C$86 - C$42)</f>
        <v>30</v>
      </c>
      <c r="D265" s="8">
        <f xml:space="preserve"> (Data!$B$46 - D$86 - D$42)</f>
        <v>30</v>
      </c>
      <c r="E265" s="8">
        <f xml:space="preserve"> (Data!$B$46 - E$86 - E$42)</f>
        <v>29</v>
      </c>
      <c r="F265" s="8">
        <f xml:space="preserve"> (Data!$B$46 - F$86 - F$42)</f>
        <v>29</v>
      </c>
      <c r="G265" s="8">
        <f xml:space="preserve"> (Data!$B$46 - G$86 - G$42)</f>
        <v>28</v>
      </c>
      <c r="H265" s="8">
        <f xml:space="preserve"> (Data!$B$46 - H$86 - H$42)</f>
        <v>27</v>
      </c>
      <c r="I265" s="8">
        <f xml:space="preserve"> (Data!$B$46 - I$86 - I$42)</f>
        <v>25</v>
      </c>
      <c r="J265" s="8">
        <f xml:space="preserve"> (Data!$B$46 - J$86 - J$42)</f>
        <v>24</v>
      </c>
      <c r="K265" s="8">
        <f xml:space="preserve"> (Data!$B$46 - K$86 - K$42)</f>
        <v>22</v>
      </c>
      <c r="L265" s="8">
        <f xml:space="preserve"> (Data!$B$46 - L$86 - L$42)</f>
        <v>20</v>
      </c>
      <c r="M265" s="8">
        <f xml:space="preserve"> (Data!$B$46 - M$86 - M$42)</f>
        <v>19</v>
      </c>
      <c r="N265" s="8">
        <f xml:space="preserve"> (Data!$B$46 - N$86 - N$42)</f>
        <v>18</v>
      </c>
      <c r="O265" s="8">
        <f xml:space="preserve"> (Data!$B$46 - O$86 - O$42)</f>
        <v>16</v>
      </c>
      <c r="P265" s="8">
        <f xml:space="preserve"> (Data!$B$46 - P$86 - P$42)</f>
        <v>15</v>
      </c>
      <c r="Q265" s="8">
        <f xml:space="preserve"> (Data!$B$46 - Q$86 - Q$42)</f>
        <v>13</v>
      </c>
      <c r="R265" s="8">
        <f xml:space="preserve"> (Data!$B$46 - R$86 - R$42)</f>
        <v>12</v>
      </c>
      <c r="S265" s="8">
        <f xml:space="preserve"> (Data!$B$46 - S$86 - S$42)</f>
        <v>11</v>
      </c>
      <c r="T265" s="8">
        <f xml:space="preserve"> (Data!$B$46 - T$86 - T$42)</f>
        <v>9</v>
      </c>
      <c r="U265" s="8">
        <f xml:space="preserve"> (Data!$B$46 - U$86 - U$42)</f>
        <v>8</v>
      </c>
    </row>
    <row r="266" spans="1:21">
      <c r="A266" s="8" t="s">
        <v>64</v>
      </c>
      <c r="B266" s="8">
        <f xml:space="preserve"> (Data!$B$46 - B$85 - B$42)</f>
        <v>30</v>
      </c>
      <c r="C266" s="8">
        <f xml:space="preserve"> (Data!$B$46 - C$85 - C$42)</f>
        <v>29</v>
      </c>
      <c r="D266" s="8">
        <f xml:space="preserve"> (Data!$B$46 - D$85 - D$42)</f>
        <v>29</v>
      </c>
      <c r="E266" s="8">
        <f xml:space="preserve"> (Data!$B$46 - E$85 - E$42)</f>
        <v>28</v>
      </c>
      <c r="F266" s="8">
        <f xml:space="preserve"> (Data!$B$46 - F$85 - F$42)</f>
        <v>28</v>
      </c>
      <c r="G266" s="8">
        <f xml:space="preserve"> (Data!$B$46 - G$85 - G$42)</f>
        <v>27</v>
      </c>
      <c r="H266" s="8">
        <f xml:space="preserve"> (Data!$B$46 - H$85 - H$42)</f>
        <v>26</v>
      </c>
      <c r="I266" s="8">
        <f xml:space="preserve"> (Data!$B$46 - I$85 - I$42)</f>
        <v>24</v>
      </c>
      <c r="J266" s="8">
        <f xml:space="preserve"> (Data!$B$46 - J$85 - J$42)</f>
        <v>23</v>
      </c>
      <c r="K266" s="8">
        <f xml:space="preserve"> (Data!$B$46 - K$85 - K$42)</f>
        <v>20</v>
      </c>
      <c r="L266" s="8">
        <f xml:space="preserve"> (Data!$B$46 - L$85 - L$42)</f>
        <v>18</v>
      </c>
      <c r="M266" s="8">
        <f xml:space="preserve"> (Data!$B$46 - M$85 - M$42)</f>
        <v>17</v>
      </c>
      <c r="N266" s="8">
        <f xml:space="preserve"> (Data!$B$46 - N$85 - N$42)</f>
        <v>15</v>
      </c>
      <c r="O266" s="8">
        <f xml:space="preserve"> (Data!$B$46 - O$85 - O$42)</f>
        <v>14</v>
      </c>
      <c r="P266" s="8">
        <f xml:space="preserve"> (Data!$B$46 - P$85 - P$42)</f>
        <v>12</v>
      </c>
      <c r="Q266" s="8">
        <f xml:space="preserve"> (Data!$B$46 - Q$85 - Q$42)</f>
        <v>11</v>
      </c>
      <c r="R266" s="8">
        <f xml:space="preserve"> (Data!$B$46 - R$85 - R$42)</f>
        <v>9</v>
      </c>
      <c r="S266" s="8">
        <f xml:space="preserve"> (Data!$B$46 - S$85 - S$42)</f>
        <v>8</v>
      </c>
      <c r="T266" s="8">
        <f xml:space="preserve"> (Data!$B$46 - T$85 - T$42)</f>
        <v>6</v>
      </c>
      <c r="U266" s="8">
        <f xml:space="preserve"> (Data!$B$46 - U$85 - U$42)</f>
        <v>5</v>
      </c>
    </row>
    <row r="267" spans="1:21">
      <c r="A267" s="8" t="s">
        <v>65</v>
      </c>
      <c r="B267" s="8">
        <f xml:space="preserve"> (Data!$B$46 - B$85 - B$42)</f>
        <v>30</v>
      </c>
      <c r="C267" s="8">
        <f xml:space="preserve"> (Data!$B$46 - C$85 - C$42)</f>
        <v>29</v>
      </c>
      <c r="D267" s="8">
        <f xml:space="preserve"> (Data!$B$46 - D$85 - D$42)</f>
        <v>29</v>
      </c>
      <c r="E267" s="8">
        <f xml:space="preserve"> (Data!$B$46 - E$85 - E$42)</f>
        <v>28</v>
      </c>
      <c r="F267" s="8">
        <f xml:space="preserve"> (Data!$B$46 - F$85 - F$42)</f>
        <v>28</v>
      </c>
      <c r="G267" s="8">
        <f xml:space="preserve"> (Data!$B$46 - G$85 - G$42)</f>
        <v>27</v>
      </c>
      <c r="H267" s="8">
        <f xml:space="preserve"> (Data!$B$46 - H$85 - H$42)</f>
        <v>26</v>
      </c>
      <c r="I267" s="8">
        <f xml:space="preserve"> (Data!$B$46 - I$85 - I$42)</f>
        <v>24</v>
      </c>
      <c r="J267" s="8">
        <f xml:space="preserve"> (Data!$B$46 - J$85 - J$42)</f>
        <v>23</v>
      </c>
      <c r="K267" s="8">
        <f xml:space="preserve"> (Data!$B$46 - K$85 - K$42)</f>
        <v>20</v>
      </c>
      <c r="L267" s="8">
        <f xml:space="preserve"> (Data!$B$46 - L$85 - L$42)</f>
        <v>18</v>
      </c>
      <c r="M267" s="8">
        <f xml:space="preserve"> (Data!$B$46 - M$85 - M$42)</f>
        <v>17</v>
      </c>
      <c r="N267" s="8">
        <f xml:space="preserve"> (Data!$B$46 - N$85 - N$42)</f>
        <v>15</v>
      </c>
      <c r="O267" s="8">
        <f xml:space="preserve"> (Data!$B$46 - O$85 - O$42)</f>
        <v>14</v>
      </c>
      <c r="P267" s="8">
        <f xml:space="preserve"> (Data!$B$46 - P$85 - P$42)</f>
        <v>12</v>
      </c>
      <c r="Q267" s="8">
        <f xml:space="preserve"> (Data!$B$46 - Q$85 - Q$42)</f>
        <v>11</v>
      </c>
      <c r="R267" s="8">
        <f xml:space="preserve"> (Data!$B$46 - R$85 - R$42)</f>
        <v>9</v>
      </c>
      <c r="S267" s="8">
        <f xml:space="preserve"> (Data!$B$46 - S$85 - S$42)</f>
        <v>8</v>
      </c>
      <c r="T267" s="8">
        <f xml:space="preserve"> (Data!$B$46 - T$85 - T$42)</f>
        <v>6</v>
      </c>
      <c r="U267" s="8">
        <f xml:space="preserve"> (Data!$B$46 - U$85 - U$42)</f>
        <v>5</v>
      </c>
    </row>
    <row r="268" spans="1:21">
      <c r="A268" s="8" t="s">
        <v>66</v>
      </c>
      <c r="B268" s="8">
        <f xml:space="preserve"> (Data!$B$46 - B$84 - B$42)</f>
        <v>32</v>
      </c>
      <c r="C268" s="8">
        <f xml:space="preserve"> (Data!$B$46 - C$84 - C$42)</f>
        <v>31</v>
      </c>
      <c r="D268" s="8">
        <f xml:space="preserve"> (Data!$B$46 - D$84 - D$42)</f>
        <v>31</v>
      </c>
      <c r="E268" s="8">
        <f xml:space="preserve"> (Data!$B$46 - E$84 - E$42)</f>
        <v>30</v>
      </c>
      <c r="F268" s="8">
        <f xml:space="preserve"> (Data!$B$46 - F$84 - F$42)</f>
        <v>30</v>
      </c>
      <c r="G268" s="8">
        <f xml:space="preserve"> (Data!$B$46 - G$84 - G$42)</f>
        <v>29</v>
      </c>
      <c r="H268" s="8">
        <f xml:space="preserve"> (Data!$B$46 - H$84 - H$42)</f>
        <v>28</v>
      </c>
      <c r="I268" s="8">
        <f xml:space="preserve"> (Data!$B$46 - I$84 - I$42)</f>
        <v>26</v>
      </c>
      <c r="J268" s="8">
        <f xml:space="preserve"> (Data!$B$46 - J$84 - J$42)</f>
        <v>25</v>
      </c>
      <c r="K268" s="8">
        <f xml:space="preserve"> (Data!$B$46 - K$84 - K$42)</f>
        <v>22</v>
      </c>
      <c r="L268" s="8">
        <f xml:space="preserve"> (Data!$B$46 - L$84 - L$42)</f>
        <v>20</v>
      </c>
      <c r="M268" s="8">
        <f xml:space="preserve"> (Data!$B$46 - M$84 - M$42)</f>
        <v>19</v>
      </c>
      <c r="N268" s="8">
        <f xml:space="preserve"> (Data!$B$46 - N$84 - N$42)</f>
        <v>16</v>
      </c>
      <c r="O268" s="8">
        <f xml:space="preserve"> (Data!$B$46 - O$84 - O$42)</f>
        <v>15</v>
      </c>
      <c r="P268" s="8">
        <f xml:space="preserve"> (Data!$B$46 - P$84 - P$42)</f>
        <v>13</v>
      </c>
      <c r="Q268" s="8">
        <f xml:space="preserve"> (Data!$B$46 - Q$84 - Q$42)</f>
        <v>12</v>
      </c>
      <c r="R268" s="8">
        <f xml:space="preserve"> (Data!$B$46 - R$84 - R$42)</f>
        <v>10</v>
      </c>
      <c r="S268" s="8">
        <f xml:space="preserve"> (Data!$B$46 - S$84 - S$42)</f>
        <v>9</v>
      </c>
      <c r="T268" s="8">
        <f xml:space="preserve"> (Data!$B$46 - T$84 - T$42)</f>
        <v>7</v>
      </c>
      <c r="U268" s="8">
        <f xml:space="preserve"> (Data!$B$46 - U$84 - U$42)</f>
        <v>6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5</v>
      </c>
      <c r="C272" s="8">
        <f xml:space="preserve"> (Data!$C$44 - C$86 - C$40)</f>
        <v>4</v>
      </c>
      <c r="D272" s="8">
        <f xml:space="preserve"> (Data!$C$44 - D$86 - D$40)</f>
        <v>4</v>
      </c>
      <c r="E272" s="8">
        <f xml:space="preserve"> (Data!$C$44 - E$86 - E$40)</f>
        <v>3</v>
      </c>
      <c r="F272" s="8">
        <f xml:space="preserve"> (Data!$C$44 - F$86 - F$40)</f>
        <v>3</v>
      </c>
      <c r="G272" s="8">
        <f xml:space="preserve"> (Data!$C$44 - G$86 - G$40)</f>
        <v>2</v>
      </c>
      <c r="H272" s="8">
        <f xml:space="preserve"> (Data!$C$44 - H$86 - H$40)</f>
        <v>2</v>
      </c>
      <c r="I272" s="8">
        <f xml:space="preserve"> (Data!$C$44 - I$86 - I$40)</f>
        <v>1</v>
      </c>
      <c r="J272" s="8">
        <f xml:space="preserve"> (Data!$C$44 - J$86 - J$40)</f>
        <v>1</v>
      </c>
      <c r="K272" s="8">
        <f xml:space="preserve"> (Data!$C$44 - K$86 - K$40)</f>
        <v>0</v>
      </c>
      <c r="L272" s="8">
        <f xml:space="preserve"> (Data!$C$44 - L$86 - L$40)</f>
        <v>-1</v>
      </c>
      <c r="M272" s="8">
        <f xml:space="preserve"> (Data!$C$44 - M$86 - M$40)</f>
        <v>-1</v>
      </c>
      <c r="N272" s="8">
        <f xml:space="preserve"> (Data!$C$44 - N$86 - N$40)</f>
        <v>-1</v>
      </c>
      <c r="O272" s="8">
        <f xml:space="preserve"> (Data!$C$44 - O$86 - O$40)</f>
        <v>-2</v>
      </c>
      <c r="P272" s="8">
        <f xml:space="preserve"> (Data!$C$44 - P$86 - P$40)</f>
        <v>-2</v>
      </c>
      <c r="Q272" s="8">
        <f xml:space="preserve"> (Data!$C$44 - Q$86 - Q$40)</f>
        <v>-3</v>
      </c>
      <c r="R272" s="8">
        <f xml:space="preserve"> (Data!$C$44 - R$86 - R$40)</f>
        <v>-3</v>
      </c>
      <c r="S272" s="8">
        <f xml:space="preserve"> (Data!$C$44 - S$86 - S$40)</f>
        <v>-3</v>
      </c>
      <c r="T272" s="8">
        <f xml:space="preserve"> (Data!$C$44 - T$86 - T$40)</f>
        <v>-4</v>
      </c>
      <c r="U272" s="8">
        <f xml:space="preserve"> (Data!$C$44 - U$86 - U$40)</f>
        <v>-4</v>
      </c>
    </row>
    <row r="273" spans="1:21">
      <c r="A273" s="8" t="s">
        <v>64</v>
      </c>
      <c r="B273" s="8">
        <f xml:space="preserve"> (Data!$C$44 - B$85 - B$40)</f>
        <v>4</v>
      </c>
      <c r="C273" s="8">
        <f xml:space="preserve"> (Data!$C$44 - C$85 - C$40)</f>
        <v>3</v>
      </c>
      <c r="D273" s="8">
        <f xml:space="preserve"> (Data!$C$44 - D$85 - D$40)</f>
        <v>3</v>
      </c>
      <c r="E273" s="8">
        <f xml:space="preserve"> (Data!$C$44 - E$85 - E$40)</f>
        <v>2</v>
      </c>
      <c r="F273" s="8">
        <f xml:space="preserve"> (Data!$C$44 - F$85 - F$40)</f>
        <v>2</v>
      </c>
      <c r="G273" s="8">
        <f xml:space="preserve"> (Data!$C$44 - G$85 - G$40)</f>
        <v>1</v>
      </c>
      <c r="H273" s="8">
        <f xml:space="preserve"> (Data!$C$44 - H$85 - H$40)</f>
        <v>1</v>
      </c>
      <c r="I273" s="8">
        <f xml:space="preserve"> (Data!$C$44 - I$85 - I$40)</f>
        <v>0</v>
      </c>
      <c r="J273" s="8">
        <f xml:space="preserve"> (Data!$C$44 - J$85 - J$40)</f>
        <v>0</v>
      </c>
      <c r="K273" s="8">
        <f xml:space="preserve"> (Data!$C$44 - K$85 - K$40)</f>
        <v>-2</v>
      </c>
      <c r="L273" s="8">
        <f xml:space="preserve"> (Data!$C$44 - L$85 - L$40)</f>
        <v>-3</v>
      </c>
      <c r="M273" s="8">
        <f xml:space="preserve"> (Data!$C$44 - M$85 - M$40)</f>
        <v>-3</v>
      </c>
      <c r="N273" s="8">
        <f xml:space="preserve"> (Data!$C$44 - N$85 - N$40)</f>
        <v>-4</v>
      </c>
      <c r="O273" s="8">
        <f xml:space="preserve"> (Data!$C$44 - O$85 - O$40)</f>
        <v>-4</v>
      </c>
      <c r="P273" s="8">
        <f xml:space="preserve"> (Data!$C$44 - P$85 - P$40)</f>
        <v>-5</v>
      </c>
      <c r="Q273" s="8">
        <f xml:space="preserve"> (Data!$C$44 - Q$85 - Q$40)</f>
        <v>-5</v>
      </c>
      <c r="R273" s="8">
        <f xml:space="preserve"> (Data!$C$44 - R$85 - R$40)</f>
        <v>-6</v>
      </c>
      <c r="S273" s="8">
        <f xml:space="preserve"> (Data!$C$44 - S$85 - S$40)</f>
        <v>-6</v>
      </c>
      <c r="T273" s="8">
        <f xml:space="preserve"> (Data!$C$44 - T$85 - T$40)</f>
        <v>-7</v>
      </c>
      <c r="U273" s="8">
        <f xml:space="preserve"> (Data!$C$44 - U$85 - U$40)</f>
        <v>-7</v>
      </c>
    </row>
    <row r="274" spans="1:21">
      <c r="A274" s="8" t="s">
        <v>65</v>
      </c>
      <c r="B274" s="8">
        <f xml:space="preserve"> (Data!$C$44 - B$85 - B$40)</f>
        <v>4</v>
      </c>
      <c r="C274" s="8">
        <f xml:space="preserve"> (Data!$C$44 - C$85 - C$40)</f>
        <v>3</v>
      </c>
      <c r="D274" s="8">
        <f xml:space="preserve"> (Data!$C$44 - D$85 - D$40)</f>
        <v>3</v>
      </c>
      <c r="E274" s="8">
        <f xml:space="preserve"> (Data!$C$44 - E$85 - E$40)</f>
        <v>2</v>
      </c>
      <c r="F274" s="8">
        <f xml:space="preserve"> (Data!$C$44 - F$85 - F$40)</f>
        <v>2</v>
      </c>
      <c r="G274" s="8">
        <f xml:space="preserve"> (Data!$C$44 - G$85 - G$40)</f>
        <v>1</v>
      </c>
      <c r="H274" s="8">
        <f xml:space="preserve"> (Data!$C$44 - H$85 - H$40)</f>
        <v>1</v>
      </c>
      <c r="I274" s="8">
        <f xml:space="preserve"> (Data!$C$44 - I$85 - I$40)</f>
        <v>0</v>
      </c>
      <c r="J274" s="8">
        <f xml:space="preserve"> (Data!$C$44 - J$85 - J$40)</f>
        <v>0</v>
      </c>
      <c r="K274" s="8">
        <f xml:space="preserve"> (Data!$C$44 - K$85 - K$40)</f>
        <v>-2</v>
      </c>
      <c r="L274" s="8">
        <f xml:space="preserve"> (Data!$C$44 - L$85 - L$40)</f>
        <v>-3</v>
      </c>
      <c r="M274" s="8">
        <f xml:space="preserve"> (Data!$C$44 - M$85 - M$40)</f>
        <v>-3</v>
      </c>
      <c r="N274" s="8">
        <f xml:space="preserve"> (Data!$C$44 - N$85 - N$40)</f>
        <v>-4</v>
      </c>
      <c r="O274" s="8">
        <f xml:space="preserve"> (Data!$C$44 - O$85 - O$40)</f>
        <v>-4</v>
      </c>
      <c r="P274" s="8">
        <f xml:space="preserve"> (Data!$C$44 - P$85 - P$40)</f>
        <v>-5</v>
      </c>
      <c r="Q274" s="8">
        <f xml:space="preserve"> (Data!$C$44 - Q$85 - Q$40)</f>
        <v>-5</v>
      </c>
      <c r="R274" s="8">
        <f xml:space="preserve"> (Data!$C$44 - R$85 - R$40)</f>
        <v>-6</v>
      </c>
      <c r="S274" s="8">
        <f xml:space="preserve"> (Data!$C$44 - S$85 - S$40)</f>
        <v>-6</v>
      </c>
      <c r="T274" s="8">
        <f xml:space="preserve"> (Data!$C$44 - T$85 - T$40)</f>
        <v>-7</v>
      </c>
      <c r="U274" s="8">
        <f xml:space="preserve"> (Data!$C$44 - U$85 - U$40)</f>
        <v>-7</v>
      </c>
    </row>
    <row r="275" spans="1:21">
      <c r="A275" s="8" t="s">
        <v>66</v>
      </c>
      <c r="B275" s="8">
        <f xml:space="preserve"> (Data!$C$44 - B$84 - B$40)</f>
        <v>6</v>
      </c>
      <c r="C275" s="8">
        <f xml:space="preserve"> (Data!$C$44 - C$84 - C$40)</f>
        <v>5</v>
      </c>
      <c r="D275" s="8">
        <f xml:space="preserve"> (Data!$C$44 - D$84 - D$40)</f>
        <v>5</v>
      </c>
      <c r="E275" s="8">
        <f xml:space="preserve"> (Data!$C$44 - E$84 - E$40)</f>
        <v>4</v>
      </c>
      <c r="F275" s="8">
        <f xml:space="preserve"> (Data!$C$44 - F$84 - F$40)</f>
        <v>4</v>
      </c>
      <c r="G275" s="8">
        <f xml:space="preserve"> (Data!$C$44 - G$84 - G$40)</f>
        <v>3</v>
      </c>
      <c r="H275" s="8">
        <f xml:space="preserve"> (Data!$C$44 - H$84 - H$40)</f>
        <v>3</v>
      </c>
      <c r="I275" s="8">
        <f xml:space="preserve"> (Data!$C$44 - I$84 - I$40)</f>
        <v>2</v>
      </c>
      <c r="J275" s="8">
        <f xml:space="preserve"> (Data!$C$44 - J$84 - J$40)</f>
        <v>2</v>
      </c>
      <c r="K275" s="8">
        <f xml:space="preserve"> (Data!$C$44 - K$84 - K$40)</f>
        <v>0</v>
      </c>
      <c r="L275" s="8">
        <f xml:space="preserve"> (Data!$C$44 - L$84 - L$40)</f>
        <v>-1</v>
      </c>
      <c r="M275" s="8">
        <f xml:space="preserve"> (Data!$C$44 - M$84 - M$40)</f>
        <v>-1</v>
      </c>
      <c r="N275" s="8">
        <f xml:space="preserve"> (Data!$C$44 - N$84 - N$40)</f>
        <v>-3</v>
      </c>
      <c r="O275" s="8">
        <f xml:space="preserve"> (Data!$C$44 - O$84 - O$40)</f>
        <v>-3</v>
      </c>
      <c r="P275" s="8">
        <f xml:space="preserve"> (Data!$C$44 - P$84 - P$40)</f>
        <v>-4</v>
      </c>
      <c r="Q275" s="8">
        <f xml:space="preserve"> (Data!$C$44 - Q$84 - Q$40)</f>
        <v>-4</v>
      </c>
      <c r="R275" s="8">
        <f xml:space="preserve"> (Data!$C$44 - R$84 - R$40)</f>
        <v>-5</v>
      </c>
      <c r="S275" s="8">
        <f xml:space="preserve"> (Data!$C$44 - S$84 - S$40)</f>
        <v>-5</v>
      </c>
      <c r="T275" s="8">
        <f xml:space="preserve"> (Data!$C$44 - T$84 - T$40)</f>
        <v>-6</v>
      </c>
      <c r="U275" s="8">
        <f xml:space="preserve"> (Data!$C$44 - U$84 - U$40)</f>
        <v>-6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10</v>
      </c>
      <c r="C277" s="8">
        <f xml:space="preserve"> (Data!$C$45 - C$86 - C$40)</f>
        <v>9</v>
      </c>
      <c r="D277" s="8">
        <f xml:space="preserve"> (Data!$C$45 - D$86 - D$40)</f>
        <v>9</v>
      </c>
      <c r="E277" s="8">
        <f xml:space="preserve"> (Data!$C$45 - E$86 - E$40)</f>
        <v>8</v>
      </c>
      <c r="F277" s="8">
        <f xml:space="preserve"> (Data!$C$45 - F$86 - F$40)</f>
        <v>8</v>
      </c>
      <c r="G277" s="8">
        <f xml:space="preserve"> (Data!$C$45 - G$86 - G$40)</f>
        <v>7</v>
      </c>
      <c r="H277" s="8">
        <f xml:space="preserve"> (Data!$C$45 - H$86 - H$40)</f>
        <v>7</v>
      </c>
      <c r="I277" s="8">
        <f xml:space="preserve"> (Data!$C$45 - I$86 - I$40)</f>
        <v>6</v>
      </c>
      <c r="J277" s="8">
        <f xml:space="preserve"> (Data!$C$45 - J$86 - J$40)</f>
        <v>6</v>
      </c>
      <c r="K277" s="8">
        <f xml:space="preserve"> (Data!$C$45 - K$86 - K$40)</f>
        <v>5</v>
      </c>
      <c r="L277" s="8">
        <f xml:space="preserve"> (Data!$C$45 - L$86 - L$40)</f>
        <v>4</v>
      </c>
      <c r="M277" s="8">
        <f xml:space="preserve"> (Data!$C$45 - M$86 - M$40)</f>
        <v>4</v>
      </c>
      <c r="N277" s="8">
        <f xml:space="preserve"> (Data!$C$45 - N$86 - N$40)</f>
        <v>4</v>
      </c>
      <c r="O277" s="8">
        <f xml:space="preserve"> (Data!$C$45 - O$86 - O$40)</f>
        <v>3</v>
      </c>
      <c r="P277" s="8">
        <f xml:space="preserve"> (Data!$C$45 - P$86 - P$40)</f>
        <v>3</v>
      </c>
      <c r="Q277" s="8">
        <f xml:space="preserve"> (Data!$C$45 - Q$86 - Q$40)</f>
        <v>2</v>
      </c>
      <c r="R277" s="8">
        <f xml:space="preserve"> (Data!$C$45 - R$86 - R$40)</f>
        <v>2</v>
      </c>
      <c r="S277" s="8">
        <f xml:space="preserve"> (Data!$C$45 - S$86 - S$40)</f>
        <v>2</v>
      </c>
      <c r="T277" s="8">
        <f xml:space="preserve"> (Data!$C$45 - T$86 - T$40)</f>
        <v>1</v>
      </c>
      <c r="U277" s="8">
        <f xml:space="preserve"> (Data!$C$45 - U$86 - U$40)</f>
        <v>1</v>
      </c>
    </row>
    <row r="278" spans="1:21">
      <c r="A278" s="8" t="s">
        <v>64</v>
      </c>
      <c r="B278" s="8">
        <f xml:space="preserve"> (Data!$C$45 - B$85 - B$40)</f>
        <v>9</v>
      </c>
      <c r="C278" s="8">
        <f xml:space="preserve"> (Data!$C$45 - C$85 - C$40)</f>
        <v>8</v>
      </c>
      <c r="D278" s="8">
        <f xml:space="preserve"> (Data!$C$45 - D$85 - D$40)</f>
        <v>8</v>
      </c>
      <c r="E278" s="8">
        <f xml:space="preserve"> (Data!$C$45 - E$85 - E$40)</f>
        <v>7</v>
      </c>
      <c r="F278" s="8">
        <f xml:space="preserve"> (Data!$C$45 - F$85 - F$40)</f>
        <v>7</v>
      </c>
      <c r="G278" s="8">
        <f xml:space="preserve"> (Data!$C$45 - G$85 - G$40)</f>
        <v>6</v>
      </c>
      <c r="H278" s="8">
        <f xml:space="preserve"> (Data!$C$45 - H$85 - H$40)</f>
        <v>6</v>
      </c>
      <c r="I278" s="8">
        <f xml:space="preserve"> (Data!$C$45 - I$85 - I$40)</f>
        <v>5</v>
      </c>
      <c r="J278" s="8">
        <f xml:space="preserve"> (Data!$C$45 - J$85 - J$40)</f>
        <v>5</v>
      </c>
      <c r="K278" s="8">
        <f xml:space="preserve"> (Data!$C$45 - K$85 - K$40)</f>
        <v>3</v>
      </c>
      <c r="L278" s="8">
        <f xml:space="preserve"> (Data!$C$45 - L$85 - L$40)</f>
        <v>2</v>
      </c>
      <c r="M278" s="8">
        <f xml:space="preserve"> (Data!$C$45 - M$85 - M$40)</f>
        <v>2</v>
      </c>
      <c r="N278" s="8">
        <f xml:space="preserve"> (Data!$C$45 - N$85 - N$40)</f>
        <v>1</v>
      </c>
      <c r="O278" s="8">
        <f xml:space="preserve"> (Data!$C$45 - O$85 - O$40)</f>
        <v>1</v>
      </c>
      <c r="P278" s="8">
        <f xml:space="preserve"> (Data!$C$45 - P$85 - P$40)</f>
        <v>0</v>
      </c>
      <c r="Q278" s="8">
        <f xml:space="preserve"> (Data!$C$45 - Q$85 - Q$40)</f>
        <v>0</v>
      </c>
      <c r="R278" s="8">
        <f xml:space="preserve"> (Data!$C$45 - R$85 - R$40)</f>
        <v>-1</v>
      </c>
      <c r="S278" s="8">
        <f xml:space="preserve"> (Data!$C$45 - S$85 - S$40)</f>
        <v>-1</v>
      </c>
      <c r="T278" s="8">
        <f xml:space="preserve"> (Data!$C$45 - T$85 - T$40)</f>
        <v>-2</v>
      </c>
      <c r="U278" s="8">
        <f xml:space="preserve"> (Data!$C$45 - U$85 - U$40)</f>
        <v>-2</v>
      </c>
    </row>
    <row r="279" spans="1:21">
      <c r="A279" s="8" t="s">
        <v>65</v>
      </c>
      <c r="B279" s="8">
        <f xml:space="preserve"> (Data!$C$45 - B$85 - B$40)</f>
        <v>9</v>
      </c>
      <c r="C279" s="8">
        <f xml:space="preserve"> (Data!$C$45 - C$85 - C$40)</f>
        <v>8</v>
      </c>
      <c r="D279" s="8">
        <f xml:space="preserve"> (Data!$C$45 - D$85 - D$40)</f>
        <v>8</v>
      </c>
      <c r="E279" s="8">
        <f xml:space="preserve"> (Data!$C$45 - E$85 - E$40)</f>
        <v>7</v>
      </c>
      <c r="F279" s="8">
        <f xml:space="preserve"> (Data!$C$45 - F$85 - F$40)</f>
        <v>7</v>
      </c>
      <c r="G279" s="8">
        <f xml:space="preserve"> (Data!$C$45 - G$85 - G$40)</f>
        <v>6</v>
      </c>
      <c r="H279" s="8">
        <f xml:space="preserve"> (Data!$C$45 - H$85 - H$40)</f>
        <v>6</v>
      </c>
      <c r="I279" s="8">
        <f xml:space="preserve"> (Data!$C$45 - I$85 - I$40)</f>
        <v>5</v>
      </c>
      <c r="J279" s="8">
        <f xml:space="preserve"> (Data!$C$45 - J$85 - J$40)</f>
        <v>5</v>
      </c>
      <c r="K279" s="8">
        <f xml:space="preserve"> (Data!$C$45 - K$85 - K$40)</f>
        <v>3</v>
      </c>
      <c r="L279" s="8">
        <f xml:space="preserve"> (Data!$C$45 - L$85 - L$40)</f>
        <v>2</v>
      </c>
      <c r="M279" s="8">
        <f xml:space="preserve"> (Data!$C$45 - M$85 - M$40)</f>
        <v>2</v>
      </c>
      <c r="N279" s="8">
        <f xml:space="preserve"> (Data!$C$45 - N$85 - N$40)</f>
        <v>1</v>
      </c>
      <c r="O279" s="8">
        <f xml:space="preserve"> (Data!$C$45 - O$85 - O$40)</f>
        <v>1</v>
      </c>
      <c r="P279" s="8">
        <f xml:space="preserve"> (Data!$C$45 - P$85 - P$40)</f>
        <v>0</v>
      </c>
      <c r="Q279" s="8">
        <f xml:space="preserve"> (Data!$C$45 - Q$85 - Q$40)</f>
        <v>0</v>
      </c>
      <c r="R279" s="8">
        <f xml:space="preserve"> (Data!$C$45 - R$85 - R$40)</f>
        <v>-1</v>
      </c>
      <c r="S279" s="8">
        <f xml:space="preserve"> (Data!$C$45 - S$85 - S$40)</f>
        <v>-1</v>
      </c>
      <c r="T279" s="8">
        <f xml:space="preserve"> (Data!$C$45 - T$85 - T$40)</f>
        <v>-2</v>
      </c>
      <c r="U279" s="8">
        <f xml:space="preserve"> (Data!$C$45 - U$85 - U$40)</f>
        <v>-2</v>
      </c>
    </row>
    <row r="280" spans="1:21">
      <c r="A280" s="8" t="s">
        <v>66</v>
      </c>
      <c r="B280" s="8">
        <f xml:space="preserve"> (Data!$C$45 - B$84 - B$40)</f>
        <v>11</v>
      </c>
      <c r="C280" s="8">
        <f xml:space="preserve"> (Data!$C$45 - C$84 - C$40)</f>
        <v>10</v>
      </c>
      <c r="D280" s="8">
        <f xml:space="preserve"> (Data!$C$45 - D$84 - D$40)</f>
        <v>10</v>
      </c>
      <c r="E280" s="8">
        <f xml:space="preserve"> (Data!$C$45 - E$84 - E$40)</f>
        <v>9</v>
      </c>
      <c r="F280" s="8">
        <f xml:space="preserve"> (Data!$C$45 - F$84 - F$40)</f>
        <v>9</v>
      </c>
      <c r="G280" s="8">
        <f xml:space="preserve"> (Data!$C$45 - G$84 - G$40)</f>
        <v>8</v>
      </c>
      <c r="H280" s="8">
        <f xml:space="preserve"> (Data!$C$45 - H$84 - H$40)</f>
        <v>8</v>
      </c>
      <c r="I280" s="8">
        <f xml:space="preserve"> (Data!$C$45 - I$84 - I$40)</f>
        <v>7</v>
      </c>
      <c r="J280" s="8">
        <f xml:space="preserve"> (Data!$C$45 - J$84 - J$40)</f>
        <v>7</v>
      </c>
      <c r="K280" s="8">
        <f xml:space="preserve"> (Data!$C$45 - K$84 - K$40)</f>
        <v>5</v>
      </c>
      <c r="L280" s="8">
        <f xml:space="preserve"> (Data!$C$45 - L$84 - L$40)</f>
        <v>4</v>
      </c>
      <c r="M280" s="8">
        <f xml:space="preserve"> (Data!$C$45 - M$84 - M$40)</f>
        <v>4</v>
      </c>
      <c r="N280" s="8">
        <f xml:space="preserve"> (Data!$C$45 - N$84 - N$40)</f>
        <v>2</v>
      </c>
      <c r="O280" s="8">
        <f xml:space="preserve"> (Data!$C$45 - O$84 - O$40)</f>
        <v>2</v>
      </c>
      <c r="P280" s="8">
        <f xml:space="preserve"> (Data!$C$45 - P$84 - P$40)</f>
        <v>1</v>
      </c>
      <c r="Q280" s="8">
        <f xml:space="preserve"> (Data!$C$45 - Q$84 - Q$40)</f>
        <v>1</v>
      </c>
      <c r="R280" s="8">
        <f xml:space="preserve"> (Data!$C$45 - R$84 - R$40)</f>
        <v>0</v>
      </c>
      <c r="S280" s="8">
        <f xml:space="preserve"> (Data!$C$45 - S$84 - S$40)</f>
        <v>0</v>
      </c>
      <c r="T280" s="8">
        <f xml:space="preserve"> (Data!$C$45 - T$84 - T$40)</f>
        <v>-1</v>
      </c>
      <c r="U280" s="8">
        <f xml:space="preserve"> (Data!$C$45 - U$84 - U$40)</f>
        <v>-1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15</v>
      </c>
      <c r="C282" s="8">
        <f xml:space="preserve"> (Data!$C$46 - C$86 - C$40)</f>
        <v>14</v>
      </c>
      <c r="D282" s="8">
        <f xml:space="preserve"> (Data!$C$46 - D$86 - D$40)</f>
        <v>14</v>
      </c>
      <c r="E282" s="8">
        <f xml:space="preserve"> (Data!$C$46 - E$86 - E$40)</f>
        <v>13</v>
      </c>
      <c r="F282" s="8">
        <f xml:space="preserve"> (Data!$C$46 - F$86 - F$40)</f>
        <v>13</v>
      </c>
      <c r="G282" s="8">
        <f xml:space="preserve"> (Data!$C$46 - G$86 - G$40)</f>
        <v>12</v>
      </c>
      <c r="H282" s="8">
        <f xml:space="preserve"> (Data!$C$46 - H$86 - H$40)</f>
        <v>12</v>
      </c>
      <c r="I282" s="8">
        <f xml:space="preserve"> (Data!$C$46 - I$86 - I$40)</f>
        <v>11</v>
      </c>
      <c r="J282" s="8">
        <f xml:space="preserve"> (Data!$C$46 - J$86 - J$40)</f>
        <v>11</v>
      </c>
      <c r="K282" s="8">
        <f xml:space="preserve"> (Data!$C$46 - K$86 - K$40)</f>
        <v>10</v>
      </c>
      <c r="L282" s="8">
        <f xml:space="preserve"> (Data!$C$46 - L$86 - L$40)</f>
        <v>9</v>
      </c>
      <c r="M282" s="8">
        <f xml:space="preserve"> (Data!$C$46 - M$86 - M$40)</f>
        <v>9</v>
      </c>
      <c r="N282" s="8">
        <f xml:space="preserve"> (Data!$C$46 - N$86 - N$40)</f>
        <v>9</v>
      </c>
      <c r="O282" s="8">
        <f xml:space="preserve"> (Data!$C$46 - O$86 - O$40)</f>
        <v>8</v>
      </c>
      <c r="P282" s="8">
        <f xml:space="preserve"> (Data!$C$46 - P$86 - P$40)</f>
        <v>8</v>
      </c>
      <c r="Q282" s="8">
        <f xml:space="preserve"> (Data!$C$46 - Q$86 - Q$40)</f>
        <v>7</v>
      </c>
      <c r="R282" s="8">
        <f xml:space="preserve"> (Data!$C$46 - R$86 - R$40)</f>
        <v>7</v>
      </c>
      <c r="S282" s="8">
        <f xml:space="preserve"> (Data!$C$46 - S$86 - S$40)</f>
        <v>7</v>
      </c>
      <c r="T282" s="8">
        <f xml:space="preserve"> (Data!$C$46 - T$86 - T$40)</f>
        <v>6</v>
      </c>
      <c r="U282" s="8">
        <f xml:space="preserve"> (Data!$C$46 - U$86 - U$40)</f>
        <v>6</v>
      </c>
    </row>
    <row r="283" spans="1:21">
      <c r="A283" s="8" t="s">
        <v>64</v>
      </c>
      <c r="B283" s="8">
        <f xml:space="preserve"> (Data!$C$46 - B$85 - B$40)</f>
        <v>14</v>
      </c>
      <c r="C283" s="8">
        <f xml:space="preserve"> (Data!$C$46 - C$85 - C$40)</f>
        <v>13</v>
      </c>
      <c r="D283" s="8">
        <f xml:space="preserve"> (Data!$C$46 - D$85 - D$40)</f>
        <v>13</v>
      </c>
      <c r="E283" s="8">
        <f xml:space="preserve"> (Data!$C$46 - E$85 - E$40)</f>
        <v>12</v>
      </c>
      <c r="F283" s="8">
        <f xml:space="preserve"> (Data!$C$46 - F$85 - F$40)</f>
        <v>12</v>
      </c>
      <c r="G283" s="8">
        <f xml:space="preserve"> (Data!$C$46 - G$85 - G$40)</f>
        <v>11</v>
      </c>
      <c r="H283" s="8">
        <f xml:space="preserve"> (Data!$C$46 - H$85 - H$40)</f>
        <v>11</v>
      </c>
      <c r="I283" s="8">
        <f xml:space="preserve"> (Data!$C$46 - I$85 - I$40)</f>
        <v>10</v>
      </c>
      <c r="J283" s="8">
        <f xml:space="preserve"> (Data!$C$46 - J$85 - J$40)</f>
        <v>10</v>
      </c>
      <c r="K283" s="8">
        <f xml:space="preserve"> (Data!$C$46 - K$85 - K$40)</f>
        <v>8</v>
      </c>
      <c r="L283" s="8">
        <f xml:space="preserve"> (Data!$C$46 - L$85 - L$40)</f>
        <v>7</v>
      </c>
      <c r="M283" s="8">
        <f xml:space="preserve"> (Data!$C$46 - M$85 - M$40)</f>
        <v>7</v>
      </c>
      <c r="N283" s="8">
        <f xml:space="preserve"> (Data!$C$46 - N$85 - N$40)</f>
        <v>6</v>
      </c>
      <c r="O283" s="8">
        <f xml:space="preserve"> (Data!$C$46 - O$85 - O$40)</f>
        <v>6</v>
      </c>
      <c r="P283" s="8">
        <f xml:space="preserve"> (Data!$C$46 - P$85 - P$40)</f>
        <v>5</v>
      </c>
      <c r="Q283" s="8">
        <f xml:space="preserve"> (Data!$C$46 - Q$85 - Q$40)</f>
        <v>5</v>
      </c>
      <c r="R283" s="8">
        <f xml:space="preserve"> (Data!$C$46 - R$85 - R$40)</f>
        <v>4</v>
      </c>
      <c r="S283" s="8">
        <f xml:space="preserve"> (Data!$C$46 - S$85 - S$40)</f>
        <v>4</v>
      </c>
      <c r="T283" s="8">
        <f xml:space="preserve"> (Data!$C$46 - T$85 - T$40)</f>
        <v>3</v>
      </c>
      <c r="U283" s="8">
        <f xml:space="preserve"> (Data!$C$46 - U$85 - U$40)</f>
        <v>3</v>
      </c>
    </row>
    <row r="284" spans="1:21">
      <c r="A284" s="8" t="s">
        <v>65</v>
      </c>
      <c r="B284" s="8">
        <f xml:space="preserve"> (Data!$C$46 - B$85 - B$40)</f>
        <v>14</v>
      </c>
      <c r="C284" s="8">
        <f xml:space="preserve"> (Data!$C$46 - C$85 - C$40)</f>
        <v>13</v>
      </c>
      <c r="D284" s="8">
        <f xml:space="preserve"> (Data!$C$46 - D$85 - D$40)</f>
        <v>13</v>
      </c>
      <c r="E284" s="8">
        <f xml:space="preserve"> (Data!$C$46 - E$85 - E$40)</f>
        <v>12</v>
      </c>
      <c r="F284" s="8">
        <f xml:space="preserve"> (Data!$C$46 - F$85 - F$40)</f>
        <v>12</v>
      </c>
      <c r="G284" s="8">
        <f xml:space="preserve"> (Data!$C$46 - G$85 - G$40)</f>
        <v>11</v>
      </c>
      <c r="H284" s="8">
        <f xml:space="preserve"> (Data!$C$46 - H$85 - H$40)</f>
        <v>11</v>
      </c>
      <c r="I284" s="8">
        <f xml:space="preserve"> (Data!$C$46 - I$85 - I$40)</f>
        <v>10</v>
      </c>
      <c r="J284" s="8">
        <f xml:space="preserve"> (Data!$C$46 - J$85 - J$40)</f>
        <v>10</v>
      </c>
      <c r="K284" s="8">
        <f xml:space="preserve"> (Data!$C$46 - K$85 - K$40)</f>
        <v>8</v>
      </c>
      <c r="L284" s="8">
        <f xml:space="preserve"> (Data!$C$46 - L$85 - L$40)</f>
        <v>7</v>
      </c>
      <c r="M284" s="8">
        <f xml:space="preserve"> (Data!$C$46 - M$85 - M$40)</f>
        <v>7</v>
      </c>
      <c r="N284" s="8">
        <f xml:space="preserve"> (Data!$C$46 - N$85 - N$40)</f>
        <v>6</v>
      </c>
      <c r="O284" s="8">
        <f xml:space="preserve"> (Data!$C$46 - O$85 - O$40)</f>
        <v>6</v>
      </c>
      <c r="P284" s="8">
        <f xml:space="preserve"> (Data!$C$46 - P$85 - P$40)</f>
        <v>5</v>
      </c>
      <c r="Q284" s="8">
        <f xml:space="preserve"> (Data!$C$46 - Q$85 - Q$40)</f>
        <v>5</v>
      </c>
      <c r="R284" s="8">
        <f xml:space="preserve"> (Data!$C$46 - R$85 - R$40)</f>
        <v>4</v>
      </c>
      <c r="S284" s="8">
        <f xml:space="preserve"> (Data!$C$46 - S$85 - S$40)</f>
        <v>4</v>
      </c>
      <c r="T284" s="8">
        <f xml:space="preserve"> (Data!$C$46 - T$85 - T$40)</f>
        <v>3</v>
      </c>
      <c r="U284" s="8">
        <f xml:space="preserve"> (Data!$C$46 - U$85 - U$40)</f>
        <v>3</v>
      </c>
    </row>
    <row r="285" spans="1:21">
      <c r="A285" s="8" t="s">
        <v>66</v>
      </c>
      <c r="B285" s="8">
        <f xml:space="preserve"> (Data!$C$46 - B$84 - B$40)</f>
        <v>16</v>
      </c>
      <c r="C285" s="8">
        <f xml:space="preserve"> (Data!$C$46 - C$84 - C$40)</f>
        <v>15</v>
      </c>
      <c r="D285" s="8">
        <f xml:space="preserve"> (Data!$C$46 - D$84 - D$40)</f>
        <v>15</v>
      </c>
      <c r="E285" s="8">
        <f xml:space="preserve"> (Data!$C$46 - E$84 - E$40)</f>
        <v>14</v>
      </c>
      <c r="F285" s="8">
        <f xml:space="preserve"> (Data!$C$46 - F$84 - F$40)</f>
        <v>14</v>
      </c>
      <c r="G285" s="8">
        <f xml:space="preserve"> (Data!$C$46 - G$84 - G$40)</f>
        <v>13</v>
      </c>
      <c r="H285" s="8">
        <f xml:space="preserve"> (Data!$C$46 - H$84 - H$40)</f>
        <v>13</v>
      </c>
      <c r="I285" s="8">
        <f xml:space="preserve"> (Data!$C$46 - I$84 - I$40)</f>
        <v>12</v>
      </c>
      <c r="J285" s="8">
        <f xml:space="preserve"> (Data!$C$46 - J$84 - J$40)</f>
        <v>12</v>
      </c>
      <c r="K285" s="8">
        <f xml:space="preserve"> (Data!$C$46 - K$84 - K$40)</f>
        <v>10</v>
      </c>
      <c r="L285" s="8">
        <f xml:space="preserve"> (Data!$C$46 - L$84 - L$40)</f>
        <v>9</v>
      </c>
      <c r="M285" s="8">
        <f xml:space="preserve"> (Data!$C$46 - M$84 - M$40)</f>
        <v>9</v>
      </c>
      <c r="N285" s="8">
        <f xml:space="preserve"> (Data!$C$46 - N$84 - N$40)</f>
        <v>7</v>
      </c>
      <c r="O285" s="8">
        <f xml:space="preserve"> (Data!$C$46 - O$84 - O$40)</f>
        <v>7</v>
      </c>
      <c r="P285" s="8">
        <f xml:space="preserve"> (Data!$C$46 - P$84 - P$40)</f>
        <v>6</v>
      </c>
      <c r="Q285" s="8">
        <f xml:space="preserve"> (Data!$C$46 - Q$84 - Q$40)</f>
        <v>6</v>
      </c>
      <c r="R285" s="8">
        <f xml:space="preserve"> (Data!$C$46 - R$84 - R$40)</f>
        <v>5</v>
      </c>
      <c r="S285" s="8">
        <f xml:space="preserve"> (Data!$C$46 - S$84 - S$40)</f>
        <v>5</v>
      </c>
      <c r="T285" s="8">
        <f xml:space="preserve"> (Data!$C$46 - T$84 - T$40)</f>
        <v>4</v>
      </c>
      <c r="U285" s="8">
        <f xml:space="preserve"> (Data!$C$46 - U$84 - U$40)</f>
        <v>4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10</v>
      </c>
      <c r="C289" s="8">
        <f xml:space="preserve"> (Data!$D$44 - C$86 - C$40)</f>
        <v>9</v>
      </c>
      <c r="D289" s="8">
        <f xml:space="preserve"> (Data!$D$44 - D$86 - D$40)</f>
        <v>9</v>
      </c>
      <c r="E289" s="8">
        <f xml:space="preserve"> (Data!$D$44 - E$86 - E$40)</f>
        <v>8</v>
      </c>
      <c r="F289" s="8">
        <f xml:space="preserve"> (Data!$D$44 - F$86 - F$40)</f>
        <v>8</v>
      </c>
      <c r="G289" s="8">
        <f xml:space="preserve"> (Data!$D$44 - G$86 - G$40)</f>
        <v>7</v>
      </c>
      <c r="H289" s="8">
        <f xml:space="preserve"> (Data!$D$44 - H$86 - H$40)</f>
        <v>7</v>
      </c>
      <c r="I289" s="8">
        <f xml:space="preserve"> (Data!$D$44 - I$86 - I$40)</f>
        <v>6</v>
      </c>
      <c r="J289" s="8">
        <f xml:space="preserve"> (Data!$D$44 - J$86 - J$40)</f>
        <v>6</v>
      </c>
      <c r="K289" s="8">
        <f xml:space="preserve"> (Data!$D$44 - K$86 - K$40)</f>
        <v>5</v>
      </c>
      <c r="L289" s="8">
        <f xml:space="preserve"> (Data!$D$44 - L$86 - L$40)</f>
        <v>4</v>
      </c>
      <c r="M289" s="8">
        <f xml:space="preserve"> (Data!$D$44 - M$86 - M$40)</f>
        <v>4</v>
      </c>
      <c r="N289" s="8">
        <f xml:space="preserve"> (Data!$D$44 - N$86 - N$40)</f>
        <v>4</v>
      </c>
      <c r="O289" s="8">
        <f xml:space="preserve"> (Data!$D$44 - O$86 - O$40)</f>
        <v>3</v>
      </c>
      <c r="P289" s="8">
        <f xml:space="preserve"> (Data!$D$44 - P$86 - P$40)</f>
        <v>3</v>
      </c>
      <c r="Q289" s="8">
        <f xml:space="preserve"> (Data!$D$44 - Q$86 - Q$40)</f>
        <v>2</v>
      </c>
      <c r="R289" s="8">
        <f xml:space="preserve"> (Data!$D$44 - R$86 - R$40)</f>
        <v>2</v>
      </c>
      <c r="S289" s="8">
        <f xml:space="preserve"> (Data!$D$44 - S$86 - S$40)</f>
        <v>2</v>
      </c>
      <c r="T289" s="8">
        <f xml:space="preserve"> (Data!$D$44 - T$86 - T$40)</f>
        <v>1</v>
      </c>
      <c r="U289" s="8">
        <f xml:space="preserve"> (Data!$D$44 - U$86 - U$40)</f>
        <v>1</v>
      </c>
    </row>
    <row r="290" spans="1:21">
      <c r="A290" s="8" t="s">
        <v>64</v>
      </c>
      <c r="B290" s="8">
        <f xml:space="preserve"> (Data!$D$44 - B$85 - B$40)</f>
        <v>9</v>
      </c>
      <c r="C290" s="8">
        <f xml:space="preserve"> (Data!$D$44 - C$85 - C$40)</f>
        <v>8</v>
      </c>
      <c r="D290" s="8">
        <f xml:space="preserve"> (Data!$D$44 - D$85 - D$40)</f>
        <v>8</v>
      </c>
      <c r="E290" s="8">
        <f xml:space="preserve"> (Data!$D$44 - E$85 - E$40)</f>
        <v>7</v>
      </c>
      <c r="F290" s="8">
        <f xml:space="preserve"> (Data!$D$44 - F$85 - F$40)</f>
        <v>7</v>
      </c>
      <c r="G290" s="8">
        <f xml:space="preserve"> (Data!$D$44 - G$85 - G$40)</f>
        <v>6</v>
      </c>
      <c r="H290" s="8">
        <f xml:space="preserve"> (Data!$D$44 - H$85 - H$40)</f>
        <v>6</v>
      </c>
      <c r="I290" s="8">
        <f xml:space="preserve"> (Data!$D$44 - I$85 - I$40)</f>
        <v>5</v>
      </c>
      <c r="J290" s="8">
        <f xml:space="preserve"> (Data!$D$44 - J$85 - J$40)</f>
        <v>5</v>
      </c>
      <c r="K290" s="8">
        <f xml:space="preserve"> (Data!$D$44 - K$85 - K$40)</f>
        <v>3</v>
      </c>
      <c r="L290" s="8">
        <f xml:space="preserve"> (Data!$D$44 - L$85 - L$40)</f>
        <v>2</v>
      </c>
      <c r="M290" s="8">
        <f xml:space="preserve"> (Data!$D$44 - M$85 - M$40)</f>
        <v>2</v>
      </c>
      <c r="N290" s="8">
        <f xml:space="preserve"> (Data!$D$44 - N$85 - N$40)</f>
        <v>1</v>
      </c>
      <c r="O290" s="8">
        <f xml:space="preserve"> (Data!$D$44 - O$85 - O$40)</f>
        <v>1</v>
      </c>
      <c r="P290" s="8">
        <f xml:space="preserve"> (Data!$D$44 - P$85 - P$40)</f>
        <v>0</v>
      </c>
      <c r="Q290" s="8">
        <f xml:space="preserve"> (Data!$D$44 - Q$85 - Q$40)</f>
        <v>0</v>
      </c>
      <c r="R290" s="8">
        <f xml:space="preserve"> (Data!$D$44 - R$85 - R$40)</f>
        <v>-1</v>
      </c>
      <c r="S290" s="8">
        <f xml:space="preserve"> (Data!$D$44 - S$85 - S$40)</f>
        <v>-1</v>
      </c>
      <c r="T290" s="8">
        <f xml:space="preserve"> (Data!$D$44 - T$85 - T$40)</f>
        <v>-2</v>
      </c>
      <c r="U290" s="8">
        <f xml:space="preserve"> (Data!$D$44 - U$85 - U$40)</f>
        <v>-2</v>
      </c>
    </row>
    <row r="291" spans="1:21">
      <c r="A291" s="8" t="s">
        <v>65</v>
      </c>
      <c r="B291" s="8">
        <f xml:space="preserve"> (Data!$D$44 - B$85 - B$40)</f>
        <v>9</v>
      </c>
      <c r="C291" s="8">
        <f xml:space="preserve"> (Data!$D$44 - C$85 - C$40)</f>
        <v>8</v>
      </c>
      <c r="D291" s="8">
        <f xml:space="preserve"> (Data!$D$44 - D$85 - D$40)</f>
        <v>8</v>
      </c>
      <c r="E291" s="8">
        <f xml:space="preserve"> (Data!$D$44 - E$85 - E$40)</f>
        <v>7</v>
      </c>
      <c r="F291" s="8">
        <f xml:space="preserve"> (Data!$D$44 - F$85 - F$40)</f>
        <v>7</v>
      </c>
      <c r="G291" s="8">
        <f xml:space="preserve"> (Data!$D$44 - G$85 - G$40)</f>
        <v>6</v>
      </c>
      <c r="H291" s="8">
        <f xml:space="preserve"> (Data!$D$44 - H$85 - H$40)</f>
        <v>6</v>
      </c>
      <c r="I291" s="8">
        <f xml:space="preserve"> (Data!$D$44 - I$85 - I$40)</f>
        <v>5</v>
      </c>
      <c r="J291" s="8">
        <f xml:space="preserve"> (Data!$D$44 - J$85 - J$40)</f>
        <v>5</v>
      </c>
      <c r="K291" s="8">
        <f xml:space="preserve"> (Data!$D$44 - K$85 - K$40)</f>
        <v>3</v>
      </c>
      <c r="L291" s="8">
        <f xml:space="preserve"> (Data!$D$44 - L$85 - L$40)</f>
        <v>2</v>
      </c>
      <c r="M291" s="8">
        <f xml:space="preserve"> (Data!$D$44 - M$85 - M$40)</f>
        <v>2</v>
      </c>
      <c r="N291" s="8">
        <f xml:space="preserve"> (Data!$D$44 - N$85 - N$40)</f>
        <v>1</v>
      </c>
      <c r="O291" s="8">
        <f xml:space="preserve"> (Data!$D$44 - O$85 - O$40)</f>
        <v>1</v>
      </c>
      <c r="P291" s="8">
        <f xml:space="preserve"> (Data!$D$44 - P$85 - P$40)</f>
        <v>0</v>
      </c>
      <c r="Q291" s="8">
        <f xml:space="preserve"> (Data!$D$44 - Q$85 - Q$40)</f>
        <v>0</v>
      </c>
      <c r="R291" s="8">
        <f xml:space="preserve"> (Data!$D$44 - R$85 - R$40)</f>
        <v>-1</v>
      </c>
      <c r="S291" s="8">
        <f xml:space="preserve"> (Data!$D$44 - S$85 - S$40)</f>
        <v>-1</v>
      </c>
      <c r="T291" s="8">
        <f xml:space="preserve"> (Data!$D$44 - T$85 - T$40)</f>
        <v>-2</v>
      </c>
      <c r="U291" s="8">
        <f xml:space="preserve"> (Data!$D$44 - U$85 - U$40)</f>
        <v>-2</v>
      </c>
    </row>
    <row r="292" spans="1:21">
      <c r="A292" s="8" t="s">
        <v>66</v>
      </c>
      <c r="B292" s="8">
        <f xml:space="preserve"> (Data!$D$44 - B$84 - B$40)</f>
        <v>11</v>
      </c>
      <c r="C292" s="8">
        <f xml:space="preserve"> (Data!$D$44 - C$84 - C$40)</f>
        <v>10</v>
      </c>
      <c r="D292" s="8">
        <f xml:space="preserve"> (Data!$D$44 - D$84 - D$40)</f>
        <v>10</v>
      </c>
      <c r="E292" s="8">
        <f xml:space="preserve"> (Data!$D$44 - E$84 - E$40)</f>
        <v>9</v>
      </c>
      <c r="F292" s="8">
        <f xml:space="preserve"> (Data!$D$44 - F$84 - F$40)</f>
        <v>9</v>
      </c>
      <c r="G292" s="8">
        <f xml:space="preserve"> (Data!$D$44 - G$84 - G$40)</f>
        <v>8</v>
      </c>
      <c r="H292" s="8">
        <f xml:space="preserve"> (Data!$D$44 - H$84 - H$40)</f>
        <v>8</v>
      </c>
      <c r="I292" s="8">
        <f xml:space="preserve"> (Data!$D$44 - I$84 - I$40)</f>
        <v>7</v>
      </c>
      <c r="J292" s="8">
        <f xml:space="preserve"> (Data!$D$44 - J$84 - J$40)</f>
        <v>7</v>
      </c>
      <c r="K292" s="8">
        <f xml:space="preserve"> (Data!$D$44 - K$84 - K$40)</f>
        <v>5</v>
      </c>
      <c r="L292" s="8">
        <f xml:space="preserve"> (Data!$D$44 - L$84 - L$40)</f>
        <v>4</v>
      </c>
      <c r="M292" s="8">
        <f xml:space="preserve"> (Data!$D$44 - M$84 - M$40)</f>
        <v>4</v>
      </c>
      <c r="N292" s="8">
        <f xml:space="preserve"> (Data!$D$44 - N$84 - N$40)</f>
        <v>2</v>
      </c>
      <c r="O292" s="8">
        <f xml:space="preserve"> (Data!$D$44 - O$84 - O$40)</f>
        <v>2</v>
      </c>
      <c r="P292" s="8">
        <f xml:space="preserve"> (Data!$D$44 - P$84 - P$40)</f>
        <v>1</v>
      </c>
      <c r="Q292" s="8">
        <f xml:space="preserve"> (Data!$D$44 - Q$84 - Q$40)</f>
        <v>1</v>
      </c>
      <c r="R292" s="8">
        <f xml:space="preserve"> (Data!$D$44 - R$84 - R$40)</f>
        <v>0</v>
      </c>
      <c r="S292" s="8">
        <f xml:space="preserve"> (Data!$D$44 - S$84 - S$40)</f>
        <v>0</v>
      </c>
      <c r="T292" s="8">
        <f xml:space="preserve"> (Data!$D$44 - T$84 - T$40)</f>
        <v>-1</v>
      </c>
      <c r="U292" s="8">
        <f xml:space="preserve"> (Data!$D$44 - U$84 - U$40)</f>
        <v>-1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15</v>
      </c>
      <c r="C294" s="8">
        <f xml:space="preserve"> (Data!$D$45 - C$86 - C$40)</f>
        <v>14</v>
      </c>
      <c r="D294" s="8">
        <f xml:space="preserve"> (Data!$D$45 - D$86 - D$40)</f>
        <v>14</v>
      </c>
      <c r="E294" s="8">
        <f xml:space="preserve"> (Data!$D$45 - E$86 - E$40)</f>
        <v>13</v>
      </c>
      <c r="F294" s="8">
        <f xml:space="preserve"> (Data!$D$45 - F$86 - F$40)</f>
        <v>13</v>
      </c>
      <c r="G294" s="8">
        <f xml:space="preserve"> (Data!$D$45 - G$86 - G$40)</f>
        <v>12</v>
      </c>
      <c r="H294" s="8">
        <f xml:space="preserve"> (Data!$D$45 - H$86 - H$40)</f>
        <v>12</v>
      </c>
      <c r="I294" s="8">
        <f xml:space="preserve"> (Data!$D$45 - I$86 - I$40)</f>
        <v>11</v>
      </c>
      <c r="J294" s="8">
        <f xml:space="preserve"> (Data!$D$45 - J$86 - J$40)</f>
        <v>11</v>
      </c>
      <c r="K294" s="8">
        <f xml:space="preserve"> (Data!$D$45 - K$86 - K$40)</f>
        <v>10</v>
      </c>
      <c r="L294" s="8">
        <f xml:space="preserve"> (Data!$D$45 - L$86 - L$40)</f>
        <v>9</v>
      </c>
      <c r="M294" s="8">
        <f xml:space="preserve"> (Data!$D$45 - M$86 - M$40)</f>
        <v>9</v>
      </c>
      <c r="N294" s="8">
        <f xml:space="preserve"> (Data!$D$45 - N$86 - N$40)</f>
        <v>9</v>
      </c>
      <c r="O294" s="8">
        <f xml:space="preserve"> (Data!$D$45 - O$86 - O$40)</f>
        <v>8</v>
      </c>
      <c r="P294" s="8">
        <f xml:space="preserve"> (Data!$D$45 - P$86 - P$40)</f>
        <v>8</v>
      </c>
      <c r="Q294" s="8">
        <f xml:space="preserve"> (Data!$D$45 - Q$86 - Q$40)</f>
        <v>7</v>
      </c>
      <c r="R294" s="8">
        <f xml:space="preserve"> (Data!$D$45 - R$86 - R$40)</f>
        <v>7</v>
      </c>
      <c r="S294" s="8">
        <f xml:space="preserve"> (Data!$D$45 - S$86 - S$40)</f>
        <v>7</v>
      </c>
      <c r="T294" s="8">
        <f xml:space="preserve"> (Data!$D$45 - T$86 - T$40)</f>
        <v>6</v>
      </c>
      <c r="U294" s="8">
        <f xml:space="preserve"> (Data!$D$45 - U$86 - U$40)</f>
        <v>6</v>
      </c>
    </row>
    <row r="295" spans="1:21">
      <c r="A295" s="8" t="s">
        <v>64</v>
      </c>
      <c r="B295" s="8">
        <f xml:space="preserve"> (Data!$D$45 - B$85 - B$40)</f>
        <v>14</v>
      </c>
      <c r="C295" s="8">
        <f xml:space="preserve"> (Data!$D$45 - C$85 - C$40)</f>
        <v>13</v>
      </c>
      <c r="D295" s="8">
        <f xml:space="preserve"> (Data!$D$45 - D$85 - D$40)</f>
        <v>13</v>
      </c>
      <c r="E295" s="8">
        <f xml:space="preserve"> (Data!$D$45 - E$85 - E$40)</f>
        <v>12</v>
      </c>
      <c r="F295" s="8">
        <f xml:space="preserve"> (Data!$D$45 - F$85 - F$40)</f>
        <v>12</v>
      </c>
      <c r="G295" s="8">
        <f xml:space="preserve"> (Data!$D$45 - G$85 - G$40)</f>
        <v>11</v>
      </c>
      <c r="H295" s="8">
        <f xml:space="preserve"> (Data!$D$45 - H$85 - H$40)</f>
        <v>11</v>
      </c>
      <c r="I295" s="8">
        <f xml:space="preserve"> (Data!$D$45 - I$85 - I$40)</f>
        <v>10</v>
      </c>
      <c r="J295" s="8">
        <f xml:space="preserve"> (Data!$D$45 - J$85 - J$40)</f>
        <v>10</v>
      </c>
      <c r="K295" s="8">
        <f xml:space="preserve"> (Data!$D$45 - K$85 - K$40)</f>
        <v>8</v>
      </c>
      <c r="L295" s="8">
        <f xml:space="preserve"> (Data!$D$45 - L$85 - L$40)</f>
        <v>7</v>
      </c>
      <c r="M295" s="8">
        <f xml:space="preserve"> (Data!$D$45 - M$85 - M$40)</f>
        <v>7</v>
      </c>
      <c r="N295" s="8">
        <f xml:space="preserve"> (Data!$D$45 - N$85 - N$40)</f>
        <v>6</v>
      </c>
      <c r="O295" s="8">
        <f xml:space="preserve"> (Data!$D$45 - O$85 - O$40)</f>
        <v>6</v>
      </c>
      <c r="P295" s="8">
        <f xml:space="preserve"> (Data!$D$45 - P$85 - P$40)</f>
        <v>5</v>
      </c>
      <c r="Q295" s="8">
        <f xml:space="preserve"> (Data!$D$45 - Q$85 - Q$40)</f>
        <v>5</v>
      </c>
      <c r="R295" s="8">
        <f xml:space="preserve"> (Data!$D$45 - R$85 - R$40)</f>
        <v>4</v>
      </c>
      <c r="S295" s="8">
        <f xml:space="preserve"> (Data!$D$45 - S$85 - S$40)</f>
        <v>4</v>
      </c>
      <c r="T295" s="8">
        <f xml:space="preserve"> (Data!$D$45 - T$85 - T$40)</f>
        <v>3</v>
      </c>
      <c r="U295" s="8">
        <f xml:space="preserve"> (Data!$D$45 - U$85 - U$40)</f>
        <v>3</v>
      </c>
    </row>
    <row r="296" spans="1:21">
      <c r="A296" s="8" t="s">
        <v>65</v>
      </c>
      <c r="B296" s="8">
        <f xml:space="preserve"> (Data!$D$45 - B$85 - B$40)</f>
        <v>14</v>
      </c>
      <c r="C296" s="8">
        <f xml:space="preserve"> (Data!$D$45 - C$85 - C$40)</f>
        <v>13</v>
      </c>
      <c r="D296" s="8">
        <f xml:space="preserve"> (Data!$D$45 - D$85 - D$40)</f>
        <v>13</v>
      </c>
      <c r="E296" s="8">
        <f xml:space="preserve"> (Data!$D$45 - E$85 - E$40)</f>
        <v>12</v>
      </c>
      <c r="F296" s="8">
        <f xml:space="preserve"> (Data!$D$45 - F$85 - F$40)</f>
        <v>12</v>
      </c>
      <c r="G296" s="8">
        <f xml:space="preserve"> (Data!$D$45 - G$85 - G$40)</f>
        <v>11</v>
      </c>
      <c r="H296" s="8">
        <f xml:space="preserve"> (Data!$D$45 - H$85 - H$40)</f>
        <v>11</v>
      </c>
      <c r="I296" s="8">
        <f xml:space="preserve"> (Data!$D$45 - I$85 - I$40)</f>
        <v>10</v>
      </c>
      <c r="J296" s="8">
        <f xml:space="preserve"> (Data!$D$45 - J$85 - J$40)</f>
        <v>10</v>
      </c>
      <c r="K296" s="8">
        <f xml:space="preserve"> (Data!$D$45 - K$85 - K$40)</f>
        <v>8</v>
      </c>
      <c r="L296" s="8">
        <f xml:space="preserve"> (Data!$D$45 - L$85 - L$40)</f>
        <v>7</v>
      </c>
      <c r="M296" s="8">
        <f xml:space="preserve"> (Data!$D$45 - M$85 - M$40)</f>
        <v>7</v>
      </c>
      <c r="N296" s="8">
        <f xml:space="preserve"> (Data!$D$45 - N$85 - N$40)</f>
        <v>6</v>
      </c>
      <c r="O296" s="8">
        <f xml:space="preserve"> (Data!$D$45 - O$85 - O$40)</f>
        <v>6</v>
      </c>
      <c r="P296" s="8">
        <f xml:space="preserve"> (Data!$D$45 - P$85 - P$40)</f>
        <v>5</v>
      </c>
      <c r="Q296" s="8">
        <f xml:space="preserve"> (Data!$D$45 - Q$85 - Q$40)</f>
        <v>5</v>
      </c>
      <c r="R296" s="8">
        <f xml:space="preserve"> (Data!$D$45 - R$85 - R$40)</f>
        <v>4</v>
      </c>
      <c r="S296" s="8">
        <f xml:space="preserve"> (Data!$D$45 - S$85 - S$40)</f>
        <v>4</v>
      </c>
      <c r="T296" s="8">
        <f xml:space="preserve"> (Data!$D$45 - T$85 - T$40)</f>
        <v>3</v>
      </c>
      <c r="U296" s="8">
        <f xml:space="preserve"> (Data!$D$45 - U$85 - U$40)</f>
        <v>3</v>
      </c>
    </row>
    <row r="297" spans="1:21">
      <c r="A297" s="8" t="s">
        <v>66</v>
      </c>
      <c r="B297" s="8">
        <f xml:space="preserve"> (Data!$D$45 - B$84 - B$40)</f>
        <v>16</v>
      </c>
      <c r="C297" s="8">
        <f xml:space="preserve"> (Data!$D$45 - C$84 - C$40)</f>
        <v>15</v>
      </c>
      <c r="D297" s="8">
        <f xml:space="preserve"> (Data!$D$45 - D$84 - D$40)</f>
        <v>15</v>
      </c>
      <c r="E297" s="8">
        <f xml:space="preserve"> (Data!$D$45 - E$84 - E$40)</f>
        <v>14</v>
      </c>
      <c r="F297" s="8">
        <f xml:space="preserve"> (Data!$D$45 - F$84 - F$40)</f>
        <v>14</v>
      </c>
      <c r="G297" s="8">
        <f xml:space="preserve"> (Data!$D$45 - G$84 - G$40)</f>
        <v>13</v>
      </c>
      <c r="H297" s="8">
        <f xml:space="preserve"> (Data!$D$45 - H$84 - H$40)</f>
        <v>13</v>
      </c>
      <c r="I297" s="8">
        <f xml:space="preserve"> (Data!$D$45 - I$84 - I$40)</f>
        <v>12</v>
      </c>
      <c r="J297" s="8">
        <f xml:space="preserve"> (Data!$D$45 - J$84 - J$40)</f>
        <v>12</v>
      </c>
      <c r="K297" s="8">
        <f xml:space="preserve"> (Data!$D$45 - K$84 - K$40)</f>
        <v>10</v>
      </c>
      <c r="L297" s="8">
        <f xml:space="preserve"> (Data!$D$45 - L$84 - L$40)</f>
        <v>9</v>
      </c>
      <c r="M297" s="8">
        <f xml:space="preserve"> (Data!$D$45 - M$84 - M$40)</f>
        <v>9</v>
      </c>
      <c r="N297" s="8">
        <f xml:space="preserve"> (Data!$D$45 - N$84 - N$40)</f>
        <v>7</v>
      </c>
      <c r="O297" s="8">
        <f xml:space="preserve"> (Data!$D$45 - O$84 - O$40)</f>
        <v>7</v>
      </c>
      <c r="P297" s="8">
        <f xml:space="preserve"> (Data!$D$45 - P$84 - P$40)</f>
        <v>6</v>
      </c>
      <c r="Q297" s="8">
        <f xml:space="preserve"> (Data!$D$45 - Q$84 - Q$40)</f>
        <v>6</v>
      </c>
      <c r="R297" s="8">
        <f xml:space="preserve"> (Data!$D$45 - R$84 - R$40)</f>
        <v>5</v>
      </c>
      <c r="S297" s="8">
        <f xml:space="preserve"> (Data!$D$45 - S$84 - S$40)</f>
        <v>5</v>
      </c>
      <c r="T297" s="8">
        <f xml:space="preserve"> (Data!$D$45 - T$84 - T$40)</f>
        <v>4</v>
      </c>
      <c r="U297" s="8">
        <f xml:space="preserve"> (Data!$D$45 - U$84 - U$40)</f>
        <v>4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20</v>
      </c>
      <c r="C299" s="8">
        <f xml:space="preserve"> (Data!$D$46 - C$86 - C$40)</f>
        <v>19</v>
      </c>
      <c r="D299" s="8">
        <f xml:space="preserve"> (Data!$D$46 - D$86 - D$40)</f>
        <v>19</v>
      </c>
      <c r="E299" s="8">
        <f xml:space="preserve"> (Data!$D$46 - E$86 - E$40)</f>
        <v>18</v>
      </c>
      <c r="F299" s="8">
        <f xml:space="preserve"> (Data!$D$46 - F$86 - F$40)</f>
        <v>18</v>
      </c>
      <c r="G299" s="8">
        <f xml:space="preserve"> (Data!$D$46 - G$86 - G$40)</f>
        <v>17</v>
      </c>
      <c r="H299" s="8">
        <f xml:space="preserve"> (Data!$D$46 - H$86 - H$40)</f>
        <v>17</v>
      </c>
      <c r="I299" s="8">
        <f xml:space="preserve"> (Data!$D$46 - I$86 - I$40)</f>
        <v>16</v>
      </c>
      <c r="J299" s="8">
        <f xml:space="preserve"> (Data!$D$46 - J$86 - J$40)</f>
        <v>16</v>
      </c>
      <c r="K299" s="8">
        <f xml:space="preserve"> (Data!$D$46 - K$86 - K$40)</f>
        <v>15</v>
      </c>
      <c r="L299" s="8">
        <f xml:space="preserve"> (Data!$D$46 - L$86 - L$40)</f>
        <v>14</v>
      </c>
      <c r="M299" s="8">
        <f xml:space="preserve"> (Data!$D$46 - M$86 - M$40)</f>
        <v>14</v>
      </c>
      <c r="N299" s="8">
        <f xml:space="preserve"> (Data!$D$46 - N$86 - N$40)</f>
        <v>14</v>
      </c>
      <c r="O299" s="8">
        <f xml:space="preserve"> (Data!$D$46 - O$86 - O$40)</f>
        <v>13</v>
      </c>
      <c r="P299" s="8">
        <f xml:space="preserve"> (Data!$D$46 - P$86 - P$40)</f>
        <v>13</v>
      </c>
      <c r="Q299" s="8">
        <f xml:space="preserve"> (Data!$D$46 - Q$86 - Q$40)</f>
        <v>12</v>
      </c>
      <c r="R299" s="8">
        <f xml:space="preserve"> (Data!$D$46 - R$86 - R$40)</f>
        <v>12</v>
      </c>
      <c r="S299" s="8">
        <f xml:space="preserve"> (Data!$D$46 - S$86 - S$40)</f>
        <v>12</v>
      </c>
      <c r="T299" s="8">
        <f xml:space="preserve"> (Data!$D$46 - T$86 - T$40)</f>
        <v>11</v>
      </c>
      <c r="U299" s="8">
        <f xml:space="preserve"> (Data!$D$46 - U$86 - U$40)</f>
        <v>11</v>
      </c>
    </row>
    <row r="300" spans="1:21">
      <c r="A300" s="8" t="s">
        <v>64</v>
      </c>
      <c r="B300" s="8">
        <f xml:space="preserve"> (Data!$D$46 - B$85 - B$40)</f>
        <v>19</v>
      </c>
      <c r="C300" s="8">
        <f xml:space="preserve"> (Data!$D$46 - C$85 - C$40)</f>
        <v>18</v>
      </c>
      <c r="D300" s="8">
        <f xml:space="preserve"> (Data!$D$46 - D$85 - D$40)</f>
        <v>18</v>
      </c>
      <c r="E300" s="8">
        <f xml:space="preserve"> (Data!$D$46 - E$85 - E$40)</f>
        <v>17</v>
      </c>
      <c r="F300" s="8">
        <f xml:space="preserve"> (Data!$D$46 - F$85 - F$40)</f>
        <v>17</v>
      </c>
      <c r="G300" s="8">
        <f xml:space="preserve"> (Data!$D$46 - G$85 - G$40)</f>
        <v>16</v>
      </c>
      <c r="H300" s="8">
        <f xml:space="preserve"> (Data!$D$46 - H$85 - H$40)</f>
        <v>16</v>
      </c>
      <c r="I300" s="8">
        <f xml:space="preserve"> (Data!$D$46 - I$85 - I$40)</f>
        <v>15</v>
      </c>
      <c r="J300" s="8">
        <f xml:space="preserve"> (Data!$D$46 - J$85 - J$40)</f>
        <v>15</v>
      </c>
      <c r="K300" s="8">
        <f xml:space="preserve"> (Data!$D$46 - K$85 - K$40)</f>
        <v>13</v>
      </c>
      <c r="L300" s="8">
        <f xml:space="preserve"> (Data!$D$46 - L$85 - L$40)</f>
        <v>12</v>
      </c>
      <c r="M300" s="8">
        <f xml:space="preserve"> (Data!$D$46 - M$85 - M$40)</f>
        <v>12</v>
      </c>
      <c r="N300" s="8">
        <f xml:space="preserve"> (Data!$D$46 - N$85 - N$40)</f>
        <v>11</v>
      </c>
      <c r="O300" s="8">
        <f xml:space="preserve"> (Data!$D$46 - O$85 - O$40)</f>
        <v>11</v>
      </c>
      <c r="P300" s="8">
        <f xml:space="preserve"> (Data!$D$46 - P$85 - P$40)</f>
        <v>10</v>
      </c>
      <c r="Q300" s="8">
        <f xml:space="preserve"> (Data!$D$46 - Q$85 - Q$40)</f>
        <v>10</v>
      </c>
      <c r="R300" s="8">
        <f xml:space="preserve"> (Data!$D$46 - R$85 - R$40)</f>
        <v>9</v>
      </c>
      <c r="S300" s="8">
        <f xml:space="preserve"> (Data!$D$46 - S$85 - S$40)</f>
        <v>9</v>
      </c>
      <c r="T300" s="8">
        <f xml:space="preserve"> (Data!$D$46 - T$85 - T$40)</f>
        <v>8</v>
      </c>
      <c r="U300" s="8">
        <f xml:space="preserve"> (Data!$D$46 - U$85 - U$40)</f>
        <v>8</v>
      </c>
    </row>
    <row r="301" spans="1:21">
      <c r="A301" s="8" t="s">
        <v>65</v>
      </c>
      <c r="B301" s="8">
        <f xml:space="preserve"> (Data!$D$46 - B$85 - B$40)</f>
        <v>19</v>
      </c>
      <c r="C301" s="8">
        <f xml:space="preserve"> (Data!$D$46 - C$85 - C$40)</f>
        <v>18</v>
      </c>
      <c r="D301" s="8">
        <f xml:space="preserve"> (Data!$D$46 - D$85 - D$40)</f>
        <v>18</v>
      </c>
      <c r="E301" s="8">
        <f xml:space="preserve"> (Data!$D$46 - E$85 - E$40)</f>
        <v>17</v>
      </c>
      <c r="F301" s="8">
        <f xml:space="preserve"> (Data!$D$46 - F$85 - F$40)</f>
        <v>17</v>
      </c>
      <c r="G301" s="8">
        <f xml:space="preserve"> (Data!$D$46 - G$85 - G$40)</f>
        <v>16</v>
      </c>
      <c r="H301" s="8">
        <f xml:space="preserve"> (Data!$D$46 - H$85 - H$40)</f>
        <v>16</v>
      </c>
      <c r="I301" s="8">
        <f xml:space="preserve"> (Data!$D$46 - I$85 - I$40)</f>
        <v>15</v>
      </c>
      <c r="J301" s="8">
        <f xml:space="preserve"> (Data!$D$46 - J$85 - J$40)</f>
        <v>15</v>
      </c>
      <c r="K301" s="8">
        <f xml:space="preserve"> (Data!$D$46 - K$85 - K$40)</f>
        <v>13</v>
      </c>
      <c r="L301" s="8">
        <f xml:space="preserve"> (Data!$D$46 - L$85 - L$40)</f>
        <v>12</v>
      </c>
      <c r="M301" s="8">
        <f xml:space="preserve"> (Data!$D$46 - M$85 - M$40)</f>
        <v>12</v>
      </c>
      <c r="N301" s="8">
        <f xml:space="preserve"> (Data!$D$46 - N$85 - N$40)</f>
        <v>11</v>
      </c>
      <c r="O301" s="8">
        <f xml:space="preserve"> (Data!$D$46 - O$85 - O$40)</f>
        <v>11</v>
      </c>
      <c r="P301" s="8">
        <f xml:space="preserve"> (Data!$D$46 - P$85 - P$40)</f>
        <v>10</v>
      </c>
      <c r="Q301" s="8">
        <f xml:space="preserve"> (Data!$D$46 - Q$85 - Q$40)</f>
        <v>10</v>
      </c>
      <c r="R301" s="8">
        <f xml:space="preserve"> (Data!$D$46 - R$85 - R$40)</f>
        <v>9</v>
      </c>
      <c r="S301" s="8">
        <f xml:space="preserve"> (Data!$D$46 - S$85 - S$40)</f>
        <v>9</v>
      </c>
      <c r="T301" s="8">
        <f xml:space="preserve"> (Data!$D$46 - T$85 - T$40)</f>
        <v>8</v>
      </c>
      <c r="U301" s="8">
        <f xml:space="preserve"> (Data!$D$46 - U$85 - U$40)</f>
        <v>8</v>
      </c>
    </row>
    <row r="302" spans="1:21">
      <c r="A302" s="8" t="s">
        <v>66</v>
      </c>
      <c r="B302" s="8">
        <f xml:space="preserve"> (Data!$D$46 - B$84 - B$40)</f>
        <v>21</v>
      </c>
      <c r="C302" s="8">
        <f xml:space="preserve"> (Data!$D$46 - C$84 - C$40)</f>
        <v>20</v>
      </c>
      <c r="D302" s="8">
        <f xml:space="preserve"> (Data!$D$46 - D$84 - D$40)</f>
        <v>20</v>
      </c>
      <c r="E302" s="8">
        <f xml:space="preserve"> (Data!$D$46 - E$84 - E$40)</f>
        <v>19</v>
      </c>
      <c r="F302" s="8">
        <f xml:space="preserve"> (Data!$D$46 - F$84 - F$40)</f>
        <v>19</v>
      </c>
      <c r="G302" s="8">
        <f xml:space="preserve"> (Data!$D$46 - G$84 - G$40)</f>
        <v>18</v>
      </c>
      <c r="H302" s="8">
        <f xml:space="preserve"> (Data!$D$46 - H$84 - H$40)</f>
        <v>18</v>
      </c>
      <c r="I302" s="8">
        <f xml:space="preserve"> (Data!$D$46 - I$84 - I$40)</f>
        <v>17</v>
      </c>
      <c r="J302" s="8">
        <f xml:space="preserve"> (Data!$D$46 - J$84 - J$40)</f>
        <v>17</v>
      </c>
      <c r="K302" s="8">
        <f xml:space="preserve"> (Data!$D$46 - K$84 - K$40)</f>
        <v>15</v>
      </c>
      <c r="L302" s="8">
        <f xml:space="preserve"> (Data!$D$46 - L$84 - L$40)</f>
        <v>14</v>
      </c>
      <c r="M302" s="8">
        <f xml:space="preserve"> (Data!$D$46 - M$84 - M$40)</f>
        <v>14</v>
      </c>
      <c r="N302" s="8">
        <f xml:space="preserve"> (Data!$D$46 - N$84 - N$40)</f>
        <v>12</v>
      </c>
      <c r="O302" s="8">
        <f xml:space="preserve"> (Data!$D$46 - O$84 - O$40)</f>
        <v>12</v>
      </c>
      <c r="P302" s="8">
        <f xml:space="preserve"> (Data!$D$46 - P$84 - P$40)</f>
        <v>11</v>
      </c>
      <c r="Q302" s="8">
        <f xml:space="preserve"> (Data!$D$46 - Q$84 - Q$40)</f>
        <v>11</v>
      </c>
      <c r="R302" s="8">
        <f xml:space="preserve"> (Data!$D$46 - R$84 - R$40)</f>
        <v>10</v>
      </c>
      <c r="S302" s="8">
        <f xml:space="preserve"> (Data!$D$46 - S$84 - S$40)</f>
        <v>10</v>
      </c>
      <c r="T302" s="8">
        <f xml:space="preserve"> (Data!$D$46 - T$84 - T$40)</f>
        <v>9</v>
      </c>
      <c r="U302" s="8">
        <f xml:space="preserve"> (Data!$D$46 - U$84 - U$40)</f>
        <v>9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20</v>
      </c>
      <c r="C306" s="8">
        <f xml:space="preserve"> (Data!$E$44 - C$86 - C$40)</f>
        <v>19</v>
      </c>
      <c r="D306" s="8">
        <f xml:space="preserve"> (Data!$E$44 - D$86 - D$40)</f>
        <v>19</v>
      </c>
      <c r="E306" s="8">
        <f xml:space="preserve"> (Data!$E$44 - E$86 - E$40)</f>
        <v>18</v>
      </c>
      <c r="F306" s="8">
        <f xml:space="preserve"> (Data!$E$44 - F$86 - F$40)</f>
        <v>18</v>
      </c>
      <c r="G306" s="8">
        <f xml:space="preserve"> (Data!$E$44 - G$86 - G$40)</f>
        <v>17</v>
      </c>
      <c r="H306" s="8">
        <f xml:space="preserve"> (Data!$E$44 - H$86 - H$40)</f>
        <v>17</v>
      </c>
      <c r="I306" s="8">
        <f xml:space="preserve"> (Data!$E$44 - I$86 - I$40)</f>
        <v>16</v>
      </c>
      <c r="J306" s="8">
        <f xml:space="preserve"> (Data!$E$44 - J$86 - J$40)</f>
        <v>16</v>
      </c>
      <c r="K306" s="8">
        <f xml:space="preserve"> (Data!$E$44 - K$86 - K$40)</f>
        <v>15</v>
      </c>
      <c r="L306" s="8">
        <f xml:space="preserve"> (Data!$E$44 - L$86 - L$40)</f>
        <v>14</v>
      </c>
      <c r="M306" s="8">
        <f xml:space="preserve"> (Data!$E$44 - M$86 - M$40)</f>
        <v>14</v>
      </c>
      <c r="N306" s="8">
        <f xml:space="preserve"> (Data!$E$44 - N$86 - N$40)</f>
        <v>14</v>
      </c>
      <c r="O306" s="8">
        <f xml:space="preserve"> (Data!$E$44 - O$86 - O$40)</f>
        <v>13</v>
      </c>
      <c r="P306" s="8">
        <f xml:space="preserve"> (Data!$E$44 - P$86 - P$40)</f>
        <v>13</v>
      </c>
      <c r="Q306" s="8">
        <f xml:space="preserve"> (Data!$E$44 - Q$86 - Q$40)</f>
        <v>12</v>
      </c>
      <c r="R306" s="8">
        <f xml:space="preserve"> (Data!$E$44 - R$86 - R$40)</f>
        <v>12</v>
      </c>
      <c r="S306" s="8">
        <f xml:space="preserve"> (Data!$E$44 - S$86 - S$40)</f>
        <v>12</v>
      </c>
      <c r="T306" s="8">
        <f xml:space="preserve"> (Data!$E$44 - T$86 - T$40)</f>
        <v>11</v>
      </c>
      <c r="U306" s="8">
        <f xml:space="preserve"> (Data!$E$44 - U$86 - U$40)</f>
        <v>11</v>
      </c>
    </row>
    <row r="307" spans="1:21">
      <c r="A307" s="8" t="s">
        <v>64</v>
      </c>
      <c r="B307" s="8">
        <f xml:space="preserve"> (Data!$E$44 - B$85 - B$40)</f>
        <v>19</v>
      </c>
      <c r="C307" s="8">
        <f xml:space="preserve"> (Data!$E$44 - C$85 - C$40)</f>
        <v>18</v>
      </c>
      <c r="D307" s="8">
        <f xml:space="preserve"> (Data!$E$44 - D$85 - D$40)</f>
        <v>18</v>
      </c>
      <c r="E307" s="8">
        <f xml:space="preserve"> (Data!$E$44 - E$85 - E$40)</f>
        <v>17</v>
      </c>
      <c r="F307" s="8">
        <f xml:space="preserve"> (Data!$E$44 - F$85 - F$40)</f>
        <v>17</v>
      </c>
      <c r="G307" s="8">
        <f xml:space="preserve"> (Data!$E$44 - G$85 - G$40)</f>
        <v>16</v>
      </c>
      <c r="H307" s="8">
        <f xml:space="preserve"> (Data!$E$44 - H$85 - H$40)</f>
        <v>16</v>
      </c>
      <c r="I307" s="8">
        <f xml:space="preserve"> (Data!$E$44 - I$85 - I$40)</f>
        <v>15</v>
      </c>
      <c r="J307" s="8">
        <f xml:space="preserve"> (Data!$E$44 - J$85 - J$40)</f>
        <v>15</v>
      </c>
      <c r="K307" s="8">
        <f xml:space="preserve"> (Data!$E$44 - K$85 - K$40)</f>
        <v>13</v>
      </c>
      <c r="L307" s="8">
        <f xml:space="preserve"> (Data!$E$44 - L$85 - L$40)</f>
        <v>12</v>
      </c>
      <c r="M307" s="8">
        <f xml:space="preserve"> (Data!$E$44 - M$85 - M$40)</f>
        <v>12</v>
      </c>
      <c r="N307" s="8">
        <f xml:space="preserve"> (Data!$E$44 - N$85 - N$40)</f>
        <v>11</v>
      </c>
      <c r="O307" s="8">
        <f xml:space="preserve"> (Data!$E$44 - O$85 - O$40)</f>
        <v>11</v>
      </c>
      <c r="P307" s="8">
        <f xml:space="preserve"> (Data!$E$44 - P$85 - P$40)</f>
        <v>10</v>
      </c>
      <c r="Q307" s="8">
        <f xml:space="preserve"> (Data!$E$44 - Q$85 - Q$40)</f>
        <v>10</v>
      </c>
      <c r="R307" s="8">
        <f xml:space="preserve"> (Data!$E$44 - R$85 - R$40)</f>
        <v>9</v>
      </c>
      <c r="S307" s="8">
        <f xml:space="preserve"> (Data!$E$44 - S$85 - S$40)</f>
        <v>9</v>
      </c>
      <c r="T307" s="8">
        <f xml:space="preserve"> (Data!$E$44 - T$85 - T$40)</f>
        <v>8</v>
      </c>
      <c r="U307" s="8">
        <f xml:space="preserve"> (Data!$E$44 - U$85 - U$40)</f>
        <v>8</v>
      </c>
    </row>
    <row r="308" spans="1:21">
      <c r="A308" s="8" t="s">
        <v>65</v>
      </c>
      <c r="B308" s="8">
        <f xml:space="preserve"> (Data!$E$44 - B$85 - B$40)</f>
        <v>19</v>
      </c>
      <c r="C308" s="8">
        <f xml:space="preserve"> (Data!$E$44 - C$85 - C$40)</f>
        <v>18</v>
      </c>
      <c r="D308" s="8">
        <f xml:space="preserve"> (Data!$E$44 - D$85 - D$40)</f>
        <v>18</v>
      </c>
      <c r="E308" s="8">
        <f xml:space="preserve"> (Data!$E$44 - E$85 - E$40)</f>
        <v>17</v>
      </c>
      <c r="F308" s="8">
        <f xml:space="preserve"> (Data!$E$44 - F$85 - F$40)</f>
        <v>17</v>
      </c>
      <c r="G308" s="8">
        <f xml:space="preserve"> (Data!$E$44 - G$85 - G$40)</f>
        <v>16</v>
      </c>
      <c r="H308" s="8">
        <f xml:space="preserve"> (Data!$E$44 - H$85 - H$40)</f>
        <v>16</v>
      </c>
      <c r="I308" s="8">
        <f xml:space="preserve"> (Data!$E$44 - I$85 - I$40)</f>
        <v>15</v>
      </c>
      <c r="J308" s="8">
        <f xml:space="preserve"> (Data!$E$44 - J$85 - J$40)</f>
        <v>15</v>
      </c>
      <c r="K308" s="8">
        <f xml:space="preserve"> (Data!$E$44 - K$85 - K$40)</f>
        <v>13</v>
      </c>
      <c r="L308" s="8">
        <f xml:space="preserve"> (Data!$E$44 - L$85 - L$40)</f>
        <v>12</v>
      </c>
      <c r="M308" s="8">
        <f xml:space="preserve"> (Data!$E$44 - M$85 - M$40)</f>
        <v>12</v>
      </c>
      <c r="N308" s="8">
        <f xml:space="preserve"> (Data!$E$44 - N$85 - N$40)</f>
        <v>11</v>
      </c>
      <c r="O308" s="8">
        <f xml:space="preserve"> (Data!$E$44 - O$85 - O$40)</f>
        <v>11</v>
      </c>
      <c r="P308" s="8">
        <f xml:space="preserve"> (Data!$E$44 - P$85 - P$40)</f>
        <v>10</v>
      </c>
      <c r="Q308" s="8">
        <f xml:space="preserve"> (Data!$E$44 - Q$85 - Q$40)</f>
        <v>10</v>
      </c>
      <c r="R308" s="8">
        <f xml:space="preserve"> (Data!$E$44 - R$85 - R$40)</f>
        <v>9</v>
      </c>
      <c r="S308" s="8">
        <f xml:space="preserve"> (Data!$E$44 - S$85 - S$40)</f>
        <v>9</v>
      </c>
      <c r="T308" s="8">
        <f xml:space="preserve"> (Data!$E$44 - T$85 - T$40)</f>
        <v>8</v>
      </c>
      <c r="U308" s="8">
        <f xml:space="preserve"> (Data!$E$44 - U$85 - U$40)</f>
        <v>8</v>
      </c>
    </row>
    <row r="309" spans="1:21">
      <c r="A309" s="8" t="s">
        <v>66</v>
      </c>
      <c r="B309" s="8">
        <f xml:space="preserve"> (Data!$E$44 - B$84 - B$40)</f>
        <v>21</v>
      </c>
      <c r="C309" s="8">
        <f xml:space="preserve"> (Data!$E$44 - C$84 - C$40)</f>
        <v>20</v>
      </c>
      <c r="D309" s="8">
        <f xml:space="preserve"> (Data!$E$44 - D$84 - D$40)</f>
        <v>20</v>
      </c>
      <c r="E309" s="8">
        <f xml:space="preserve"> (Data!$E$44 - E$84 - E$40)</f>
        <v>19</v>
      </c>
      <c r="F309" s="8">
        <f xml:space="preserve"> (Data!$E$44 - F$84 - F$40)</f>
        <v>19</v>
      </c>
      <c r="G309" s="8">
        <f xml:space="preserve"> (Data!$E$44 - G$84 - G$40)</f>
        <v>18</v>
      </c>
      <c r="H309" s="8">
        <f xml:space="preserve"> (Data!$E$44 - H$84 - H$40)</f>
        <v>18</v>
      </c>
      <c r="I309" s="8">
        <f xml:space="preserve"> (Data!$E$44 - I$84 - I$40)</f>
        <v>17</v>
      </c>
      <c r="J309" s="8">
        <f xml:space="preserve"> (Data!$E$44 - J$84 - J$40)</f>
        <v>17</v>
      </c>
      <c r="K309" s="8">
        <f xml:space="preserve"> (Data!$E$44 - K$84 - K$40)</f>
        <v>15</v>
      </c>
      <c r="L309" s="8">
        <f xml:space="preserve"> (Data!$E$44 - L$84 - L$40)</f>
        <v>14</v>
      </c>
      <c r="M309" s="8">
        <f xml:space="preserve"> (Data!$E$44 - M$84 - M$40)</f>
        <v>14</v>
      </c>
      <c r="N309" s="8">
        <f xml:space="preserve"> (Data!$E$44 - N$84 - N$40)</f>
        <v>12</v>
      </c>
      <c r="O309" s="8">
        <f xml:space="preserve"> (Data!$E$44 - O$84 - O$40)</f>
        <v>12</v>
      </c>
      <c r="P309" s="8">
        <f xml:space="preserve"> (Data!$E$44 - P$84 - P$40)</f>
        <v>11</v>
      </c>
      <c r="Q309" s="8">
        <f xml:space="preserve"> (Data!$E$44 - Q$84 - Q$40)</f>
        <v>11</v>
      </c>
      <c r="R309" s="8">
        <f xml:space="preserve"> (Data!$E$44 - R$84 - R$40)</f>
        <v>10</v>
      </c>
      <c r="S309" s="8">
        <f xml:space="preserve"> (Data!$E$44 - S$84 - S$40)</f>
        <v>10</v>
      </c>
      <c r="T309" s="8">
        <f xml:space="preserve"> (Data!$E$44 - T$84 - T$40)</f>
        <v>9</v>
      </c>
      <c r="U309" s="8">
        <f xml:space="preserve"> (Data!$E$44 - U$84 - U$40)</f>
        <v>9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25</v>
      </c>
      <c r="C311" s="8">
        <f xml:space="preserve"> (Data!$E$45 - C$86 - C$40)</f>
        <v>24</v>
      </c>
      <c r="D311" s="8">
        <f xml:space="preserve"> (Data!$E$45 - D$86 - D$40)</f>
        <v>24</v>
      </c>
      <c r="E311" s="8">
        <f xml:space="preserve"> (Data!$E$45 - E$86 - E$40)</f>
        <v>23</v>
      </c>
      <c r="F311" s="8">
        <f xml:space="preserve"> (Data!$E$45 - F$86 - F$40)</f>
        <v>23</v>
      </c>
      <c r="G311" s="8">
        <f xml:space="preserve"> (Data!$E$45 - G$86 - G$40)</f>
        <v>22</v>
      </c>
      <c r="H311" s="8">
        <f xml:space="preserve"> (Data!$E$45 - H$86 - H$40)</f>
        <v>22</v>
      </c>
      <c r="I311" s="8">
        <f xml:space="preserve"> (Data!$E$45 - I$86 - I$40)</f>
        <v>21</v>
      </c>
      <c r="J311" s="8">
        <f xml:space="preserve"> (Data!$E$45 - J$86 - J$40)</f>
        <v>21</v>
      </c>
      <c r="K311" s="8">
        <f xml:space="preserve"> (Data!$E$45 - K$86 - K$40)</f>
        <v>20</v>
      </c>
      <c r="L311" s="8">
        <f xml:space="preserve"> (Data!$E$45 - L$86 - L$40)</f>
        <v>19</v>
      </c>
      <c r="M311" s="8">
        <f xml:space="preserve"> (Data!$E$45 - M$86 - M$40)</f>
        <v>19</v>
      </c>
      <c r="N311" s="8">
        <f xml:space="preserve"> (Data!$E$45 - N$86 - N$40)</f>
        <v>19</v>
      </c>
      <c r="O311" s="8">
        <f xml:space="preserve"> (Data!$E$45 - O$86 - O$40)</f>
        <v>18</v>
      </c>
      <c r="P311" s="8">
        <f xml:space="preserve"> (Data!$E$45 - P$86 - P$40)</f>
        <v>18</v>
      </c>
      <c r="Q311" s="8">
        <f xml:space="preserve"> (Data!$E$45 - Q$86 - Q$40)</f>
        <v>17</v>
      </c>
      <c r="R311" s="8">
        <f xml:space="preserve"> (Data!$E$45 - R$86 - R$40)</f>
        <v>17</v>
      </c>
      <c r="S311" s="8">
        <f xml:space="preserve"> (Data!$E$45 - S$86 - S$40)</f>
        <v>17</v>
      </c>
      <c r="T311" s="8">
        <f xml:space="preserve"> (Data!$E$45 - T$86 - T$40)</f>
        <v>16</v>
      </c>
      <c r="U311" s="8">
        <f xml:space="preserve"> (Data!$E$45 - U$86 - U$40)</f>
        <v>16</v>
      </c>
    </row>
    <row r="312" spans="1:21">
      <c r="A312" s="8" t="s">
        <v>64</v>
      </c>
      <c r="B312" s="8">
        <f xml:space="preserve"> (Data!$E$45 - B$85 - B$40)</f>
        <v>24</v>
      </c>
      <c r="C312" s="8">
        <f xml:space="preserve"> (Data!$E$45 - C$85 - C$40)</f>
        <v>23</v>
      </c>
      <c r="D312" s="8">
        <f xml:space="preserve"> (Data!$E$45 - D$85 - D$40)</f>
        <v>23</v>
      </c>
      <c r="E312" s="8">
        <f xml:space="preserve"> (Data!$E$45 - E$85 - E$40)</f>
        <v>22</v>
      </c>
      <c r="F312" s="8">
        <f xml:space="preserve"> (Data!$E$45 - F$85 - F$40)</f>
        <v>22</v>
      </c>
      <c r="G312" s="8">
        <f xml:space="preserve"> (Data!$E$45 - G$85 - G$40)</f>
        <v>21</v>
      </c>
      <c r="H312" s="8">
        <f xml:space="preserve"> (Data!$E$45 - H$85 - H$40)</f>
        <v>21</v>
      </c>
      <c r="I312" s="8">
        <f xml:space="preserve"> (Data!$E$45 - I$85 - I$40)</f>
        <v>20</v>
      </c>
      <c r="J312" s="8">
        <f xml:space="preserve"> (Data!$E$45 - J$85 - J$40)</f>
        <v>20</v>
      </c>
      <c r="K312" s="8">
        <f xml:space="preserve"> (Data!$E$45 - K$85 - K$40)</f>
        <v>18</v>
      </c>
      <c r="L312" s="8">
        <f xml:space="preserve"> (Data!$E$45 - L$85 - L$40)</f>
        <v>17</v>
      </c>
      <c r="M312" s="8">
        <f xml:space="preserve"> (Data!$E$45 - M$85 - M$40)</f>
        <v>17</v>
      </c>
      <c r="N312" s="8">
        <f xml:space="preserve"> (Data!$E$45 - N$85 - N$40)</f>
        <v>16</v>
      </c>
      <c r="O312" s="8">
        <f xml:space="preserve"> (Data!$E$45 - O$85 - O$40)</f>
        <v>16</v>
      </c>
      <c r="P312" s="8">
        <f xml:space="preserve"> (Data!$E$45 - P$85 - P$40)</f>
        <v>15</v>
      </c>
      <c r="Q312" s="8">
        <f xml:space="preserve"> (Data!$E$45 - Q$85 - Q$40)</f>
        <v>15</v>
      </c>
      <c r="R312" s="8">
        <f xml:space="preserve"> (Data!$E$45 - R$85 - R$40)</f>
        <v>14</v>
      </c>
      <c r="S312" s="8">
        <f xml:space="preserve"> (Data!$E$45 - S$85 - S$40)</f>
        <v>14</v>
      </c>
      <c r="T312" s="8">
        <f xml:space="preserve"> (Data!$E$45 - T$85 - T$40)</f>
        <v>13</v>
      </c>
      <c r="U312" s="8">
        <f xml:space="preserve"> (Data!$E$45 - U$85 - U$40)</f>
        <v>13</v>
      </c>
    </row>
    <row r="313" spans="1:21">
      <c r="A313" s="8" t="s">
        <v>65</v>
      </c>
      <c r="B313" s="8">
        <f xml:space="preserve"> (Data!$E$45 - B$85 - B$40)</f>
        <v>24</v>
      </c>
      <c r="C313" s="8">
        <f xml:space="preserve"> (Data!$E$45 - C$85 - C$40)</f>
        <v>23</v>
      </c>
      <c r="D313" s="8">
        <f xml:space="preserve"> (Data!$E$45 - D$85 - D$40)</f>
        <v>23</v>
      </c>
      <c r="E313" s="8">
        <f xml:space="preserve"> (Data!$E$45 - E$85 - E$40)</f>
        <v>22</v>
      </c>
      <c r="F313" s="8">
        <f xml:space="preserve"> (Data!$E$45 - F$85 - F$40)</f>
        <v>22</v>
      </c>
      <c r="G313" s="8">
        <f xml:space="preserve"> (Data!$E$45 - G$85 - G$40)</f>
        <v>21</v>
      </c>
      <c r="H313" s="8">
        <f xml:space="preserve"> (Data!$E$45 - H$85 - H$40)</f>
        <v>21</v>
      </c>
      <c r="I313" s="8">
        <f xml:space="preserve"> (Data!$E$45 - I$85 - I$40)</f>
        <v>20</v>
      </c>
      <c r="J313" s="8">
        <f xml:space="preserve"> (Data!$E$45 - J$85 - J$40)</f>
        <v>20</v>
      </c>
      <c r="K313" s="8">
        <f xml:space="preserve"> (Data!$E$45 - K$85 - K$40)</f>
        <v>18</v>
      </c>
      <c r="L313" s="8">
        <f xml:space="preserve"> (Data!$E$45 - L$85 - L$40)</f>
        <v>17</v>
      </c>
      <c r="M313" s="8">
        <f xml:space="preserve"> (Data!$E$45 - M$85 - M$40)</f>
        <v>17</v>
      </c>
      <c r="N313" s="8">
        <f xml:space="preserve"> (Data!$E$45 - N$85 - N$40)</f>
        <v>16</v>
      </c>
      <c r="O313" s="8">
        <f xml:space="preserve"> (Data!$E$45 - O$85 - O$40)</f>
        <v>16</v>
      </c>
      <c r="P313" s="8">
        <f xml:space="preserve"> (Data!$E$45 - P$85 - P$40)</f>
        <v>15</v>
      </c>
      <c r="Q313" s="8">
        <f xml:space="preserve"> (Data!$E$45 - Q$85 - Q$40)</f>
        <v>15</v>
      </c>
      <c r="R313" s="8">
        <f xml:space="preserve"> (Data!$E$45 - R$85 - R$40)</f>
        <v>14</v>
      </c>
      <c r="S313" s="8">
        <f xml:space="preserve"> (Data!$E$45 - S$85 - S$40)</f>
        <v>14</v>
      </c>
      <c r="T313" s="8">
        <f xml:space="preserve"> (Data!$E$45 - T$85 - T$40)</f>
        <v>13</v>
      </c>
      <c r="U313" s="8">
        <f xml:space="preserve"> (Data!$E$45 - U$85 - U$40)</f>
        <v>13</v>
      </c>
    </row>
    <row r="314" spans="1:21">
      <c r="A314" s="8" t="s">
        <v>66</v>
      </c>
      <c r="B314" s="8">
        <f xml:space="preserve"> (Data!$E$45 - B$84 - B$40)</f>
        <v>26</v>
      </c>
      <c r="C314" s="8">
        <f xml:space="preserve"> (Data!$E$45 - C$84 - C$40)</f>
        <v>25</v>
      </c>
      <c r="D314" s="8">
        <f xml:space="preserve"> (Data!$E$45 - D$84 - D$40)</f>
        <v>25</v>
      </c>
      <c r="E314" s="8">
        <f xml:space="preserve"> (Data!$E$45 - E$84 - E$40)</f>
        <v>24</v>
      </c>
      <c r="F314" s="8">
        <f xml:space="preserve"> (Data!$E$45 - F$84 - F$40)</f>
        <v>24</v>
      </c>
      <c r="G314" s="8">
        <f xml:space="preserve"> (Data!$E$45 - G$84 - G$40)</f>
        <v>23</v>
      </c>
      <c r="H314" s="8">
        <f xml:space="preserve"> (Data!$E$45 - H$84 - H$40)</f>
        <v>23</v>
      </c>
      <c r="I314" s="8">
        <f xml:space="preserve"> (Data!$E$45 - I$84 - I$40)</f>
        <v>22</v>
      </c>
      <c r="J314" s="8">
        <f xml:space="preserve"> (Data!$E$45 - J$84 - J$40)</f>
        <v>22</v>
      </c>
      <c r="K314" s="8">
        <f xml:space="preserve"> (Data!$E$45 - K$84 - K$40)</f>
        <v>20</v>
      </c>
      <c r="L314" s="8">
        <f xml:space="preserve"> (Data!$E$45 - L$84 - L$40)</f>
        <v>19</v>
      </c>
      <c r="M314" s="8">
        <f xml:space="preserve"> (Data!$E$45 - M$84 - M$40)</f>
        <v>19</v>
      </c>
      <c r="N314" s="8">
        <f xml:space="preserve"> (Data!$E$45 - N$84 - N$40)</f>
        <v>17</v>
      </c>
      <c r="O314" s="8">
        <f xml:space="preserve"> (Data!$E$45 - O$84 - O$40)</f>
        <v>17</v>
      </c>
      <c r="P314" s="8">
        <f xml:space="preserve"> (Data!$E$45 - P$84 - P$40)</f>
        <v>16</v>
      </c>
      <c r="Q314" s="8">
        <f xml:space="preserve"> (Data!$E$45 - Q$84 - Q$40)</f>
        <v>16</v>
      </c>
      <c r="R314" s="8">
        <f xml:space="preserve"> (Data!$E$45 - R$84 - R$40)</f>
        <v>15</v>
      </c>
      <c r="S314" s="8">
        <f xml:space="preserve"> (Data!$E$45 - S$84 - S$40)</f>
        <v>15</v>
      </c>
      <c r="T314" s="8">
        <f xml:space="preserve"> (Data!$E$45 - T$84 - T$40)</f>
        <v>14</v>
      </c>
      <c r="U314" s="8">
        <f xml:space="preserve"> (Data!$E$45 - U$84 - U$40)</f>
        <v>14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30</v>
      </c>
      <c r="C316" s="8">
        <f xml:space="preserve"> (Data!$E$46 - C$86 - C$40)</f>
        <v>29</v>
      </c>
      <c r="D316" s="8">
        <f xml:space="preserve"> (Data!$E$46 - D$86 - D$40)</f>
        <v>29</v>
      </c>
      <c r="E316" s="8">
        <f xml:space="preserve"> (Data!$E$46 - E$86 - E$40)</f>
        <v>28</v>
      </c>
      <c r="F316" s="8">
        <f xml:space="preserve"> (Data!$E$46 - F$86 - F$40)</f>
        <v>28</v>
      </c>
      <c r="G316" s="8">
        <f xml:space="preserve"> (Data!$E$46 - G$86 - G$40)</f>
        <v>27</v>
      </c>
      <c r="H316" s="8">
        <f xml:space="preserve"> (Data!$E$46 - H$86 - H$40)</f>
        <v>27</v>
      </c>
      <c r="I316" s="8">
        <f xml:space="preserve"> (Data!$E$46 - I$86 - I$40)</f>
        <v>26</v>
      </c>
      <c r="J316" s="8">
        <f xml:space="preserve"> (Data!$E$46 - J$86 - J$40)</f>
        <v>26</v>
      </c>
      <c r="K316" s="8">
        <f xml:space="preserve"> (Data!$E$46 - K$86 - K$40)</f>
        <v>25</v>
      </c>
      <c r="L316" s="8">
        <f xml:space="preserve"> (Data!$E$46 - L$86 - L$40)</f>
        <v>24</v>
      </c>
      <c r="M316" s="8">
        <f xml:space="preserve"> (Data!$E$46 - M$86 - M$40)</f>
        <v>24</v>
      </c>
      <c r="N316" s="8">
        <f xml:space="preserve"> (Data!$E$46 - N$86 - N$40)</f>
        <v>24</v>
      </c>
      <c r="O316" s="8">
        <f xml:space="preserve"> (Data!$E$46 - O$86 - O$40)</f>
        <v>23</v>
      </c>
      <c r="P316" s="8">
        <f xml:space="preserve"> (Data!$E$46 - P$86 - P$40)</f>
        <v>23</v>
      </c>
      <c r="Q316" s="8">
        <f xml:space="preserve"> (Data!$E$46 - Q$86 - Q$40)</f>
        <v>22</v>
      </c>
      <c r="R316" s="8">
        <f xml:space="preserve"> (Data!$E$46 - R$86 - R$40)</f>
        <v>22</v>
      </c>
      <c r="S316" s="8">
        <f xml:space="preserve"> (Data!$E$46 - S$86 - S$40)</f>
        <v>22</v>
      </c>
      <c r="T316" s="8">
        <f xml:space="preserve"> (Data!$E$46 - T$86 - T$40)</f>
        <v>21</v>
      </c>
      <c r="U316" s="8">
        <f xml:space="preserve"> (Data!$E$46 - U$86 - U$40)</f>
        <v>21</v>
      </c>
    </row>
    <row r="317" spans="1:21">
      <c r="A317" s="8" t="s">
        <v>64</v>
      </c>
      <c r="B317" s="8">
        <f xml:space="preserve"> (Data!$E$46 - B$85 - B$40)</f>
        <v>29</v>
      </c>
      <c r="C317" s="8">
        <f xml:space="preserve"> (Data!$E$46 - C$85 - C$40)</f>
        <v>28</v>
      </c>
      <c r="D317" s="8">
        <f xml:space="preserve"> (Data!$E$46 - D$85 - D$40)</f>
        <v>28</v>
      </c>
      <c r="E317" s="8">
        <f xml:space="preserve"> (Data!$E$46 - E$85 - E$40)</f>
        <v>27</v>
      </c>
      <c r="F317" s="8">
        <f xml:space="preserve"> (Data!$E$46 - F$85 - F$40)</f>
        <v>27</v>
      </c>
      <c r="G317" s="8">
        <f xml:space="preserve"> (Data!$E$46 - G$85 - G$40)</f>
        <v>26</v>
      </c>
      <c r="H317" s="8">
        <f xml:space="preserve"> (Data!$E$46 - H$85 - H$40)</f>
        <v>26</v>
      </c>
      <c r="I317" s="8">
        <f xml:space="preserve"> (Data!$E$46 - I$85 - I$40)</f>
        <v>25</v>
      </c>
      <c r="J317" s="8">
        <f xml:space="preserve"> (Data!$E$46 - J$85 - J$40)</f>
        <v>25</v>
      </c>
      <c r="K317" s="8">
        <f xml:space="preserve"> (Data!$E$46 - K$85 - K$40)</f>
        <v>23</v>
      </c>
      <c r="L317" s="8">
        <f xml:space="preserve"> (Data!$E$46 - L$85 - L$40)</f>
        <v>22</v>
      </c>
      <c r="M317" s="8">
        <f xml:space="preserve"> (Data!$E$46 - M$85 - M$40)</f>
        <v>22</v>
      </c>
      <c r="N317" s="8">
        <f xml:space="preserve"> (Data!$E$46 - N$85 - N$40)</f>
        <v>21</v>
      </c>
      <c r="O317" s="8">
        <f xml:space="preserve"> (Data!$E$46 - O$85 - O$40)</f>
        <v>21</v>
      </c>
      <c r="P317" s="8">
        <f xml:space="preserve"> (Data!$E$46 - P$85 - P$40)</f>
        <v>20</v>
      </c>
      <c r="Q317" s="8">
        <f xml:space="preserve"> (Data!$E$46 - Q$85 - Q$40)</f>
        <v>20</v>
      </c>
      <c r="R317" s="8">
        <f xml:space="preserve"> (Data!$E$46 - R$85 - R$40)</f>
        <v>19</v>
      </c>
      <c r="S317" s="8">
        <f xml:space="preserve"> (Data!$E$46 - S$85 - S$40)</f>
        <v>19</v>
      </c>
      <c r="T317" s="8">
        <f xml:space="preserve"> (Data!$E$46 - T$85 - T$40)</f>
        <v>18</v>
      </c>
      <c r="U317" s="8">
        <f xml:space="preserve"> (Data!$E$46 - U$85 - U$40)</f>
        <v>18</v>
      </c>
    </row>
    <row r="318" spans="1:21">
      <c r="A318" s="8" t="s">
        <v>65</v>
      </c>
      <c r="B318" s="8">
        <f xml:space="preserve"> (Data!$E$46 - B$85 - B$40)</f>
        <v>29</v>
      </c>
      <c r="C318" s="8">
        <f xml:space="preserve"> (Data!$E$46 - C$85 - C$40)</f>
        <v>28</v>
      </c>
      <c r="D318" s="8">
        <f xml:space="preserve"> (Data!$E$46 - D$85 - D$40)</f>
        <v>28</v>
      </c>
      <c r="E318" s="8">
        <f xml:space="preserve"> (Data!$E$46 - E$85 - E$40)</f>
        <v>27</v>
      </c>
      <c r="F318" s="8">
        <f xml:space="preserve"> (Data!$E$46 - F$85 - F$40)</f>
        <v>27</v>
      </c>
      <c r="G318" s="8">
        <f xml:space="preserve"> (Data!$E$46 - G$85 - G$40)</f>
        <v>26</v>
      </c>
      <c r="H318" s="8">
        <f xml:space="preserve"> (Data!$E$46 - H$85 - H$40)</f>
        <v>26</v>
      </c>
      <c r="I318" s="8">
        <f xml:space="preserve"> (Data!$E$46 - I$85 - I$40)</f>
        <v>25</v>
      </c>
      <c r="J318" s="8">
        <f xml:space="preserve"> (Data!$E$46 - J$85 - J$40)</f>
        <v>25</v>
      </c>
      <c r="K318" s="8">
        <f xml:space="preserve"> (Data!$E$46 - K$85 - K$40)</f>
        <v>23</v>
      </c>
      <c r="L318" s="8">
        <f xml:space="preserve"> (Data!$E$46 - L$85 - L$40)</f>
        <v>22</v>
      </c>
      <c r="M318" s="8">
        <f xml:space="preserve"> (Data!$E$46 - M$85 - M$40)</f>
        <v>22</v>
      </c>
      <c r="N318" s="8">
        <f xml:space="preserve"> (Data!$E$46 - N$85 - N$40)</f>
        <v>21</v>
      </c>
      <c r="O318" s="8">
        <f xml:space="preserve"> (Data!$E$46 - O$85 - O$40)</f>
        <v>21</v>
      </c>
      <c r="P318" s="8">
        <f xml:space="preserve"> (Data!$E$46 - P$85 - P$40)</f>
        <v>20</v>
      </c>
      <c r="Q318" s="8">
        <f xml:space="preserve"> (Data!$E$46 - Q$85 - Q$40)</f>
        <v>20</v>
      </c>
      <c r="R318" s="8">
        <f xml:space="preserve"> (Data!$E$46 - R$85 - R$40)</f>
        <v>19</v>
      </c>
      <c r="S318" s="8">
        <f xml:space="preserve"> (Data!$E$46 - S$85 - S$40)</f>
        <v>19</v>
      </c>
      <c r="T318" s="8">
        <f xml:space="preserve"> (Data!$E$46 - T$85 - T$40)</f>
        <v>18</v>
      </c>
      <c r="U318" s="8">
        <f xml:space="preserve"> (Data!$E$46 - U$85 - U$40)</f>
        <v>18</v>
      </c>
    </row>
    <row r="319" spans="1:21">
      <c r="A319" s="8" t="s">
        <v>66</v>
      </c>
      <c r="B319" s="8">
        <f xml:space="preserve"> (Data!$E$46 - B$84 - B$40)</f>
        <v>31</v>
      </c>
      <c r="C319" s="8">
        <f xml:space="preserve"> (Data!$E$46 - C$84 - C$40)</f>
        <v>30</v>
      </c>
      <c r="D319" s="8">
        <f xml:space="preserve"> (Data!$E$46 - D$84 - D$40)</f>
        <v>30</v>
      </c>
      <c r="E319" s="8">
        <f xml:space="preserve"> (Data!$E$46 - E$84 - E$40)</f>
        <v>29</v>
      </c>
      <c r="F319" s="8">
        <f xml:space="preserve"> (Data!$E$46 - F$84 - F$40)</f>
        <v>29</v>
      </c>
      <c r="G319" s="8">
        <f xml:space="preserve"> (Data!$E$46 - G$84 - G$40)</f>
        <v>28</v>
      </c>
      <c r="H319" s="8">
        <f xml:space="preserve"> (Data!$E$46 - H$84 - H$40)</f>
        <v>28</v>
      </c>
      <c r="I319" s="8">
        <f xml:space="preserve"> (Data!$E$46 - I$84 - I$40)</f>
        <v>27</v>
      </c>
      <c r="J319" s="8">
        <f xml:space="preserve"> (Data!$E$46 - J$84 - J$40)</f>
        <v>27</v>
      </c>
      <c r="K319" s="8">
        <f xml:space="preserve"> (Data!$E$46 - K$84 - K$40)</f>
        <v>25</v>
      </c>
      <c r="L319" s="8">
        <f xml:space="preserve"> (Data!$E$46 - L$84 - L$40)</f>
        <v>24</v>
      </c>
      <c r="M319" s="8">
        <f xml:space="preserve"> (Data!$E$46 - M$84 - M$40)</f>
        <v>24</v>
      </c>
      <c r="N319" s="8">
        <f xml:space="preserve"> (Data!$E$46 - N$84 - N$40)</f>
        <v>22</v>
      </c>
      <c r="O319" s="8">
        <f xml:space="preserve"> (Data!$E$46 - O$84 - O$40)</f>
        <v>22</v>
      </c>
      <c r="P319" s="8">
        <f xml:space="preserve"> (Data!$E$46 - P$84 - P$40)</f>
        <v>21</v>
      </c>
      <c r="Q319" s="8">
        <f xml:space="preserve"> (Data!$E$46 - Q$84 - Q$40)</f>
        <v>21</v>
      </c>
      <c r="R319" s="8">
        <f xml:space="preserve"> (Data!$E$46 - R$84 - R$40)</f>
        <v>20</v>
      </c>
      <c r="S319" s="8">
        <f xml:space="preserve"> (Data!$E$46 - S$84 - S$40)</f>
        <v>20</v>
      </c>
      <c r="T319" s="8">
        <f xml:space="preserve"> (Data!$E$46 - T$84 - T$40)</f>
        <v>19</v>
      </c>
      <c r="U319" s="8">
        <f xml:space="preserve"> (Data!$E$46 - U$84 - U$40)</f>
        <v>19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{32A91DA2-9D2B-E34D-9B0C-3DD974782D57}</x14:id>
        </ext>
      </extLst>
    </cfRule>
  </conditionalFormatting>
  <conditionalFormatting sqref="B89:U96">
    <cfRule type="cellIs" dxfId="97" priority="42" operator="equal">
      <formula>-1</formula>
    </cfRule>
    <cfRule type="cellIs" dxfId="96" priority="43" operator="equal">
      <formula>1</formula>
    </cfRule>
  </conditionalFormatting>
  <conditionalFormatting sqref="B197:U204">
    <cfRule type="cellIs" dxfId="95" priority="41" operator="greaterThan">
      <formula>0</formula>
    </cfRule>
  </conditionalFormatting>
  <conditionalFormatting sqref="B190:U195">
    <cfRule type="expression" dxfId="94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{E08E2C84-DB0A-0947-9C79-69FA6DE93D6F}</x14:id>
        </ext>
      </extLst>
    </cfRule>
  </conditionalFormatting>
  <conditionalFormatting sqref="B39:U46">
    <cfRule type="expression" dxfId="93" priority="36" stopIfTrue="1">
      <formula>B224&gt;0.75</formula>
    </cfRule>
    <cfRule type="expression" dxfId="92" priority="37" stopIfTrue="1">
      <formula>B224&gt;0.5</formula>
    </cfRule>
    <cfRule type="expression" dxfId="91" priority="38">
      <formula>B224&lt;=0.5</formula>
    </cfRule>
  </conditionalFormatting>
  <conditionalFormatting sqref="B9:U14">
    <cfRule type="expression" dxfId="90" priority="4">
      <formula>B$7&lt;=$B$5</formula>
    </cfRule>
    <cfRule type="expression" dxfId="89" priority="8">
      <formula>A9&lt;B9</formula>
    </cfRule>
  </conditionalFormatting>
  <conditionalFormatting sqref="B8:U8">
    <cfRule type="cellIs" dxfId="88" priority="6" operator="lessThan">
      <formula>0</formula>
    </cfRule>
    <cfRule type="cellIs" dxfId="87" priority="7" operator="greaterThan">
      <formula>0</formula>
    </cfRule>
  </conditionalFormatting>
  <conditionalFormatting sqref="B25:U25">
    <cfRule type="expression" dxfId="86" priority="2">
      <formula>B$7&lt;=$B$5</formula>
    </cfRule>
    <cfRule type="expression" dxfId="85" priority="9">
      <formula>B24&gt;0</formula>
    </cfRule>
  </conditionalFormatting>
  <conditionalFormatting sqref="B27:U27">
    <cfRule type="expression" dxfId="84" priority="1">
      <formula>B$7&lt;=$B$5</formula>
    </cfRule>
    <cfRule type="expression" dxfId="83" priority="5">
      <formula>B26&gt;0</formula>
    </cfRule>
  </conditionalFormatting>
  <conditionalFormatting sqref="B15:U15">
    <cfRule type="cellIs" dxfId="82" priority="10" operator="lessThan">
      <formula>0</formula>
    </cfRule>
    <cfRule type="cellIs" dxfId="81" priority="11" operator="greaterThan">
      <formula>0</formula>
    </cfRule>
    <cfRule type="cellIs" dxfId="80" priority="12" operator="greaterThan">
      <formula>$C$221</formula>
    </cfRule>
  </conditionalFormatting>
  <conditionalFormatting sqref="C16:U23">
    <cfRule type="expression" dxfId="79" priority="13" stopIfTrue="1">
      <formula>C16&gt;B16</formula>
    </cfRule>
    <cfRule type="expression" dxfId="78" priority="14">
      <formula>C89=1</formula>
    </cfRule>
  </conditionalFormatting>
  <conditionalFormatting sqref="A16:A23">
    <cfRule type="expression" dxfId="77" priority="15" stopIfTrue="1">
      <formula>B89=0</formula>
    </cfRule>
    <cfRule type="expression" dxfId="76" priority="16">
      <formula>$B89=1</formula>
    </cfRule>
  </conditionalFormatting>
  <conditionalFormatting sqref="B16:U23">
    <cfRule type="expression" dxfId="75" priority="3">
      <formula>B$7&lt;=$B$5</formula>
    </cfRule>
    <cfRule type="expression" dxfId="74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A91DA2-9D2B-E34D-9B0C-3DD974782D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E08E2C84-DB0A-0947-9C79-69FA6DE93D6F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873FD-F467-C748-A758-1A15D4C1BCDE}">
  <sheetPr>
    <pageSetUpPr autoPageBreaks="0"/>
  </sheetPr>
  <dimension ref="A1:CS319"/>
  <sheetViews>
    <sheetView topLeftCell="A2" workbookViewId="0">
      <selection activeCell="U28" sqref="U28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180</v>
      </c>
    </row>
    <row r="2" spans="1:97" ht="139.05000000000001" customHeight="1">
      <c r="A2" s="12"/>
    </row>
    <row r="3" spans="1:97" ht="23.25">
      <c r="A3" s="62" t="s">
        <v>19</v>
      </c>
      <c r="B3" s="91" t="s">
        <v>79</v>
      </c>
      <c r="C3" s="91" t="s">
        <v>79</v>
      </c>
      <c r="D3" s="91" t="s">
        <v>79</v>
      </c>
      <c r="E3" s="91" t="s">
        <v>79</v>
      </c>
      <c r="F3" s="91" t="s">
        <v>79</v>
      </c>
      <c r="G3" s="91" t="s">
        <v>79</v>
      </c>
      <c r="H3" s="91" t="s">
        <v>79</v>
      </c>
      <c r="I3" s="91" t="s">
        <v>79</v>
      </c>
      <c r="J3" s="91" t="s">
        <v>79</v>
      </c>
      <c r="K3" s="91" t="s">
        <v>79</v>
      </c>
      <c r="L3" s="91" t="s">
        <v>79</v>
      </c>
      <c r="M3" s="91" t="s">
        <v>79</v>
      </c>
      <c r="N3" s="91" t="s">
        <v>79</v>
      </c>
      <c r="O3" s="91" t="s">
        <v>79</v>
      </c>
      <c r="P3" s="91" t="s">
        <v>79</v>
      </c>
      <c r="Q3" s="91" t="s">
        <v>79</v>
      </c>
      <c r="R3" s="91" t="s">
        <v>79</v>
      </c>
      <c r="S3" s="91" t="s">
        <v>79</v>
      </c>
      <c r="T3" s="91" t="s">
        <v>79</v>
      </c>
      <c r="U3" s="91" t="s">
        <v>79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158</v>
      </c>
      <c r="B5">
        <v>6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/>
      <c r="G8" s="213"/>
      <c r="H8" s="213">
        <f t="shared" ref="H8:U8" si="1" xml:space="preserve"> IF(H7=1,78,IF(MOD(H7,4)=0,1,0)) - SUM(H190:H195)</f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95">
        <v>12</v>
      </c>
      <c r="C9" s="95">
        <v>12</v>
      </c>
      <c r="D9" s="95">
        <v>12</v>
      </c>
      <c r="E9" s="95">
        <v>12</v>
      </c>
      <c r="F9" s="95">
        <v>12</v>
      </c>
      <c r="G9" s="95">
        <v>12</v>
      </c>
      <c r="H9" s="95">
        <v>12</v>
      </c>
      <c r="I9" s="95">
        <v>12</v>
      </c>
      <c r="J9" s="95">
        <v>12</v>
      </c>
      <c r="K9" s="95">
        <v>12</v>
      </c>
      <c r="L9" s="95">
        <v>12</v>
      </c>
      <c r="M9" s="95">
        <v>12</v>
      </c>
      <c r="N9" s="95">
        <v>12</v>
      </c>
      <c r="O9" s="95">
        <v>12</v>
      </c>
      <c r="P9" s="95">
        <v>12</v>
      </c>
      <c r="Q9" s="95">
        <v>12</v>
      </c>
      <c r="R9" s="95">
        <v>12</v>
      </c>
      <c r="S9" s="95">
        <v>12</v>
      </c>
      <c r="T9" s="95">
        <v>12</v>
      </c>
      <c r="U9" s="95">
        <v>12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23">
        <v>16</v>
      </c>
      <c r="C10" s="23">
        <v>16</v>
      </c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3">
        <v>16</v>
      </c>
      <c r="K10" s="23">
        <v>16</v>
      </c>
      <c r="L10" s="23">
        <v>16</v>
      </c>
      <c r="M10" s="23">
        <v>16</v>
      </c>
      <c r="N10" s="23">
        <v>16</v>
      </c>
      <c r="O10" s="23">
        <v>16</v>
      </c>
      <c r="P10" s="23">
        <v>16</v>
      </c>
      <c r="Q10" s="23">
        <v>16</v>
      </c>
      <c r="R10" s="23">
        <v>16</v>
      </c>
      <c r="S10" s="23">
        <v>16</v>
      </c>
      <c r="T10" s="23">
        <v>16</v>
      </c>
      <c r="U10" s="23">
        <v>16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23">
        <v>12</v>
      </c>
      <c r="C11" s="23">
        <v>12</v>
      </c>
      <c r="D11" s="23">
        <v>12</v>
      </c>
      <c r="E11" s="23">
        <v>12</v>
      </c>
      <c r="F11" s="23">
        <v>12</v>
      </c>
      <c r="G11" s="23">
        <v>12</v>
      </c>
      <c r="H11" s="23">
        <v>12</v>
      </c>
      <c r="I11" s="23">
        <v>12</v>
      </c>
      <c r="J11" s="23">
        <v>12</v>
      </c>
      <c r="K11" s="23">
        <v>12</v>
      </c>
      <c r="L11" s="23">
        <v>12</v>
      </c>
      <c r="M11" s="23">
        <v>12</v>
      </c>
      <c r="N11" s="23">
        <v>12</v>
      </c>
      <c r="O11" s="23">
        <v>12</v>
      </c>
      <c r="P11" s="23">
        <v>12</v>
      </c>
      <c r="Q11" s="23">
        <v>13</v>
      </c>
      <c r="R11" s="23">
        <v>13</v>
      </c>
      <c r="S11" s="23">
        <v>13</v>
      </c>
      <c r="T11" s="23">
        <v>13</v>
      </c>
      <c r="U11" s="23">
        <v>14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23">
        <v>12</v>
      </c>
      <c r="C12" s="23">
        <v>12</v>
      </c>
      <c r="D12" s="23">
        <v>12</v>
      </c>
      <c r="E12" s="23">
        <v>12</v>
      </c>
      <c r="F12" s="23">
        <v>12</v>
      </c>
      <c r="G12" s="23">
        <v>12</v>
      </c>
      <c r="H12" s="23">
        <v>12</v>
      </c>
      <c r="I12" s="23">
        <v>12</v>
      </c>
      <c r="J12" s="23">
        <v>12</v>
      </c>
      <c r="K12" s="23">
        <v>12</v>
      </c>
      <c r="L12" s="23">
        <v>12</v>
      </c>
      <c r="M12" s="23">
        <v>12</v>
      </c>
      <c r="N12" s="23">
        <v>12</v>
      </c>
      <c r="O12" s="23">
        <v>12</v>
      </c>
      <c r="P12" s="23">
        <v>12</v>
      </c>
      <c r="Q12" s="23">
        <v>12</v>
      </c>
      <c r="R12" s="23">
        <v>12</v>
      </c>
      <c r="S12" s="23">
        <v>12</v>
      </c>
      <c r="T12" s="23">
        <v>12</v>
      </c>
      <c r="U12" s="23">
        <v>12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23">
        <v>15</v>
      </c>
      <c r="C13" s="23">
        <v>15</v>
      </c>
      <c r="D13" s="23">
        <v>15</v>
      </c>
      <c r="E13" s="23">
        <v>15</v>
      </c>
      <c r="F13" s="23">
        <v>15</v>
      </c>
      <c r="G13" s="23">
        <v>15</v>
      </c>
      <c r="H13" s="23">
        <v>15</v>
      </c>
      <c r="I13" s="23">
        <v>16</v>
      </c>
      <c r="J13" s="23">
        <v>16</v>
      </c>
      <c r="K13" s="23">
        <v>16</v>
      </c>
      <c r="L13" s="23">
        <v>16</v>
      </c>
      <c r="M13" s="23">
        <v>16</v>
      </c>
      <c r="N13" s="23">
        <v>16</v>
      </c>
      <c r="O13" s="23">
        <v>16</v>
      </c>
      <c r="P13" s="23">
        <v>16</v>
      </c>
      <c r="Q13" s="23">
        <v>16</v>
      </c>
      <c r="R13" s="23">
        <v>16</v>
      </c>
      <c r="S13" s="23">
        <v>16</v>
      </c>
      <c r="T13" s="23">
        <v>16</v>
      </c>
      <c r="U13" s="23">
        <v>16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23">
        <v>15</v>
      </c>
      <c r="C14" s="23">
        <v>15</v>
      </c>
      <c r="D14" s="23">
        <v>15</v>
      </c>
      <c r="E14" s="23">
        <v>15</v>
      </c>
      <c r="F14" s="23">
        <v>15</v>
      </c>
      <c r="G14" s="23">
        <v>15</v>
      </c>
      <c r="H14" s="23">
        <v>15</v>
      </c>
      <c r="I14" s="23">
        <v>15</v>
      </c>
      <c r="J14" s="23">
        <v>15</v>
      </c>
      <c r="K14" s="23">
        <v>15</v>
      </c>
      <c r="L14" s="23">
        <v>15</v>
      </c>
      <c r="M14" s="23">
        <v>16</v>
      </c>
      <c r="N14" s="23">
        <v>16</v>
      </c>
      <c r="O14" s="23">
        <v>16</v>
      </c>
      <c r="P14" s="23">
        <v>16</v>
      </c>
      <c r="Q14" s="23">
        <v>16</v>
      </c>
      <c r="R14" s="23">
        <v>16</v>
      </c>
      <c r="S14" s="23">
        <v>16</v>
      </c>
      <c r="T14" s="23">
        <v>16</v>
      </c>
      <c r="U14" s="23">
        <v>16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/>
      <c r="G15" s="165"/>
      <c r="H15" s="165">
        <f t="shared" ref="H15:U15" si="2" xml:space="preserve"> H221 - SUM(H197:H204) + G15</f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20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20">
        <v>5</v>
      </c>
      <c r="C19" s="20">
        <v>5</v>
      </c>
      <c r="D19" s="20">
        <v>5</v>
      </c>
      <c r="E19" s="20">
        <v>5</v>
      </c>
      <c r="F19" s="20">
        <v>5</v>
      </c>
      <c r="G19" s="20">
        <v>5</v>
      </c>
      <c r="H19" s="20">
        <v>6</v>
      </c>
      <c r="I19" s="20">
        <v>7</v>
      </c>
      <c r="J19" s="20">
        <v>8</v>
      </c>
      <c r="K19" s="20">
        <v>9</v>
      </c>
      <c r="L19" s="20">
        <v>10</v>
      </c>
      <c r="M19" s="20">
        <v>11</v>
      </c>
      <c r="N19" s="20">
        <v>12</v>
      </c>
      <c r="O19" s="20">
        <v>13</v>
      </c>
      <c r="P19" s="20">
        <v>14</v>
      </c>
      <c r="Q19" s="20">
        <v>15</v>
      </c>
      <c r="R19" s="20">
        <v>16</v>
      </c>
      <c r="S19" s="20">
        <v>17</v>
      </c>
      <c r="T19" s="20">
        <v>18</v>
      </c>
      <c r="U19" s="20">
        <v>19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70">
        <v>4</v>
      </c>
      <c r="C23" s="70">
        <v>4</v>
      </c>
      <c r="D23" s="70">
        <v>4</v>
      </c>
      <c r="E23" s="70">
        <v>4</v>
      </c>
      <c r="F23" s="70">
        <v>4</v>
      </c>
      <c r="G23" s="70">
        <v>4</v>
      </c>
      <c r="H23" s="70">
        <v>4</v>
      </c>
      <c r="I23" s="70">
        <v>4</v>
      </c>
      <c r="J23" s="70">
        <v>4</v>
      </c>
      <c r="K23" s="20">
        <v>4</v>
      </c>
      <c r="L23" s="70">
        <v>4</v>
      </c>
      <c r="M23" s="70">
        <v>4</v>
      </c>
      <c r="N23" s="70">
        <v>4</v>
      </c>
      <c r="O23" s="70">
        <v>4</v>
      </c>
      <c r="P23" s="70">
        <v>4</v>
      </c>
      <c r="Q23" s="70">
        <v>4</v>
      </c>
      <c r="R23" s="70">
        <v>4</v>
      </c>
      <c r="S23" s="70">
        <v>4</v>
      </c>
      <c r="T23" s="70">
        <v>4</v>
      </c>
      <c r="U23" s="70">
        <v>4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0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/>
      <c r="H25" s="96"/>
      <c r="I25" s="96"/>
      <c r="J25" s="186" t="s">
        <v>120</v>
      </c>
      <c r="K25" s="186"/>
      <c r="L25" s="96"/>
      <c r="M25" s="96" t="s">
        <v>96</v>
      </c>
      <c r="N25" s="96"/>
      <c r="O25" s="96"/>
      <c r="P25" s="96" t="s">
        <v>186</v>
      </c>
      <c r="Q25" s="96"/>
      <c r="R25" s="96"/>
      <c r="S25" s="96" t="s">
        <v>98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2</v>
      </c>
      <c r="C26" s="168">
        <f xml:space="preserve"> INDEX( Data!$B$74:$U$81, MATCH( C3, Data!$A$74:$A$81, 0 ), MATCH( C36, Data!$B$73:$U$73, 0 ) )</f>
        <v>1</v>
      </c>
      <c r="D26" s="168">
        <f xml:space="preserve"> INDEX( Data!$B$74:$U$81, MATCH( D3, Data!$A$74:$A$81, 0 ), MATCH( D36, Data!$B$73:$U$73, 0 ) )</f>
        <v>1</v>
      </c>
      <c r="E26" s="168">
        <f xml:space="preserve"> INDEX( Data!$B$74:$U$81, MATCH( E3, Data!$A$74:$A$81, 0 ), MATCH( E36, Data!$B$73:$U$73, 0 ) )</f>
        <v>1</v>
      </c>
      <c r="F26" s="168">
        <f xml:space="preserve"> INDEX( Data!$B$74:$U$81, MATCH( F3, Data!$A$74:$A$81, 0 ), MATCH( F36, Data!$B$73:$U$73, 0 ) )</f>
        <v>2</v>
      </c>
      <c r="G26" s="168">
        <f xml:space="preserve"> INDEX( Data!$B$74:$U$81, MATCH( G3, Data!$A$74:$A$81, 0 ), MATCH( G36, Data!$B$73:$U$73, 0 ) )</f>
        <v>1</v>
      </c>
      <c r="H26" s="168">
        <f xml:space="preserve"> INDEX( Data!$B$74:$U$81, MATCH( H3, Data!$A$74:$A$81, 0 ), MATCH( H36, Data!$B$73:$U$73, 0 ) )</f>
        <v>1</v>
      </c>
      <c r="I26" s="168">
        <f xml:space="preserve"> INDEX( Data!$B$74:$U$81, MATCH( I3, Data!$A$74:$A$81, 0 ), MATCH( I36, Data!$B$73:$U$73, 0 ) )</f>
        <v>1</v>
      </c>
      <c r="J26" s="168">
        <f xml:space="preserve"> INDEX( Data!$B$74:$U$81, MATCH( J3, Data!$A$74:$A$81, 0 ), MATCH( J36, Data!$B$73:$U$73, 0 ) )</f>
        <v>2</v>
      </c>
      <c r="K26" s="185">
        <f xml:space="preserve"> INDEX( Data!$B$74:$U$81, MATCH( K3, Data!$A$74:$A$81, 0 ), MATCH( K36, Data!$B$73:$U$73, 0 ) )</f>
        <v>1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2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2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 t="s">
        <v>181</v>
      </c>
      <c r="I27" s="204" t="s">
        <v>182</v>
      </c>
      <c r="J27" s="204" t="s">
        <v>183</v>
      </c>
      <c r="K27" s="187" t="s">
        <v>184</v>
      </c>
      <c r="L27" s="96" t="s">
        <v>185</v>
      </c>
      <c r="M27" s="96" t="s">
        <v>187</v>
      </c>
      <c r="N27" s="96" t="s">
        <v>188</v>
      </c>
      <c r="O27" s="96" t="s">
        <v>190</v>
      </c>
      <c r="P27" s="96" t="s">
        <v>203</v>
      </c>
      <c r="Q27" s="96" t="s">
        <v>204</v>
      </c>
      <c r="R27" s="96" t="s">
        <v>206</v>
      </c>
      <c r="S27" s="96" t="s">
        <v>207</v>
      </c>
      <c r="T27" s="96" t="s">
        <v>205</v>
      </c>
      <c r="U27" s="96" t="s">
        <v>208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152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138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154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1</v>
      </c>
      <c r="C39" s="8">
        <f t="shared" ref="C39:U39" si="4" xml:space="preserve"> C16 + C218</f>
        <v>1</v>
      </c>
      <c r="D39" s="8">
        <f t="shared" si="4"/>
        <v>1</v>
      </c>
      <c r="E39" s="8">
        <f t="shared" si="4"/>
        <v>1</v>
      </c>
      <c r="F39" s="8">
        <f t="shared" si="4"/>
        <v>1</v>
      </c>
      <c r="G39" s="8">
        <f t="shared" si="4"/>
        <v>1</v>
      </c>
      <c r="H39" s="8">
        <f t="shared" si="4"/>
        <v>1</v>
      </c>
      <c r="I39" s="8">
        <f t="shared" si="4"/>
        <v>1</v>
      </c>
      <c r="J39" s="8">
        <f t="shared" si="4"/>
        <v>1</v>
      </c>
      <c r="K39" s="8">
        <f t="shared" si="4"/>
        <v>1</v>
      </c>
      <c r="L39" s="8">
        <f t="shared" si="4"/>
        <v>1</v>
      </c>
      <c r="M39" s="8">
        <f t="shared" si="4"/>
        <v>1</v>
      </c>
      <c r="N39" s="8">
        <f t="shared" si="4"/>
        <v>1</v>
      </c>
      <c r="O39" s="8">
        <f t="shared" si="4"/>
        <v>1</v>
      </c>
      <c r="P39" s="8">
        <f t="shared" si="4"/>
        <v>1</v>
      </c>
      <c r="Q39" s="8">
        <f t="shared" si="4"/>
        <v>1</v>
      </c>
      <c r="R39" s="8">
        <f t="shared" si="4"/>
        <v>1</v>
      </c>
      <c r="S39" s="8">
        <f t="shared" si="4"/>
        <v>1</v>
      </c>
      <c r="T39" s="8">
        <f t="shared" si="4"/>
        <v>1</v>
      </c>
      <c r="U39" s="8">
        <f t="shared" si="4"/>
        <v>1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1</v>
      </c>
      <c r="C40" s="8">
        <f t="shared" ref="C40:U40" si="5" xml:space="preserve"> C17 + C218</f>
        <v>1</v>
      </c>
      <c r="D40" s="8">
        <f t="shared" si="5"/>
        <v>1</v>
      </c>
      <c r="E40" s="8">
        <f t="shared" si="5"/>
        <v>1</v>
      </c>
      <c r="F40" s="8">
        <f t="shared" si="5"/>
        <v>1</v>
      </c>
      <c r="G40" s="8">
        <f t="shared" si="5"/>
        <v>1</v>
      </c>
      <c r="H40" s="8">
        <f t="shared" si="5"/>
        <v>1</v>
      </c>
      <c r="I40" s="8">
        <f t="shared" si="5"/>
        <v>1</v>
      </c>
      <c r="J40" s="8">
        <f t="shared" si="5"/>
        <v>1</v>
      </c>
      <c r="K40" s="8">
        <f t="shared" si="5"/>
        <v>1</v>
      </c>
      <c r="L40" s="8">
        <f t="shared" si="5"/>
        <v>1</v>
      </c>
      <c r="M40" s="8">
        <f t="shared" si="5"/>
        <v>1</v>
      </c>
      <c r="N40" s="8">
        <f t="shared" si="5"/>
        <v>1</v>
      </c>
      <c r="O40" s="8">
        <f t="shared" si="5"/>
        <v>1</v>
      </c>
      <c r="P40" s="8">
        <f t="shared" si="5"/>
        <v>1</v>
      </c>
      <c r="Q40" s="8">
        <f t="shared" si="5"/>
        <v>1</v>
      </c>
      <c r="R40" s="8">
        <f t="shared" si="5"/>
        <v>1</v>
      </c>
      <c r="S40" s="8">
        <f t="shared" si="5"/>
        <v>1</v>
      </c>
      <c r="T40" s="8">
        <f t="shared" si="5"/>
        <v>1</v>
      </c>
      <c r="U40" s="8">
        <f t="shared" si="5"/>
        <v>1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3</v>
      </c>
      <c r="C41" s="8">
        <f t="shared" ref="C41:U41" si="6" xml:space="preserve"> C18 + C216</f>
        <v>3</v>
      </c>
      <c r="D41" s="8">
        <f t="shared" si="6"/>
        <v>3</v>
      </c>
      <c r="E41" s="8">
        <f t="shared" si="6"/>
        <v>3</v>
      </c>
      <c r="F41" s="8">
        <f t="shared" si="6"/>
        <v>3</v>
      </c>
      <c r="G41" s="8">
        <f t="shared" si="6"/>
        <v>3</v>
      </c>
      <c r="H41" s="8">
        <f t="shared" si="6"/>
        <v>3</v>
      </c>
      <c r="I41" s="8">
        <f t="shared" si="6"/>
        <v>3</v>
      </c>
      <c r="J41" s="8">
        <f t="shared" si="6"/>
        <v>3</v>
      </c>
      <c r="K41" s="8">
        <f t="shared" si="6"/>
        <v>3</v>
      </c>
      <c r="L41" s="8">
        <f t="shared" si="6"/>
        <v>3</v>
      </c>
      <c r="M41" s="8">
        <f t="shared" si="6"/>
        <v>3</v>
      </c>
      <c r="N41" s="8">
        <f t="shared" si="6"/>
        <v>3</v>
      </c>
      <c r="O41" s="8">
        <f t="shared" si="6"/>
        <v>3</v>
      </c>
      <c r="P41" s="8">
        <f t="shared" si="6"/>
        <v>3</v>
      </c>
      <c r="Q41" s="8">
        <f t="shared" si="6"/>
        <v>3</v>
      </c>
      <c r="R41" s="8">
        <f t="shared" si="6"/>
        <v>3</v>
      </c>
      <c r="S41" s="8">
        <f t="shared" si="6"/>
        <v>3</v>
      </c>
      <c r="T41" s="8">
        <f t="shared" si="6"/>
        <v>3</v>
      </c>
      <c r="U41" s="8">
        <f t="shared" si="6"/>
        <v>3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7</v>
      </c>
      <c r="C42" s="8">
        <f t="shared" ref="C42:U42" si="7" xml:space="preserve"> C19 + C219 + C81</f>
        <v>7</v>
      </c>
      <c r="D42" s="8">
        <f t="shared" si="7"/>
        <v>7</v>
      </c>
      <c r="E42" s="8">
        <f t="shared" si="7"/>
        <v>7</v>
      </c>
      <c r="F42" s="8">
        <f t="shared" si="7"/>
        <v>7</v>
      </c>
      <c r="G42" s="8">
        <f t="shared" si="7"/>
        <v>7</v>
      </c>
      <c r="H42" s="8">
        <f t="shared" si="7"/>
        <v>8</v>
      </c>
      <c r="I42" s="8">
        <f t="shared" si="7"/>
        <v>10</v>
      </c>
      <c r="J42" s="8">
        <f t="shared" si="7"/>
        <v>11</v>
      </c>
      <c r="K42" s="8">
        <f t="shared" si="7"/>
        <v>12</v>
      </c>
      <c r="L42" s="8">
        <f t="shared" si="7"/>
        <v>13</v>
      </c>
      <c r="M42" s="8">
        <f t="shared" si="7"/>
        <v>14</v>
      </c>
      <c r="N42" s="8">
        <f t="shared" si="7"/>
        <v>15</v>
      </c>
      <c r="O42" s="8">
        <f t="shared" si="7"/>
        <v>16</v>
      </c>
      <c r="P42" s="8">
        <f t="shared" si="7"/>
        <v>17</v>
      </c>
      <c r="Q42" s="8">
        <f t="shared" si="7"/>
        <v>18</v>
      </c>
      <c r="R42" s="8">
        <f t="shared" si="7"/>
        <v>19</v>
      </c>
      <c r="S42" s="8">
        <f t="shared" si="7"/>
        <v>20</v>
      </c>
      <c r="T42" s="8">
        <f t="shared" si="7"/>
        <v>21</v>
      </c>
      <c r="U42" s="8">
        <f t="shared" si="7"/>
        <v>22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2</v>
      </c>
      <c r="C43" s="8">
        <f t="shared" ref="C43:U43" si="8" xml:space="preserve"> C20 + C220 + C81</f>
        <v>2</v>
      </c>
      <c r="D43" s="8">
        <f t="shared" si="8"/>
        <v>2</v>
      </c>
      <c r="E43" s="8">
        <f t="shared" si="8"/>
        <v>2</v>
      </c>
      <c r="F43" s="8">
        <f t="shared" si="8"/>
        <v>2</v>
      </c>
      <c r="G43" s="8">
        <f t="shared" si="8"/>
        <v>2</v>
      </c>
      <c r="H43" s="8">
        <f t="shared" si="8"/>
        <v>2</v>
      </c>
      <c r="I43" s="8">
        <f t="shared" si="8"/>
        <v>2</v>
      </c>
      <c r="J43" s="8">
        <f t="shared" si="8"/>
        <v>2</v>
      </c>
      <c r="K43" s="8">
        <f t="shared" si="8"/>
        <v>2</v>
      </c>
      <c r="L43" s="8">
        <f t="shared" si="8"/>
        <v>2</v>
      </c>
      <c r="M43" s="8">
        <f t="shared" si="8"/>
        <v>3</v>
      </c>
      <c r="N43" s="8">
        <f t="shared" si="8"/>
        <v>3</v>
      </c>
      <c r="O43" s="8">
        <f t="shared" si="8"/>
        <v>3</v>
      </c>
      <c r="P43" s="8">
        <f t="shared" si="8"/>
        <v>3</v>
      </c>
      <c r="Q43" s="8">
        <f t="shared" si="8"/>
        <v>3</v>
      </c>
      <c r="R43" s="8">
        <f t="shared" si="8"/>
        <v>3</v>
      </c>
      <c r="S43" s="8">
        <f t="shared" si="8"/>
        <v>3</v>
      </c>
      <c r="T43" s="8">
        <f t="shared" si="8"/>
        <v>3</v>
      </c>
      <c r="U43" s="8">
        <f t="shared" si="8"/>
        <v>3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1</v>
      </c>
      <c r="C44" s="8">
        <f t="shared" ref="C44:U45" si="9" xml:space="preserve"> C21 + C218</f>
        <v>1</v>
      </c>
      <c r="D44" s="8">
        <f t="shared" si="9"/>
        <v>1</v>
      </c>
      <c r="E44" s="8">
        <f t="shared" si="9"/>
        <v>1</v>
      </c>
      <c r="F44" s="8">
        <f t="shared" si="9"/>
        <v>1</v>
      </c>
      <c r="G44" s="8">
        <f t="shared" si="9"/>
        <v>1</v>
      </c>
      <c r="H44" s="8">
        <f t="shared" si="9"/>
        <v>1</v>
      </c>
      <c r="I44" s="8">
        <f t="shared" si="9"/>
        <v>1</v>
      </c>
      <c r="J44" s="8">
        <f t="shared" si="9"/>
        <v>1</v>
      </c>
      <c r="K44" s="8">
        <f t="shared" si="9"/>
        <v>1</v>
      </c>
      <c r="L44" s="8">
        <f t="shared" si="9"/>
        <v>1</v>
      </c>
      <c r="M44" s="8">
        <f t="shared" si="9"/>
        <v>1</v>
      </c>
      <c r="N44" s="8">
        <f t="shared" si="9"/>
        <v>1</v>
      </c>
      <c r="O44" s="8">
        <f t="shared" si="9"/>
        <v>1</v>
      </c>
      <c r="P44" s="8">
        <f t="shared" si="9"/>
        <v>1</v>
      </c>
      <c r="Q44" s="8">
        <f t="shared" si="9"/>
        <v>1</v>
      </c>
      <c r="R44" s="8">
        <f t="shared" si="9"/>
        <v>1</v>
      </c>
      <c r="S44" s="8">
        <f t="shared" si="9"/>
        <v>1</v>
      </c>
      <c r="T44" s="8">
        <f t="shared" si="9"/>
        <v>1</v>
      </c>
      <c r="U44" s="8">
        <f t="shared" si="9"/>
        <v>1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2</v>
      </c>
      <c r="C45" s="8">
        <f t="shared" si="9"/>
        <v>2</v>
      </c>
      <c r="D45" s="8">
        <f t="shared" si="9"/>
        <v>2</v>
      </c>
      <c r="E45" s="8">
        <f t="shared" si="9"/>
        <v>2</v>
      </c>
      <c r="F45" s="8">
        <f t="shared" si="9"/>
        <v>2</v>
      </c>
      <c r="G45" s="8">
        <f t="shared" si="9"/>
        <v>2</v>
      </c>
      <c r="H45" s="8">
        <f t="shared" si="9"/>
        <v>2</v>
      </c>
      <c r="I45" s="8">
        <f t="shared" si="9"/>
        <v>3</v>
      </c>
      <c r="J45" s="8">
        <f t="shared" si="9"/>
        <v>3</v>
      </c>
      <c r="K45" s="8">
        <f t="shared" si="9"/>
        <v>3</v>
      </c>
      <c r="L45" s="8">
        <f t="shared" si="9"/>
        <v>3</v>
      </c>
      <c r="M45" s="8">
        <f t="shared" si="9"/>
        <v>3</v>
      </c>
      <c r="N45" s="8">
        <f t="shared" si="9"/>
        <v>3</v>
      </c>
      <c r="O45" s="8">
        <f t="shared" si="9"/>
        <v>3</v>
      </c>
      <c r="P45" s="8">
        <f t="shared" si="9"/>
        <v>3</v>
      </c>
      <c r="Q45" s="8">
        <f t="shared" si="9"/>
        <v>3</v>
      </c>
      <c r="R45" s="8">
        <f t="shared" si="9"/>
        <v>3</v>
      </c>
      <c r="S45" s="8">
        <f t="shared" si="9"/>
        <v>3</v>
      </c>
      <c r="T45" s="8">
        <f t="shared" si="9"/>
        <v>3</v>
      </c>
      <c r="U45" s="8">
        <f t="shared" si="9"/>
        <v>3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6</v>
      </c>
      <c r="C46" s="8">
        <f t="shared" ref="C46:U46" si="10" xml:space="preserve"> C23 + C219 + C81</f>
        <v>6</v>
      </c>
      <c r="D46" s="8">
        <f t="shared" si="10"/>
        <v>6</v>
      </c>
      <c r="E46" s="8">
        <f t="shared" si="10"/>
        <v>6</v>
      </c>
      <c r="F46" s="8">
        <f t="shared" si="10"/>
        <v>6</v>
      </c>
      <c r="G46" s="8">
        <f t="shared" si="10"/>
        <v>6</v>
      </c>
      <c r="H46" s="8">
        <f t="shared" si="10"/>
        <v>6</v>
      </c>
      <c r="I46" s="8">
        <f t="shared" si="10"/>
        <v>7</v>
      </c>
      <c r="J46" s="8">
        <f t="shared" si="10"/>
        <v>7</v>
      </c>
      <c r="K46" s="8">
        <f t="shared" si="10"/>
        <v>7</v>
      </c>
      <c r="L46" s="8">
        <f t="shared" si="10"/>
        <v>7</v>
      </c>
      <c r="M46" s="8">
        <f t="shared" si="10"/>
        <v>7</v>
      </c>
      <c r="N46" s="8">
        <f t="shared" si="10"/>
        <v>7</v>
      </c>
      <c r="O46" s="8">
        <f t="shared" si="10"/>
        <v>7</v>
      </c>
      <c r="P46" s="8">
        <f t="shared" si="10"/>
        <v>7</v>
      </c>
      <c r="Q46" s="8">
        <f t="shared" si="10"/>
        <v>7</v>
      </c>
      <c r="R46" s="8">
        <f t="shared" si="10"/>
        <v>7</v>
      </c>
      <c r="S46" s="8">
        <f t="shared" si="10"/>
        <v>7</v>
      </c>
      <c r="T46" s="8">
        <f t="shared" si="10"/>
        <v>7</v>
      </c>
      <c r="U46" s="8">
        <f t="shared" si="10"/>
        <v>7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129</v>
      </c>
      <c r="B49" s="53">
        <f t="shared" ref="B49:U49" si="11">IF(OR(B3="Scout",B3="Sentinel",B3="Expert Droid"),8,0) + IF(OR(B3="Soldier",B3="Guardian"),10,0) + IF(OR(B3="Scoundrel",B3="Consular"),6,0) + IF(OR(B3="Combat Droid"),12,0)</f>
        <v>6</v>
      </c>
      <c r="C49" s="53">
        <f t="shared" si="11"/>
        <v>6</v>
      </c>
      <c r="D49" s="53">
        <f t="shared" si="11"/>
        <v>6</v>
      </c>
      <c r="E49" s="53">
        <f t="shared" si="11"/>
        <v>6</v>
      </c>
      <c r="F49" s="53">
        <f t="shared" si="11"/>
        <v>6</v>
      </c>
      <c r="G49" s="53">
        <f t="shared" si="11"/>
        <v>6</v>
      </c>
      <c r="H49" s="53">
        <f t="shared" si="11"/>
        <v>6</v>
      </c>
      <c r="I49" s="53">
        <f t="shared" si="11"/>
        <v>6</v>
      </c>
      <c r="J49" s="101">
        <f t="shared" si="11"/>
        <v>6</v>
      </c>
      <c r="K49" s="53">
        <f t="shared" si="11"/>
        <v>6</v>
      </c>
      <c r="L49" s="174">
        <f t="shared" si="11"/>
        <v>6</v>
      </c>
      <c r="M49" s="53">
        <f t="shared" si="11"/>
        <v>6</v>
      </c>
      <c r="N49" s="53">
        <f t="shared" si="11"/>
        <v>6</v>
      </c>
      <c r="O49" s="53">
        <f t="shared" si="11"/>
        <v>6</v>
      </c>
      <c r="P49" s="53">
        <f t="shared" si="11"/>
        <v>6</v>
      </c>
      <c r="Q49" s="53">
        <f t="shared" si="11"/>
        <v>6</v>
      </c>
      <c r="R49" s="53">
        <f t="shared" si="11"/>
        <v>6</v>
      </c>
      <c r="S49" s="53">
        <f t="shared" si="11"/>
        <v>6</v>
      </c>
      <c r="T49" s="53">
        <f t="shared" si="11"/>
        <v>6</v>
      </c>
      <c r="U49" s="53">
        <f t="shared" si="11"/>
        <v>6</v>
      </c>
      <c r="V49" s="18"/>
    </row>
    <row r="50" spans="1:97" s="29" customFormat="1">
      <c r="A50" s="60" t="s">
        <v>130</v>
      </c>
      <c r="B50" s="53">
        <f xml:space="preserve"> 0 + B49</f>
        <v>6</v>
      </c>
      <c r="C50" s="53">
        <f t="shared" ref="C50:U50" si="12" xml:space="preserve"> B50 + C49</f>
        <v>12</v>
      </c>
      <c r="D50" s="53">
        <f t="shared" si="12"/>
        <v>18</v>
      </c>
      <c r="E50" s="53">
        <f t="shared" si="12"/>
        <v>24</v>
      </c>
      <c r="F50" s="53">
        <f t="shared" si="12"/>
        <v>30</v>
      </c>
      <c r="G50" s="53">
        <f t="shared" si="12"/>
        <v>36</v>
      </c>
      <c r="H50" s="53">
        <f t="shared" si="12"/>
        <v>42</v>
      </c>
      <c r="I50" s="53">
        <f t="shared" si="12"/>
        <v>48</v>
      </c>
      <c r="J50" s="101">
        <f t="shared" si="12"/>
        <v>54</v>
      </c>
      <c r="K50" s="53">
        <f t="shared" si="12"/>
        <v>60</v>
      </c>
      <c r="L50" s="174">
        <f t="shared" si="12"/>
        <v>66</v>
      </c>
      <c r="M50" s="53">
        <f t="shared" si="12"/>
        <v>72</v>
      </c>
      <c r="N50" s="53">
        <f t="shared" si="12"/>
        <v>78</v>
      </c>
      <c r="O50" s="53">
        <f t="shared" si="12"/>
        <v>84</v>
      </c>
      <c r="P50" s="53">
        <f t="shared" si="12"/>
        <v>90</v>
      </c>
      <c r="Q50" s="53">
        <f t="shared" si="12"/>
        <v>96</v>
      </c>
      <c r="R50" s="53">
        <f t="shared" si="12"/>
        <v>102</v>
      </c>
      <c r="S50" s="53">
        <f t="shared" si="12"/>
        <v>108</v>
      </c>
      <c r="T50" s="53">
        <f t="shared" si="12"/>
        <v>114</v>
      </c>
      <c r="U50" s="53">
        <f t="shared" si="12"/>
        <v>120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7</v>
      </c>
      <c r="C51" s="87">
        <f t="shared" si="13"/>
        <v>14</v>
      </c>
      <c r="D51" s="87">
        <f t="shared" si="13"/>
        <v>21</v>
      </c>
      <c r="E51" s="87">
        <f t="shared" si="13"/>
        <v>28</v>
      </c>
      <c r="F51" s="87">
        <f t="shared" si="13"/>
        <v>35</v>
      </c>
      <c r="G51" s="87">
        <f t="shared" si="13"/>
        <v>42</v>
      </c>
      <c r="H51" s="87">
        <f t="shared" si="13"/>
        <v>49</v>
      </c>
      <c r="I51" s="87">
        <f t="shared" si="13"/>
        <v>56</v>
      </c>
      <c r="J51" s="102">
        <f t="shared" si="13"/>
        <v>72</v>
      </c>
      <c r="K51" s="82">
        <f t="shared" si="13"/>
        <v>80</v>
      </c>
      <c r="L51" s="175">
        <f t="shared" si="13"/>
        <v>88</v>
      </c>
      <c r="M51" s="87">
        <f t="shared" si="13"/>
        <v>96</v>
      </c>
      <c r="N51" s="87">
        <f t="shared" si="13"/>
        <v>104</v>
      </c>
      <c r="O51" s="87">
        <f t="shared" si="13"/>
        <v>112</v>
      </c>
      <c r="P51" s="87">
        <f t="shared" si="13"/>
        <v>120</v>
      </c>
      <c r="Q51" s="87">
        <f t="shared" si="13"/>
        <v>128</v>
      </c>
      <c r="R51" s="87">
        <f t="shared" si="13"/>
        <v>136</v>
      </c>
      <c r="S51" s="87">
        <f t="shared" si="13"/>
        <v>162</v>
      </c>
      <c r="T51" s="87">
        <f t="shared" si="13"/>
        <v>171</v>
      </c>
      <c r="U51" s="87">
        <f t="shared" si="13"/>
        <v>200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133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122</v>
      </c>
      <c r="B53" s="89">
        <f t="shared" ref="B53:U53" si="14" xml:space="preserve"> MIN((B207/B51),1)</f>
        <v>1</v>
      </c>
      <c r="C53" s="89">
        <f t="shared" si="14"/>
        <v>0.7857142857142857</v>
      </c>
      <c r="D53" s="89">
        <f t="shared" si="14"/>
        <v>0.5714285714285714</v>
      </c>
      <c r="E53" s="89">
        <f t="shared" si="14"/>
        <v>0.4642857142857143</v>
      </c>
      <c r="F53" s="89">
        <f t="shared" si="14"/>
        <v>0.4</v>
      </c>
      <c r="G53" s="89">
        <f t="shared" si="14"/>
        <v>0.35714285714285715</v>
      </c>
      <c r="H53" s="89">
        <f t="shared" si="14"/>
        <v>0.32653061224489793</v>
      </c>
      <c r="I53" s="89">
        <f t="shared" si="14"/>
        <v>0.32142857142857145</v>
      </c>
      <c r="J53" s="103">
        <f t="shared" si="14"/>
        <v>0.2638888888888889</v>
      </c>
      <c r="K53" s="89">
        <f t="shared" si="14"/>
        <v>0.25</v>
      </c>
      <c r="L53" s="176">
        <f t="shared" si="14"/>
        <v>0.23863636363636365</v>
      </c>
      <c r="M53" s="89">
        <f t="shared" si="14"/>
        <v>0.23958333333333334</v>
      </c>
      <c r="N53" s="89">
        <f t="shared" si="14"/>
        <v>0.23076923076923078</v>
      </c>
      <c r="O53" s="89">
        <f t="shared" si="14"/>
        <v>0.22321428571428573</v>
      </c>
      <c r="P53" s="89">
        <f t="shared" si="14"/>
        <v>0.21666666666666667</v>
      </c>
      <c r="Q53" s="89">
        <f t="shared" si="14"/>
        <v>0.2109375</v>
      </c>
      <c r="R53" s="89">
        <f t="shared" si="14"/>
        <v>0.20588235294117646</v>
      </c>
      <c r="S53" s="89">
        <f t="shared" si="14"/>
        <v>0.17901234567901234</v>
      </c>
      <c r="T53" s="89">
        <f t="shared" si="14"/>
        <v>0.17543859649122806</v>
      </c>
      <c r="U53" s="89">
        <f t="shared" si="14"/>
        <v>0.155</v>
      </c>
    </row>
    <row r="54" spans="1:97" s="18" customFormat="1">
      <c r="A54" s="74" t="s">
        <v>123</v>
      </c>
      <c r="B54" s="89">
        <f t="shared" ref="B54:U54" si="15" xml:space="preserve"> MIN(B208/B51,1)</f>
        <v>1</v>
      </c>
      <c r="C54" s="89">
        <f t="shared" si="15"/>
        <v>1</v>
      </c>
      <c r="D54" s="89">
        <f t="shared" si="15"/>
        <v>0.80952380952380953</v>
      </c>
      <c r="E54" s="89">
        <f t="shared" si="15"/>
        <v>0.6428571428571429</v>
      </c>
      <c r="F54" s="89">
        <f t="shared" si="15"/>
        <v>0.54285714285714282</v>
      </c>
      <c r="G54" s="89">
        <f t="shared" si="15"/>
        <v>0.47619047619047616</v>
      </c>
      <c r="H54" s="89">
        <f t="shared" si="15"/>
        <v>0.42857142857142855</v>
      </c>
      <c r="I54" s="89">
        <f t="shared" si="15"/>
        <v>0.4107142857142857</v>
      </c>
      <c r="J54" s="103">
        <f t="shared" si="15"/>
        <v>0.33333333333333331</v>
      </c>
      <c r="K54" s="89">
        <f t="shared" si="15"/>
        <v>0.3125</v>
      </c>
      <c r="L54" s="176">
        <f t="shared" si="15"/>
        <v>0.29545454545454547</v>
      </c>
      <c r="M54" s="89">
        <f t="shared" si="15"/>
        <v>0.29166666666666669</v>
      </c>
      <c r="N54" s="89">
        <f t="shared" si="15"/>
        <v>0.27884615384615385</v>
      </c>
      <c r="O54" s="89">
        <f t="shared" si="15"/>
        <v>0.26785714285714285</v>
      </c>
      <c r="P54" s="89">
        <f t="shared" si="15"/>
        <v>0.25833333333333336</v>
      </c>
      <c r="Q54" s="89">
        <f t="shared" si="15"/>
        <v>0.25</v>
      </c>
      <c r="R54" s="89">
        <f t="shared" si="15"/>
        <v>0.24264705882352941</v>
      </c>
      <c r="S54" s="89">
        <f t="shared" si="15"/>
        <v>0.20987654320987653</v>
      </c>
      <c r="T54" s="89">
        <f t="shared" si="15"/>
        <v>0.2046783625730994</v>
      </c>
      <c r="U54" s="89">
        <f t="shared" si="15"/>
        <v>0.18</v>
      </c>
    </row>
    <row r="55" spans="1:97">
      <c r="A55" s="74" t="s">
        <v>124</v>
      </c>
      <c r="B55" s="90">
        <f t="shared" ref="B55:U55" si="16" xml:space="preserve"> MIN(B209/B51,1)</f>
        <v>1</v>
      </c>
      <c r="C55" s="90">
        <f t="shared" si="16"/>
        <v>1</v>
      </c>
      <c r="D55" s="90">
        <f t="shared" si="16"/>
        <v>0.8571428571428571</v>
      </c>
      <c r="E55" s="90">
        <f t="shared" si="16"/>
        <v>0.6428571428571429</v>
      </c>
      <c r="F55" s="90">
        <f t="shared" si="16"/>
        <v>0.51428571428571423</v>
      </c>
      <c r="G55" s="90">
        <f t="shared" si="16"/>
        <v>0.42857142857142855</v>
      </c>
      <c r="H55" s="90">
        <f t="shared" si="16"/>
        <v>0.36734693877551022</v>
      </c>
      <c r="I55" s="90">
        <f t="shared" si="16"/>
        <v>0.35714285714285715</v>
      </c>
      <c r="J55" s="104">
        <f t="shared" si="16"/>
        <v>0.27777777777777779</v>
      </c>
      <c r="K55" s="90">
        <f t="shared" si="16"/>
        <v>0.25</v>
      </c>
      <c r="L55" s="177">
        <f t="shared" si="16"/>
        <v>0.22727272727272727</v>
      </c>
      <c r="M55" s="90">
        <f t="shared" si="16"/>
        <v>0.20833333333333334</v>
      </c>
      <c r="N55" s="90">
        <f t="shared" si="16"/>
        <v>0.19230769230769232</v>
      </c>
      <c r="O55" s="90">
        <f t="shared" si="16"/>
        <v>0.17857142857142858</v>
      </c>
      <c r="P55" s="90">
        <f t="shared" si="16"/>
        <v>0.16666666666666666</v>
      </c>
      <c r="Q55" s="90">
        <f t="shared" si="16"/>
        <v>0.15625</v>
      </c>
      <c r="R55" s="90">
        <f t="shared" si="16"/>
        <v>0.14705882352941177</v>
      </c>
      <c r="S55" s="90">
        <f t="shared" si="16"/>
        <v>0.12345679012345678</v>
      </c>
      <c r="T55" s="90">
        <f t="shared" si="16"/>
        <v>0.11695906432748537</v>
      </c>
      <c r="U55" s="90">
        <f t="shared" si="16"/>
        <v>0.1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125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1</v>
      </c>
      <c r="F56" s="90">
        <f t="shared" si="17"/>
        <v>0.97142857142857142</v>
      </c>
      <c r="G56" s="90">
        <f t="shared" si="17"/>
        <v>0.80952380952380953</v>
      </c>
      <c r="H56" s="90">
        <f t="shared" si="17"/>
        <v>0.69387755102040816</v>
      </c>
      <c r="I56" s="90">
        <f t="shared" si="17"/>
        <v>0.6607142857142857</v>
      </c>
      <c r="J56" s="104">
        <f t="shared" si="17"/>
        <v>0.51388888888888884</v>
      </c>
      <c r="K56" s="90">
        <f t="shared" si="17"/>
        <v>0.46250000000000002</v>
      </c>
      <c r="L56" s="177">
        <f t="shared" si="17"/>
        <v>0.42045454545454547</v>
      </c>
      <c r="M56" s="90">
        <f t="shared" si="17"/>
        <v>0.38541666666666669</v>
      </c>
      <c r="N56" s="90">
        <f t="shared" si="17"/>
        <v>0.35576923076923078</v>
      </c>
      <c r="O56" s="90">
        <f t="shared" si="17"/>
        <v>0.33035714285714285</v>
      </c>
      <c r="P56" s="90">
        <f t="shared" si="17"/>
        <v>0.30833333333333335</v>
      </c>
      <c r="Q56" s="90">
        <f t="shared" si="17"/>
        <v>0.2890625</v>
      </c>
      <c r="R56" s="90">
        <f t="shared" si="17"/>
        <v>0.27205882352941174</v>
      </c>
      <c r="S56" s="90">
        <f t="shared" si="17"/>
        <v>0.22839506172839505</v>
      </c>
      <c r="T56" s="90">
        <f t="shared" si="17"/>
        <v>0.21637426900584794</v>
      </c>
      <c r="U56" s="90">
        <f t="shared" si="17"/>
        <v>0.185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126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1</v>
      </c>
      <c r="G57" s="90">
        <f t="shared" si="18"/>
        <v>1</v>
      </c>
      <c r="H57" s="90">
        <f t="shared" si="18"/>
        <v>1</v>
      </c>
      <c r="I57" s="90">
        <f t="shared" si="18"/>
        <v>0.9642857142857143</v>
      </c>
      <c r="J57" s="104">
        <f t="shared" si="18"/>
        <v>0.75</v>
      </c>
      <c r="K57" s="90">
        <f t="shared" si="18"/>
        <v>0.67500000000000004</v>
      </c>
      <c r="L57" s="177">
        <f t="shared" si="18"/>
        <v>0.61363636363636365</v>
      </c>
      <c r="M57" s="90">
        <f t="shared" si="18"/>
        <v>0.5625</v>
      </c>
      <c r="N57" s="90">
        <f t="shared" si="18"/>
        <v>0.51923076923076927</v>
      </c>
      <c r="O57" s="90">
        <f t="shared" si="18"/>
        <v>0.48214285714285715</v>
      </c>
      <c r="P57" s="90">
        <f t="shared" si="18"/>
        <v>0.45</v>
      </c>
      <c r="Q57" s="90">
        <f t="shared" si="18"/>
        <v>0.421875</v>
      </c>
      <c r="R57" s="90">
        <f t="shared" si="18"/>
        <v>0.39705882352941174</v>
      </c>
      <c r="S57" s="90">
        <f t="shared" si="18"/>
        <v>0.33333333333333331</v>
      </c>
      <c r="T57" s="90">
        <f t="shared" si="18"/>
        <v>0.31578947368421051</v>
      </c>
      <c r="U57" s="90">
        <f t="shared" si="18"/>
        <v>0.27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134</v>
      </c>
      <c r="B59" s="53">
        <f t="shared" ref="B59:U59" si="19" xml:space="preserve"> IF(B3="Guardian",4,0) + IF(B3="Sentinel",6,0) + IF(B3="Consular",8,0)</f>
        <v>8</v>
      </c>
      <c r="C59" s="53">
        <f t="shared" si="19"/>
        <v>8</v>
      </c>
      <c r="D59" s="53">
        <f t="shared" si="19"/>
        <v>8</v>
      </c>
      <c r="E59" s="53">
        <f t="shared" si="19"/>
        <v>8</v>
      </c>
      <c r="F59" s="53">
        <f t="shared" si="19"/>
        <v>8</v>
      </c>
      <c r="G59" s="53">
        <f t="shared" si="19"/>
        <v>8</v>
      </c>
      <c r="H59" s="53">
        <f t="shared" si="19"/>
        <v>8</v>
      </c>
      <c r="I59" s="53">
        <f t="shared" si="19"/>
        <v>8</v>
      </c>
      <c r="J59" s="101">
        <f t="shared" si="19"/>
        <v>8</v>
      </c>
      <c r="K59" s="53">
        <f t="shared" si="19"/>
        <v>8</v>
      </c>
      <c r="L59" s="174">
        <f t="shared" si="19"/>
        <v>8</v>
      </c>
      <c r="M59" s="53">
        <f t="shared" si="19"/>
        <v>8</v>
      </c>
      <c r="N59" s="53">
        <f t="shared" si="19"/>
        <v>8</v>
      </c>
      <c r="O59" s="53">
        <f t="shared" si="19"/>
        <v>8</v>
      </c>
      <c r="P59" s="53">
        <f t="shared" si="19"/>
        <v>8</v>
      </c>
      <c r="Q59" s="53">
        <f t="shared" si="19"/>
        <v>8</v>
      </c>
      <c r="R59" s="53">
        <f t="shared" si="19"/>
        <v>8</v>
      </c>
      <c r="S59" s="53">
        <f t="shared" si="19"/>
        <v>8</v>
      </c>
      <c r="T59" s="53">
        <f t="shared" si="19"/>
        <v>8</v>
      </c>
      <c r="U59" s="53">
        <f t="shared" si="19"/>
        <v>8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136</v>
      </c>
      <c r="B60" s="53">
        <f xml:space="preserve"> 0 + B59</f>
        <v>8</v>
      </c>
      <c r="C60" s="53">
        <f t="shared" ref="C60:U60" si="20" xml:space="preserve"> B60 + C59</f>
        <v>16</v>
      </c>
      <c r="D60" s="53">
        <f t="shared" si="20"/>
        <v>24</v>
      </c>
      <c r="E60" s="53">
        <f t="shared" si="20"/>
        <v>32</v>
      </c>
      <c r="F60" s="53">
        <f t="shared" si="20"/>
        <v>40</v>
      </c>
      <c r="G60" s="53">
        <f t="shared" si="20"/>
        <v>48</v>
      </c>
      <c r="H60" s="53">
        <f t="shared" si="20"/>
        <v>56</v>
      </c>
      <c r="I60" s="53">
        <f t="shared" si="20"/>
        <v>64</v>
      </c>
      <c r="J60" s="101">
        <f t="shared" si="20"/>
        <v>72</v>
      </c>
      <c r="K60" s="53">
        <f t="shared" si="20"/>
        <v>80</v>
      </c>
      <c r="L60" s="174">
        <f t="shared" si="20"/>
        <v>88</v>
      </c>
      <c r="M60" s="53">
        <f t="shared" si="20"/>
        <v>96</v>
      </c>
      <c r="N60" s="53">
        <f t="shared" si="20"/>
        <v>104</v>
      </c>
      <c r="O60" s="53">
        <f t="shared" si="20"/>
        <v>112</v>
      </c>
      <c r="P60" s="53">
        <f t="shared" si="20"/>
        <v>120</v>
      </c>
      <c r="Q60" s="53">
        <f t="shared" si="20"/>
        <v>128</v>
      </c>
      <c r="R60" s="53">
        <f t="shared" si="20"/>
        <v>136</v>
      </c>
      <c r="S60" s="53">
        <f t="shared" si="20"/>
        <v>144</v>
      </c>
      <c r="T60" s="53">
        <f t="shared" si="20"/>
        <v>152</v>
      </c>
      <c r="U60" s="53">
        <f t="shared" si="20"/>
        <v>160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137</v>
      </c>
      <c r="B61" s="53">
        <f xml:space="preserve"> B59 + IF(B59&lt;&gt;0,40,0)</f>
        <v>48</v>
      </c>
      <c r="C61" s="53">
        <f t="shared" ref="C61:J61" si="21" xml:space="preserve"> B61 + C59 + IF(AND(B61=0,C59&lt;&gt;0),40,0)</f>
        <v>56</v>
      </c>
      <c r="D61" s="53">
        <f t="shared" si="21"/>
        <v>64</v>
      </c>
      <c r="E61" s="53">
        <f t="shared" si="21"/>
        <v>72</v>
      </c>
      <c r="F61" s="53">
        <f t="shared" si="21"/>
        <v>80</v>
      </c>
      <c r="G61" s="53">
        <f t="shared" si="21"/>
        <v>88</v>
      </c>
      <c r="H61" s="53">
        <f t="shared" si="21"/>
        <v>96</v>
      </c>
      <c r="I61" s="53">
        <f t="shared" si="21"/>
        <v>104</v>
      </c>
      <c r="J61" s="101">
        <f t="shared" si="21"/>
        <v>112</v>
      </c>
      <c r="K61" s="53">
        <f xml:space="preserve"> J61 + K59 + IF(AND(J61=0,K59&lt;&gt;0),40,0)</f>
        <v>120</v>
      </c>
      <c r="L61" s="174">
        <f t="shared" ref="L61:U61" si="22" xml:space="preserve"> K61 + L59 + IF(AND(K61=0,L59&lt;&gt;0),40,0)</f>
        <v>128</v>
      </c>
      <c r="M61" s="53">
        <f t="shared" si="22"/>
        <v>136</v>
      </c>
      <c r="N61" s="53">
        <f t="shared" si="22"/>
        <v>144</v>
      </c>
      <c r="O61" s="53">
        <f t="shared" si="22"/>
        <v>152</v>
      </c>
      <c r="P61" s="53">
        <f t="shared" si="22"/>
        <v>160</v>
      </c>
      <c r="Q61" s="53">
        <f t="shared" si="22"/>
        <v>168</v>
      </c>
      <c r="R61" s="53">
        <f t="shared" si="22"/>
        <v>176</v>
      </c>
      <c r="S61" s="53">
        <f t="shared" si="22"/>
        <v>184</v>
      </c>
      <c r="T61" s="53">
        <f t="shared" si="22"/>
        <v>192</v>
      </c>
      <c r="U61" s="53">
        <f t="shared" si="22"/>
        <v>200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135</v>
      </c>
      <c r="B62" s="82">
        <f t="shared" ref="B62:U62" si="23" xml:space="preserve"> B61 + IF(B61&lt;&gt;0,(B219+B220)*B36,0)</f>
        <v>52</v>
      </c>
      <c r="C62" s="82">
        <f t="shared" si="23"/>
        <v>64</v>
      </c>
      <c r="D62" s="82">
        <f t="shared" si="23"/>
        <v>76</v>
      </c>
      <c r="E62" s="82">
        <f t="shared" si="23"/>
        <v>88</v>
      </c>
      <c r="F62" s="82">
        <f t="shared" si="23"/>
        <v>100</v>
      </c>
      <c r="G62" s="82">
        <f t="shared" si="23"/>
        <v>112</v>
      </c>
      <c r="H62" s="82">
        <f t="shared" si="23"/>
        <v>124</v>
      </c>
      <c r="I62" s="82">
        <f t="shared" si="23"/>
        <v>144</v>
      </c>
      <c r="J62" s="105">
        <f t="shared" si="23"/>
        <v>157</v>
      </c>
      <c r="K62" s="82">
        <f t="shared" si="23"/>
        <v>170</v>
      </c>
      <c r="L62" s="178">
        <f t="shared" si="23"/>
        <v>183</v>
      </c>
      <c r="M62" s="82">
        <f t="shared" si="23"/>
        <v>208</v>
      </c>
      <c r="N62" s="82">
        <f t="shared" si="23"/>
        <v>222</v>
      </c>
      <c r="O62" s="82">
        <f t="shared" si="23"/>
        <v>236</v>
      </c>
      <c r="P62" s="82">
        <f t="shared" si="23"/>
        <v>250</v>
      </c>
      <c r="Q62" s="82">
        <f t="shared" si="23"/>
        <v>264</v>
      </c>
      <c r="R62" s="82">
        <f t="shared" si="23"/>
        <v>278</v>
      </c>
      <c r="S62" s="82">
        <f t="shared" si="23"/>
        <v>292</v>
      </c>
      <c r="T62" s="82">
        <f t="shared" si="23"/>
        <v>306</v>
      </c>
      <c r="U62" s="82">
        <f t="shared" si="23"/>
        <v>320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139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140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141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142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50</v>
      </c>
      <c r="C72" s="41">
        <f t="shared" si="30"/>
        <v>50</v>
      </c>
      <c r="D72" s="41">
        <f t="shared" si="30"/>
        <v>50</v>
      </c>
      <c r="E72" s="41">
        <f t="shared" si="30"/>
        <v>50</v>
      </c>
      <c r="F72" s="41">
        <f t="shared" si="30"/>
        <v>50</v>
      </c>
      <c r="G72" s="41">
        <f t="shared" si="30"/>
        <v>50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25</v>
      </c>
      <c r="C73" s="41">
        <f t="shared" si="31"/>
        <v>25</v>
      </c>
      <c r="D73" s="41">
        <f t="shared" si="31"/>
        <v>25</v>
      </c>
      <c r="E73" s="41">
        <f t="shared" si="31"/>
        <v>25</v>
      </c>
      <c r="F73" s="41">
        <f t="shared" si="31"/>
        <v>25</v>
      </c>
      <c r="G73" s="41">
        <f t="shared" si="31"/>
        <v>25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131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1</v>
      </c>
      <c r="K80" s="8">
        <f t="shared" si="33"/>
        <v>1</v>
      </c>
      <c r="L80" s="28">
        <f t="shared" si="33"/>
        <v>1</v>
      </c>
      <c r="M80" s="8">
        <f t="shared" si="33"/>
        <v>1</v>
      </c>
      <c r="N80" s="8">
        <f t="shared" si="33"/>
        <v>1</v>
      </c>
      <c r="O80" s="8">
        <f t="shared" si="33"/>
        <v>1</v>
      </c>
      <c r="P80" s="8">
        <f t="shared" si="33"/>
        <v>1</v>
      </c>
      <c r="Q80" s="8">
        <f t="shared" si="33"/>
        <v>1</v>
      </c>
      <c r="R80" s="8">
        <f t="shared" si="33"/>
        <v>1</v>
      </c>
      <c r="S80" s="8">
        <f t="shared" si="33"/>
        <v>2</v>
      </c>
      <c r="T80" s="8">
        <f t="shared" si="33"/>
        <v>2</v>
      </c>
      <c r="U80" s="8">
        <f t="shared" si="33"/>
        <v>2</v>
      </c>
    </row>
    <row r="81" spans="1:22">
      <c r="A81" s="23" t="s">
        <v>157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145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3</v>
      </c>
      <c r="C84" s="8">
        <f t="shared" si="35"/>
        <v>4</v>
      </c>
      <c r="D84" s="8">
        <f t="shared" si="35"/>
        <v>4</v>
      </c>
      <c r="E84" s="8">
        <f t="shared" si="35"/>
        <v>5</v>
      </c>
      <c r="F84" s="8">
        <f t="shared" si="35"/>
        <v>5</v>
      </c>
      <c r="G84" s="8">
        <f t="shared" si="35"/>
        <v>6</v>
      </c>
      <c r="H84" s="8">
        <f t="shared" si="35"/>
        <v>6</v>
      </c>
      <c r="I84" s="8">
        <f t="shared" si="35"/>
        <v>7</v>
      </c>
      <c r="J84" s="26">
        <f t="shared" si="35"/>
        <v>7</v>
      </c>
      <c r="K84" s="8">
        <f t="shared" ref="K84:U84" si="36" xml:space="preserve"> J217 + INT(2+ $J$7/2) + INT(2+ (K$7 - $J$7)/2)</f>
        <v>9</v>
      </c>
      <c r="L84" s="28">
        <f t="shared" si="36"/>
        <v>10</v>
      </c>
      <c r="M84" s="8">
        <f t="shared" si="36"/>
        <v>10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5</v>
      </c>
      <c r="C85" s="8">
        <f t="shared" si="37"/>
        <v>6</v>
      </c>
      <c r="D85" s="8">
        <f t="shared" si="37"/>
        <v>6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13</v>
      </c>
      <c r="O85" s="8">
        <f t="shared" si="38"/>
        <v>13</v>
      </c>
      <c r="P85" s="8">
        <f t="shared" si="38"/>
        <v>14</v>
      </c>
      <c r="Q85" s="8">
        <f t="shared" si="38"/>
        <v>14</v>
      </c>
      <c r="R85" s="8">
        <f t="shared" si="38"/>
        <v>15</v>
      </c>
      <c r="S85" s="8">
        <f t="shared" si="38"/>
        <v>15</v>
      </c>
      <c r="T85" s="8">
        <f t="shared" si="38"/>
        <v>16</v>
      </c>
      <c r="U85" s="8">
        <f t="shared" si="38"/>
        <v>16</v>
      </c>
      <c r="V85" s="29"/>
    </row>
    <row r="86" spans="1:22">
      <c r="A86" s="45" t="s">
        <v>53</v>
      </c>
      <c r="B86" s="8">
        <f t="shared" ref="B86:J86" si="39" xml:space="preserve"> B219 + INT(2+ B$7/2)</f>
        <v>4</v>
      </c>
      <c r="C86" s="8">
        <f t="shared" si="39"/>
        <v>5</v>
      </c>
      <c r="D86" s="8">
        <f t="shared" si="39"/>
        <v>5</v>
      </c>
      <c r="E86" s="8">
        <f t="shared" si="39"/>
        <v>6</v>
      </c>
      <c r="F86" s="8">
        <f t="shared" si="39"/>
        <v>6</v>
      </c>
      <c r="G86" s="8">
        <f t="shared" si="39"/>
        <v>7</v>
      </c>
      <c r="H86" s="8">
        <f t="shared" si="39"/>
        <v>7</v>
      </c>
      <c r="I86" s="8">
        <f t="shared" si="39"/>
        <v>9</v>
      </c>
      <c r="J86" s="26">
        <f t="shared" si="39"/>
        <v>9</v>
      </c>
      <c r="K86" s="8">
        <f t="shared" ref="K86:U86" si="40">J219+INT(2+$J$7/2) +  INT( (K$7 - $J$7)*2/5 + 4/3)</f>
        <v>10</v>
      </c>
      <c r="L86" s="28">
        <f t="shared" si="40"/>
        <v>11</v>
      </c>
      <c r="M86" s="8">
        <f t="shared" si="40"/>
        <v>11</v>
      </c>
      <c r="N86" s="8">
        <f t="shared" si="40"/>
        <v>11</v>
      </c>
      <c r="O86" s="8">
        <f t="shared" si="40"/>
        <v>12</v>
      </c>
      <c r="P86" s="8">
        <f t="shared" si="40"/>
        <v>12</v>
      </c>
      <c r="Q86" s="8">
        <f t="shared" si="40"/>
        <v>13</v>
      </c>
      <c r="R86" s="8">
        <f t="shared" si="40"/>
        <v>13</v>
      </c>
      <c r="S86" s="8">
        <f t="shared" si="40"/>
        <v>13</v>
      </c>
      <c r="T86" s="8">
        <f t="shared" si="40"/>
        <v>14</v>
      </c>
      <c r="U86" s="8">
        <f t="shared" si="40"/>
        <v>14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143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23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23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8" si="49" xml:space="preserve"> IF((1 - (B255 - 1)/20)*100 &lt;= 100, IF((1 - (B255 - 1)/20)*100 &gt;= 0, (1 - (B255 - 1)/20)*100, 0), 100)</f>
        <v>60</v>
      </c>
      <c r="C115" s="8">
        <f t="shared" si="49"/>
        <v>65</v>
      </c>
      <c r="D115" s="8">
        <f t="shared" si="49"/>
        <v>65</v>
      </c>
      <c r="E115" s="8">
        <f t="shared" si="49"/>
        <v>70</v>
      </c>
      <c r="F115" s="8">
        <f t="shared" si="49"/>
        <v>70</v>
      </c>
      <c r="G115" s="8">
        <f t="shared" si="49"/>
        <v>75</v>
      </c>
      <c r="H115" s="8">
        <f t="shared" si="49"/>
        <v>80</v>
      </c>
      <c r="I115" s="8">
        <f t="shared" si="49"/>
        <v>100</v>
      </c>
      <c r="J115" s="26">
        <f t="shared" si="49"/>
        <v>100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si="49"/>
        <v>65</v>
      </c>
      <c r="C116" s="8">
        <f t="shared" si="49"/>
        <v>70</v>
      </c>
      <c r="D116" s="8">
        <f t="shared" si="49"/>
        <v>70</v>
      </c>
      <c r="E116" s="8">
        <f t="shared" si="49"/>
        <v>75</v>
      </c>
      <c r="F116" s="8">
        <f t="shared" si="49"/>
        <v>75</v>
      </c>
      <c r="G116" s="8">
        <f t="shared" si="49"/>
        <v>80</v>
      </c>
      <c r="H116" s="8">
        <f t="shared" si="49"/>
        <v>85</v>
      </c>
      <c r="I116" s="8">
        <f t="shared" si="49"/>
        <v>100</v>
      </c>
      <c r="J116" s="26">
        <f t="shared" si="49"/>
        <v>100</v>
      </c>
      <c r="K116" s="8">
        <f t="shared" si="49"/>
        <v>100</v>
      </c>
      <c r="L116" s="28">
        <f t="shared" si="49"/>
        <v>100</v>
      </c>
      <c r="M116" s="8">
        <f t="shared" si="49"/>
        <v>100</v>
      </c>
      <c r="N116" s="8">
        <f t="shared" si="49"/>
        <v>100</v>
      </c>
      <c r="O116" s="8">
        <f t="shared" si="49"/>
        <v>100</v>
      </c>
      <c r="P116" s="8">
        <f t="shared" si="49"/>
        <v>100</v>
      </c>
      <c r="Q116" s="8">
        <f t="shared" si="49"/>
        <v>100</v>
      </c>
      <c r="R116" s="8">
        <f t="shared" si="49"/>
        <v>100</v>
      </c>
      <c r="S116" s="8">
        <f t="shared" si="49"/>
        <v>100</v>
      </c>
      <c r="T116" s="8">
        <f t="shared" si="49"/>
        <v>100</v>
      </c>
      <c r="U116" s="8">
        <f t="shared" si="49"/>
        <v>100</v>
      </c>
      <c r="V116" s="29"/>
    </row>
    <row r="117" spans="1:22">
      <c r="A117" s="8" t="s">
        <v>65</v>
      </c>
      <c r="B117" s="8">
        <f t="shared" si="49"/>
        <v>65</v>
      </c>
      <c r="C117" s="8">
        <f t="shared" si="49"/>
        <v>70</v>
      </c>
      <c r="D117" s="8">
        <f t="shared" si="49"/>
        <v>70</v>
      </c>
      <c r="E117" s="8">
        <f t="shared" si="49"/>
        <v>75</v>
      </c>
      <c r="F117" s="8">
        <f t="shared" si="49"/>
        <v>75</v>
      </c>
      <c r="G117" s="8">
        <f t="shared" si="49"/>
        <v>80</v>
      </c>
      <c r="H117" s="8">
        <f t="shared" si="49"/>
        <v>85</v>
      </c>
      <c r="I117" s="8">
        <f t="shared" si="49"/>
        <v>100</v>
      </c>
      <c r="J117" s="26">
        <f t="shared" si="49"/>
        <v>100</v>
      </c>
      <c r="K117" s="8">
        <f t="shared" si="49"/>
        <v>100</v>
      </c>
      <c r="L117" s="28">
        <f t="shared" si="49"/>
        <v>100</v>
      </c>
      <c r="M117" s="8">
        <f t="shared" si="49"/>
        <v>100</v>
      </c>
      <c r="N117" s="8">
        <f t="shared" si="49"/>
        <v>100</v>
      </c>
      <c r="O117" s="8">
        <f t="shared" si="49"/>
        <v>100</v>
      </c>
      <c r="P117" s="8">
        <f t="shared" si="49"/>
        <v>100</v>
      </c>
      <c r="Q117" s="8">
        <f t="shared" si="49"/>
        <v>100</v>
      </c>
      <c r="R117" s="8">
        <f t="shared" si="49"/>
        <v>100</v>
      </c>
      <c r="S117" s="8">
        <f t="shared" si="49"/>
        <v>100</v>
      </c>
      <c r="T117" s="8">
        <f t="shared" si="49"/>
        <v>100</v>
      </c>
      <c r="U117" s="8">
        <f t="shared" si="49"/>
        <v>100</v>
      </c>
    </row>
    <row r="118" spans="1:22">
      <c r="A118" s="8" t="s">
        <v>66</v>
      </c>
      <c r="B118" s="8">
        <f t="shared" si="49"/>
        <v>55.000000000000007</v>
      </c>
      <c r="C118" s="8">
        <f t="shared" si="49"/>
        <v>60</v>
      </c>
      <c r="D118" s="8">
        <f t="shared" si="49"/>
        <v>60</v>
      </c>
      <c r="E118" s="8">
        <f t="shared" si="49"/>
        <v>65</v>
      </c>
      <c r="F118" s="8">
        <f t="shared" si="49"/>
        <v>65</v>
      </c>
      <c r="G118" s="8">
        <f t="shared" si="49"/>
        <v>70</v>
      </c>
      <c r="H118" s="8">
        <f t="shared" si="49"/>
        <v>75</v>
      </c>
      <c r="I118" s="8">
        <f t="shared" si="49"/>
        <v>90</v>
      </c>
      <c r="J118" s="26">
        <f t="shared" si="49"/>
        <v>95</v>
      </c>
      <c r="K118" s="8">
        <f t="shared" si="49"/>
        <v>100</v>
      </c>
      <c r="L118" s="28">
        <f t="shared" si="49"/>
        <v>100</v>
      </c>
      <c r="M118" s="8">
        <f t="shared" si="49"/>
        <v>100</v>
      </c>
      <c r="N118" s="8">
        <f t="shared" si="49"/>
        <v>100</v>
      </c>
      <c r="O118" s="8">
        <f t="shared" si="49"/>
        <v>100</v>
      </c>
      <c r="P118" s="8">
        <f t="shared" si="49"/>
        <v>100</v>
      </c>
      <c r="Q118" s="8">
        <f t="shared" si="49"/>
        <v>100</v>
      </c>
      <c r="R118" s="8">
        <f t="shared" si="49"/>
        <v>100</v>
      </c>
      <c r="S118" s="8">
        <f t="shared" si="49"/>
        <v>100</v>
      </c>
      <c r="T118" s="8">
        <f t="shared" si="49"/>
        <v>100</v>
      </c>
      <c r="U118" s="8">
        <f t="shared" si="49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3" si="50" xml:space="preserve"> IF((1 - (B260 - 1)/20)*100 &lt;= 100, IF((1 - (B260 - 1)/20)*100 &gt;= 0, (1 - (B260 - 1)/20)*100, 0), 100)</f>
        <v>9.9999999999999982</v>
      </c>
      <c r="C120" s="8">
        <f t="shared" si="50"/>
        <v>15.000000000000002</v>
      </c>
      <c r="D120" s="8">
        <f t="shared" si="50"/>
        <v>15.000000000000002</v>
      </c>
      <c r="E120" s="8">
        <f t="shared" si="50"/>
        <v>19.999999999999996</v>
      </c>
      <c r="F120" s="8">
        <f t="shared" si="50"/>
        <v>19.999999999999996</v>
      </c>
      <c r="G120" s="8">
        <f t="shared" si="50"/>
        <v>25</v>
      </c>
      <c r="H120" s="8">
        <f t="shared" si="50"/>
        <v>30.000000000000004</v>
      </c>
      <c r="I120" s="8">
        <f t="shared" si="50"/>
        <v>50</v>
      </c>
      <c r="J120" s="26">
        <f t="shared" si="50"/>
        <v>55.000000000000007</v>
      </c>
      <c r="K120" s="8">
        <f t="shared" si="50"/>
        <v>65</v>
      </c>
      <c r="L120" s="28">
        <f t="shared" si="50"/>
        <v>75</v>
      </c>
      <c r="M120" s="8">
        <f t="shared" si="50"/>
        <v>80</v>
      </c>
      <c r="N120" s="8">
        <f t="shared" si="50"/>
        <v>85</v>
      </c>
      <c r="O120" s="8">
        <f t="shared" si="50"/>
        <v>95</v>
      </c>
      <c r="P120" s="8">
        <f t="shared" si="50"/>
        <v>100</v>
      </c>
      <c r="Q120" s="8">
        <f t="shared" si="50"/>
        <v>100</v>
      </c>
      <c r="R120" s="8">
        <f t="shared" si="50"/>
        <v>100</v>
      </c>
      <c r="S120" s="8">
        <f t="shared" si="50"/>
        <v>100</v>
      </c>
      <c r="T120" s="8">
        <f t="shared" si="50"/>
        <v>100</v>
      </c>
      <c r="U120" s="8">
        <f t="shared" si="50"/>
        <v>100</v>
      </c>
    </row>
    <row r="121" spans="1:22">
      <c r="A121" s="8" t="s">
        <v>64</v>
      </c>
      <c r="B121" s="8">
        <f t="shared" si="50"/>
        <v>15.000000000000002</v>
      </c>
      <c r="C121" s="8">
        <f t="shared" si="50"/>
        <v>19.999999999999996</v>
      </c>
      <c r="D121" s="8">
        <f t="shared" si="50"/>
        <v>19.999999999999996</v>
      </c>
      <c r="E121" s="8">
        <f t="shared" si="50"/>
        <v>25</v>
      </c>
      <c r="F121" s="8">
        <f t="shared" si="50"/>
        <v>25</v>
      </c>
      <c r="G121" s="8">
        <f t="shared" si="50"/>
        <v>30.000000000000004</v>
      </c>
      <c r="H121" s="8">
        <f t="shared" si="50"/>
        <v>35</v>
      </c>
      <c r="I121" s="8">
        <f t="shared" si="50"/>
        <v>50</v>
      </c>
      <c r="J121" s="26">
        <f t="shared" si="50"/>
        <v>55.000000000000007</v>
      </c>
      <c r="K121" s="8">
        <f t="shared" si="50"/>
        <v>70</v>
      </c>
      <c r="L121" s="28">
        <f t="shared" si="50"/>
        <v>80</v>
      </c>
      <c r="M121" s="8">
        <f t="shared" si="50"/>
        <v>85</v>
      </c>
      <c r="N121" s="8">
        <f t="shared" si="50"/>
        <v>95</v>
      </c>
      <c r="O121" s="8">
        <f t="shared" si="50"/>
        <v>100</v>
      </c>
      <c r="P121" s="8">
        <f t="shared" si="50"/>
        <v>100</v>
      </c>
      <c r="Q121" s="8">
        <f t="shared" si="50"/>
        <v>100</v>
      </c>
      <c r="R121" s="8">
        <f t="shared" si="50"/>
        <v>100</v>
      </c>
      <c r="S121" s="8">
        <f t="shared" si="50"/>
        <v>100</v>
      </c>
      <c r="T121" s="8">
        <f t="shared" si="50"/>
        <v>100</v>
      </c>
      <c r="U121" s="8">
        <f t="shared" si="50"/>
        <v>100</v>
      </c>
    </row>
    <row r="122" spans="1:22">
      <c r="A122" s="8" t="s">
        <v>65</v>
      </c>
      <c r="B122" s="8">
        <f t="shared" si="50"/>
        <v>15.000000000000002</v>
      </c>
      <c r="C122" s="8">
        <f t="shared" si="50"/>
        <v>19.999999999999996</v>
      </c>
      <c r="D122" s="8">
        <f t="shared" si="50"/>
        <v>19.999999999999996</v>
      </c>
      <c r="E122" s="8">
        <f t="shared" si="50"/>
        <v>25</v>
      </c>
      <c r="F122" s="8">
        <f t="shared" si="50"/>
        <v>25</v>
      </c>
      <c r="G122" s="8">
        <f t="shared" si="50"/>
        <v>30.000000000000004</v>
      </c>
      <c r="H122" s="8">
        <f t="shared" si="50"/>
        <v>35</v>
      </c>
      <c r="I122" s="8">
        <f t="shared" si="50"/>
        <v>50</v>
      </c>
      <c r="J122" s="26">
        <f t="shared" si="50"/>
        <v>55.000000000000007</v>
      </c>
      <c r="K122" s="8">
        <f t="shared" si="50"/>
        <v>70</v>
      </c>
      <c r="L122" s="28">
        <f t="shared" si="50"/>
        <v>80</v>
      </c>
      <c r="M122" s="8">
        <f t="shared" si="50"/>
        <v>85</v>
      </c>
      <c r="N122" s="8">
        <f t="shared" si="50"/>
        <v>95</v>
      </c>
      <c r="O122" s="8">
        <f t="shared" si="50"/>
        <v>100</v>
      </c>
      <c r="P122" s="8">
        <f t="shared" si="50"/>
        <v>100</v>
      </c>
      <c r="Q122" s="8">
        <f t="shared" si="50"/>
        <v>100</v>
      </c>
      <c r="R122" s="8">
        <f t="shared" si="50"/>
        <v>100</v>
      </c>
      <c r="S122" s="8">
        <f t="shared" si="50"/>
        <v>100</v>
      </c>
      <c r="T122" s="8">
        <f t="shared" si="50"/>
        <v>100</v>
      </c>
      <c r="U122" s="8">
        <f t="shared" si="50"/>
        <v>100</v>
      </c>
    </row>
    <row r="123" spans="1:22">
      <c r="A123" s="8" t="s">
        <v>66</v>
      </c>
      <c r="B123" s="8">
        <f t="shared" si="50"/>
        <v>5.0000000000000044</v>
      </c>
      <c r="C123" s="8">
        <f t="shared" si="50"/>
        <v>9.9999999999999982</v>
      </c>
      <c r="D123" s="8">
        <f t="shared" si="50"/>
        <v>9.9999999999999982</v>
      </c>
      <c r="E123" s="8">
        <f t="shared" si="50"/>
        <v>15.000000000000002</v>
      </c>
      <c r="F123" s="8">
        <f t="shared" si="50"/>
        <v>15.000000000000002</v>
      </c>
      <c r="G123" s="8">
        <f t="shared" si="50"/>
        <v>19.999999999999996</v>
      </c>
      <c r="H123" s="8">
        <f t="shared" si="50"/>
        <v>25</v>
      </c>
      <c r="I123" s="8">
        <f t="shared" si="50"/>
        <v>40</v>
      </c>
      <c r="J123" s="26">
        <f t="shared" si="50"/>
        <v>44.999999999999993</v>
      </c>
      <c r="K123" s="8">
        <f t="shared" si="50"/>
        <v>60</v>
      </c>
      <c r="L123" s="28">
        <f t="shared" si="50"/>
        <v>70</v>
      </c>
      <c r="M123" s="8">
        <f t="shared" si="50"/>
        <v>75</v>
      </c>
      <c r="N123" s="8">
        <f t="shared" si="50"/>
        <v>85</v>
      </c>
      <c r="O123" s="8">
        <f t="shared" si="50"/>
        <v>90</v>
      </c>
      <c r="P123" s="8">
        <f t="shared" si="50"/>
        <v>100</v>
      </c>
      <c r="Q123" s="8">
        <f t="shared" si="50"/>
        <v>100</v>
      </c>
      <c r="R123" s="8">
        <f t="shared" si="50"/>
        <v>100</v>
      </c>
      <c r="S123" s="8">
        <f t="shared" si="50"/>
        <v>100</v>
      </c>
      <c r="T123" s="8">
        <f t="shared" si="50"/>
        <v>100</v>
      </c>
      <c r="U123" s="8">
        <f t="shared" si="50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8" si="51" xml:space="preserve"> IF((1 - (B265 - 1)/20)*100 &lt;= 100, IF((1 - (B265 - 1)/20)*100 &gt;= 0, (1 - (B265 - 1)/20)*100, 0), 100)</f>
        <v>0</v>
      </c>
      <c r="C125" s="8">
        <f t="shared" si="51"/>
        <v>0</v>
      </c>
      <c r="D125" s="8">
        <f t="shared" si="51"/>
        <v>0</v>
      </c>
      <c r="E125" s="8">
        <f t="shared" si="51"/>
        <v>0</v>
      </c>
      <c r="F125" s="8">
        <f t="shared" si="51"/>
        <v>0</v>
      </c>
      <c r="G125" s="8">
        <f t="shared" si="51"/>
        <v>0</v>
      </c>
      <c r="H125" s="8">
        <f t="shared" si="51"/>
        <v>0</v>
      </c>
      <c r="I125" s="8">
        <f t="shared" si="51"/>
        <v>0</v>
      </c>
      <c r="J125" s="26">
        <f t="shared" si="51"/>
        <v>5.0000000000000044</v>
      </c>
      <c r="K125" s="8">
        <f t="shared" si="51"/>
        <v>15.000000000000002</v>
      </c>
      <c r="L125" s="28">
        <f t="shared" si="51"/>
        <v>25</v>
      </c>
      <c r="M125" s="8">
        <f t="shared" si="51"/>
        <v>30.000000000000004</v>
      </c>
      <c r="N125" s="8">
        <f t="shared" si="51"/>
        <v>35</v>
      </c>
      <c r="O125" s="8">
        <f t="shared" si="51"/>
        <v>44.999999999999993</v>
      </c>
      <c r="P125" s="8">
        <f t="shared" si="51"/>
        <v>50</v>
      </c>
      <c r="Q125" s="8">
        <f t="shared" si="51"/>
        <v>60</v>
      </c>
      <c r="R125" s="8">
        <f t="shared" si="51"/>
        <v>65</v>
      </c>
      <c r="S125" s="8">
        <f t="shared" si="51"/>
        <v>70</v>
      </c>
      <c r="T125" s="8">
        <f t="shared" si="51"/>
        <v>80</v>
      </c>
      <c r="U125" s="8">
        <f t="shared" si="51"/>
        <v>85</v>
      </c>
    </row>
    <row r="126" spans="1:22">
      <c r="A126" s="8" t="s">
        <v>64</v>
      </c>
      <c r="B126" s="8">
        <f t="shared" si="51"/>
        <v>0</v>
      </c>
      <c r="C126" s="8">
        <f t="shared" si="51"/>
        <v>0</v>
      </c>
      <c r="D126" s="8">
        <f t="shared" si="51"/>
        <v>0</v>
      </c>
      <c r="E126" s="8">
        <f t="shared" si="51"/>
        <v>0</v>
      </c>
      <c r="F126" s="8">
        <f t="shared" si="51"/>
        <v>0</v>
      </c>
      <c r="G126" s="8">
        <f t="shared" si="51"/>
        <v>0</v>
      </c>
      <c r="H126" s="8">
        <f t="shared" si="51"/>
        <v>0</v>
      </c>
      <c r="I126" s="8">
        <f t="shared" si="51"/>
        <v>0</v>
      </c>
      <c r="J126" s="26">
        <f t="shared" si="51"/>
        <v>5.0000000000000044</v>
      </c>
      <c r="K126" s="8">
        <f t="shared" si="51"/>
        <v>19.999999999999996</v>
      </c>
      <c r="L126" s="28">
        <f t="shared" si="51"/>
        <v>30.000000000000004</v>
      </c>
      <c r="M126" s="8">
        <f t="shared" si="51"/>
        <v>35</v>
      </c>
      <c r="N126" s="8">
        <f t="shared" si="51"/>
        <v>44.999999999999993</v>
      </c>
      <c r="O126" s="8">
        <f t="shared" si="51"/>
        <v>50</v>
      </c>
      <c r="P126" s="8">
        <f t="shared" si="51"/>
        <v>60</v>
      </c>
      <c r="Q126" s="8">
        <f t="shared" si="51"/>
        <v>65</v>
      </c>
      <c r="R126" s="8">
        <f t="shared" si="51"/>
        <v>75</v>
      </c>
      <c r="S126" s="8">
        <f t="shared" si="51"/>
        <v>80</v>
      </c>
      <c r="T126" s="8">
        <f t="shared" si="51"/>
        <v>90</v>
      </c>
      <c r="U126" s="8">
        <f t="shared" si="51"/>
        <v>95</v>
      </c>
    </row>
    <row r="127" spans="1:22">
      <c r="A127" s="8" t="s">
        <v>65</v>
      </c>
      <c r="B127" s="8">
        <f t="shared" si="51"/>
        <v>0</v>
      </c>
      <c r="C127" s="8">
        <f t="shared" si="51"/>
        <v>0</v>
      </c>
      <c r="D127" s="8">
        <f t="shared" si="51"/>
        <v>0</v>
      </c>
      <c r="E127" s="8">
        <f t="shared" si="51"/>
        <v>0</v>
      </c>
      <c r="F127" s="8">
        <f t="shared" si="51"/>
        <v>0</v>
      </c>
      <c r="G127" s="8">
        <f t="shared" si="51"/>
        <v>0</v>
      </c>
      <c r="H127" s="8">
        <f t="shared" si="51"/>
        <v>0</v>
      </c>
      <c r="I127" s="8">
        <f t="shared" si="51"/>
        <v>0</v>
      </c>
      <c r="J127" s="26">
        <f t="shared" si="51"/>
        <v>5.0000000000000044</v>
      </c>
      <c r="K127" s="8">
        <f t="shared" si="51"/>
        <v>19.999999999999996</v>
      </c>
      <c r="L127" s="28">
        <f t="shared" si="51"/>
        <v>30.000000000000004</v>
      </c>
      <c r="M127" s="8">
        <f t="shared" si="51"/>
        <v>35</v>
      </c>
      <c r="N127" s="8">
        <f t="shared" si="51"/>
        <v>44.999999999999993</v>
      </c>
      <c r="O127" s="8">
        <f t="shared" si="51"/>
        <v>50</v>
      </c>
      <c r="P127" s="8">
        <f t="shared" si="51"/>
        <v>60</v>
      </c>
      <c r="Q127" s="8">
        <f t="shared" si="51"/>
        <v>65</v>
      </c>
      <c r="R127" s="8">
        <f t="shared" si="51"/>
        <v>75</v>
      </c>
      <c r="S127" s="8">
        <f t="shared" si="51"/>
        <v>80</v>
      </c>
      <c r="T127" s="8">
        <f t="shared" si="51"/>
        <v>90</v>
      </c>
      <c r="U127" s="8">
        <f t="shared" si="51"/>
        <v>95</v>
      </c>
      <c r="V127" s="18"/>
    </row>
    <row r="128" spans="1:22">
      <c r="A128" s="8" t="s">
        <v>66</v>
      </c>
      <c r="B128" s="8">
        <f t="shared" si="51"/>
        <v>0</v>
      </c>
      <c r="C128" s="8">
        <f t="shared" si="51"/>
        <v>0</v>
      </c>
      <c r="D128" s="8">
        <f t="shared" si="51"/>
        <v>0</v>
      </c>
      <c r="E128" s="8">
        <f t="shared" si="51"/>
        <v>0</v>
      </c>
      <c r="F128" s="8">
        <f t="shared" si="51"/>
        <v>0</v>
      </c>
      <c r="G128" s="8">
        <f t="shared" si="51"/>
        <v>0</v>
      </c>
      <c r="H128" s="8">
        <f t="shared" si="51"/>
        <v>0</v>
      </c>
      <c r="I128" s="8">
        <f t="shared" si="51"/>
        <v>0</v>
      </c>
      <c r="J128" s="26">
        <f t="shared" si="51"/>
        <v>0</v>
      </c>
      <c r="K128" s="8">
        <f t="shared" si="51"/>
        <v>9.9999999999999982</v>
      </c>
      <c r="L128" s="28">
        <f t="shared" si="51"/>
        <v>19.999999999999996</v>
      </c>
      <c r="M128" s="8">
        <f t="shared" si="51"/>
        <v>25</v>
      </c>
      <c r="N128" s="8">
        <f t="shared" si="51"/>
        <v>35</v>
      </c>
      <c r="O128" s="8">
        <f t="shared" si="51"/>
        <v>40</v>
      </c>
      <c r="P128" s="8">
        <f t="shared" si="51"/>
        <v>50</v>
      </c>
      <c r="Q128" s="8">
        <f t="shared" si="51"/>
        <v>55.000000000000007</v>
      </c>
      <c r="R128" s="8">
        <f t="shared" si="51"/>
        <v>65</v>
      </c>
      <c r="S128" s="8">
        <f t="shared" si="51"/>
        <v>70</v>
      </c>
      <c r="T128" s="8">
        <f t="shared" si="51"/>
        <v>80</v>
      </c>
      <c r="U128" s="8">
        <f t="shared" si="51"/>
        <v>85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5" si="52" xml:space="preserve"> IF((1 - (B272 - 1)/20)*100 &lt;= 100, IF((1 - (B272 - 1)/20)*100 &gt;= 0, (1 - (B272 - 1)/20)*100, 0), 100)</f>
        <v>55.000000000000007</v>
      </c>
      <c r="C132" s="8">
        <f t="shared" si="52"/>
        <v>60</v>
      </c>
      <c r="D132" s="8">
        <f t="shared" si="52"/>
        <v>60</v>
      </c>
      <c r="E132" s="8">
        <f t="shared" si="52"/>
        <v>65</v>
      </c>
      <c r="F132" s="8">
        <f t="shared" si="52"/>
        <v>65</v>
      </c>
      <c r="G132" s="8">
        <f t="shared" si="52"/>
        <v>70</v>
      </c>
      <c r="H132" s="8">
        <f t="shared" si="52"/>
        <v>70</v>
      </c>
      <c r="I132" s="8">
        <f t="shared" si="52"/>
        <v>80</v>
      </c>
      <c r="J132" s="26">
        <f t="shared" si="52"/>
        <v>80</v>
      </c>
      <c r="K132" s="8">
        <f t="shared" si="52"/>
        <v>85</v>
      </c>
      <c r="L132" s="28">
        <f t="shared" si="52"/>
        <v>90</v>
      </c>
      <c r="M132" s="8">
        <f t="shared" si="52"/>
        <v>90</v>
      </c>
      <c r="N132" s="8">
        <f t="shared" si="52"/>
        <v>90</v>
      </c>
      <c r="O132" s="8">
        <f t="shared" si="52"/>
        <v>95</v>
      </c>
      <c r="P132" s="8">
        <f t="shared" si="52"/>
        <v>95</v>
      </c>
      <c r="Q132" s="8">
        <f t="shared" si="52"/>
        <v>100</v>
      </c>
      <c r="R132" s="8">
        <f t="shared" si="52"/>
        <v>100</v>
      </c>
      <c r="S132" s="8">
        <f t="shared" si="52"/>
        <v>100</v>
      </c>
      <c r="T132" s="8">
        <f t="shared" si="52"/>
        <v>100</v>
      </c>
      <c r="U132" s="8">
        <f t="shared" si="52"/>
        <v>100</v>
      </c>
    </row>
    <row r="133" spans="1:22">
      <c r="A133" s="8" t="s">
        <v>64</v>
      </c>
      <c r="B133" s="8">
        <f t="shared" si="52"/>
        <v>60</v>
      </c>
      <c r="C133" s="8">
        <f t="shared" si="52"/>
        <v>65</v>
      </c>
      <c r="D133" s="8">
        <f t="shared" si="52"/>
        <v>65</v>
      </c>
      <c r="E133" s="8">
        <f t="shared" si="52"/>
        <v>70</v>
      </c>
      <c r="F133" s="8">
        <f t="shared" si="52"/>
        <v>70</v>
      </c>
      <c r="G133" s="8">
        <f t="shared" si="52"/>
        <v>75</v>
      </c>
      <c r="H133" s="8">
        <f t="shared" si="52"/>
        <v>75</v>
      </c>
      <c r="I133" s="8">
        <f t="shared" si="52"/>
        <v>80</v>
      </c>
      <c r="J133" s="26">
        <f t="shared" si="52"/>
        <v>80</v>
      </c>
      <c r="K133" s="8">
        <f t="shared" si="52"/>
        <v>90</v>
      </c>
      <c r="L133" s="28">
        <f t="shared" si="52"/>
        <v>95</v>
      </c>
      <c r="M133" s="8">
        <f t="shared" si="52"/>
        <v>95</v>
      </c>
      <c r="N133" s="8">
        <f t="shared" si="52"/>
        <v>100</v>
      </c>
      <c r="O133" s="8">
        <f t="shared" si="52"/>
        <v>100</v>
      </c>
      <c r="P133" s="8">
        <f t="shared" si="52"/>
        <v>100</v>
      </c>
      <c r="Q133" s="8">
        <f t="shared" si="52"/>
        <v>100</v>
      </c>
      <c r="R133" s="8">
        <f t="shared" si="52"/>
        <v>100</v>
      </c>
      <c r="S133" s="8">
        <f t="shared" si="52"/>
        <v>100</v>
      </c>
      <c r="T133" s="8">
        <f t="shared" si="52"/>
        <v>100</v>
      </c>
      <c r="U133" s="8">
        <f t="shared" si="52"/>
        <v>100</v>
      </c>
      <c r="V133" s="29"/>
    </row>
    <row r="134" spans="1:22">
      <c r="A134" s="8" t="s">
        <v>65</v>
      </c>
      <c r="B134" s="8">
        <f t="shared" si="52"/>
        <v>60</v>
      </c>
      <c r="C134" s="8">
        <f t="shared" si="52"/>
        <v>65</v>
      </c>
      <c r="D134" s="8">
        <f t="shared" si="52"/>
        <v>65</v>
      </c>
      <c r="E134" s="8">
        <f t="shared" si="52"/>
        <v>70</v>
      </c>
      <c r="F134" s="8">
        <f t="shared" si="52"/>
        <v>70</v>
      </c>
      <c r="G134" s="8">
        <f t="shared" si="52"/>
        <v>75</v>
      </c>
      <c r="H134" s="8">
        <f t="shared" si="52"/>
        <v>75</v>
      </c>
      <c r="I134" s="8">
        <f t="shared" si="52"/>
        <v>80</v>
      </c>
      <c r="J134" s="26">
        <f t="shared" si="52"/>
        <v>80</v>
      </c>
      <c r="K134" s="8">
        <f t="shared" si="52"/>
        <v>90</v>
      </c>
      <c r="L134" s="28">
        <f t="shared" si="52"/>
        <v>95</v>
      </c>
      <c r="M134" s="8">
        <f t="shared" si="52"/>
        <v>95</v>
      </c>
      <c r="N134" s="8">
        <f t="shared" si="52"/>
        <v>100</v>
      </c>
      <c r="O134" s="8">
        <f t="shared" si="52"/>
        <v>100</v>
      </c>
      <c r="P134" s="8">
        <f t="shared" si="52"/>
        <v>100</v>
      </c>
      <c r="Q134" s="8">
        <f t="shared" si="52"/>
        <v>100</v>
      </c>
      <c r="R134" s="8">
        <f t="shared" si="52"/>
        <v>100</v>
      </c>
      <c r="S134" s="8">
        <f t="shared" si="52"/>
        <v>100</v>
      </c>
      <c r="T134" s="8">
        <f t="shared" si="52"/>
        <v>100</v>
      </c>
      <c r="U134" s="8">
        <f t="shared" si="52"/>
        <v>100</v>
      </c>
    </row>
    <row r="135" spans="1:22">
      <c r="A135" s="8" t="s">
        <v>66</v>
      </c>
      <c r="B135" s="8">
        <f t="shared" si="52"/>
        <v>50</v>
      </c>
      <c r="C135" s="8">
        <f t="shared" si="52"/>
        <v>55.000000000000007</v>
      </c>
      <c r="D135" s="8">
        <f t="shared" si="52"/>
        <v>55.000000000000007</v>
      </c>
      <c r="E135" s="8">
        <f t="shared" si="52"/>
        <v>60</v>
      </c>
      <c r="F135" s="8">
        <f t="shared" si="52"/>
        <v>60</v>
      </c>
      <c r="G135" s="8">
        <f t="shared" si="52"/>
        <v>65</v>
      </c>
      <c r="H135" s="8">
        <f t="shared" si="52"/>
        <v>65</v>
      </c>
      <c r="I135" s="8">
        <f t="shared" si="52"/>
        <v>70</v>
      </c>
      <c r="J135" s="26">
        <f t="shared" si="52"/>
        <v>70</v>
      </c>
      <c r="K135" s="8">
        <f t="shared" si="52"/>
        <v>80</v>
      </c>
      <c r="L135" s="28">
        <f t="shared" si="52"/>
        <v>85</v>
      </c>
      <c r="M135" s="8">
        <f t="shared" si="52"/>
        <v>85</v>
      </c>
      <c r="N135" s="8">
        <f t="shared" si="52"/>
        <v>90</v>
      </c>
      <c r="O135" s="8">
        <f t="shared" si="52"/>
        <v>90</v>
      </c>
      <c r="P135" s="8">
        <f t="shared" si="52"/>
        <v>95</v>
      </c>
      <c r="Q135" s="8">
        <f t="shared" si="52"/>
        <v>95</v>
      </c>
      <c r="R135" s="8">
        <f t="shared" si="52"/>
        <v>100</v>
      </c>
      <c r="S135" s="8">
        <f t="shared" si="52"/>
        <v>100</v>
      </c>
      <c r="T135" s="8">
        <f t="shared" si="52"/>
        <v>100</v>
      </c>
      <c r="U135" s="8">
        <f t="shared" si="52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40" si="53" xml:space="preserve"> IF((1 - (B277 - 1)/20)*100 &lt;= 100, IF((1 - (B277 - 1)/20)*100 &gt;= 0, (1 - (B277 - 1)/20)*100, 0), 100)</f>
        <v>30.000000000000004</v>
      </c>
      <c r="C137" s="8">
        <f t="shared" si="53"/>
        <v>35</v>
      </c>
      <c r="D137" s="8">
        <f t="shared" si="53"/>
        <v>35</v>
      </c>
      <c r="E137" s="8">
        <f t="shared" si="53"/>
        <v>40</v>
      </c>
      <c r="F137" s="8">
        <f t="shared" si="53"/>
        <v>40</v>
      </c>
      <c r="G137" s="8">
        <f t="shared" si="53"/>
        <v>44.999999999999993</v>
      </c>
      <c r="H137" s="8">
        <f t="shared" si="53"/>
        <v>44.999999999999993</v>
      </c>
      <c r="I137" s="8">
        <f t="shared" si="53"/>
        <v>55.000000000000007</v>
      </c>
      <c r="J137" s="26">
        <f t="shared" si="53"/>
        <v>55.000000000000007</v>
      </c>
      <c r="K137" s="8">
        <f t="shared" si="53"/>
        <v>60</v>
      </c>
      <c r="L137" s="28">
        <f t="shared" si="53"/>
        <v>65</v>
      </c>
      <c r="M137" s="8">
        <f t="shared" si="53"/>
        <v>65</v>
      </c>
      <c r="N137" s="8">
        <f t="shared" si="53"/>
        <v>65</v>
      </c>
      <c r="O137" s="8">
        <f t="shared" si="53"/>
        <v>70</v>
      </c>
      <c r="P137" s="8">
        <f t="shared" si="53"/>
        <v>70</v>
      </c>
      <c r="Q137" s="8">
        <f t="shared" si="53"/>
        <v>75</v>
      </c>
      <c r="R137" s="8">
        <f t="shared" si="53"/>
        <v>75</v>
      </c>
      <c r="S137" s="8">
        <f t="shared" si="53"/>
        <v>75</v>
      </c>
      <c r="T137" s="8">
        <f t="shared" si="53"/>
        <v>80</v>
      </c>
      <c r="U137" s="8">
        <f t="shared" si="53"/>
        <v>80</v>
      </c>
    </row>
    <row r="138" spans="1:22">
      <c r="A138" s="8" t="s">
        <v>64</v>
      </c>
      <c r="B138" s="8">
        <f t="shared" si="53"/>
        <v>35</v>
      </c>
      <c r="C138" s="8">
        <f t="shared" si="53"/>
        <v>40</v>
      </c>
      <c r="D138" s="8">
        <f t="shared" si="53"/>
        <v>40</v>
      </c>
      <c r="E138" s="8">
        <f t="shared" si="53"/>
        <v>44.999999999999993</v>
      </c>
      <c r="F138" s="8">
        <f t="shared" si="53"/>
        <v>44.999999999999993</v>
      </c>
      <c r="G138" s="8">
        <f t="shared" si="53"/>
        <v>50</v>
      </c>
      <c r="H138" s="8">
        <f t="shared" si="53"/>
        <v>50</v>
      </c>
      <c r="I138" s="8">
        <f t="shared" si="53"/>
        <v>55.000000000000007</v>
      </c>
      <c r="J138" s="26">
        <f t="shared" si="53"/>
        <v>55.000000000000007</v>
      </c>
      <c r="K138" s="8">
        <f t="shared" si="53"/>
        <v>65</v>
      </c>
      <c r="L138" s="28">
        <f t="shared" si="53"/>
        <v>70</v>
      </c>
      <c r="M138" s="8">
        <f t="shared" si="53"/>
        <v>70</v>
      </c>
      <c r="N138" s="8">
        <f t="shared" si="53"/>
        <v>75</v>
      </c>
      <c r="O138" s="8">
        <f t="shared" si="53"/>
        <v>75</v>
      </c>
      <c r="P138" s="8">
        <f t="shared" si="53"/>
        <v>80</v>
      </c>
      <c r="Q138" s="8">
        <f t="shared" si="53"/>
        <v>80</v>
      </c>
      <c r="R138" s="8">
        <f t="shared" si="53"/>
        <v>85</v>
      </c>
      <c r="S138" s="8">
        <f t="shared" si="53"/>
        <v>85</v>
      </c>
      <c r="T138" s="8">
        <f t="shared" si="53"/>
        <v>90</v>
      </c>
      <c r="U138" s="8">
        <f t="shared" si="53"/>
        <v>90</v>
      </c>
      <c r="V138" s="29"/>
    </row>
    <row r="139" spans="1:22">
      <c r="A139" s="8" t="s">
        <v>65</v>
      </c>
      <c r="B139" s="8">
        <f t="shared" si="53"/>
        <v>35</v>
      </c>
      <c r="C139" s="8">
        <f t="shared" si="53"/>
        <v>40</v>
      </c>
      <c r="D139" s="8">
        <f t="shared" si="53"/>
        <v>40</v>
      </c>
      <c r="E139" s="8">
        <f t="shared" si="53"/>
        <v>44.999999999999993</v>
      </c>
      <c r="F139" s="8">
        <f t="shared" si="53"/>
        <v>44.999999999999993</v>
      </c>
      <c r="G139" s="8">
        <f t="shared" si="53"/>
        <v>50</v>
      </c>
      <c r="H139" s="8">
        <f t="shared" si="53"/>
        <v>50</v>
      </c>
      <c r="I139" s="8">
        <f t="shared" si="53"/>
        <v>55.000000000000007</v>
      </c>
      <c r="J139" s="26">
        <f t="shared" si="53"/>
        <v>55.000000000000007</v>
      </c>
      <c r="K139" s="8">
        <f t="shared" si="53"/>
        <v>65</v>
      </c>
      <c r="L139" s="28">
        <f t="shared" si="53"/>
        <v>70</v>
      </c>
      <c r="M139" s="8">
        <f t="shared" si="53"/>
        <v>70</v>
      </c>
      <c r="N139" s="8">
        <f t="shared" si="53"/>
        <v>75</v>
      </c>
      <c r="O139" s="8">
        <f t="shared" si="53"/>
        <v>75</v>
      </c>
      <c r="P139" s="8">
        <f t="shared" si="53"/>
        <v>80</v>
      </c>
      <c r="Q139" s="8">
        <f t="shared" si="53"/>
        <v>80</v>
      </c>
      <c r="R139" s="8">
        <f t="shared" si="53"/>
        <v>85</v>
      </c>
      <c r="S139" s="8">
        <f t="shared" si="53"/>
        <v>85</v>
      </c>
      <c r="T139" s="8">
        <f t="shared" si="53"/>
        <v>90</v>
      </c>
      <c r="U139" s="8">
        <f t="shared" si="53"/>
        <v>90</v>
      </c>
      <c r="V139" s="29"/>
    </row>
    <row r="140" spans="1:22">
      <c r="A140" s="8" t="s">
        <v>66</v>
      </c>
      <c r="B140" s="8">
        <f t="shared" si="53"/>
        <v>25</v>
      </c>
      <c r="C140" s="8">
        <f t="shared" si="53"/>
        <v>30.000000000000004</v>
      </c>
      <c r="D140" s="8">
        <f t="shared" si="53"/>
        <v>30.000000000000004</v>
      </c>
      <c r="E140" s="8">
        <f t="shared" si="53"/>
        <v>35</v>
      </c>
      <c r="F140" s="8">
        <f t="shared" si="53"/>
        <v>35</v>
      </c>
      <c r="G140" s="8">
        <f t="shared" si="53"/>
        <v>40</v>
      </c>
      <c r="H140" s="8">
        <f t="shared" si="53"/>
        <v>40</v>
      </c>
      <c r="I140" s="8">
        <f t="shared" si="53"/>
        <v>44.999999999999993</v>
      </c>
      <c r="J140" s="26">
        <f t="shared" si="53"/>
        <v>44.999999999999993</v>
      </c>
      <c r="K140" s="8">
        <f t="shared" si="53"/>
        <v>55.000000000000007</v>
      </c>
      <c r="L140" s="28">
        <f t="shared" si="53"/>
        <v>60</v>
      </c>
      <c r="M140" s="8">
        <f t="shared" si="53"/>
        <v>60</v>
      </c>
      <c r="N140" s="8">
        <f t="shared" si="53"/>
        <v>65</v>
      </c>
      <c r="O140" s="8">
        <f t="shared" si="53"/>
        <v>65</v>
      </c>
      <c r="P140" s="8">
        <f t="shared" si="53"/>
        <v>70</v>
      </c>
      <c r="Q140" s="8">
        <f t="shared" si="53"/>
        <v>70</v>
      </c>
      <c r="R140" s="8">
        <f t="shared" si="53"/>
        <v>75</v>
      </c>
      <c r="S140" s="8">
        <f t="shared" si="53"/>
        <v>75</v>
      </c>
      <c r="T140" s="8">
        <f t="shared" si="53"/>
        <v>80</v>
      </c>
      <c r="U140" s="8">
        <f t="shared" si="53"/>
        <v>80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5" si="54" xml:space="preserve"> IF((1 - (B282 - 1)/20)*100 &lt;= 100, IF((1 - (B282 - 1)/20)*100 &gt;= 0, (1 - (B282 - 1)/20)*100, 0), 100)</f>
        <v>5.0000000000000044</v>
      </c>
      <c r="C142" s="8">
        <f t="shared" si="54"/>
        <v>9.9999999999999982</v>
      </c>
      <c r="D142" s="8">
        <f t="shared" si="54"/>
        <v>9.9999999999999982</v>
      </c>
      <c r="E142" s="8">
        <f t="shared" si="54"/>
        <v>15.000000000000002</v>
      </c>
      <c r="F142" s="8">
        <f t="shared" si="54"/>
        <v>15.000000000000002</v>
      </c>
      <c r="G142" s="8">
        <f t="shared" si="54"/>
        <v>19.999999999999996</v>
      </c>
      <c r="H142" s="8">
        <f t="shared" si="54"/>
        <v>19.999999999999996</v>
      </c>
      <c r="I142" s="8">
        <f t="shared" si="54"/>
        <v>30.000000000000004</v>
      </c>
      <c r="J142" s="26">
        <f t="shared" si="54"/>
        <v>30.000000000000004</v>
      </c>
      <c r="K142" s="8">
        <f t="shared" si="54"/>
        <v>35</v>
      </c>
      <c r="L142" s="28">
        <f t="shared" si="54"/>
        <v>40</v>
      </c>
      <c r="M142" s="8">
        <f t="shared" si="54"/>
        <v>40</v>
      </c>
      <c r="N142" s="8">
        <f t="shared" si="54"/>
        <v>40</v>
      </c>
      <c r="O142" s="8">
        <f t="shared" si="54"/>
        <v>44.999999999999993</v>
      </c>
      <c r="P142" s="8">
        <f t="shared" si="54"/>
        <v>44.999999999999993</v>
      </c>
      <c r="Q142" s="8">
        <f t="shared" si="54"/>
        <v>50</v>
      </c>
      <c r="R142" s="8">
        <f t="shared" si="54"/>
        <v>50</v>
      </c>
      <c r="S142" s="8">
        <f t="shared" si="54"/>
        <v>50</v>
      </c>
      <c r="T142" s="8">
        <f t="shared" si="54"/>
        <v>55.000000000000007</v>
      </c>
      <c r="U142" s="8">
        <f t="shared" si="54"/>
        <v>55.000000000000007</v>
      </c>
    </row>
    <row r="143" spans="1:22">
      <c r="A143" s="8" t="s">
        <v>64</v>
      </c>
      <c r="B143" s="8">
        <f t="shared" si="54"/>
        <v>9.9999999999999982</v>
      </c>
      <c r="C143" s="8">
        <f t="shared" si="54"/>
        <v>15.000000000000002</v>
      </c>
      <c r="D143" s="8">
        <f t="shared" si="54"/>
        <v>15.000000000000002</v>
      </c>
      <c r="E143" s="8">
        <f t="shared" si="54"/>
        <v>19.999999999999996</v>
      </c>
      <c r="F143" s="8">
        <f t="shared" si="54"/>
        <v>19.999999999999996</v>
      </c>
      <c r="G143" s="8">
        <f t="shared" si="54"/>
        <v>25</v>
      </c>
      <c r="H143" s="8">
        <f t="shared" si="54"/>
        <v>25</v>
      </c>
      <c r="I143" s="8">
        <f t="shared" si="54"/>
        <v>30.000000000000004</v>
      </c>
      <c r="J143" s="26">
        <f t="shared" si="54"/>
        <v>30.000000000000004</v>
      </c>
      <c r="K143" s="8">
        <f t="shared" si="54"/>
        <v>40</v>
      </c>
      <c r="L143" s="28">
        <f t="shared" si="54"/>
        <v>44.999999999999993</v>
      </c>
      <c r="M143" s="8">
        <f t="shared" si="54"/>
        <v>44.999999999999993</v>
      </c>
      <c r="N143" s="8">
        <f t="shared" si="54"/>
        <v>50</v>
      </c>
      <c r="O143" s="8">
        <f t="shared" si="54"/>
        <v>50</v>
      </c>
      <c r="P143" s="8">
        <f t="shared" si="54"/>
        <v>55.000000000000007</v>
      </c>
      <c r="Q143" s="8">
        <f t="shared" si="54"/>
        <v>55.000000000000007</v>
      </c>
      <c r="R143" s="8">
        <f t="shared" si="54"/>
        <v>60</v>
      </c>
      <c r="S143" s="8">
        <f t="shared" si="54"/>
        <v>60</v>
      </c>
      <c r="T143" s="8">
        <f t="shared" si="54"/>
        <v>65</v>
      </c>
      <c r="U143" s="8">
        <f t="shared" si="54"/>
        <v>65</v>
      </c>
    </row>
    <row r="144" spans="1:22">
      <c r="A144" s="8" t="s">
        <v>65</v>
      </c>
      <c r="B144" s="8">
        <f t="shared" si="54"/>
        <v>9.9999999999999982</v>
      </c>
      <c r="C144" s="8">
        <f t="shared" si="54"/>
        <v>15.000000000000002</v>
      </c>
      <c r="D144" s="8">
        <f t="shared" si="54"/>
        <v>15.000000000000002</v>
      </c>
      <c r="E144" s="8">
        <f t="shared" si="54"/>
        <v>19.999999999999996</v>
      </c>
      <c r="F144" s="8">
        <f t="shared" si="54"/>
        <v>19.999999999999996</v>
      </c>
      <c r="G144" s="8">
        <f t="shared" si="54"/>
        <v>25</v>
      </c>
      <c r="H144" s="8">
        <f t="shared" si="54"/>
        <v>25</v>
      </c>
      <c r="I144" s="8">
        <f t="shared" si="54"/>
        <v>30.000000000000004</v>
      </c>
      <c r="J144" s="26">
        <f t="shared" si="54"/>
        <v>30.000000000000004</v>
      </c>
      <c r="K144" s="8">
        <f t="shared" si="54"/>
        <v>40</v>
      </c>
      <c r="L144" s="28">
        <f t="shared" si="54"/>
        <v>44.999999999999993</v>
      </c>
      <c r="M144" s="8">
        <f t="shared" si="54"/>
        <v>44.999999999999993</v>
      </c>
      <c r="N144" s="8">
        <f t="shared" si="54"/>
        <v>50</v>
      </c>
      <c r="O144" s="8">
        <f t="shared" si="54"/>
        <v>50</v>
      </c>
      <c r="P144" s="8">
        <f t="shared" si="54"/>
        <v>55.000000000000007</v>
      </c>
      <c r="Q144" s="8">
        <f t="shared" si="54"/>
        <v>55.000000000000007</v>
      </c>
      <c r="R144" s="8">
        <f t="shared" si="54"/>
        <v>60</v>
      </c>
      <c r="S144" s="8">
        <f t="shared" si="54"/>
        <v>60</v>
      </c>
      <c r="T144" s="8">
        <f t="shared" si="54"/>
        <v>65</v>
      </c>
      <c r="U144" s="8">
        <f t="shared" si="54"/>
        <v>65</v>
      </c>
      <c r="V144" s="29"/>
    </row>
    <row r="145" spans="1:21">
      <c r="A145" s="8" t="s">
        <v>66</v>
      </c>
      <c r="B145" s="8">
        <f t="shared" si="54"/>
        <v>0</v>
      </c>
      <c r="C145" s="8">
        <f t="shared" si="54"/>
        <v>5.0000000000000044</v>
      </c>
      <c r="D145" s="8">
        <f t="shared" si="54"/>
        <v>5.0000000000000044</v>
      </c>
      <c r="E145" s="8">
        <f t="shared" si="54"/>
        <v>9.9999999999999982</v>
      </c>
      <c r="F145" s="8">
        <f t="shared" si="54"/>
        <v>9.9999999999999982</v>
      </c>
      <c r="G145" s="8">
        <f t="shared" si="54"/>
        <v>15.000000000000002</v>
      </c>
      <c r="H145" s="8">
        <f t="shared" si="54"/>
        <v>15.000000000000002</v>
      </c>
      <c r="I145" s="8">
        <f t="shared" si="54"/>
        <v>19.999999999999996</v>
      </c>
      <c r="J145" s="26">
        <f t="shared" si="54"/>
        <v>19.999999999999996</v>
      </c>
      <c r="K145" s="8">
        <f t="shared" si="54"/>
        <v>30.000000000000004</v>
      </c>
      <c r="L145" s="28">
        <f t="shared" si="54"/>
        <v>35</v>
      </c>
      <c r="M145" s="8">
        <f t="shared" si="54"/>
        <v>35</v>
      </c>
      <c r="N145" s="8">
        <f t="shared" si="54"/>
        <v>40</v>
      </c>
      <c r="O145" s="8">
        <f t="shared" si="54"/>
        <v>40</v>
      </c>
      <c r="P145" s="8">
        <f t="shared" si="54"/>
        <v>44.999999999999993</v>
      </c>
      <c r="Q145" s="8">
        <f t="shared" si="54"/>
        <v>44.999999999999993</v>
      </c>
      <c r="R145" s="8">
        <f t="shared" si="54"/>
        <v>50</v>
      </c>
      <c r="S145" s="8">
        <f t="shared" si="54"/>
        <v>50</v>
      </c>
      <c r="T145" s="8">
        <f t="shared" si="54"/>
        <v>55.000000000000007</v>
      </c>
      <c r="U145" s="8">
        <f t="shared" si="54"/>
        <v>55.000000000000007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52" si="55" xml:space="preserve"> IF((1 - (B289 - 1)/20)*100 &lt;= 100, IF((1 - (B289 - 1)/20)*100 &gt;= 0, (1 - (B289 - 1)/20)*100, 0), 100)</f>
        <v>30.000000000000004</v>
      </c>
      <c r="C149" s="8">
        <f t="shared" si="55"/>
        <v>35</v>
      </c>
      <c r="D149" s="8">
        <f t="shared" si="55"/>
        <v>35</v>
      </c>
      <c r="E149" s="8">
        <f t="shared" si="55"/>
        <v>40</v>
      </c>
      <c r="F149" s="8">
        <f t="shared" si="55"/>
        <v>40</v>
      </c>
      <c r="G149" s="8">
        <f t="shared" si="55"/>
        <v>44.999999999999993</v>
      </c>
      <c r="H149" s="8">
        <f t="shared" si="55"/>
        <v>44.999999999999993</v>
      </c>
      <c r="I149" s="8">
        <f t="shared" si="55"/>
        <v>55.000000000000007</v>
      </c>
      <c r="J149" s="26">
        <f t="shared" si="55"/>
        <v>55.000000000000007</v>
      </c>
      <c r="K149" s="8">
        <f t="shared" si="55"/>
        <v>60</v>
      </c>
      <c r="L149" s="28">
        <f t="shared" si="55"/>
        <v>65</v>
      </c>
      <c r="M149" s="8">
        <f t="shared" si="55"/>
        <v>65</v>
      </c>
      <c r="N149" s="8">
        <f t="shared" si="55"/>
        <v>65</v>
      </c>
      <c r="O149" s="8">
        <f t="shared" si="55"/>
        <v>70</v>
      </c>
      <c r="P149" s="8">
        <f t="shared" si="55"/>
        <v>70</v>
      </c>
      <c r="Q149" s="8">
        <f t="shared" si="55"/>
        <v>75</v>
      </c>
      <c r="R149" s="8">
        <f t="shared" si="55"/>
        <v>75</v>
      </c>
      <c r="S149" s="8">
        <f t="shared" si="55"/>
        <v>75</v>
      </c>
      <c r="T149" s="8">
        <f t="shared" si="55"/>
        <v>80</v>
      </c>
      <c r="U149" s="8">
        <f t="shared" si="55"/>
        <v>80</v>
      </c>
    </row>
    <row r="150" spans="1:21">
      <c r="A150" s="8" t="s">
        <v>64</v>
      </c>
      <c r="B150" s="8">
        <f t="shared" si="55"/>
        <v>35</v>
      </c>
      <c r="C150" s="8">
        <f t="shared" si="55"/>
        <v>40</v>
      </c>
      <c r="D150" s="8">
        <f t="shared" si="55"/>
        <v>40</v>
      </c>
      <c r="E150" s="8">
        <f t="shared" si="55"/>
        <v>44.999999999999993</v>
      </c>
      <c r="F150" s="8">
        <f t="shared" si="55"/>
        <v>44.999999999999993</v>
      </c>
      <c r="G150" s="8">
        <f t="shared" si="55"/>
        <v>50</v>
      </c>
      <c r="H150" s="8">
        <f t="shared" si="55"/>
        <v>50</v>
      </c>
      <c r="I150" s="8">
        <f t="shared" si="55"/>
        <v>55.000000000000007</v>
      </c>
      <c r="J150" s="26">
        <f t="shared" si="55"/>
        <v>55.000000000000007</v>
      </c>
      <c r="K150" s="8">
        <f t="shared" si="55"/>
        <v>65</v>
      </c>
      <c r="L150" s="28">
        <f t="shared" si="55"/>
        <v>70</v>
      </c>
      <c r="M150" s="8">
        <f t="shared" si="55"/>
        <v>70</v>
      </c>
      <c r="N150" s="8">
        <f t="shared" si="55"/>
        <v>75</v>
      </c>
      <c r="O150" s="8">
        <f t="shared" si="55"/>
        <v>75</v>
      </c>
      <c r="P150" s="8">
        <f t="shared" si="55"/>
        <v>80</v>
      </c>
      <c r="Q150" s="8">
        <f t="shared" si="55"/>
        <v>80</v>
      </c>
      <c r="R150" s="8">
        <f t="shared" si="55"/>
        <v>85</v>
      </c>
      <c r="S150" s="8">
        <f t="shared" si="55"/>
        <v>85</v>
      </c>
      <c r="T150" s="8">
        <f t="shared" si="55"/>
        <v>90</v>
      </c>
      <c r="U150" s="8">
        <f t="shared" si="55"/>
        <v>90</v>
      </c>
    </row>
    <row r="151" spans="1:21">
      <c r="A151" s="8" t="s">
        <v>65</v>
      </c>
      <c r="B151" s="8">
        <f t="shared" si="55"/>
        <v>35</v>
      </c>
      <c r="C151" s="8">
        <f t="shared" si="55"/>
        <v>40</v>
      </c>
      <c r="D151" s="8">
        <f t="shared" si="55"/>
        <v>40</v>
      </c>
      <c r="E151" s="8">
        <f t="shared" si="55"/>
        <v>44.999999999999993</v>
      </c>
      <c r="F151" s="8">
        <f t="shared" si="55"/>
        <v>44.999999999999993</v>
      </c>
      <c r="G151" s="8">
        <f t="shared" si="55"/>
        <v>50</v>
      </c>
      <c r="H151" s="8">
        <f t="shared" si="55"/>
        <v>50</v>
      </c>
      <c r="I151" s="8">
        <f t="shared" si="55"/>
        <v>55.000000000000007</v>
      </c>
      <c r="J151" s="26">
        <f t="shared" si="55"/>
        <v>55.000000000000007</v>
      </c>
      <c r="K151" s="8">
        <f t="shared" si="55"/>
        <v>65</v>
      </c>
      <c r="L151" s="28">
        <f t="shared" si="55"/>
        <v>70</v>
      </c>
      <c r="M151" s="8">
        <f t="shared" si="55"/>
        <v>70</v>
      </c>
      <c r="N151" s="8">
        <f t="shared" si="55"/>
        <v>75</v>
      </c>
      <c r="O151" s="8">
        <f t="shared" si="55"/>
        <v>75</v>
      </c>
      <c r="P151" s="8">
        <f t="shared" si="55"/>
        <v>80</v>
      </c>
      <c r="Q151" s="8">
        <f t="shared" si="55"/>
        <v>80</v>
      </c>
      <c r="R151" s="8">
        <f t="shared" si="55"/>
        <v>85</v>
      </c>
      <c r="S151" s="8">
        <f t="shared" si="55"/>
        <v>85</v>
      </c>
      <c r="T151" s="8">
        <f t="shared" si="55"/>
        <v>90</v>
      </c>
      <c r="U151" s="8">
        <f t="shared" si="55"/>
        <v>90</v>
      </c>
    </row>
    <row r="152" spans="1:21">
      <c r="A152" s="8" t="s">
        <v>66</v>
      </c>
      <c r="B152" s="8">
        <f t="shared" si="55"/>
        <v>25</v>
      </c>
      <c r="C152" s="8">
        <f t="shared" si="55"/>
        <v>30.000000000000004</v>
      </c>
      <c r="D152" s="8">
        <f t="shared" si="55"/>
        <v>30.000000000000004</v>
      </c>
      <c r="E152" s="8">
        <f t="shared" si="55"/>
        <v>35</v>
      </c>
      <c r="F152" s="8">
        <f t="shared" si="55"/>
        <v>35</v>
      </c>
      <c r="G152" s="8">
        <f t="shared" si="55"/>
        <v>40</v>
      </c>
      <c r="H152" s="8">
        <f t="shared" si="55"/>
        <v>40</v>
      </c>
      <c r="I152" s="8">
        <f t="shared" si="55"/>
        <v>44.999999999999993</v>
      </c>
      <c r="J152" s="26">
        <f t="shared" si="55"/>
        <v>44.999999999999993</v>
      </c>
      <c r="K152" s="8">
        <f t="shared" si="55"/>
        <v>55.000000000000007</v>
      </c>
      <c r="L152" s="28">
        <f t="shared" si="55"/>
        <v>60</v>
      </c>
      <c r="M152" s="8">
        <f t="shared" si="55"/>
        <v>60</v>
      </c>
      <c r="N152" s="8">
        <f t="shared" si="55"/>
        <v>65</v>
      </c>
      <c r="O152" s="8">
        <f t="shared" si="55"/>
        <v>65</v>
      </c>
      <c r="P152" s="8">
        <f t="shared" si="55"/>
        <v>70</v>
      </c>
      <c r="Q152" s="8">
        <f t="shared" si="55"/>
        <v>70</v>
      </c>
      <c r="R152" s="8">
        <f t="shared" si="55"/>
        <v>75</v>
      </c>
      <c r="S152" s="8">
        <f t="shared" si="55"/>
        <v>75</v>
      </c>
      <c r="T152" s="8">
        <f t="shared" si="55"/>
        <v>80</v>
      </c>
      <c r="U152" s="8">
        <f t="shared" si="55"/>
        <v>80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7" si="56" xml:space="preserve"> IF((1 - (B294 - 1)/20)*100 &lt;= 100, IF((1 - (B294 - 1)/20)*100 &gt;= 0, (1 - (B294 - 1)/20)*100, 0), 100)</f>
        <v>5.0000000000000044</v>
      </c>
      <c r="C154" s="8">
        <f t="shared" si="56"/>
        <v>9.9999999999999982</v>
      </c>
      <c r="D154" s="8">
        <f t="shared" si="56"/>
        <v>9.9999999999999982</v>
      </c>
      <c r="E154" s="8">
        <f t="shared" si="56"/>
        <v>15.000000000000002</v>
      </c>
      <c r="F154" s="8">
        <f t="shared" si="56"/>
        <v>15.000000000000002</v>
      </c>
      <c r="G154" s="8">
        <f t="shared" si="56"/>
        <v>19.999999999999996</v>
      </c>
      <c r="H154" s="8">
        <f t="shared" si="56"/>
        <v>19.999999999999996</v>
      </c>
      <c r="I154" s="8">
        <f t="shared" si="56"/>
        <v>30.000000000000004</v>
      </c>
      <c r="J154" s="26">
        <f t="shared" si="56"/>
        <v>30.000000000000004</v>
      </c>
      <c r="K154" s="8">
        <f t="shared" si="56"/>
        <v>35</v>
      </c>
      <c r="L154" s="28">
        <f t="shared" si="56"/>
        <v>40</v>
      </c>
      <c r="M154" s="8">
        <f t="shared" si="56"/>
        <v>40</v>
      </c>
      <c r="N154" s="8">
        <f t="shared" si="56"/>
        <v>40</v>
      </c>
      <c r="O154" s="8">
        <f t="shared" si="56"/>
        <v>44.999999999999993</v>
      </c>
      <c r="P154" s="8">
        <f t="shared" si="56"/>
        <v>44.999999999999993</v>
      </c>
      <c r="Q154" s="8">
        <f t="shared" si="56"/>
        <v>50</v>
      </c>
      <c r="R154" s="8">
        <f t="shared" si="56"/>
        <v>50</v>
      </c>
      <c r="S154" s="8">
        <f t="shared" si="56"/>
        <v>50</v>
      </c>
      <c r="T154" s="8">
        <f t="shared" si="56"/>
        <v>55.000000000000007</v>
      </c>
      <c r="U154" s="8">
        <f t="shared" si="56"/>
        <v>55.000000000000007</v>
      </c>
    </row>
    <row r="155" spans="1:21">
      <c r="A155" s="8" t="s">
        <v>64</v>
      </c>
      <c r="B155" s="8">
        <f t="shared" si="56"/>
        <v>9.9999999999999982</v>
      </c>
      <c r="C155" s="8">
        <f t="shared" si="56"/>
        <v>15.000000000000002</v>
      </c>
      <c r="D155" s="8">
        <f t="shared" si="56"/>
        <v>15.000000000000002</v>
      </c>
      <c r="E155" s="8">
        <f t="shared" si="56"/>
        <v>19.999999999999996</v>
      </c>
      <c r="F155" s="8">
        <f t="shared" si="56"/>
        <v>19.999999999999996</v>
      </c>
      <c r="G155" s="8">
        <f t="shared" si="56"/>
        <v>25</v>
      </c>
      <c r="H155" s="8">
        <f t="shared" si="56"/>
        <v>25</v>
      </c>
      <c r="I155" s="8">
        <f t="shared" si="56"/>
        <v>30.000000000000004</v>
      </c>
      <c r="J155" s="26">
        <f t="shared" si="56"/>
        <v>30.000000000000004</v>
      </c>
      <c r="K155" s="8">
        <f t="shared" si="56"/>
        <v>40</v>
      </c>
      <c r="L155" s="28">
        <f t="shared" si="56"/>
        <v>44.999999999999993</v>
      </c>
      <c r="M155" s="8">
        <f t="shared" si="56"/>
        <v>44.999999999999993</v>
      </c>
      <c r="N155" s="8">
        <f t="shared" si="56"/>
        <v>50</v>
      </c>
      <c r="O155" s="8">
        <f t="shared" si="56"/>
        <v>50</v>
      </c>
      <c r="P155" s="8">
        <f t="shared" si="56"/>
        <v>55.000000000000007</v>
      </c>
      <c r="Q155" s="8">
        <f t="shared" si="56"/>
        <v>55.000000000000007</v>
      </c>
      <c r="R155" s="8">
        <f t="shared" si="56"/>
        <v>60</v>
      </c>
      <c r="S155" s="8">
        <f t="shared" si="56"/>
        <v>60</v>
      </c>
      <c r="T155" s="8">
        <f t="shared" si="56"/>
        <v>65</v>
      </c>
      <c r="U155" s="8">
        <f t="shared" si="56"/>
        <v>65</v>
      </c>
    </row>
    <row r="156" spans="1:21">
      <c r="A156" s="8" t="s">
        <v>65</v>
      </c>
      <c r="B156" s="8">
        <f t="shared" si="56"/>
        <v>9.9999999999999982</v>
      </c>
      <c r="C156" s="8">
        <f t="shared" si="56"/>
        <v>15.000000000000002</v>
      </c>
      <c r="D156" s="8">
        <f t="shared" si="56"/>
        <v>15.000000000000002</v>
      </c>
      <c r="E156" s="8">
        <f t="shared" si="56"/>
        <v>19.999999999999996</v>
      </c>
      <c r="F156" s="8">
        <f t="shared" si="56"/>
        <v>19.999999999999996</v>
      </c>
      <c r="G156" s="8">
        <f t="shared" si="56"/>
        <v>25</v>
      </c>
      <c r="H156" s="8">
        <f t="shared" si="56"/>
        <v>25</v>
      </c>
      <c r="I156" s="8">
        <f t="shared" si="56"/>
        <v>30.000000000000004</v>
      </c>
      <c r="J156" s="26">
        <f t="shared" si="56"/>
        <v>30.000000000000004</v>
      </c>
      <c r="K156" s="8">
        <f t="shared" si="56"/>
        <v>40</v>
      </c>
      <c r="L156" s="28">
        <f t="shared" si="56"/>
        <v>44.999999999999993</v>
      </c>
      <c r="M156" s="8">
        <f t="shared" si="56"/>
        <v>44.999999999999993</v>
      </c>
      <c r="N156" s="8">
        <f t="shared" si="56"/>
        <v>50</v>
      </c>
      <c r="O156" s="8">
        <f t="shared" si="56"/>
        <v>50</v>
      </c>
      <c r="P156" s="8">
        <f t="shared" si="56"/>
        <v>55.000000000000007</v>
      </c>
      <c r="Q156" s="8">
        <f t="shared" si="56"/>
        <v>55.000000000000007</v>
      </c>
      <c r="R156" s="8">
        <f t="shared" si="56"/>
        <v>60</v>
      </c>
      <c r="S156" s="8">
        <f t="shared" si="56"/>
        <v>60</v>
      </c>
      <c r="T156" s="8">
        <f t="shared" si="56"/>
        <v>65</v>
      </c>
      <c r="U156" s="8">
        <f t="shared" si="56"/>
        <v>65</v>
      </c>
    </row>
    <row r="157" spans="1:21">
      <c r="A157" s="8" t="s">
        <v>66</v>
      </c>
      <c r="B157" s="8">
        <f t="shared" si="56"/>
        <v>0</v>
      </c>
      <c r="C157" s="8">
        <f t="shared" si="56"/>
        <v>5.0000000000000044</v>
      </c>
      <c r="D157" s="8">
        <f t="shared" si="56"/>
        <v>5.0000000000000044</v>
      </c>
      <c r="E157" s="8">
        <f t="shared" si="56"/>
        <v>9.9999999999999982</v>
      </c>
      <c r="F157" s="8">
        <f t="shared" si="56"/>
        <v>9.9999999999999982</v>
      </c>
      <c r="G157" s="8">
        <f t="shared" si="56"/>
        <v>15.000000000000002</v>
      </c>
      <c r="H157" s="8">
        <f t="shared" si="56"/>
        <v>15.000000000000002</v>
      </c>
      <c r="I157" s="8">
        <f t="shared" si="56"/>
        <v>19.999999999999996</v>
      </c>
      <c r="J157" s="26">
        <f t="shared" si="56"/>
        <v>19.999999999999996</v>
      </c>
      <c r="K157" s="8">
        <f t="shared" si="56"/>
        <v>30.000000000000004</v>
      </c>
      <c r="L157" s="28">
        <f t="shared" si="56"/>
        <v>35</v>
      </c>
      <c r="M157" s="8">
        <f t="shared" si="56"/>
        <v>35</v>
      </c>
      <c r="N157" s="8">
        <f t="shared" si="56"/>
        <v>40</v>
      </c>
      <c r="O157" s="8">
        <f t="shared" si="56"/>
        <v>40</v>
      </c>
      <c r="P157" s="8">
        <f t="shared" si="56"/>
        <v>44.999999999999993</v>
      </c>
      <c r="Q157" s="8">
        <f t="shared" si="56"/>
        <v>44.999999999999993</v>
      </c>
      <c r="R157" s="8">
        <f t="shared" si="56"/>
        <v>50</v>
      </c>
      <c r="S157" s="8">
        <f t="shared" si="56"/>
        <v>50</v>
      </c>
      <c r="T157" s="8">
        <f t="shared" si="56"/>
        <v>55.000000000000007</v>
      </c>
      <c r="U157" s="8">
        <f t="shared" si="56"/>
        <v>55.000000000000007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62" si="57" xml:space="preserve"> IF((1 - (B299 - 1)/20)*100 &lt;= 100, IF((1 - (B299 - 1)/20)*100 &gt;= 0, (1 - (B299 - 1)/20)*100, 0), 100)</f>
        <v>0</v>
      </c>
      <c r="C159" s="8">
        <f t="shared" si="57"/>
        <v>0</v>
      </c>
      <c r="D159" s="8">
        <f t="shared" si="57"/>
        <v>0</v>
      </c>
      <c r="E159" s="8">
        <f t="shared" si="57"/>
        <v>0</v>
      </c>
      <c r="F159" s="8">
        <f t="shared" si="57"/>
        <v>0</v>
      </c>
      <c r="G159" s="8">
        <f t="shared" si="57"/>
        <v>0</v>
      </c>
      <c r="H159" s="8">
        <f t="shared" si="57"/>
        <v>0</v>
      </c>
      <c r="I159" s="8">
        <f t="shared" si="57"/>
        <v>5.0000000000000044</v>
      </c>
      <c r="J159" s="26">
        <f t="shared" si="57"/>
        <v>5.0000000000000044</v>
      </c>
      <c r="K159" s="8">
        <f t="shared" si="57"/>
        <v>9.9999999999999982</v>
      </c>
      <c r="L159" s="28">
        <f t="shared" si="57"/>
        <v>15.000000000000002</v>
      </c>
      <c r="M159" s="8">
        <f t="shared" si="57"/>
        <v>15.000000000000002</v>
      </c>
      <c r="N159" s="8">
        <f t="shared" si="57"/>
        <v>15.000000000000002</v>
      </c>
      <c r="O159" s="8">
        <f t="shared" si="57"/>
        <v>19.999999999999996</v>
      </c>
      <c r="P159" s="8">
        <f t="shared" si="57"/>
        <v>19.999999999999996</v>
      </c>
      <c r="Q159" s="8">
        <f t="shared" si="57"/>
        <v>25</v>
      </c>
      <c r="R159" s="8">
        <f t="shared" si="57"/>
        <v>25</v>
      </c>
      <c r="S159" s="8">
        <f t="shared" si="57"/>
        <v>25</v>
      </c>
      <c r="T159" s="8">
        <f t="shared" si="57"/>
        <v>30.000000000000004</v>
      </c>
      <c r="U159" s="8">
        <f t="shared" si="57"/>
        <v>30.000000000000004</v>
      </c>
    </row>
    <row r="160" spans="1:21">
      <c r="A160" s="8" t="s">
        <v>64</v>
      </c>
      <c r="B160" s="8">
        <f t="shared" si="57"/>
        <v>0</v>
      </c>
      <c r="C160" s="8">
        <f t="shared" si="57"/>
        <v>0</v>
      </c>
      <c r="D160" s="8">
        <f t="shared" si="57"/>
        <v>0</v>
      </c>
      <c r="E160" s="8">
        <f t="shared" si="57"/>
        <v>0</v>
      </c>
      <c r="F160" s="8">
        <f t="shared" si="57"/>
        <v>0</v>
      </c>
      <c r="G160" s="8">
        <f t="shared" si="57"/>
        <v>0</v>
      </c>
      <c r="H160" s="8">
        <f t="shared" si="57"/>
        <v>0</v>
      </c>
      <c r="I160" s="8">
        <f t="shared" si="57"/>
        <v>5.0000000000000044</v>
      </c>
      <c r="J160" s="26">
        <f t="shared" si="57"/>
        <v>5.0000000000000044</v>
      </c>
      <c r="K160" s="8">
        <f t="shared" si="57"/>
        <v>15.000000000000002</v>
      </c>
      <c r="L160" s="28">
        <f t="shared" si="57"/>
        <v>19.999999999999996</v>
      </c>
      <c r="M160" s="8">
        <f t="shared" si="57"/>
        <v>19.999999999999996</v>
      </c>
      <c r="N160" s="8">
        <f t="shared" si="57"/>
        <v>25</v>
      </c>
      <c r="O160" s="8">
        <f t="shared" si="57"/>
        <v>25</v>
      </c>
      <c r="P160" s="8">
        <f t="shared" si="57"/>
        <v>30.000000000000004</v>
      </c>
      <c r="Q160" s="8">
        <f t="shared" si="57"/>
        <v>30.000000000000004</v>
      </c>
      <c r="R160" s="8">
        <f t="shared" si="57"/>
        <v>35</v>
      </c>
      <c r="S160" s="8">
        <f t="shared" si="57"/>
        <v>35</v>
      </c>
      <c r="T160" s="8">
        <f t="shared" si="57"/>
        <v>40</v>
      </c>
      <c r="U160" s="8">
        <f t="shared" si="57"/>
        <v>40</v>
      </c>
    </row>
    <row r="161" spans="1:21">
      <c r="A161" s="8" t="s">
        <v>65</v>
      </c>
      <c r="B161" s="8">
        <f t="shared" si="57"/>
        <v>0</v>
      </c>
      <c r="C161" s="8">
        <f t="shared" si="57"/>
        <v>0</v>
      </c>
      <c r="D161" s="8">
        <f t="shared" si="57"/>
        <v>0</v>
      </c>
      <c r="E161" s="8">
        <f t="shared" si="57"/>
        <v>0</v>
      </c>
      <c r="F161" s="8">
        <f t="shared" si="57"/>
        <v>0</v>
      </c>
      <c r="G161" s="8">
        <f t="shared" si="57"/>
        <v>0</v>
      </c>
      <c r="H161" s="8">
        <f t="shared" si="57"/>
        <v>0</v>
      </c>
      <c r="I161" s="8">
        <f t="shared" si="57"/>
        <v>5.0000000000000044</v>
      </c>
      <c r="J161" s="26">
        <f t="shared" si="57"/>
        <v>5.0000000000000044</v>
      </c>
      <c r="K161" s="8">
        <f t="shared" si="57"/>
        <v>15.000000000000002</v>
      </c>
      <c r="L161" s="28">
        <f t="shared" si="57"/>
        <v>19.999999999999996</v>
      </c>
      <c r="M161" s="8">
        <f t="shared" si="57"/>
        <v>19.999999999999996</v>
      </c>
      <c r="N161" s="8">
        <f t="shared" si="57"/>
        <v>25</v>
      </c>
      <c r="O161" s="8">
        <f t="shared" si="57"/>
        <v>25</v>
      </c>
      <c r="P161" s="8">
        <f t="shared" si="57"/>
        <v>30.000000000000004</v>
      </c>
      <c r="Q161" s="8">
        <f t="shared" si="57"/>
        <v>30.000000000000004</v>
      </c>
      <c r="R161" s="8">
        <f t="shared" si="57"/>
        <v>35</v>
      </c>
      <c r="S161" s="8">
        <f t="shared" si="57"/>
        <v>35</v>
      </c>
      <c r="T161" s="8">
        <f t="shared" si="57"/>
        <v>40</v>
      </c>
      <c r="U161" s="8">
        <f t="shared" si="57"/>
        <v>40</v>
      </c>
    </row>
    <row r="162" spans="1:21">
      <c r="A162" s="8" t="s">
        <v>66</v>
      </c>
      <c r="B162" s="8">
        <f t="shared" si="57"/>
        <v>0</v>
      </c>
      <c r="C162" s="8">
        <f t="shared" si="57"/>
        <v>0</v>
      </c>
      <c r="D162" s="8">
        <f t="shared" si="57"/>
        <v>0</v>
      </c>
      <c r="E162" s="8">
        <f t="shared" si="57"/>
        <v>0</v>
      </c>
      <c r="F162" s="8">
        <f t="shared" si="57"/>
        <v>0</v>
      </c>
      <c r="G162" s="8">
        <f t="shared" si="57"/>
        <v>0</v>
      </c>
      <c r="H162" s="8">
        <f t="shared" si="57"/>
        <v>0</v>
      </c>
      <c r="I162" s="8">
        <f t="shared" si="57"/>
        <v>0</v>
      </c>
      <c r="J162" s="26">
        <f t="shared" si="57"/>
        <v>0</v>
      </c>
      <c r="K162" s="8">
        <f t="shared" si="57"/>
        <v>5.0000000000000044</v>
      </c>
      <c r="L162" s="28">
        <f t="shared" si="57"/>
        <v>9.9999999999999982</v>
      </c>
      <c r="M162" s="8">
        <f t="shared" si="57"/>
        <v>9.9999999999999982</v>
      </c>
      <c r="N162" s="8">
        <f t="shared" si="57"/>
        <v>15.000000000000002</v>
      </c>
      <c r="O162" s="8">
        <f t="shared" si="57"/>
        <v>15.000000000000002</v>
      </c>
      <c r="P162" s="8">
        <f t="shared" si="57"/>
        <v>19.999999999999996</v>
      </c>
      <c r="Q162" s="8">
        <f t="shared" si="57"/>
        <v>19.999999999999996</v>
      </c>
      <c r="R162" s="8">
        <f t="shared" si="57"/>
        <v>25</v>
      </c>
      <c r="S162" s="8">
        <f t="shared" si="57"/>
        <v>25</v>
      </c>
      <c r="T162" s="8">
        <f t="shared" si="57"/>
        <v>30.000000000000004</v>
      </c>
      <c r="U162" s="8">
        <f t="shared" si="57"/>
        <v>30.000000000000004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9" si="58" xml:space="preserve"> IF((1 - (B306 - 1)/20)*100 &lt;= 100, IF((1 - (B306 - 1)/20)*100 &gt;= 0, (1 - (B306 - 1)/20)*100, 0), 100)</f>
        <v>0</v>
      </c>
      <c r="C166" s="8">
        <f t="shared" si="58"/>
        <v>0</v>
      </c>
      <c r="D166" s="8">
        <f t="shared" si="58"/>
        <v>0</v>
      </c>
      <c r="E166" s="8">
        <f t="shared" si="58"/>
        <v>0</v>
      </c>
      <c r="F166" s="8">
        <f t="shared" si="58"/>
        <v>0</v>
      </c>
      <c r="G166" s="8">
        <f t="shared" si="58"/>
        <v>0</v>
      </c>
      <c r="H166" s="8">
        <f t="shared" si="58"/>
        <v>0</v>
      </c>
      <c r="I166" s="8">
        <f t="shared" si="58"/>
        <v>5.0000000000000044</v>
      </c>
      <c r="J166" s="26">
        <f t="shared" si="58"/>
        <v>5.0000000000000044</v>
      </c>
      <c r="K166" s="8">
        <f t="shared" si="58"/>
        <v>9.9999999999999982</v>
      </c>
      <c r="L166" s="28">
        <f t="shared" si="58"/>
        <v>15.000000000000002</v>
      </c>
      <c r="M166" s="8">
        <f t="shared" si="58"/>
        <v>15.000000000000002</v>
      </c>
      <c r="N166" s="8">
        <f t="shared" si="58"/>
        <v>15.000000000000002</v>
      </c>
      <c r="O166" s="8">
        <f t="shared" si="58"/>
        <v>19.999999999999996</v>
      </c>
      <c r="P166" s="8">
        <f t="shared" si="58"/>
        <v>19.999999999999996</v>
      </c>
      <c r="Q166" s="8">
        <f t="shared" si="58"/>
        <v>25</v>
      </c>
      <c r="R166" s="8">
        <f t="shared" si="58"/>
        <v>25</v>
      </c>
      <c r="S166" s="8">
        <f t="shared" si="58"/>
        <v>25</v>
      </c>
      <c r="T166" s="8">
        <f t="shared" si="58"/>
        <v>30.000000000000004</v>
      </c>
      <c r="U166" s="8">
        <f t="shared" si="58"/>
        <v>30.000000000000004</v>
      </c>
    </row>
    <row r="167" spans="1:21">
      <c r="A167" s="8" t="s">
        <v>64</v>
      </c>
      <c r="B167" s="8">
        <f t="shared" si="58"/>
        <v>0</v>
      </c>
      <c r="C167" s="8">
        <f t="shared" si="58"/>
        <v>0</v>
      </c>
      <c r="D167" s="8">
        <f t="shared" si="58"/>
        <v>0</v>
      </c>
      <c r="E167" s="8">
        <f t="shared" si="58"/>
        <v>0</v>
      </c>
      <c r="F167" s="8">
        <f t="shared" si="58"/>
        <v>0</v>
      </c>
      <c r="G167" s="8">
        <f t="shared" si="58"/>
        <v>0</v>
      </c>
      <c r="H167" s="8">
        <f t="shared" si="58"/>
        <v>0</v>
      </c>
      <c r="I167" s="8">
        <f t="shared" si="58"/>
        <v>5.0000000000000044</v>
      </c>
      <c r="J167" s="26">
        <f t="shared" si="58"/>
        <v>5.0000000000000044</v>
      </c>
      <c r="K167" s="8">
        <f t="shared" si="58"/>
        <v>15.000000000000002</v>
      </c>
      <c r="L167" s="28">
        <f t="shared" si="58"/>
        <v>19.999999999999996</v>
      </c>
      <c r="M167" s="8">
        <f t="shared" si="58"/>
        <v>19.999999999999996</v>
      </c>
      <c r="N167" s="8">
        <f t="shared" si="58"/>
        <v>25</v>
      </c>
      <c r="O167" s="8">
        <f t="shared" si="58"/>
        <v>25</v>
      </c>
      <c r="P167" s="8">
        <f t="shared" si="58"/>
        <v>30.000000000000004</v>
      </c>
      <c r="Q167" s="8">
        <f t="shared" si="58"/>
        <v>30.000000000000004</v>
      </c>
      <c r="R167" s="8">
        <f t="shared" si="58"/>
        <v>35</v>
      </c>
      <c r="S167" s="8">
        <f t="shared" si="58"/>
        <v>35</v>
      </c>
      <c r="T167" s="8">
        <f t="shared" si="58"/>
        <v>40</v>
      </c>
      <c r="U167" s="8">
        <f t="shared" si="58"/>
        <v>40</v>
      </c>
    </row>
    <row r="168" spans="1:21">
      <c r="A168" s="8" t="s">
        <v>65</v>
      </c>
      <c r="B168" s="8">
        <f t="shared" si="58"/>
        <v>0</v>
      </c>
      <c r="C168" s="8">
        <f t="shared" si="58"/>
        <v>0</v>
      </c>
      <c r="D168" s="8">
        <f t="shared" si="58"/>
        <v>0</v>
      </c>
      <c r="E168" s="8">
        <f t="shared" si="58"/>
        <v>0</v>
      </c>
      <c r="F168" s="8">
        <f t="shared" si="58"/>
        <v>0</v>
      </c>
      <c r="G168" s="8">
        <f t="shared" si="58"/>
        <v>0</v>
      </c>
      <c r="H168" s="8">
        <f t="shared" si="58"/>
        <v>0</v>
      </c>
      <c r="I168" s="8">
        <f t="shared" si="58"/>
        <v>5.0000000000000044</v>
      </c>
      <c r="J168" s="26">
        <f t="shared" si="58"/>
        <v>5.0000000000000044</v>
      </c>
      <c r="K168" s="8">
        <f t="shared" si="58"/>
        <v>15.000000000000002</v>
      </c>
      <c r="L168" s="28">
        <f t="shared" si="58"/>
        <v>19.999999999999996</v>
      </c>
      <c r="M168" s="8">
        <f t="shared" si="58"/>
        <v>19.999999999999996</v>
      </c>
      <c r="N168" s="8">
        <f t="shared" si="58"/>
        <v>25</v>
      </c>
      <c r="O168" s="8">
        <f t="shared" si="58"/>
        <v>25</v>
      </c>
      <c r="P168" s="8">
        <f t="shared" si="58"/>
        <v>30.000000000000004</v>
      </c>
      <c r="Q168" s="8">
        <f t="shared" si="58"/>
        <v>30.000000000000004</v>
      </c>
      <c r="R168" s="8">
        <f t="shared" si="58"/>
        <v>35</v>
      </c>
      <c r="S168" s="8">
        <f t="shared" si="58"/>
        <v>35</v>
      </c>
      <c r="T168" s="8">
        <f t="shared" si="58"/>
        <v>40</v>
      </c>
      <c r="U168" s="8">
        <f t="shared" si="58"/>
        <v>40</v>
      </c>
    </row>
    <row r="169" spans="1:21">
      <c r="A169" s="8" t="s">
        <v>66</v>
      </c>
      <c r="B169" s="8">
        <f t="shared" si="58"/>
        <v>0</v>
      </c>
      <c r="C169" s="8">
        <f t="shared" si="58"/>
        <v>0</v>
      </c>
      <c r="D169" s="8">
        <f t="shared" si="58"/>
        <v>0</v>
      </c>
      <c r="E169" s="8">
        <f t="shared" si="58"/>
        <v>0</v>
      </c>
      <c r="F169" s="8">
        <f t="shared" si="58"/>
        <v>0</v>
      </c>
      <c r="G169" s="8">
        <f t="shared" si="58"/>
        <v>0</v>
      </c>
      <c r="H169" s="8">
        <f t="shared" si="58"/>
        <v>0</v>
      </c>
      <c r="I169" s="8">
        <f t="shared" si="58"/>
        <v>0</v>
      </c>
      <c r="J169" s="26">
        <f t="shared" si="58"/>
        <v>0</v>
      </c>
      <c r="K169" s="8">
        <f t="shared" si="58"/>
        <v>5.0000000000000044</v>
      </c>
      <c r="L169" s="28">
        <f t="shared" si="58"/>
        <v>9.9999999999999982</v>
      </c>
      <c r="M169" s="8">
        <f t="shared" si="58"/>
        <v>9.9999999999999982</v>
      </c>
      <c r="N169" s="8">
        <f t="shared" si="58"/>
        <v>15.000000000000002</v>
      </c>
      <c r="O169" s="8">
        <f t="shared" si="58"/>
        <v>15.000000000000002</v>
      </c>
      <c r="P169" s="8">
        <f t="shared" si="58"/>
        <v>19.999999999999996</v>
      </c>
      <c r="Q169" s="8">
        <f t="shared" si="58"/>
        <v>19.999999999999996</v>
      </c>
      <c r="R169" s="8">
        <f t="shared" si="58"/>
        <v>25</v>
      </c>
      <c r="S169" s="8">
        <f t="shared" si="58"/>
        <v>25</v>
      </c>
      <c r="T169" s="8">
        <f t="shared" si="58"/>
        <v>30.000000000000004</v>
      </c>
      <c r="U169" s="8">
        <f t="shared" si="58"/>
        <v>30.000000000000004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4" si="59" xml:space="preserve"> IF((1 - (B311 - 1)/20)*100 &lt;= 100, IF((1 - (B311 - 1)/20)*100 &gt;= 0, (1 - (B311 - 1)/20)*100, 0), 100)</f>
        <v>0</v>
      </c>
      <c r="C171" s="8">
        <f t="shared" si="59"/>
        <v>0</v>
      </c>
      <c r="D171" s="8">
        <f t="shared" si="59"/>
        <v>0</v>
      </c>
      <c r="E171" s="8">
        <f t="shared" si="59"/>
        <v>0</v>
      </c>
      <c r="F171" s="8">
        <f t="shared" si="59"/>
        <v>0</v>
      </c>
      <c r="G171" s="8">
        <f t="shared" si="59"/>
        <v>0</v>
      </c>
      <c r="H171" s="8">
        <f t="shared" si="59"/>
        <v>0</v>
      </c>
      <c r="I171" s="8">
        <f t="shared" si="59"/>
        <v>0</v>
      </c>
      <c r="J171" s="26">
        <f t="shared" si="59"/>
        <v>0</v>
      </c>
      <c r="K171" s="8">
        <f t="shared" si="59"/>
        <v>0</v>
      </c>
      <c r="L171" s="28">
        <f t="shared" si="59"/>
        <v>0</v>
      </c>
      <c r="M171" s="8">
        <f t="shared" si="59"/>
        <v>0</v>
      </c>
      <c r="N171" s="8">
        <f t="shared" si="59"/>
        <v>0</v>
      </c>
      <c r="O171" s="8">
        <f t="shared" si="59"/>
        <v>0</v>
      </c>
      <c r="P171" s="8">
        <f t="shared" si="59"/>
        <v>0</v>
      </c>
      <c r="Q171" s="8">
        <f t="shared" si="59"/>
        <v>0</v>
      </c>
      <c r="R171" s="8">
        <f t="shared" si="59"/>
        <v>0</v>
      </c>
      <c r="S171" s="8">
        <f t="shared" si="59"/>
        <v>0</v>
      </c>
      <c r="T171" s="8">
        <f t="shared" si="59"/>
        <v>5.0000000000000044</v>
      </c>
      <c r="U171" s="8">
        <f t="shared" si="59"/>
        <v>5.0000000000000044</v>
      </c>
    </row>
    <row r="172" spans="1:21">
      <c r="A172" s="8" t="s">
        <v>64</v>
      </c>
      <c r="B172" s="8">
        <f t="shared" si="59"/>
        <v>0</v>
      </c>
      <c r="C172" s="8">
        <f t="shared" si="59"/>
        <v>0</v>
      </c>
      <c r="D172" s="8">
        <f t="shared" si="59"/>
        <v>0</v>
      </c>
      <c r="E172" s="8">
        <f t="shared" si="59"/>
        <v>0</v>
      </c>
      <c r="F172" s="8">
        <f t="shared" si="59"/>
        <v>0</v>
      </c>
      <c r="G172" s="8">
        <f t="shared" si="59"/>
        <v>0</v>
      </c>
      <c r="H172" s="8">
        <f t="shared" si="59"/>
        <v>0</v>
      </c>
      <c r="I172" s="8">
        <f t="shared" si="59"/>
        <v>0</v>
      </c>
      <c r="J172" s="26">
        <f t="shared" si="59"/>
        <v>0</v>
      </c>
      <c r="K172" s="8">
        <f t="shared" si="59"/>
        <v>0</v>
      </c>
      <c r="L172" s="28">
        <f t="shared" si="59"/>
        <v>0</v>
      </c>
      <c r="M172" s="8">
        <f t="shared" si="59"/>
        <v>0</v>
      </c>
      <c r="N172" s="8">
        <f t="shared" si="59"/>
        <v>0</v>
      </c>
      <c r="O172" s="8">
        <f t="shared" si="59"/>
        <v>0</v>
      </c>
      <c r="P172" s="8">
        <f t="shared" si="59"/>
        <v>5.0000000000000044</v>
      </c>
      <c r="Q172" s="8">
        <f t="shared" si="59"/>
        <v>5.0000000000000044</v>
      </c>
      <c r="R172" s="8">
        <f t="shared" si="59"/>
        <v>9.9999999999999982</v>
      </c>
      <c r="S172" s="8">
        <f t="shared" si="59"/>
        <v>9.9999999999999982</v>
      </c>
      <c r="T172" s="8">
        <f t="shared" si="59"/>
        <v>15.000000000000002</v>
      </c>
      <c r="U172" s="8">
        <f t="shared" si="59"/>
        <v>15.000000000000002</v>
      </c>
    </row>
    <row r="173" spans="1:21">
      <c r="A173" s="8" t="s">
        <v>65</v>
      </c>
      <c r="B173" s="8">
        <f t="shared" si="59"/>
        <v>0</v>
      </c>
      <c r="C173" s="8">
        <f t="shared" si="59"/>
        <v>0</v>
      </c>
      <c r="D173" s="8">
        <f t="shared" si="59"/>
        <v>0</v>
      </c>
      <c r="E173" s="8">
        <f t="shared" si="59"/>
        <v>0</v>
      </c>
      <c r="F173" s="8">
        <f t="shared" si="59"/>
        <v>0</v>
      </c>
      <c r="G173" s="8">
        <f t="shared" si="59"/>
        <v>0</v>
      </c>
      <c r="H173" s="8">
        <f t="shared" si="59"/>
        <v>0</v>
      </c>
      <c r="I173" s="8">
        <f t="shared" si="59"/>
        <v>0</v>
      </c>
      <c r="J173" s="26">
        <f t="shared" si="59"/>
        <v>0</v>
      </c>
      <c r="K173" s="8">
        <f t="shared" si="59"/>
        <v>0</v>
      </c>
      <c r="L173" s="28">
        <f t="shared" si="59"/>
        <v>0</v>
      </c>
      <c r="M173" s="8">
        <f t="shared" si="59"/>
        <v>0</v>
      </c>
      <c r="N173" s="8">
        <f t="shared" si="59"/>
        <v>0</v>
      </c>
      <c r="O173" s="8">
        <f t="shared" si="59"/>
        <v>0</v>
      </c>
      <c r="P173" s="8">
        <f t="shared" si="59"/>
        <v>5.0000000000000044</v>
      </c>
      <c r="Q173" s="8">
        <f t="shared" si="59"/>
        <v>5.0000000000000044</v>
      </c>
      <c r="R173" s="8">
        <f t="shared" si="59"/>
        <v>9.9999999999999982</v>
      </c>
      <c r="S173" s="8">
        <f t="shared" si="59"/>
        <v>9.9999999999999982</v>
      </c>
      <c r="T173" s="8">
        <f t="shared" si="59"/>
        <v>15.000000000000002</v>
      </c>
      <c r="U173" s="8">
        <f t="shared" si="59"/>
        <v>15.000000000000002</v>
      </c>
    </row>
    <row r="174" spans="1:21">
      <c r="A174" s="8" t="s">
        <v>66</v>
      </c>
      <c r="B174" s="8">
        <f t="shared" si="59"/>
        <v>0</v>
      </c>
      <c r="C174" s="8">
        <f t="shared" si="59"/>
        <v>0</v>
      </c>
      <c r="D174" s="8">
        <f t="shared" si="59"/>
        <v>0</v>
      </c>
      <c r="E174" s="8">
        <f t="shared" si="59"/>
        <v>0</v>
      </c>
      <c r="F174" s="8">
        <f t="shared" si="59"/>
        <v>0</v>
      </c>
      <c r="G174" s="8">
        <f t="shared" si="59"/>
        <v>0</v>
      </c>
      <c r="H174" s="8">
        <f t="shared" si="59"/>
        <v>0</v>
      </c>
      <c r="I174" s="8">
        <f t="shared" si="59"/>
        <v>0</v>
      </c>
      <c r="J174" s="26">
        <f t="shared" si="59"/>
        <v>0</v>
      </c>
      <c r="K174" s="8">
        <f t="shared" si="59"/>
        <v>0</v>
      </c>
      <c r="L174" s="28">
        <f t="shared" si="59"/>
        <v>0</v>
      </c>
      <c r="M174" s="8">
        <f t="shared" si="59"/>
        <v>0</v>
      </c>
      <c r="N174" s="8">
        <f t="shared" si="59"/>
        <v>0</v>
      </c>
      <c r="O174" s="8">
        <f t="shared" si="59"/>
        <v>0</v>
      </c>
      <c r="P174" s="8">
        <f t="shared" si="59"/>
        <v>0</v>
      </c>
      <c r="Q174" s="8">
        <f t="shared" si="59"/>
        <v>0</v>
      </c>
      <c r="R174" s="8">
        <f t="shared" si="59"/>
        <v>0</v>
      </c>
      <c r="S174" s="8">
        <f t="shared" si="59"/>
        <v>0</v>
      </c>
      <c r="T174" s="8">
        <f t="shared" si="59"/>
        <v>5.0000000000000044</v>
      </c>
      <c r="U174" s="8">
        <f t="shared" si="59"/>
        <v>5.0000000000000044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9" si="60" xml:space="preserve"> IF((1 - (B316 - 1)/20)*100 &lt;= 100, IF((1 - (B316 - 1)/20)*100 &gt;= 0, (1 - (B316 - 1)/20)*100, 0), 100)</f>
        <v>0</v>
      </c>
      <c r="C176" s="8">
        <f t="shared" si="60"/>
        <v>0</v>
      </c>
      <c r="D176" s="8">
        <f t="shared" si="60"/>
        <v>0</v>
      </c>
      <c r="E176" s="8">
        <f t="shared" si="60"/>
        <v>0</v>
      </c>
      <c r="F176" s="8">
        <f t="shared" si="60"/>
        <v>0</v>
      </c>
      <c r="G176" s="8">
        <f t="shared" si="60"/>
        <v>0</v>
      </c>
      <c r="H176" s="8">
        <f t="shared" si="60"/>
        <v>0</v>
      </c>
      <c r="I176" s="8">
        <f t="shared" si="60"/>
        <v>0</v>
      </c>
      <c r="J176" s="26">
        <f t="shared" si="60"/>
        <v>0</v>
      </c>
      <c r="K176" s="8">
        <f t="shared" si="60"/>
        <v>0</v>
      </c>
      <c r="L176" s="28">
        <f t="shared" si="60"/>
        <v>0</v>
      </c>
      <c r="M176" s="8">
        <f t="shared" si="60"/>
        <v>0</v>
      </c>
      <c r="N176" s="8">
        <f t="shared" si="60"/>
        <v>0</v>
      </c>
      <c r="O176" s="8">
        <f t="shared" si="60"/>
        <v>0</v>
      </c>
      <c r="P176" s="8">
        <f t="shared" si="60"/>
        <v>0</v>
      </c>
      <c r="Q176" s="8">
        <f t="shared" si="60"/>
        <v>0</v>
      </c>
      <c r="R176" s="8">
        <f t="shared" si="60"/>
        <v>0</v>
      </c>
      <c r="S176" s="8">
        <f t="shared" si="60"/>
        <v>0</v>
      </c>
      <c r="T176" s="8">
        <f t="shared" si="60"/>
        <v>0</v>
      </c>
      <c r="U176" s="8">
        <f t="shared" si="60"/>
        <v>0</v>
      </c>
    </row>
    <row r="177" spans="1:21">
      <c r="A177" s="8" t="s">
        <v>64</v>
      </c>
      <c r="B177" s="8">
        <f t="shared" si="60"/>
        <v>0</v>
      </c>
      <c r="C177" s="8">
        <f t="shared" si="60"/>
        <v>0</v>
      </c>
      <c r="D177" s="8">
        <f t="shared" si="60"/>
        <v>0</v>
      </c>
      <c r="E177" s="8">
        <f t="shared" si="60"/>
        <v>0</v>
      </c>
      <c r="F177" s="8">
        <f t="shared" si="60"/>
        <v>0</v>
      </c>
      <c r="G177" s="8">
        <f t="shared" si="60"/>
        <v>0</v>
      </c>
      <c r="H177" s="8">
        <f t="shared" si="60"/>
        <v>0</v>
      </c>
      <c r="I177" s="8">
        <f t="shared" si="60"/>
        <v>0</v>
      </c>
      <c r="J177" s="26">
        <f t="shared" si="60"/>
        <v>0</v>
      </c>
      <c r="K177" s="8">
        <f t="shared" si="60"/>
        <v>0</v>
      </c>
      <c r="L177" s="28">
        <f t="shared" si="60"/>
        <v>0</v>
      </c>
      <c r="M177" s="8">
        <f t="shared" si="60"/>
        <v>0</v>
      </c>
      <c r="N177" s="8">
        <f t="shared" si="60"/>
        <v>0</v>
      </c>
      <c r="O177" s="8">
        <f t="shared" si="60"/>
        <v>0</v>
      </c>
      <c r="P177" s="8">
        <f t="shared" si="60"/>
        <v>0</v>
      </c>
      <c r="Q177" s="8">
        <f t="shared" si="60"/>
        <v>0</v>
      </c>
      <c r="R177" s="8">
        <f t="shared" si="60"/>
        <v>0</v>
      </c>
      <c r="S177" s="8">
        <f t="shared" si="60"/>
        <v>0</v>
      </c>
      <c r="T177" s="8">
        <f t="shared" si="60"/>
        <v>0</v>
      </c>
      <c r="U177" s="8">
        <f t="shared" si="60"/>
        <v>0</v>
      </c>
    </row>
    <row r="178" spans="1:21">
      <c r="A178" s="8" t="s">
        <v>65</v>
      </c>
      <c r="B178" s="8">
        <f t="shared" si="60"/>
        <v>0</v>
      </c>
      <c r="C178" s="8">
        <f t="shared" si="60"/>
        <v>0</v>
      </c>
      <c r="D178" s="8">
        <f t="shared" si="60"/>
        <v>0</v>
      </c>
      <c r="E178" s="8">
        <f t="shared" si="60"/>
        <v>0</v>
      </c>
      <c r="F178" s="8">
        <f t="shared" si="60"/>
        <v>0</v>
      </c>
      <c r="G178" s="8">
        <f t="shared" si="60"/>
        <v>0</v>
      </c>
      <c r="H178" s="8">
        <f t="shared" si="60"/>
        <v>0</v>
      </c>
      <c r="I178" s="8">
        <f t="shared" si="60"/>
        <v>0</v>
      </c>
      <c r="J178" s="26">
        <f t="shared" si="60"/>
        <v>0</v>
      </c>
      <c r="K178" s="8">
        <f t="shared" si="60"/>
        <v>0</v>
      </c>
      <c r="L178" s="28">
        <f t="shared" si="60"/>
        <v>0</v>
      </c>
      <c r="M178" s="8">
        <f t="shared" si="60"/>
        <v>0</v>
      </c>
      <c r="N178" s="8">
        <f t="shared" si="60"/>
        <v>0</v>
      </c>
      <c r="O178" s="8">
        <f t="shared" si="60"/>
        <v>0</v>
      </c>
      <c r="P178" s="8">
        <f t="shared" si="60"/>
        <v>0</v>
      </c>
      <c r="Q178" s="8">
        <f t="shared" si="60"/>
        <v>0</v>
      </c>
      <c r="R178" s="8">
        <f t="shared" si="60"/>
        <v>0</v>
      </c>
      <c r="S178" s="8">
        <f t="shared" si="60"/>
        <v>0</v>
      </c>
      <c r="T178" s="8">
        <f t="shared" si="60"/>
        <v>0</v>
      </c>
      <c r="U178" s="8">
        <f t="shared" si="60"/>
        <v>0</v>
      </c>
    </row>
    <row r="179" spans="1:21">
      <c r="A179" s="8" t="s">
        <v>66</v>
      </c>
      <c r="B179" s="8">
        <f t="shared" si="60"/>
        <v>0</v>
      </c>
      <c r="C179" s="8">
        <f t="shared" si="60"/>
        <v>0</v>
      </c>
      <c r="D179" s="8">
        <f t="shared" si="60"/>
        <v>0</v>
      </c>
      <c r="E179" s="8">
        <f t="shared" si="60"/>
        <v>0</v>
      </c>
      <c r="F179" s="8">
        <f t="shared" si="60"/>
        <v>0</v>
      </c>
      <c r="G179" s="8">
        <f t="shared" si="60"/>
        <v>0</v>
      </c>
      <c r="H179" s="8">
        <f t="shared" si="60"/>
        <v>0</v>
      </c>
      <c r="I179" s="8">
        <f t="shared" si="60"/>
        <v>0</v>
      </c>
      <c r="J179" s="26">
        <f t="shared" si="60"/>
        <v>0</v>
      </c>
      <c r="K179" s="8">
        <f t="shared" si="60"/>
        <v>0</v>
      </c>
      <c r="L179" s="28">
        <f t="shared" si="60"/>
        <v>0</v>
      </c>
      <c r="M179" s="8">
        <f t="shared" si="60"/>
        <v>0</v>
      </c>
      <c r="N179" s="8">
        <f t="shared" si="60"/>
        <v>0</v>
      </c>
      <c r="O179" s="8">
        <f t="shared" si="60"/>
        <v>0</v>
      </c>
      <c r="P179" s="8">
        <f t="shared" si="60"/>
        <v>0</v>
      </c>
      <c r="Q179" s="8">
        <f t="shared" si="60"/>
        <v>0</v>
      </c>
      <c r="R179" s="8">
        <f t="shared" si="60"/>
        <v>0</v>
      </c>
      <c r="S179" s="8">
        <f t="shared" si="60"/>
        <v>0</v>
      </c>
      <c r="T179" s="8">
        <f t="shared" si="60"/>
        <v>0</v>
      </c>
      <c r="U179" s="8">
        <f t="shared" si="60"/>
        <v>0</v>
      </c>
    </row>
    <row r="185" spans="1:21" ht="16.149999999999999" thickBot="1"/>
    <row r="186" spans="1:21" ht="24" thickTop="1" thickBot="1">
      <c r="A186" s="191" t="s">
        <v>146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147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61" xml:space="preserve"> B9</f>
        <v>12</v>
      </c>
      <c r="C190" s="55">
        <f t="shared" ref="C190:U195" si="62" xml:space="preserve"> (C9-B9)</f>
        <v>0</v>
      </c>
      <c r="D190" s="55">
        <f t="shared" si="62"/>
        <v>0</v>
      </c>
      <c r="E190" s="55">
        <f t="shared" si="62"/>
        <v>0</v>
      </c>
      <c r="F190" s="55">
        <f t="shared" si="62"/>
        <v>0</v>
      </c>
      <c r="G190" s="55">
        <f t="shared" si="62"/>
        <v>0</v>
      </c>
      <c r="H190" s="55">
        <f t="shared" si="62"/>
        <v>0</v>
      </c>
      <c r="I190" s="55">
        <f t="shared" si="62"/>
        <v>0</v>
      </c>
      <c r="J190" s="170">
        <f t="shared" si="62"/>
        <v>0</v>
      </c>
      <c r="K190" s="55">
        <f t="shared" si="62"/>
        <v>0</v>
      </c>
      <c r="L190" s="183">
        <f t="shared" si="62"/>
        <v>0</v>
      </c>
      <c r="M190" s="55">
        <f t="shared" si="62"/>
        <v>0</v>
      </c>
      <c r="N190" s="55">
        <f t="shared" si="62"/>
        <v>0</v>
      </c>
      <c r="O190" s="55">
        <f t="shared" si="62"/>
        <v>0</v>
      </c>
      <c r="P190" s="55">
        <f t="shared" si="62"/>
        <v>0</v>
      </c>
      <c r="Q190" s="55">
        <f t="shared" si="62"/>
        <v>0</v>
      </c>
      <c r="R190" s="55">
        <f t="shared" si="62"/>
        <v>0</v>
      </c>
      <c r="S190" s="55">
        <f t="shared" si="62"/>
        <v>0</v>
      </c>
      <c r="T190" s="55">
        <f t="shared" si="62"/>
        <v>0</v>
      </c>
      <c r="U190" s="55">
        <f t="shared" si="62"/>
        <v>0</v>
      </c>
    </row>
    <row r="191" spans="1:21">
      <c r="A191" s="7" t="s">
        <v>4</v>
      </c>
      <c r="B191" s="94">
        <f t="shared" si="61"/>
        <v>16</v>
      </c>
      <c r="C191" s="55">
        <f t="shared" si="62"/>
        <v>0</v>
      </c>
      <c r="D191" s="55">
        <f t="shared" si="62"/>
        <v>0</v>
      </c>
      <c r="E191" s="55">
        <f t="shared" si="62"/>
        <v>0</v>
      </c>
      <c r="F191" s="55">
        <f t="shared" si="62"/>
        <v>0</v>
      </c>
      <c r="G191" s="55">
        <f t="shared" si="62"/>
        <v>0</v>
      </c>
      <c r="H191" s="55">
        <f t="shared" si="62"/>
        <v>0</v>
      </c>
      <c r="I191" s="55">
        <f t="shared" si="62"/>
        <v>0</v>
      </c>
      <c r="J191" s="170">
        <f t="shared" si="62"/>
        <v>0</v>
      </c>
      <c r="K191" s="55">
        <f t="shared" si="62"/>
        <v>0</v>
      </c>
      <c r="L191" s="183">
        <f t="shared" si="62"/>
        <v>0</v>
      </c>
      <c r="M191" s="55">
        <f t="shared" si="62"/>
        <v>0</v>
      </c>
      <c r="N191" s="55">
        <f t="shared" si="62"/>
        <v>0</v>
      </c>
      <c r="O191" s="55">
        <f t="shared" si="62"/>
        <v>0</v>
      </c>
      <c r="P191" s="55">
        <f t="shared" si="62"/>
        <v>0</v>
      </c>
      <c r="Q191" s="55">
        <f t="shared" si="62"/>
        <v>0</v>
      </c>
      <c r="R191" s="55">
        <f t="shared" si="62"/>
        <v>0</v>
      </c>
      <c r="S191" s="55">
        <f t="shared" si="62"/>
        <v>0</v>
      </c>
      <c r="T191" s="55">
        <f t="shared" si="62"/>
        <v>0</v>
      </c>
      <c r="U191" s="55">
        <f t="shared" si="62"/>
        <v>0</v>
      </c>
    </row>
    <row r="192" spans="1:21">
      <c r="A192" s="7" t="s">
        <v>5</v>
      </c>
      <c r="B192" s="94">
        <f t="shared" si="61"/>
        <v>12</v>
      </c>
      <c r="C192" s="55">
        <f t="shared" si="62"/>
        <v>0</v>
      </c>
      <c r="D192" s="55">
        <f t="shared" si="62"/>
        <v>0</v>
      </c>
      <c r="E192" s="55">
        <f t="shared" si="62"/>
        <v>0</v>
      </c>
      <c r="F192" s="55">
        <f t="shared" si="62"/>
        <v>0</v>
      </c>
      <c r="G192" s="55">
        <f t="shared" si="62"/>
        <v>0</v>
      </c>
      <c r="H192" s="55">
        <f t="shared" si="62"/>
        <v>0</v>
      </c>
      <c r="I192" s="55">
        <f t="shared" si="62"/>
        <v>0</v>
      </c>
      <c r="J192" s="170">
        <f t="shared" si="62"/>
        <v>0</v>
      </c>
      <c r="K192" s="55">
        <f t="shared" si="62"/>
        <v>0</v>
      </c>
      <c r="L192" s="183">
        <f t="shared" si="62"/>
        <v>0</v>
      </c>
      <c r="M192" s="55">
        <f t="shared" si="62"/>
        <v>0</v>
      </c>
      <c r="N192" s="55">
        <f t="shared" si="62"/>
        <v>0</v>
      </c>
      <c r="O192" s="55">
        <f t="shared" si="62"/>
        <v>0</v>
      </c>
      <c r="P192" s="55">
        <f t="shared" si="62"/>
        <v>0</v>
      </c>
      <c r="Q192" s="55">
        <f t="shared" si="62"/>
        <v>1</v>
      </c>
      <c r="R192" s="55">
        <f t="shared" si="62"/>
        <v>0</v>
      </c>
      <c r="S192" s="55">
        <f t="shared" si="62"/>
        <v>0</v>
      </c>
      <c r="T192" s="55">
        <f t="shared" si="62"/>
        <v>0</v>
      </c>
      <c r="U192" s="55">
        <f t="shared" si="62"/>
        <v>1</v>
      </c>
    </row>
    <row r="193" spans="1:21">
      <c r="A193" s="7" t="s">
        <v>6</v>
      </c>
      <c r="B193" s="94">
        <f t="shared" si="61"/>
        <v>12</v>
      </c>
      <c r="C193" s="55">
        <f t="shared" si="62"/>
        <v>0</v>
      </c>
      <c r="D193" s="55">
        <f t="shared" si="62"/>
        <v>0</v>
      </c>
      <c r="E193" s="55">
        <f t="shared" si="62"/>
        <v>0</v>
      </c>
      <c r="F193" s="55">
        <f t="shared" si="62"/>
        <v>0</v>
      </c>
      <c r="G193" s="55">
        <f t="shared" si="62"/>
        <v>0</v>
      </c>
      <c r="H193" s="55">
        <f t="shared" si="62"/>
        <v>0</v>
      </c>
      <c r="I193" s="55">
        <f t="shared" si="62"/>
        <v>0</v>
      </c>
      <c r="J193" s="170">
        <f t="shared" si="62"/>
        <v>0</v>
      </c>
      <c r="K193" s="55">
        <f t="shared" si="62"/>
        <v>0</v>
      </c>
      <c r="L193" s="183">
        <f t="shared" si="62"/>
        <v>0</v>
      </c>
      <c r="M193" s="55">
        <f t="shared" si="62"/>
        <v>0</v>
      </c>
      <c r="N193" s="55">
        <f t="shared" si="62"/>
        <v>0</v>
      </c>
      <c r="O193" s="55">
        <f t="shared" si="62"/>
        <v>0</v>
      </c>
      <c r="P193" s="55">
        <f t="shared" si="62"/>
        <v>0</v>
      </c>
      <c r="Q193" s="55">
        <f t="shared" si="62"/>
        <v>0</v>
      </c>
      <c r="R193" s="55">
        <f t="shared" si="62"/>
        <v>0</v>
      </c>
      <c r="S193" s="55">
        <f t="shared" si="62"/>
        <v>0</v>
      </c>
      <c r="T193" s="55">
        <f t="shared" si="62"/>
        <v>0</v>
      </c>
      <c r="U193" s="55">
        <f t="shared" si="62"/>
        <v>0</v>
      </c>
    </row>
    <row r="194" spans="1:21">
      <c r="A194" s="7" t="s">
        <v>7</v>
      </c>
      <c r="B194" s="94">
        <f t="shared" si="61"/>
        <v>15</v>
      </c>
      <c r="C194" s="55">
        <f t="shared" si="62"/>
        <v>0</v>
      </c>
      <c r="D194" s="55">
        <f t="shared" si="62"/>
        <v>0</v>
      </c>
      <c r="E194" s="55">
        <f t="shared" si="62"/>
        <v>0</v>
      </c>
      <c r="F194" s="55">
        <f t="shared" si="62"/>
        <v>0</v>
      </c>
      <c r="G194" s="55">
        <f t="shared" si="62"/>
        <v>0</v>
      </c>
      <c r="H194" s="55">
        <f t="shared" si="62"/>
        <v>0</v>
      </c>
      <c r="I194" s="55">
        <f t="shared" si="62"/>
        <v>1</v>
      </c>
      <c r="J194" s="170">
        <f t="shared" si="62"/>
        <v>0</v>
      </c>
      <c r="K194" s="55">
        <f t="shared" si="62"/>
        <v>0</v>
      </c>
      <c r="L194" s="183">
        <f t="shared" si="62"/>
        <v>0</v>
      </c>
      <c r="M194" s="55">
        <f t="shared" si="62"/>
        <v>0</v>
      </c>
      <c r="N194" s="55">
        <f t="shared" si="62"/>
        <v>0</v>
      </c>
      <c r="O194" s="55">
        <f t="shared" si="62"/>
        <v>0</v>
      </c>
      <c r="P194" s="55">
        <f t="shared" si="62"/>
        <v>0</v>
      </c>
      <c r="Q194" s="55">
        <f t="shared" si="62"/>
        <v>0</v>
      </c>
      <c r="R194" s="55">
        <f t="shared" si="62"/>
        <v>0</v>
      </c>
      <c r="S194" s="55">
        <f t="shared" si="62"/>
        <v>0</v>
      </c>
      <c r="T194" s="55">
        <f t="shared" si="62"/>
        <v>0</v>
      </c>
      <c r="U194" s="55">
        <f t="shared" si="62"/>
        <v>0</v>
      </c>
    </row>
    <row r="195" spans="1:21">
      <c r="A195" s="64" t="s">
        <v>8</v>
      </c>
      <c r="B195" s="94">
        <f t="shared" si="61"/>
        <v>15</v>
      </c>
      <c r="C195" s="55">
        <f t="shared" si="62"/>
        <v>0</v>
      </c>
      <c r="D195" s="55">
        <f t="shared" si="62"/>
        <v>0</v>
      </c>
      <c r="E195" s="55">
        <f t="shared" si="62"/>
        <v>0</v>
      </c>
      <c r="F195" s="55">
        <f t="shared" si="62"/>
        <v>0</v>
      </c>
      <c r="G195" s="55">
        <f t="shared" si="62"/>
        <v>0</v>
      </c>
      <c r="H195" s="55">
        <f t="shared" si="62"/>
        <v>0</v>
      </c>
      <c r="I195" s="55">
        <f t="shared" si="62"/>
        <v>0</v>
      </c>
      <c r="J195" s="170">
        <f t="shared" si="62"/>
        <v>0</v>
      </c>
      <c r="K195" s="55">
        <f t="shared" si="62"/>
        <v>0</v>
      </c>
      <c r="L195" s="183">
        <f t="shared" si="62"/>
        <v>0</v>
      </c>
      <c r="M195" s="55">
        <f t="shared" si="62"/>
        <v>1</v>
      </c>
      <c r="N195" s="55">
        <f t="shared" si="62"/>
        <v>0</v>
      </c>
      <c r="O195" s="55">
        <f t="shared" si="62"/>
        <v>0</v>
      </c>
      <c r="P195" s="55">
        <f t="shared" si="62"/>
        <v>0</v>
      </c>
      <c r="Q195" s="55">
        <f t="shared" si="62"/>
        <v>0</v>
      </c>
      <c r="R195" s="55">
        <f t="shared" si="62"/>
        <v>0</v>
      </c>
      <c r="S195" s="55">
        <f t="shared" si="62"/>
        <v>0</v>
      </c>
      <c r="T195" s="55">
        <f t="shared" si="62"/>
        <v>0</v>
      </c>
      <c r="U195" s="55">
        <f t="shared" si="62"/>
        <v>0</v>
      </c>
    </row>
    <row r="196" spans="1:21" ht="18">
      <c r="A196" s="128" t="s">
        <v>144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63" xml:space="preserve"> B16</f>
        <v>0</v>
      </c>
      <c r="C197" s="73">
        <f t="shared" ref="C197:U204" si="64" xml:space="preserve"> (C16-B16)*C89</f>
        <v>0</v>
      </c>
      <c r="D197" s="73">
        <f t="shared" si="64"/>
        <v>0</v>
      </c>
      <c r="E197" s="73">
        <f t="shared" si="64"/>
        <v>0</v>
      </c>
      <c r="F197" s="73">
        <f t="shared" si="64"/>
        <v>0</v>
      </c>
      <c r="G197" s="73">
        <f t="shared" si="64"/>
        <v>0</v>
      </c>
      <c r="H197" s="73">
        <f t="shared" si="64"/>
        <v>0</v>
      </c>
      <c r="I197" s="73">
        <f t="shared" si="64"/>
        <v>0</v>
      </c>
      <c r="J197" s="151">
        <f t="shared" si="64"/>
        <v>0</v>
      </c>
      <c r="K197" s="23">
        <f t="shared" si="64"/>
        <v>0</v>
      </c>
      <c r="L197" s="182">
        <f t="shared" si="64"/>
        <v>0</v>
      </c>
      <c r="M197" s="73">
        <f t="shared" si="64"/>
        <v>0</v>
      </c>
      <c r="N197" s="73">
        <f t="shared" si="64"/>
        <v>0</v>
      </c>
      <c r="O197" s="73">
        <f t="shared" si="64"/>
        <v>0</v>
      </c>
      <c r="P197" s="73">
        <f t="shared" si="64"/>
        <v>0</v>
      </c>
      <c r="Q197" s="73">
        <f t="shared" si="64"/>
        <v>0</v>
      </c>
      <c r="R197" s="73">
        <f t="shared" si="64"/>
        <v>0</v>
      </c>
      <c r="S197" s="73">
        <f t="shared" si="64"/>
        <v>0</v>
      </c>
      <c r="T197" s="73">
        <f t="shared" si="64"/>
        <v>0</v>
      </c>
      <c r="U197" s="73">
        <f t="shared" si="64"/>
        <v>0</v>
      </c>
    </row>
    <row r="198" spans="1:21">
      <c r="A198" s="66" t="s">
        <v>11</v>
      </c>
      <c r="B198" s="23">
        <f t="shared" si="63"/>
        <v>0</v>
      </c>
      <c r="C198" s="73">
        <f t="shared" si="64"/>
        <v>0</v>
      </c>
      <c r="D198" s="73">
        <f t="shared" si="64"/>
        <v>0</v>
      </c>
      <c r="E198" s="73">
        <f t="shared" si="64"/>
        <v>0</v>
      </c>
      <c r="F198" s="73">
        <f t="shared" si="64"/>
        <v>0</v>
      </c>
      <c r="G198" s="73">
        <f t="shared" si="64"/>
        <v>0</v>
      </c>
      <c r="H198" s="73">
        <f t="shared" si="64"/>
        <v>0</v>
      </c>
      <c r="I198" s="73">
        <f t="shared" si="64"/>
        <v>0</v>
      </c>
      <c r="J198" s="151">
        <f t="shared" si="64"/>
        <v>0</v>
      </c>
      <c r="K198" s="23">
        <f t="shared" si="64"/>
        <v>0</v>
      </c>
      <c r="L198" s="182">
        <f t="shared" si="64"/>
        <v>0</v>
      </c>
      <c r="M198" s="73">
        <f t="shared" si="64"/>
        <v>0</v>
      </c>
      <c r="N198" s="73">
        <f t="shared" si="64"/>
        <v>0</v>
      </c>
      <c r="O198" s="73">
        <f t="shared" si="64"/>
        <v>0</v>
      </c>
      <c r="P198" s="73">
        <f t="shared" si="64"/>
        <v>0</v>
      </c>
      <c r="Q198" s="73">
        <f t="shared" si="64"/>
        <v>0</v>
      </c>
      <c r="R198" s="73">
        <f t="shared" si="64"/>
        <v>0</v>
      </c>
      <c r="S198" s="73">
        <f t="shared" si="64"/>
        <v>0</v>
      </c>
      <c r="T198" s="73">
        <f t="shared" si="64"/>
        <v>0</v>
      </c>
      <c r="U198" s="73">
        <f t="shared" si="64"/>
        <v>0</v>
      </c>
    </row>
    <row r="199" spans="1:21">
      <c r="A199" s="66" t="s">
        <v>12</v>
      </c>
      <c r="B199" s="23">
        <f t="shared" si="63"/>
        <v>0</v>
      </c>
      <c r="C199" s="73">
        <f t="shared" si="64"/>
        <v>0</v>
      </c>
      <c r="D199" s="73">
        <f t="shared" si="64"/>
        <v>0</v>
      </c>
      <c r="E199" s="73">
        <f t="shared" si="64"/>
        <v>0</v>
      </c>
      <c r="F199" s="73">
        <f t="shared" si="64"/>
        <v>0</v>
      </c>
      <c r="G199" s="73">
        <f t="shared" si="64"/>
        <v>0</v>
      </c>
      <c r="H199" s="73">
        <f t="shared" si="64"/>
        <v>0</v>
      </c>
      <c r="I199" s="73">
        <f t="shared" si="64"/>
        <v>0</v>
      </c>
      <c r="J199" s="151">
        <f t="shared" si="64"/>
        <v>0</v>
      </c>
      <c r="K199" s="23">
        <f t="shared" si="64"/>
        <v>0</v>
      </c>
      <c r="L199" s="182">
        <f t="shared" si="64"/>
        <v>0</v>
      </c>
      <c r="M199" s="73">
        <f t="shared" si="64"/>
        <v>0</v>
      </c>
      <c r="N199" s="73">
        <f t="shared" si="64"/>
        <v>0</v>
      </c>
      <c r="O199" s="73">
        <f t="shared" si="64"/>
        <v>0</v>
      </c>
      <c r="P199" s="73">
        <f t="shared" si="64"/>
        <v>0</v>
      </c>
      <c r="Q199" s="73">
        <f t="shared" si="64"/>
        <v>0</v>
      </c>
      <c r="R199" s="73">
        <f t="shared" si="64"/>
        <v>0</v>
      </c>
      <c r="S199" s="73">
        <f t="shared" si="64"/>
        <v>0</v>
      </c>
      <c r="T199" s="73">
        <f t="shared" si="64"/>
        <v>0</v>
      </c>
      <c r="U199" s="73">
        <f t="shared" si="64"/>
        <v>0</v>
      </c>
    </row>
    <row r="200" spans="1:21">
      <c r="A200" s="66" t="s">
        <v>13</v>
      </c>
      <c r="B200" s="23">
        <f t="shared" si="63"/>
        <v>5</v>
      </c>
      <c r="C200" s="73">
        <f t="shared" si="64"/>
        <v>0</v>
      </c>
      <c r="D200" s="73">
        <f t="shared" si="64"/>
        <v>0</v>
      </c>
      <c r="E200" s="73">
        <f t="shared" si="64"/>
        <v>0</v>
      </c>
      <c r="F200" s="73">
        <f t="shared" si="64"/>
        <v>0</v>
      </c>
      <c r="G200" s="73">
        <f t="shared" si="64"/>
        <v>0</v>
      </c>
      <c r="H200" s="73">
        <f t="shared" si="64"/>
        <v>1</v>
      </c>
      <c r="I200" s="73">
        <f t="shared" si="64"/>
        <v>1</v>
      </c>
      <c r="J200" s="151">
        <f t="shared" si="64"/>
        <v>1</v>
      </c>
      <c r="K200" s="23">
        <f t="shared" si="64"/>
        <v>1</v>
      </c>
      <c r="L200" s="182">
        <f t="shared" si="64"/>
        <v>1</v>
      </c>
      <c r="M200" s="73">
        <f t="shared" si="64"/>
        <v>1</v>
      </c>
      <c r="N200" s="73">
        <f t="shared" si="64"/>
        <v>1</v>
      </c>
      <c r="O200" s="73">
        <f t="shared" si="64"/>
        <v>1</v>
      </c>
      <c r="P200" s="73">
        <f t="shared" si="64"/>
        <v>1</v>
      </c>
      <c r="Q200" s="73">
        <f t="shared" si="64"/>
        <v>1</v>
      </c>
      <c r="R200" s="73">
        <f t="shared" si="64"/>
        <v>1</v>
      </c>
      <c r="S200" s="73">
        <f t="shared" si="64"/>
        <v>1</v>
      </c>
      <c r="T200" s="73">
        <f t="shared" si="64"/>
        <v>1</v>
      </c>
      <c r="U200" s="73">
        <f t="shared" si="64"/>
        <v>1</v>
      </c>
    </row>
    <row r="201" spans="1:21">
      <c r="A201" s="66" t="s">
        <v>24</v>
      </c>
      <c r="B201" s="23">
        <f t="shared" si="63"/>
        <v>0</v>
      </c>
      <c r="C201" s="73">
        <f t="shared" si="64"/>
        <v>0</v>
      </c>
      <c r="D201" s="73">
        <f t="shared" si="64"/>
        <v>0</v>
      </c>
      <c r="E201" s="73">
        <f t="shared" si="64"/>
        <v>0</v>
      </c>
      <c r="F201" s="73">
        <f t="shared" si="64"/>
        <v>0</v>
      </c>
      <c r="G201" s="73">
        <f t="shared" si="64"/>
        <v>0</v>
      </c>
      <c r="H201" s="73">
        <f t="shared" si="64"/>
        <v>0</v>
      </c>
      <c r="I201" s="73">
        <f t="shared" si="64"/>
        <v>0</v>
      </c>
      <c r="J201" s="151">
        <f t="shared" si="64"/>
        <v>0</v>
      </c>
      <c r="K201" s="23">
        <f t="shared" si="64"/>
        <v>0</v>
      </c>
      <c r="L201" s="182">
        <f t="shared" si="64"/>
        <v>0</v>
      </c>
      <c r="M201" s="73">
        <f t="shared" si="64"/>
        <v>0</v>
      </c>
      <c r="N201" s="73">
        <f t="shared" si="64"/>
        <v>0</v>
      </c>
      <c r="O201" s="73">
        <f t="shared" si="64"/>
        <v>0</v>
      </c>
      <c r="P201" s="73">
        <f t="shared" si="64"/>
        <v>0</v>
      </c>
      <c r="Q201" s="73">
        <f t="shared" si="64"/>
        <v>0</v>
      </c>
      <c r="R201" s="73">
        <f t="shared" si="64"/>
        <v>0</v>
      </c>
      <c r="S201" s="73">
        <f t="shared" si="64"/>
        <v>0</v>
      </c>
      <c r="T201" s="73">
        <f t="shared" si="64"/>
        <v>0</v>
      </c>
      <c r="U201" s="73">
        <f t="shared" si="64"/>
        <v>0</v>
      </c>
    </row>
    <row r="202" spans="1:21">
      <c r="A202" s="66" t="s">
        <v>14</v>
      </c>
      <c r="B202" s="23">
        <f t="shared" si="63"/>
        <v>0</v>
      </c>
      <c r="C202" s="73">
        <f t="shared" si="64"/>
        <v>0</v>
      </c>
      <c r="D202" s="73">
        <f t="shared" si="64"/>
        <v>0</v>
      </c>
      <c r="E202" s="73">
        <f t="shared" si="64"/>
        <v>0</v>
      </c>
      <c r="F202" s="73">
        <f t="shared" si="64"/>
        <v>0</v>
      </c>
      <c r="G202" s="73">
        <f t="shared" si="64"/>
        <v>0</v>
      </c>
      <c r="H202" s="73">
        <f t="shared" si="64"/>
        <v>0</v>
      </c>
      <c r="I202" s="73">
        <f t="shared" si="64"/>
        <v>0</v>
      </c>
      <c r="J202" s="151">
        <f t="shared" si="64"/>
        <v>0</v>
      </c>
      <c r="K202" s="23">
        <f t="shared" si="64"/>
        <v>0</v>
      </c>
      <c r="L202" s="182">
        <f t="shared" si="64"/>
        <v>0</v>
      </c>
      <c r="M202" s="73">
        <f t="shared" si="64"/>
        <v>0</v>
      </c>
      <c r="N202" s="73">
        <f t="shared" si="64"/>
        <v>0</v>
      </c>
      <c r="O202" s="73">
        <f t="shared" si="64"/>
        <v>0</v>
      </c>
      <c r="P202" s="73">
        <f t="shared" si="64"/>
        <v>0</v>
      </c>
      <c r="Q202" s="73">
        <f t="shared" si="64"/>
        <v>0</v>
      </c>
      <c r="R202" s="73">
        <f t="shared" si="64"/>
        <v>0</v>
      </c>
      <c r="S202" s="73">
        <f t="shared" si="64"/>
        <v>0</v>
      </c>
      <c r="T202" s="73">
        <f t="shared" si="64"/>
        <v>0</v>
      </c>
      <c r="U202" s="73">
        <f t="shared" si="64"/>
        <v>0</v>
      </c>
    </row>
    <row r="203" spans="1:21">
      <c r="A203" s="66" t="s">
        <v>15</v>
      </c>
      <c r="B203" s="23">
        <f t="shared" si="63"/>
        <v>0</v>
      </c>
      <c r="C203" s="73">
        <f t="shared" si="64"/>
        <v>0</v>
      </c>
      <c r="D203" s="73">
        <f t="shared" si="64"/>
        <v>0</v>
      </c>
      <c r="E203" s="73">
        <f t="shared" si="64"/>
        <v>0</v>
      </c>
      <c r="F203" s="73">
        <f t="shared" si="64"/>
        <v>0</v>
      </c>
      <c r="G203" s="73">
        <f t="shared" si="64"/>
        <v>0</v>
      </c>
      <c r="H203" s="73">
        <f t="shared" si="64"/>
        <v>0</v>
      </c>
      <c r="I203" s="73">
        <f t="shared" si="64"/>
        <v>0</v>
      </c>
      <c r="J203" s="151">
        <f t="shared" si="64"/>
        <v>0</v>
      </c>
      <c r="K203" s="23">
        <f t="shared" si="64"/>
        <v>0</v>
      </c>
      <c r="L203" s="182">
        <f t="shared" si="64"/>
        <v>0</v>
      </c>
      <c r="M203" s="73">
        <f t="shared" si="64"/>
        <v>0</v>
      </c>
      <c r="N203" s="73">
        <f t="shared" si="64"/>
        <v>0</v>
      </c>
      <c r="O203" s="73">
        <f t="shared" si="64"/>
        <v>0</v>
      </c>
      <c r="P203" s="73">
        <f t="shared" si="64"/>
        <v>0</v>
      </c>
      <c r="Q203" s="73">
        <f t="shared" si="64"/>
        <v>0</v>
      </c>
      <c r="R203" s="73">
        <f t="shared" si="64"/>
        <v>0</v>
      </c>
      <c r="S203" s="73">
        <f t="shared" si="64"/>
        <v>0</v>
      </c>
      <c r="T203" s="73">
        <f t="shared" si="64"/>
        <v>0</v>
      </c>
      <c r="U203" s="73">
        <f t="shared" si="64"/>
        <v>0</v>
      </c>
    </row>
    <row r="204" spans="1:21">
      <c r="A204" s="66" t="s">
        <v>16</v>
      </c>
      <c r="B204" s="23">
        <f t="shared" si="63"/>
        <v>4</v>
      </c>
      <c r="C204" s="73">
        <f t="shared" si="64"/>
        <v>0</v>
      </c>
      <c r="D204" s="73">
        <f t="shared" si="64"/>
        <v>0</v>
      </c>
      <c r="E204" s="73">
        <f t="shared" si="64"/>
        <v>0</v>
      </c>
      <c r="F204" s="73">
        <f t="shared" si="64"/>
        <v>0</v>
      </c>
      <c r="G204" s="73">
        <f t="shared" si="64"/>
        <v>0</v>
      </c>
      <c r="H204" s="73">
        <f t="shared" si="64"/>
        <v>0</v>
      </c>
      <c r="I204" s="73">
        <f t="shared" si="64"/>
        <v>0</v>
      </c>
      <c r="J204" s="151">
        <f t="shared" si="64"/>
        <v>0</v>
      </c>
      <c r="K204" s="23">
        <f t="shared" si="64"/>
        <v>0</v>
      </c>
      <c r="L204" s="182">
        <f t="shared" si="64"/>
        <v>0</v>
      </c>
      <c r="M204" s="73">
        <f t="shared" si="64"/>
        <v>0</v>
      </c>
      <c r="N204" s="73">
        <f t="shared" si="64"/>
        <v>0</v>
      </c>
      <c r="O204" s="73">
        <f t="shared" si="64"/>
        <v>0</v>
      </c>
      <c r="P204" s="73">
        <f t="shared" si="64"/>
        <v>0</v>
      </c>
      <c r="Q204" s="73">
        <f t="shared" si="64"/>
        <v>0</v>
      </c>
      <c r="R204" s="73">
        <f t="shared" si="64"/>
        <v>0</v>
      </c>
      <c r="S204" s="73">
        <f t="shared" si="64"/>
        <v>0</v>
      </c>
      <c r="T204" s="73">
        <f t="shared" si="64"/>
        <v>0</v>
      </c>
      <c r="U204" s="73">
        <f t="shared" si="64"/>
        <v>0</v>
      </c>
    </row>
    <row r="206" spans="1:21">
      <c r="A206" s="88" t="s">
        <v>132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122</v>
      </c>
      <c r="B207" s="23">
        <f t="shared" ref="B207:U207" si="65">5 + B220 + B219 + B7</f>
        <v>10</v>
      </c>
      <c r="C207" s="23">
        <f t="shared" si="65"/>
        <v>11</v>
      </c>
      <c r="D207" s="23">
        <f t="shared" si="65"/>
        <v>12</v>
      </c>
      <c r="E207" s="23">
        <f t="shared" si="65"/>
        <v>13</v>
      </c>
      <c r="F207" s="23">
        <f t="shared" si="65"/>
        <v>14</v>
      </c>
      <c r="G207" s="23">
        <f t="shared" si="65"/>
        <v>15</v>
      </c>
      <c r="H207" s="23">
        <f t="shared" si="65"/>
        <v>16</v>
      </c>
      <c r="I207" s="23">
        <f t="shared" si="65"/>
        <v>18</v>
      </c>
      <c r="J207" s="27">
        <f t="shared" si="65"/>
        <v>19</v>
      </c>
      <c r="K207" s="23">
        <f t="shared" si="65"/>
        <v>20</v>
      </c>
      <c r="L207" s="76">
        <f t="shared" si="65"/>
        <v>21</v>
      </c>
      <c r="M207" s="23">
        <f t="shared" si="65"/>
        <v>23</v>
      </c>
      <c r="N207" s="23">
        <f t="shared" si="65"/>
        <v>24</v>
      </c>
      <c r="O207" s="23">
        <f t="shared" si="65"/>
        <v>25</v>
      </c>
      <c r="P207" s="23">
        <f t="shared" si="65"/>
        <v>26</v>
      </c>
      <c r="Q207" s="23">
        <f t="shared" si="65"/>
        <v>27</v>
      </c>
      <c r="R207" s="23">
        <f t="shared" si="65"/>
        <v>28</v>
      </c>
      <c r="S207" s="23">
        <f t="shared" si="65"/>
        <v>29</v>
      </c>
      <c r="T207" s="23">
        <f t="shared" si="65"/>
        <v>30</v>
      </c>
      <c r="U207" s="23">
        <f t="shared" si="65"/>
        <v>31</v>
      </c>
    </row>
    <row r="208" spans="1:21">
      <c r="A208" s="74" t="s">
        <v>123</v>
      </c>
      <c r="B208" s="23">
        <f t="shared" ref="B208:U208" si="66" xml:space="preserve"> 10 + B220 + B219 + B7</f>
        <v>15</v>
      </c>
      <c r="C208" s="23">
        <f t="shared" si="66"/>
        <v>16</v>
      </c>
      <c r="D208" s="23">
        <f t="shared" si="66"/>
        <v>17</v>
      </c>
      <c r="E208" s="23">
        <f t="shared" si="66"/>
        <v>18</v>
      </c>
      <c r="F208" s="23">
        <f t="shared" si="66"/>
        <v>19</v>
      </c>
      <c r="G208" s="23">
        <f t="shared" si="66"/>
        <v>20</v>
      </c>
      <c r="H208" s="23">
        <f t="shared" si="66"/>
        <v>21</v>
      </c>
      <c r="I208" s="23">
        <f t="shared" si="66"/>
        <v>23</v>
      </c>
      <c r="J208" s="27">
        <f t="shared" si="66"/>
        <v>24</v>
      </c>
      <c r="K208" s="23">
        <f t="shared" si="66"/>
        <v>25</v>
      </c>
      <c r="L208" s="76">
        <f t="shared" si="66"/>
        <v>26</v>
      </c>
      <c r="M208" s="23">
        <f t="shared" si="66"/>
        <v>28</v>
      </c>
      <c r="N208" s="23">
        <f t="shared" si="66"/>
        <v>29</v>
      </c>
      <c r="O208" s="23">
        <f t="shared" si="66"/>
        <v>30</v>
      </c>
      <c r="P208" s="23">
        <f t="shared" si="66"/>
        <v>31</v>
      </c>
      <c r="Q208" s="23">
        <f t="shared" si="66"/>
        <v>32</v>
      </c>
      <c r="R208" s="23">
        <f t="shared" si="66"/>
        <v>33</v>
      </c>
      <c r="S208" s="23">
        <f t="shared" si="66"/>
        <v>34</v>
      </c>
      <c r="T208" s="23">
        <f t="shared" si="66"/>
        <v>35</v>
      </c>
      <c r="U208" s="23">
        <f t="shared" si="66"/>
        <v>36</v>
      </c>
    </row>
    <row r="209" spans="1:21">
      <c r="A209" s="74" t="s">
        <v>124</v>
      </c>
      <c r="B209" s="8">
        <f t="shared" ref="B209:T209" si="67" xml:space="preserve"> 10 + B219 + B46</f>
        <v>18</v>
      </c>
      <c r="C209" s="8">
        <f t="shared" si="67"/>
        <v>18</v>
      </c>
      <c r="D209" s="8">
        <f t="shared" si="67"/>
        <v>18</v>
      </c>
      <c r="E209" s="8">
        <f t="shared" si="67"/>
        <v>18</v>
      </c>
      <c r="F209" s="8">
        <f t="shared" si="67"/>
        <v>18</v>
      </c>
      <c r="G209" s="8">
        <f t="shared" si="67"/>
        <v>18</v>
      </c>
      <c r="H209" s="8">
        <f t="shared" si="67"/>
        <v>18</v>
      </c>
      <c r="I209" s="8">
        <f t="shared" si="67"/>
        <v>20</v>
      </c>
      <c r="J209" s="8">
        <f t="shared" si="67"/>
        <v>20</v>
      </c>
      <c r="K209" s="8">
        <f t="shared" si="67"/>
        <v>20</v>
      </c>
      <c r="L209" s="8">
        <f t="shared" si="67"/>
        <v>20</v>
      </c>
      <c r="M209" s="8">
        <f t="shared" si="67"/>
        <v>20</v>
      </c>
      <c r="N209" s="8">
        <f t="shared" si="67"/>
        <v>20</v>
      </c>
      <c r="O209" s="8">
        <f t="shared" si="67"/>
        <v>20</v>
      </c>
      <c r="P209" s="8">
        <f t="shared" si="67"/>
        <v>20</v>
      </c>
      <c r="Q209" s="8">
        <f t="shared" si="67"/>
        <v>20</v>
      </c>
      <c r="R209" s="8">
        <f t="shared" si="67"/>
        <v>20</v>
      </c>
      <c r="S209" s="8">
        <f t="shared" si="67"/>
        <v>20</v>
      </c>
      <c r="T209" s="8">
        <f t="shared" si="67"/>
        <v>20</v>
      </c>
      <c r="U209" s="8">
        <f xml:space="preserve"> 10 + U219 + U46</f>
        <v>20</v>
      </c>
    </row>
    <row r="210" spans="1:21">
      <c r="A210" s="74" t="s">
        <v>125</v>
      </c>
      <c r="B210" s="8">
        <f t="shared" ref="B210:T210" si="68" xml:space="preserve"> 20 + B219 + 2*B46</f>
        <v>34</v>
      </c>
      <c r="C210" s="8">
        <f t="shared" si="68"/>
        <v>34</v>
      </c>
      <c r="D210" s="8">
        <f t="shared" si="68"/>
        <v>34</v>
      </c>
      <c r="E210" s="8">
        <f t="shared" si="68"/>
        <v>34</v>
      </c>
      <c r="F210" s="8">
        <f t="shared" si="68"/>
        <v>34</v>
      </c>
      <c r="G210" s="8">
        <f t="shared" si="68"/>
        <v>34</v>
      </c>
      <c r="H210" s="8">
        <f t="shared" si="68"/>
        <v>34</v>
      </c>
      <c r="I210" s="8">
        <f t="shared" si="68"/>
        <v>37</v>
      </c>
      <c r="J210" s="8">
        <f t="shared" si="68"/>
        <v>37</v>
      </c>
      <c r="K210" s="8">
        <f t="shared" si="68"/>
        <v>37</v>
      </c>
      <c r="L210" s="8">
        <f t="shared" si="68"/>
        <v>37</v>
      </c>
      <c r="M210" s="8">
        <f t="shared" si="68"/>
        <v>37</v>
      </c>
      <c r="N210" s="8">
        <f t="shared" si="68"/>
        <v>37</v>
      </c>
      <c r="O210" s="8">
        <f t="shared" si="68"/>
        <v>37</v>
      </c>
      <c r="P210" s="8">
        <f t="shared" si="68"/>
        <v>37</v>
      </c>
      <c r="Q210" s="8">
        <f t="shared" si="68"/>
        <v>37</v>
      </c>
      <c r="R210" s="8">
        <f t="shared" si="68"/>
        <v>37</v>
      </c>
      <c r="S210" s="8">
        <f t="shared" si="68"/>
        <v>37</v>
      </c>
      <c r="T210" s="8">
        <f t="shared" si="68"/>
        <v>37</v>
      </c>
      <c r="U210" s="8">
        <f xml:space="preserve"> 20 + U219 + 2*U46</f>
        <v>37</v>
      </c>
    </row>
    <row r="211" spans="1:21">
      <c r="A211" s="74" t="s">
        <v>126</v>
      </c>
      <c r="B211" s="8">
        <f t="shared" ref="B211:T211" si="69" xml:space="preserve"> 30 + B219 + 3*B46</f>
        <v>50</v>
      </c>
      <c r="C211" s="8">
        <f t="shared" si="69"/>
        <v>50</v>
      </c>
      <c r="D211" s="8">
        <f t="shared" si="69"/>
        <v>50</v>
      </c>
      <c r="E211" s="8">
        <f t="shared" si="69"/>
        <v>50</v>
      </c>
      <c r="F211" s="8">
        <f t="shared" si="69"/>
        <v>50</v>
      </c>
      <c r="G211" s="8">
        <f t="shared" si="69"/>
        <v>50</v>
      </c>
      <c r="H211" s="8">
        <f t="shared" si="69"/>
        <v>50</v>
      </c>
      <c r="I211" s="8">
        <f t="shared" si="69"/>
        <v>54</v>
      </c>
      <c r="J211" s="8">
        <f t="shared" si="69"/>
        <v>54</v>
      </c>
      <c r="K211" s="8">
        <f t="shared" si="69"/>
        <v>54</v>
      </c>
      <c r="L211" s="8">
        <f t="shared" si="69"/>
        <v>54</v>
      </c>
      <c r="M211" s="8">
        <f t="shared" si="69"/>
        <v>54</v>
      </c>
      <c r="N211" s="8">
        <f t="shared" si="69"/>
        <v>54</v>
      </c>
      <c r="O211" s="8">
        <f t="shared" si="69"/>
        <v>54</v>
      </c>
      <c r="P211" s="8">
        <f t="shared" si="69"/>
        <v>54</v>
      </c>
      <c r="Q211" s="8">
        <f t="shared" si="69"/>
        <v>54</v>
      </c>
      <c r="R211" s="8">
        <f t="shared" si="69"/>
        <v>54</v>
      </c>
      <c r="S211" s="8">
        <f t="shared" si="69"/>
        <v>54</v>
      </c>
      <c r="T211" s="8">
        <f t="shared" si="69"/>
        <v>54</v>
      </c>
      <c r="U211" s="8">
        <f xml:space="preserve"> 30 + U219 + 3*U46</f>
        <v>54</v>
      </c>
    </row>
    <row r="213" spans="1:21">
      <c r="A213" s="60" t="s">
        <v>46</v>
      </c>
      <c r="B213" s="61">
        <f t="shared" ref="B213:U213" si="70" xml:space="preserve"> IF(OR(B3="Soldier",B3="Guardian",B3="Consular",B3="Combat"),1,0) + IF(OR(B3="Sentinel",B3="Expert"),2,0) + IF(B3="Scout",3,0) + IF(OR(B3="Scoundrel"),4,0)</f>
        <v>1</v>
      </c>
      <c r="C213" s="61">
        <f t="shared" si="70"/>
        <v>1</v>
      </c>
      <c r="D213" s="61">
        <f t="shared" si="70"/>
        <v>1</v>
      </c>
      <c r="E213" s="61">
        <f t="shared" si="70"/>
        <v>1</v>
      </c>
      <c r="F213" s="61">
        <f t="shared" si="70"/>
        <v>1</v>
      </c>
      <c r="G213" s="61">
        <f t="shared" si="70"/>
        <v>1</v>
      </c>
      <c r="H213" s="61">
        <f t="shared" si="70"/>
        <v>1</v>
      </c>
      <c r="I213" s="61">
        <f t="shared" si="70"/>
        <v>1</v>
      </c>
      <c r="J213" s="100">
        <f t="shared" si="70"/>
        <v>1</v>
      </c>
      <c r="K213" s="61">
        <f t="shared" si="70"/>
        <v>1</v>
      </c>
      <c r="L213" s="184">
        <f t="shared" si="70"/>
        <v>1</v>
      </c>
      <c r="M213" s="61">
        <f t="shared" si="70"/>
        <v>1</v>
      </c>
      <c r="N213" s="61">
        <f t="shared" si="70"/>
        <v>1</v>
      </c>
      <c r="O213" s="61">
        <f t="shared" si="70"/>
        <v>1</v>
      </c>
      <c r="P213" s="61">
        <f t="shared" si="70"/>
        <v>1</v>
      </c>
      <c r="Q213" s="61">
        <f t="shared" si="70"/>
        <v>1</v>
      </c>
      <c r="R213" s="61">
        <f t="shared" si="70"/>
        <v>1</v>
      </c>
      <c r="S213" s="61">
        <f t="shared" si="70"/>
        <v>1</v>
      </c>
      <c r="T213" s="61">
        <f t="shared" si="70"/>
        <v>1</v>
      </c>
      <c r="U213" s="61">
        <f t="shared" si="70"/>
        <v>1</v>
      </c>
    </row>
    <row r="214" spans="1:21" ht="17.649999999999999">
      <c r="A214" s="33" t="s">
        <v>155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20" si="71" xml:space="preserve"> INT((B9-10)/2)</f>
        <v>1</v>
      </c>
      <c r="C215" s="21">
        <f t="shared" si="71"/>
        <v>1</v>
      </c>
      <c r="D215" s="21">
        <f t="shared" si="71"/>
        <v>1</v>
      </c>
      <c r="E215" s="21">
        <f t="shared" si="71"/>
        <v>1</v>
      </c>
      <c r="F215" s="21">
        <f t="shared" si="71"/>
        <v>1</v>
      </c>
      <c r="G215" s="21">
        <f t="shared" si="71"/>
        <v>1</v>
      </c>
      <c r="H215" s="21">
        <f t="shared" si="71"/>
        <v>1</v>
      </c>
      <c r="I215" s="21">
        <f t="shared" si="71"/>
        <v>1</v>
      </c>
      <c r="J215" s="21">
        <f t="shared" si="71"/>
        <v>1</v>
      </c>
      <c r="K215" s="21">
        <f t="shared" si="71"/>
        <v>1</v>
      </c>
      <c r="L215" s="21">
        <f t="shared" si="71"/>
        <v>1</v>
      </c>
      <c r="M215" s="21">
        <f t="shared" si="71"/>
        <v>1</v>
      </c>
      <c r="N215" s="21">
        <f t="shared" si="71"/>
        <v>1</v>
      </c>
      <c r="O215" s="21">
        <f t="shared" si="71"/>
        <v>1</v>
      </c>
      <c r="P215" s="21">
        <f t="shared" si="71"/>
        <v>1</v>
      </c>
      <c r="Q215" s="21">
        <f t="shared" si="71"/>
        <v>1</v>
      </c>
      <c r="R215" s="21">
        <f t="shared" si="71"/>
        <v>1</v>
      </c>
      <c r="S215" s="21">
        <f t="shared" si="71"/>
        <v>1</v>
      </c>
      <c r="T215" s="21">
        <f t="shared" si="71"/>
        <v>1</v>
      </c>
      <c r="U215" s="36">
        <f t="shared" si="71"/>
        <v>1</v>
      </c>
    </row>
    <row r="216" spans="1:21">
      <c r="A216" s="37" t="s">
        <v>4</v>
      </c>
      <c r="B216" s="21">
        <f t="shared" si="71"/>
        <v>3</v>
      </c>
      <c r="C216" s="21">
        <f t="shared" si="71"/>
        <v>3</v>
      </c>
      <c r="D216" s="21">
        <f t="shared" si="71"/>
        <v>3</v>
      </c>
      <c r="E216" s="21">
        <f t="shared" si="71"/>
        <v>3</v>
      </c>
      <c r="F216" s="21">
        <f t="shared" si="71"/>
        <v>3</v>
      </c>
      <c r="G216" s="21">
        <f t="shared" si="71"/>
        <v>3</v>
      </c>
      <c r="H216" s="21">
        <f t="shared" si="71"/>
        <v>3</v>
      </c>
      <c r="I216" s="21">
        <f t="shared" si="71"/>
        <v>3</v>
      </c>
      <c r="J216" s="21">
        <f t="shared" si="71"/>
        <v>3</v>
      </c>
      <c r="K216" s="21">
        <f t="shared" si="71"/>
        <v>3</v>
      </c>
      <c r="L216" s="21">
        <f t="shared" si="71"/>
        <v>3</v>
      </c>
      <c r="M216" s="21">
        <f t="shared" si="71"/>
        <v>3</v>
      </c>
      <c r="N216" s="21">
        <f t="shared" si="71"/>
        <v>3</v>
      </c>
      <c r="O216" s="21">
        <f t="shared" si="71"/>
        <v>3</v>
      </c>
      <c r="P216" s="21">
        <f t="shared" si="71"/>
        <v>3</v>
      </c>
      <c r="Q216" s="21">
        <f t="shared" si="71"/>
        <v>3</v>
      </c>
      <c r="R216" s="21">
        <f t="shared" si="71"/>
        <v>3</v>
      </c>
      <c r="S216" s="21">
        <f t="shared" si="71"/>
        <v>3</v>
      </c>
      <c r="T216" s="21">
        <f t="shared" si="71"/>
        <v>3</v>
      </c>
      <c r="U216" s="36">
        <f t="shared" si="71"/>
        <v>3</v>
      </c>
    </row>
    <row r="217" spans="1:21">
      <c r="A217" s="37" t="s">
        <v>5</v>
      </c>
      <c r="B217" s="21">
        <f t="shared" si="71"/>
        <v>1</v>
      </c>
      <c r="C217" s="21">
        <f t="shared" si="71"/>
        <v>1</v>
      </c>
      <c r="D217" s="21">
        <f t="shared" si="71"/>
        <v>1</v>
      </c>
      <c r="E217" s="21">
        <f t="shared" si="71"/>
        <v>1</v>
      </c>
      <c r="F217" s="21">
        <f t="shared" si="71"/>
        <v>1</v>
      </c>
      <c r="G217" s="21">
        <f t="shared" si="71"/>
        <v>1</v>
      </c>
      <c r="H217" s="21">
        <f t="shared" si="71"/>
        <v>1</v>
      </c>
      <c r="I217" s="21">
        <f t="shared" si="71"/>
        <v>1</v>
      </c>
      <c r="J217" s="21">
        <f t="shared" si="71"/>
        <v>1</v>
      </c>
      <c r="K217" s="21">
        <f t="shared" si="71"/>
        <v>1</v>
      </c>
      <c r="L217" s="21">
        <f t="shared" si="71"/>
        <v>1</v>
      </c>
      <c r="M217" s="21">
        <f t="shared" si="71"/>
        <v>1</v>
      </c>
      <c r="N217" s="21">
        <f t="shared" si="71"/>
        <v>1</v>
      </c>
      <c r="O217" s="21">
        <f t="shared" si="71"/>
        <v>1</v>
      </c>
      <c r="P217" s="21">
        <f t="shared" si="71"/>
        <v>1</v>
      </c>
      <c r="Q217" s="21">
        <f t="shared" si="71"/>
        <v>1</v>
      </c>
      <c r="R217" s="21">
        <f t="shared" si="71"/>
        <v>1</v>
      </c>
      <c r="S217" s="21">
        <f t="shared" si="71"/>
        <v>1</v>
      </c>
      <c r="T217" s="21">
        <f t="shared" si="71"/>
        <v>1</v>
      </c>
      <c r="U217" s="36">
        <f t="shared" si="71"/>
        <v>2</v>
      </c>
    </row>
    <row r="218" spans="1:21">
      <c r="A218" s="37" t="s">
        <v>6</v>
      </c>
      <c r="B218" s="21">
        <f t="shared" si="71"/>
        <v>1</v>
      </c>
      <c r="C218" s="21">
        <f t="shared" si="71"/>
        <v>1</v>
      </c>
      <c r="D218" s="21">
        <f t="shared" si="71"/>
        <v>1</v>
      </c>
      <c r="E218" s="21">
        <f t="shared" si="71"/>
        <v>1</v>
      </c>
      <c r="F218" s="21">
        <f t="shared" si="71"/>
        <v>1</v>
      </c>
      <c r="G218" s="21">
        <f t="shared" si="71"/>
        <v>1</v>
      </c>
      <c r="H218" s="21">
        <f t="shared" si="71"/>
        <v>1</v>
      </c>
      <c r="I218" s="21">
        <f t="shared" si="71"/>
        <v>1</v>
      </c>
      <c r="J218" s="21">
        <f t="shared" si="71"/>
        <v>1</v>
      </c>
      <c r="K218" s="21">
        <f t="shared" si="71"/>
        <v>1</v>
      </c>
      <c r="L218" s="21">
        <f t="shared" si="71"/>
        <v>1</v>
      </c>
      <c r="M218" s="21">
        <f t="shared" si="71"/>
        <v>1</v>
      </c>
      <c r="N218" s="21">
        <f t="shared" si="71"/>
        <v>1</v>
      </c>
      <c r="O218" s="21">
        <f t="shared" si="71"/>
        <v>1</v>
      </c>
      <c r="P218" s="21">
        <f t="shared" si="71"/>
        <v>1</v>
      </c>
      <c r="Q218" s="21">
        <f t="shared" si="71"/>
        <v>1</v>
      </c>
      <c r="R218" s="21">
        <f t="shared" si="71"/>
        <v>1</v>
      </c>
      <c r="S218" s="21">
        <f t="shared" si="71"/>
        <v>1</v>
      </c>
      <c r="T218" s="21">
        <f t="shared" si="71"/>
        <v>1</v>
      </c>
      <c r="U218" s="36">
        <f t="shared" si="71"/>
        <v>1</v>
      </c>
    </row>
    <row r="219" spans="1:21">
      <c r="A219" s="37" t="s">
        <v>7</v>
      </c>
      <c r="B219" s="21">
        <f t="shared" si="71"/>
        <v>2</v>
      </c>
      <c r="C219" s="21">
        <f t="shared" si="71"/>
        <v>2</v>
      </c>
      <c r="D219" s="21">
        <f t="shared" si="71"/>
        <v>2</v>
      </c>
      <c r="E219" s="21">
        <f t="shared" si="71"/>
        <v>2</v>
      </c>
      <c r="F219" s="21">
        <f t="shared" si="71"/>
        <v>2</v>
      </c>
      <c r="G219" s="21">
        <f t="shared" si="71"/>
        <v>2</v>
      </c>
      <c r="H219" s="21">
        <f t="shared" si="71"/>
        <v>2</v>
      </c>
      <c r="I219" s="21">
        <f t="shared" si="71"/>
        <v>3</v>
      </c>
      <c r="J219" s="21">
        <f t="shared" si="71"/>
        <v>3</v>
      </c>
      <c r="K219" s="21">
        <f t="shared" si="71"/>
        <v>3</v>
      </c>
      <c r="L219" s="21">
        <f t="shared" si="71"/>
        <v>3</v>
      </c>
      <c r="M219" s="21">
        <f t="shared" si="71"/>
        <v>3</v>
      </c>
      <c r="N219" s="21">
        <f t="shared" si="71"/>
        <v>3</v>
      </c>
      <c r="O219" s="21">
        <f t="shared" si="71"/>
        <v>3</v>
      </c>
      <c r="P219" s="21">
        <f t="shared" si="71"/>
        <v>3</v>
      </c>
      <c r="Q219" s="21">
        <f t="shared" si="71"/>
        <v>3</v>
      </c>
      <c r="R219" s="21">
        <f t="shared" si="71"/>
        <v>3</v>
      </c>
      <c r="S219" s="21">
        <f t="shared" si="71"/>
        <v>3</v>
      </c>
      <c r="T219" s="21">
        <f t="shared" si="71"/>
        <v>3</v>
      </c>
      <c r="U219" s="36">
        <f t="shared" si="71"/>
        <v>3</v>
      </c>
    </row>
    <row r="220" spans="1:21">
      <c r="A220" s="37" t="s">
        <v>8</v>
      </c>
      <c r="B220" s="21">
        <f t="shared" si="71"/>
        <v>2</v>
      </c>
      <c r="C220" s="21">
        <f t="shared" si="71"/>
        <v>2</v>
      </c>
      <c r="D220" s="21">
        <f t="shared" si="71"/>
        <v>2</v>
      </c>
      <c r="E220" s="21">
        <f t="shared" si="71"/>
        <v>2</v>
      </c>
      <c r="F220" s="21">
        <f t="shared" si="71"/>
        <v>2</v>
      </c>
      <c r="G220" s="21">
        <f t="shared" si="71"/>
        <v>2</v>
      </c>
      <c r="H220" s="21">
        <f t="shared" si="71"/>
        <v>2</v>
      </c>
      <c r="I220" s="21">
        <f t="shared" si="71"/>
        <v>2</v>
      </c>
      <c r="J220" s="21">
        <f t="shared" si="71"/>
        <v>2</v>
      </c>
      <c r="K220" s="21">
        <f t="shared" si="71"/>
        <v>2</v>
      </c>
      <c r="L220" s="21">
        <f t="shared" si="71"/>
        <v>2</v>
      </c>
      <c r="M220" s="21">
        <f t="shared" si="71"/>
        <v>3</v>
      </c>
      <c r="N220" s="21">
        <f t="shared" si="71"/>
        <v>3</v>
      </c>
      <c r="O220" s="21">
        <f t="shared" si="71"/>
        <v>3</v>
      </c>
      <c r="P220" s="21">
        <f t="shared" si="71"/>
        <v>3</v>
      </c>
      <c r="Q220" s="21">
        <f t="shared" si="71"/>
        <v>3</v>
      </c>
      <c r="R220" s="21">
        <f t="shared" si="71"/>
        <v>3</v>
      </c>
      <c r="S220" s="21">
        <f t="shared" si="71"/>
        <v>3</v>
      </c>
      <c r="T220" s="21">
        <f t="shared" si="71"/>
        <v>3</v>
      </c>
      <c r="U220" s="36">
        <f t="shared" si="71"/>
        <v>3</v>
      </c>
    </row>
    <row r="221" spans="1:21" ht="17.649999999999999">
      <c r="A221" s="38" t="s">
        <v>27</v>
      </c>
      <c r="B221" s="39">
        <f xml:space="preserve">  (B213 +B218)*4</f>
        <v>8</v>
      </c>
      <c r="C221" s="39">
        <f t="shared" ref="C221:U221" si="72" xml:space="preserve"> C213 + INT(C218/2)</f>
        <v>1</v>
      </c>
      <c r="D221" s="39">
        <f t="shared" si="72"/>
        <v>1</v>
      </c>
      <c r="E221" s="39">
        <f t="shared" si="72"/>
        <v>1</v>
      </c>
      <c r="F221" s="39">
        <f t="shared" si="72"/>
        <v>1</v>
      </c>
      <c r="G221" s="39">
        <f t="shared" si="72"/>
        <v>1</v>
      </c>
      <c r="H221" s="39">
        <f t="shared" si="72"/>
        <v>1</v>
      </c>
      <c r="I221" s="39">
        <f t="shared" si="72"/>
        <v>1</v>
      </c>
      <c r="J221" s="39">
        <f t="shared" si="72"/>
        <v>1</v>
      </c>
      <c r="K221" s="39">
        <f t="shared" si="72"/>
        <v>1</v>
      </c>
      <c r="L221" s="39">
        <f t="shared" si="72"/>
        <v>1</v>
      </c>
      <c r="M221" s="39">
        <f t="shared" si="72"/>
        <v>1</v>
      </c>
      <c r="N221" s="39">
        <f t="shared" si="72"/>
        <v>1</v>
      </c>
      <c r="O221" s="39">
        <f t="shared" si="72"/>
        <v>1</v>
      </c>
      <c r="P221" s="39">
        <f t="shared" si="72"/>
        <v>1</v>
      </c>
      <c r="Q221" s="39">
        <f t="shared" si="72"/>
        <v>1</v>
      </c>
      <c r="R221" s="39">
        <f t="shared" si="72"/>
        <v>1</v>
      </c>
      <c r="S221" s="39">
        <f t="shared" si="72"/>
        <v>1</v>
      </c>
      <c r="T221" s="39">
        <f t="shared" si="72"/>
        <v>1</v>
      </c>
      <c r="U221" s="39">
        <f t="shared" si="72"/>
        <v>1</v>
      </c>
    </row>
    <row r="223" spans="1:21" ht="18">
      <c r="A223" s="128" t="s">
        <v>156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0.25</v>
      </c>
      <c r="C224" s="209">
        <f t="shared" ref="C224:U231" si="73" xml:space="preserve"> C39/(C$7+3)</f>
        <v>0.2</v>
      </c>
      <c r="D224" s="209">
        <f t="shared" si="73"/>
        <v>0.16666666666666666</v>
      </c>
      <c r="E224" s="209">
        <f t="shared" si="73"/>
        <v>0.14285714285714285</v>
      </c>
      <c r="F224" s="209">
        <f t="shared" si="73"/>
        <v>0.125</v>
      </c>
      <c r="G224" s="209">
        <f t="shared" si="73"/>
        <v>0.1111111111111111</v>
      </c>
      <c r="H224" s="209">
        <f t="shared" si="73"/>
        <v>0.1</v>
      </c>
      <c r="I224" s="209">
        <f t="shared" si="73"/>
        <v>9.0909090909090912E-2</v>
      </c>
      <c r="J224" s="209">
        <f t="shared" si="73"/>
        <v>8.3333333333333329E-2</v>
      </c>
      <c r="K224" s="209">
        <f t="shared" si="73"/>
        <v>7.6923076923076927E-2</v>
      </c>
      <c r="L224" s="209">
        <f t="shared" si="73"/>
        <v>7.1428571428571425E-2</v>
      </c>
      <c r="M224" s="209">
        <f t="shared" si="73"/>
        <v>6.6666666666666666E-2</v>
      </c>
      <c r="N224" s="209">
        <f t="shared" si="73"/>
        <v>6.25E-2</v>
      </c>
      <c r="O224" s="209">
        <f t="shared" si="73"/>
        <v>5.8823529411764705E-2</v>
      </c>
      <c r="P224" s="209">
        <f t="shared" si="73"/>
        <v>5.5555555555555552E-2</v>
      </c>
      <c r="Q224" s="209">
        <f t="shared" si="73"/>
        <v>5.2631578947368418E-2</v>
      </c>
      <c r="R224" s="209">
        <f t="shared" si="73"/>
        <v>0.05</v>
      </c>
      <c r="S224" s="209">
        <f t="shared" si="73"/>
        <v>4.7619047619047616E-2</v>
      </c>
      <c r="T224" s="209">
        <f t="shared" si="73"/>
        <v>4.5454545454545456E-2</v>
      </c>
      <c r="U224" s="209">
        <f t="shared" si="73"/>
        <v>4.3478260869565216E-2</v>
      </c>
    </row>
    <row r="225" spans="1:21">
      <c r="A225" s="66" t="s">
        <v>11</v>
      </c>
      <c r="B225" s="209">
        <f t="shared" ref="B225:Q231" si="74" xml:space="preserve"> B40/(B$7+3)</f>
        <v>0.25</v>
      </c>
      <c r="C225" s="209">
        <f t="shared" si="74"/>
        <v>0.2</v>
      </c>
      <c r="D225" s="209">
        <f t="shared" si="74"/>
        <v>0.16666666666666666</v>
      </c>
      <c r="E225" s="209">
        <f t="shared" si="74"/>
        <v>0.14285714285714285</v>
      </c>
      <c r="F225" s="209">
        <f t="shared" si="74"/>
        <v>0.125</v>
      </c>
      <c r="G225" s="209">
        <f t="shared" si="74"/>
        <v>0.1111111111111111</v>
      </c>
      <c r="H225" s="209">
        <f t="shared" si="74"/>
        <v>0.1</v>
      </c>
      <c r="I225" s="209">
        <f t="shared" si="74"/>
        <v>9.0909090909090912E-2</v>
      </c>
      <c r="J225" s="209">
        <f t="shared" si="74"/>
        <v>8.3333333333333329E-2</v>
      </c>
      <c r="K225" s="209">
        <f t="shared" si="74"/>
        <v>7.6923076923076927E-2</v>
      </c>
      <c r="L225" s="209">
        <f t="shared" si="74"/>
        <v>7.1428571428571425E-2</v>
      </c>
      <c r="M225" s="209">
        <f t="shared" si="74"/>
        <v>6.6666666666666666E-2</v>
      </c>
      <c r="N225" s="209">
        <f t="shared" si="74"/>
        <v>6.25E-2</v>
      </c>
      <c r="O225" s="209">
        <f t="shared" si="74"/>
        <v>5.8823529411764705E-2</v>
      </c>
      <c r="P225" s="209">
        <f t="shared" si="74"/>
        <v>5.5555555555555552E-2</v>
      </c>
      <c r="Q225" s="209">
        <f t="shared" si="74"/>
        <v>5.2631578947368418E-2</v>
      </c>
      <c r="R225" s="209">
        <f t="shared" si="73"/>
        <v>0.05</v>
      </c>
      <c r="S225" s="209">
        <f t="shared" si="73"/>
        <v>4.7619047619047616E-2</v>
      </c>
      <c r="T225" s="209">
        <f t="shared" si="73"/>
        <v>4.5454545454545456E-2</v>
      </c>
      <c r="U225" s="209">
        <f t="shared" si="73"/>
        <v>4.3478260869565216E-2</v>
      </c>
    </row>
    <row r="226" spans="1:21">
      <c r="A226" s="66" t="s">
        <v>12</v>
      </c>
      <c r="B226" s="209">
        <f t="shared" si="74"/>
        <v>0.75</v>
      </c>
      <c r="C226" s="209">
        <f t="shared" si="73"/>
        <v>0.6</v>
      </c>
      <c r="D226" s="209">
        <f t="shared" si="73"/>
        <v>0.5</v>
      </c>
      <c r="E226" s="209">
        <f t="shared" si="73"/>
        <v>0.42857142857142855</v>
      </c>
      <c r="F226" s="209">
        <f t="shared" si="73"/>
        <v>0.375</v>
      </c>
      <c r="G226" s="209">
        <f t="shared" si="73"/>
        <v>0.33333333333333331</v>
      </c>
      <c r="H226" s="209">
        <f t="shared" si="73"/>
        <v>0.3</v>
      </c>
      <c r="I226" s="209">
        <f t="shared" si="73"/>
        <v>0.27272727272727271</v>
      </c>
      <c r="J226" s="209">
        <f t="shared" si="73"/>
        <v>0.25</v>
      </c>
      <c r="K226" s="209">
        <f t="shared" si="73"/>
        <v>0.23076923076923078</v>
      </c>
      <c r="L226" s="209">
        <f t="shared" si="73"/>
        <v>0.21428571428571427</v>
      </c>
      <c r="M226" s="209">
        <f t="shared" si="73"/>
        <v>0.2</v>
      </c>
      <c r="N226" s="209">
        <f t="shared" si="73"/>
        <v>0.1875</v>
      </c>
      <c r="O226" s="209">
        <f t="shared" si="73"/>
        <v>0.17647058823529413</v>
      </c>
      <c r="P226" s="209">
        <f t="shared" si="73"/>
        <v>0.16666666666666666</v>
      </c>
      <c r="Q226" s="209">
        <f t="shared" si="73"/>
        <v>0.15789473684210525</v>
      </c>
      <c r="R226" s="209">
        <f t="shared" si="73"/>
        <v>0.15</v>
      </c>
      <c r="S226" s="209">
        <f t="shared" si="73"/>
        <v>0.14285714285714285</v>
      </c>
      <c r="T226" s="209">
        <f t="shared" si="73"/>
        <v>0.13636363636363635</v>
      </c>
      <c r="U226" s="209">
        <f t="shared" si="73"/>
        <v>0.13043478260869565</v>
      </c>
    </row>
    <row r="227" spans="1:21">
      <c r="A227" s="66" t="s">
        <v>13</v>
      </c>
      <c r="B227" s="209">
        <f t="shared" si="74"/>
        <v>1.75</v>
      </c>
      <c r="C227" s="209">
        <f t="shared" si="73"/>
        <v>1.4</v>
      </c>
      <c r="D227" s="209">
        <f t="shared" si="73"/>
        <v>1.1666666666666667</v>
      </c>
      <c r="E227" s="209">
        <f t="shared" si="73"/>
        <v>1</v>
      </c>
      <c r="F227" s="209">
        <f t="shared" si="73"/>
        <v>0.875</v>
      </c>
      <c r="G227" s="209">
        <f t="shared" si="73"/>
        <v>0.77777777777777779</v>
      </c>
      <c r="H227" s="209">
        <f t="shared" si="73"/>
        <v>0.8</v>
      </c>
      <c r="I227" s="209">
        <f t="shared" si="73"/>
        <v>0.90909090909090906</v>
      </c>
      <c r="J227" s="209">
        <f t="shared" si="73"/>
        <v>0.91666666666666663</v>
      </c>
      <c r="K227" s="209">
        <f t="shared" si="73"/>
        <v>0.92307692307692313</v>
      </c>
      <c r="L227" s="209">
        <f t="shared" si="73"/>
        <v>0.9285714285714286</v>
      </c>
      <c r="M227" s="209">
        <f t="shared" si="73"/>
        <v>0.93333333333333335</v>
      </c>
      <c r="N227" s="209">
        <f t="shared" si="73"/>
        <v>0.9375</v>
      </c>
      <c r="O227" s="209">
        <f t="shared" si="73"/>
        <v>0.94117647058823528</v>
      </c>
      <c r="P227" s="209">
        <f t="shared" si="73"/>
        <v>0.94444444444444442</v>
      </c>
      <c r="Q227" s="209">
        <f t="shared" si="73"/>
        <v>0.94736842105263153</v>
      </c>
      <c r="R227" s="209">
        <f t="shared" si="73"/>
        <v>0.95</v>
      </c>
      <c r="S227" s="209">
        <f t="shared" si="73"/>
        <v>0.95238095238095233</v>
      </c>
      <c r="T227" s="209">
        <f t="shared" si="73"/>
        <v>0.95454545454545459</v>
      </c>
      <c r="U227" s="209">
        <f t="shared" si="73"/>
        <v>0.95652173913043481</v>
      </c>
    </row>
    <row r="228" spans="1:21">
      <c r="A228" s="66" t="s">
        <v>24</v>
      </c>
      <c r="B228" s="209">
        <f t="shared" si="74"/>
        <v>0.5</v>
      </c>
      <c r="C228" s="209">
        <f t="shared" si="73"/>
        <v>0.4</v>
      </c>
      <c r="D228" s="209">
        <f t="shared" si="73"/>
        <v>0.33333333333333331</v>
      </c>
      <c r="E228" s="209">
        <f t="shared" si="73"/>
        <v>0.2857142857142857</v>
      </c>
      <c r="F228" s="209">
        <f t="shared" si="73"/>
        <v>0.25</v>
      </c>
      <c r="G228" s="209">
        <f t="shared" si="73"/>
        <v>0.22222222222222221</v>
      </c>
      <c r="H228" s="209">
        <f t="shared" si="73"/>
        <v>0.2</v>
      </c>
      <c r="I228" s="209">
        <f t="shared" si="73"/>
        <v>0.18181818181818182</v>
      </c>
      <c r="J228" s="209">
        <f t="shared" si="73"/>
        <v>0.16666666666666666</v>
      </c>
      <c r="K228" s="209">
        <f t="shared" si="73"/>
        <v>0.15384615384615385</v>
      </c>
      <c r="L228" s="209">
        <f t="shared" si="73"/>
        <v>0.14285714285714285</v>
      </c>
      <c r="M228" s="209">
        <f t="shared" si="73"/>
        <v>0.2</v>
      </c>
      <c r="N228" s="209">
        <f t="shared" si="73"/>
        <v>0.1875</v>
      </c>
      <c r="O228" s="209">
        <f t="shared" si="73"/>
        <v>0.17647058823529413</v>
      </c>
      <c r="P228" s="209">
        <f t="shared" si="73"/>
        <v>0.16666666666666666</v>
      </c>
      <c r="Q228" s="209">
        <f t="shared" si="73"/>
        <v>0.15789473684210525</v>
      </c>
      <c r="R228" s="209">
        <f t="shared" si="73"/>
        <v>0.15</v>
      </c>
      <c r="S228" s="209">
        <f t="shared" si="73"/>
        <v>0.14285714285714285</v>
      </c>
      <c r="T228" s="209">
        <f t="shared" si="73"/>
        <v>0.13636363636363635</v>
      </c>
      <c r="U228" s="209">
        <f t="shared" si="73"/>
        <v>0.13043478260869565</v>
      </c>
    </row>
    <row r="229" spans="1:21">
      <c r="A229" s="66" t="s">
        <v>14</v>
      </c>
      <c r="B229" s="209">
        <f t="shared" si="74"/>
        <v>0.25</v>
      </c>
      <c r="C229" s="209">
        <f t="shared" si="73"/>
        <v>0.2</v>
      </c>
      <c r="D229" s="209">
        <f t="shared" si="73"/>
        <v>0.16666666666666666</v>
      </c>
      <c r="E229" s="209">
        <f t="shared" si="73"/>
        <v>0.14285714285714285</v>
      </c>
      <c r="F229" s="209">
        <f t="shared" si="73"/>
        <v>0.125</v>
      </c>
      <c r="G229" s="209">
        <f t="shared" si="73"/>
        <v>0.1111111111111111</v>
      </c>
      <c r="H229" s="209">
        <f t="shared" si="73"/>
        <v>0.1</v>
      </c>
      <c r="I229" s="209">
        <f t="shared" si="73"/>
        <v>9.0909090909090912E-2</v>
      </c>
      <c r="J229" s="209">
        <f t="shared" si="73"/>
        <v>8.3333333333333329E-2</v>
      </c>
      <c r="K229" s="209">
        <f t="shared" si="73"/>
        <v>7.6923076923076927E-2</v>
      </c>
      <c r="L229" s="209">
        <f t="shared" si="73"/>
        <v>7.1428571428571425E-2</v>
      </c>
      <c r="M229" s="209">
        <f t="shared" si="73"/>
        <v>6.6666666666666666E-2</v>
      </c>
      <c r="N229" s="209">
        <f t="shared" si="73"/>
        <v>6.25E-2</v>
      </c>
      <c r="O229" s="209">
        <f t="shared" si="73"/>
        <v>5.8823529411764705E-2</v>
      </c>
      <c r="P229" s="209">
        <f t="shared" si="73"/>
        <v>5.5555555555555552E-2</v>
      </c>
      <c r="Q229" s="209">
        <f t="shared" si="73"/>
        <v>5.2631578947368418E-2</v>
      </c>
      <c r="R229" s="209">
        <f t="shared" si="73"/>
        <v>0.05</v>
      </c>
      <c r="S229" s="209">
        <f t="shared" si="73"/>
        <v>4.7619047619047616E-2</v>
      </c>
      <c r="T229" s="209">
        <f t="shared" si="73"/>
        <v>4.5454545454545456E-2</v>
      </c>
      <c r="U229" s="209">
        <f t="shared" si="73"/>
        <v>4.3478260869565216E-2</v>
      </c>
    </row>
    <row r="230" spans="1:21">
      <c r="A230" s="66" t="s">
        <v>15</v>
      </c>
      <c r="B230" s="209">
        <f t="shared" si="74"/>
        <v>0.5</v>
      </c>
      <c r="C230" s="209">
        <f t="shared" si="73"/>
        <v>0.4</v>
      </c>
      <c r="D230" s="209">
        <f t="shared" si="73"/>
        <v>0.33333333333333331</v>
      </c>
      <c r="E230" s="209">
        <f t="shared" si="73"/>
        <v>0.2857142857142857</v>
      </c>
      <c r="F230" s="209">
        <f t="shared" si="73"/>
        <v>0.25</v>
      </c>
      <c r="G230" s="209">
        <f t="shared" si="73"/>
        <v>0.22222222222222221</v>
      </c>
      <c r="H230" s="209">
        <f t="shared" si="73"/>
        <v>0.2</v>
      </c>
      <c r="I230" s="209">
        <f t="shared" si="73"/>
        <v>0.27272727272727271</v>
      </c>
      <c r="J230" s="209">
        <f t="shared" si="73"/>
        <v>0.25</v>
      </c>
      <c r="K230" s="209">
        <f t="shared" si="73"/>
        <v>0.23076923076923078</v>
      </c>
      <c r="L230" s="209">
        <f t="shared" si="73"/>
        <v>0.21428571428571427</v>
      </c>
      <c r="M230" s="209">
        <f t="shared" si="73"/>
        <v>0.2</v>
      </c>
      <c r="N230" s="209">
        <f t="shared" si="73"/>
        <v>0.1875</v>
      </c>
      <c r="O230" s="209">
        <f t="shared" si="73"/>
        <v>0.17647058823529413</v>
      </c>
      <c r="P230" s="209">
        <f t="shared" si="73"/>
        <v>0.16666666666666666</v>
      </c>
      <c r="Q230" s="209">
        <f t="shared" si="73"/>
        <v>0.15789473684210525</v>
      </c>
      <c r="R230" s="209">
        <f t="shared" si="73"/>
        <v>0.15</v>
      </c>
      <c r="S230" s="209">
        <f t="shared" si="73"/>
        <v>0.14285714285714285</v>
      </c>
      <c r="T230" s="209">
        <f t="shared" si="73"/>
        <v>0.13636363636363635</v>
      </c>
      <c r="U230" s="209">
        <f t="shared" si="73"/>
        <v>0.13043478260869565</v>
      </c>
    </row>
    <row r="231" spans="1:21">
      <c r="A231" s="66" t="s">
        <v>16</v>
      </c>
      <c r="B231" s="209">
        <f t="shared" si="74"/>
        <v>1.5</v>
      </c>
      <c r="C231" s="209">
        <f t="shared" si="73"/>
        <v>1.2</v>
      </c>
      <c r="D231" s="209">
        <f t="shared" si="73"/>
        <v>1</v>
      </c>
      <c r="E231" s="209">
        <f t="shared" si="73"/>
        <v>0.8571428571428571</v>
      </c>
      <c r="F231" s="209">
        <f t="shared" si="73"/>
        <v>0.75</v>
      </c>
      <c r="G231" s="209">
        <f t="shared" si="73"/>
        <v>0.66666666666666663</v>
      </c>
      <c r="H231" s="209">
        <f t="shared" si="73"/>
        <v>0.6</v>
      </c>
      <c r="I231" s="209">
        <f t="shared" si="73"/>
        <v>0.63636363636363635</v>
      </c>
      <c r="J231" s="209">
        <f t="shared" si="73"/>
        <v>0.58333333333333337</v>
      </c>
      <c r="K231" s="209">
        <f t="shared" si="73"/>
        <v>0.53846153846153844</v>
      </c>
      <c r="L231" s="209">
        <f t="shared" si="73"/>
        <v>0.5</v>
      </c>
      <c r="M231" s="209">
        <f t="shared" si="73"/>
        <v>0.46666666666666667</v>
      </c>
      <c r="N231" s="209">
        <f t="shared" si="73"/>
        <v>0.4375</v>
      </c>
      <c r="O231" s="209">
        <f t="shared" si="73"/>
        <v>0.41176470588235292</v>
      </c>
      <c r="P231" s="209">
        <f t="shared" si="73"/>
        <v>0.3888888888888889</v>
      </c>
      <c r="Q231" s="209">
        <f t="shared" si="73"/>
        <v>0.36842105263157893</v>
      </c>
      <c r="R231" s="209">
        <f t="shared" si="73"/>
        <v>0.35</v>
      </c>
      <c r="S231" s="209">
        <f t="shared" si="73"/>
        <v>0.33333333333333331</v>
      </c>
      <c r="T231" s="209">
        <f t="shared" si="73"/>
        <v>0.31818181818181818</v>
      </c>
      <c r="U231" s="209">
        <f t="shared" si="73"/>
        <v>0.30434782608695654</v>
      </c>
    </row>
    <row r="241" spans="1:21" ht="17.649999999999999">
      <c r="A241" s="71" t="s">
        <v>40</v>
      </c>
      <c r="B241" s="63">
        <f t="shared" ref="B241:U241" si="75" xml:space="preserve"> B16 + B218</f>
        <v>1</v>
      </c>
      <c r="C241" s="63">
        <f t="shared" si="75"/>
        <v>1</v>
      </c>
      <c r="D241" s="63">
        <f t="shared" si="75"/>
        <v>1</v>
      </c>
      <c r="E241" s="63">
        <f t="shared" si="75"/>
        <v>1</v>
      </c>
      <c r="F241" s="63">
        <f t="shared" si="75"/>
        <v>1</v>
      </c>
      <c r="G241" s="63">
        <f t="shared" si="75"/>
        <v>1</v>
      </c>
      <c r="H241" s="63">
        <f t="shared" si="75"/>
        <v>1</v>
      </c>
      <c r="I241" s="63">
        <f t="shared" si="75"/>
        <v>1</v>
      </c>
      <c r="J241" s="48">
        <f t="shared" si="75"/>
        <v>1</v>
      </c>
      <c r="K241" s="9">
        <f t="shared" si="75"/>
        <v>1</v>
      </c>
      <c r="L241" s="40">
        <f t="shared" si="75"/>
        <v>1</v>
      </c>
      <c r="M241" s="63">
        <f t="shared" si="75"/>
        <v>1</v>
      </c>
      <c r="N241" s="63">
        <f t="shared" si="75"/>
        <v>1</v>
      </c>
      <c r="O241" s="63">
        <f t="shared" si="75"/>
        <v>1</v>
      </c>
      <c r="P241" s="63">
        <f t="shared" si="75"/>
        <v>1</v>
      </c>
      <c r="Q241" s="63">
        <f t="shared" si="75"/>
        <v>1</v>
      </c>
      <c r="R241" s="63">
        <f t="shared" si="75"/>
        <v>1</v>
      </c>
      <c r="S241" s="63">
        <f t="shared" si="75"/>
        <v>1</v>
      </c>
      <c r="T241" s="63">
        <f t="shared" si="75"/>
        <v>1</v>
      </c>
      <c r="U241" s="63">
        <f t="shared" si="75"/>
        <v>1</v>
      </c>
    </row>
    <row r="242" spans="1:21" ht="17.649999999999999">
      <c r="A242" s="22" t="s">
        <v>42</v>
      </c>
      <c r="B242" s="9">
        <f t="shared" ref="B242:U242" si="76" xml:space="preserve"> B18 + B216</f>
        <v>3</v>
      </c>
      <c r="C242" s="9">
        <f t="shared" si="76"/>
        <v>3</v>
      </c>
      <c r="D242" s="9">
        <f t="shared" si="76"/>
        <v>3</v>
      </c>
      <c r="E242" s="9">
        <f t="shared" si="76"/>
        <v>3</v>
      </c>
      <c r="F242" s="9">
        <f t="shared" si="76"/>
        <v>3</v>
      </c>
      <c r="G242" s="9">
        <f t="shared" si="76"/>
        <v>3</v>
      </c>
      <c r="H242" s="9">
        <f t="shared" si="76"/>
        <v>3</v>
      </c>
      <c r="I242" s="9">
        <f t="shared" si="76"/>
        <v>3</v>
      </c>
      <c r="J242" s="47">
        <f t="shared" si="76"/>
        <v>3</v>
      </c>
      <c r="K242" s="9">
        <f t="shared" si="76"/>
        <v>3</v>
      </c>
      <c r="L242" s="49">
        <f t="shared" si="76"/>
        <v>3</v>
      </c>
      <c r="M242" s="9">
        <f t="shared" si="76"/>
        <v>3</v>
      </c>
      <c r="N242" s="9">
        <f t="shared" si="76"/>
        <v>3</v>
      </c>
      <c r="O242" s="9">
        <f t="shared" si="76"/>
        <v>3</v>
      </c>
      <c r="P242" s="9">
        <f t="shared" si="76"/>
        <v>3</v>
      </c>
      <c r="Q242" s="9">
        <f t="shared" si="76"/>
        <v>3</v>
      </c>
      <c r="R242" s="9">
        <f t="shared" si="76"/>
        <v>3</v>
      </c>
      <c r="S242" s="9">
        <f t="shared" si="76"/>
        <v>3</v>
      </c>
      <c r="T242" s="9">
        <f t="shared" si="76"/>
        <v>3</v>
      </c>
      <c r="U242" s="9">
        <f t="shared" si="76"/>
        <v>3</v>
      </c>
    </row>
    <row r="243" spans="1:21" ht="17.649999999999999">
      <c r="A243" s="22" t="s">
        <v>43</v>
      </c>
      <c r="B243" s="9">
        <f t="shared" ref="B243:U243" si="77" xml:space="preserve"> B19 + B219</f>
        <v>7</v>
      </c>
      <c r="C243" s="9">
        <f t="shared" si="77"/>
        <v>7</v>
      </c>
      <c r="D243" s="9">
        <f t="shared" si="77"/>
        <v>7</v>
      </c>
      <c r="E243" s="9">
        <f t="shared" si="77"/>
        <v>7</v>
      </c>
      <c r="F243" s="9">
        <f t="shared" si="77"/>
        <v>7</v>
      </c>
      <c r="G243" s="9">
        <f t="shared" si="77"/>
        <v>7</v>
      </c>
      <c r="H243" s="9">
        <f t="shared" si="77"/>
        <v>8</v>
      </c>
      <c r="I243" s="9">
        <f t="shared" si="77"/>
        <v>10</v>
      </c>
      <c r="J243" s="47">
        <f t="shared" si="77"/>
        <v>11</v>
      </c>
      <c r="K243" s="9">
        <f t="shared" si="77"/>
        <v>12</v>
      </c>
      <c r="L243" s="49">
        <f t="shared" si="77"/>
        <v>13</v>
      </c>
      <c r="M243" s="9">
        <f t="shared" si="77"/>
        <v>14</v>
      </c>
      <c r="N243" s="9">
        <f t="shared" si="77"/>
        <v>15</v>
      </c>
      <c r="O243" s="9">
        <f t="shared" si="77"/>
        <v>16</v>
      </c>
      <c r="P243" s="9">
        <f t="shared" si="77"/>
        <v>17</v>
      </c>
      <c r="Q243" s="9">
        <f t="shared" si="77"/>
        <v>18</v>
      </c>
      <c r="R243" s="9">
        <f t="shared" si="77"/>
        <v>19</v>
      </c>
      <c r="S243" s="9">
        <f t="shared" si="77"/>
        <v>20</v>
      </c>
      <c r="T243" s="9">
        <f t="shared" si="77"/>
        <v>21</v>
      </c>
      <c r="U243" s="9">
        <f t="shared" si="77"/>
        <v>22</v>
      </c>
    </row>
    <row r="244" spans="1:21" ht="17.649999999999999">
      <c r="A244" s="22" t="s">
        <v>29</v>
      </c>
      <c r="B244" s="9">
        <f t="shared" ref="B244:U244" si="78" xml:space="preserve"> B220 + B20 + B78</f>
        <v>2</v>
      </c>
      <c r="C244" s="9">
        <f t="shared" si="78"/>
        <v>2</v>
      </c>
      <c r="D244" s="9">
        <f t="shared" si="78"/>
        <v>3</v>
      </c>
      <c r="E244" s="9">
        <f t="shared" si="78"/>
        <v>3</v>
      </c>
      <c r="F244" s="9">
        <f t="shared" si="78"/>
        <v>3</v>
      </c>
      <c r="G244" s="9">
        <f t="shared" si="78"/>
        <v>3</v>
      </c>
      <c r="H244" s="9">
        <f t="shared" si="78"/>
        <v>3</v>
      </c>
      <c r="I244" s="9">
        <f t="shared" si="78"/>
        <v>3</v>
      </c>
      <c r="J244" s="47">
        <f t="shared" si="78"/>
        <v>3</v>
      </c>
      <c r="K244" s="9">
        <f t="shared" si="78"/>
        <v>3</v>
      </c>
      <c r="L244" s="49">
        <f t="shared" si="78"/>
        <v>3</v>
      </c>
      <c r="M244" s="9">
        <f t="shared" si="78"/>
        <v>4</v>
      </c>
      <c r="N244" s="9">
        <f t="shared" si="78"/>
        <v>4</v>
      </c>
      <c r="O244" s="9">
        <f t="shared" si="78"/>
        <v>4</v>
      </c>
      <c r="P244" s="9">
        <f t="shared" si="78"/>
        <v>4</v>
      </c>
      <c r="Q244" s="9">
        <f t="shared" si="78"/>
        <v>4</v>
      </c>
      <c r="R244" s="9">
        <f t="shared" si="78"/>
        <v>4</v>
      </c>
      <c r="S244" s="9">
        <f t="shared" si="78"/>
        <v>4</v>
      </c>
      <c r="T244" s="9">
        <f t="shared" si="78"/>
        <v>4</v>
      </c>
      <c r="U244" s="9">
        <f t="shared" si="78"/>
        <v>4</v>
      </c>
    </row>
    <row r="245" spans="1:21" ht="17.649999999999999">
      <c r="A245" s="22" t="s">
        <v>39</v>
      </c>
      <c r="B245" s="9">
        <f t="shared" ref="B245:U246" si="79" xml:space="preserve"> B21 + B218</f>
        <v>1</v>
      </c>
      <c r="C245" s="9">
        <f t="shared" si="79"/>
        <v>1</v>
      </c>
      <c r="D245" s="9">
        <f t="shared" si="79"/>
        <v>1</v>
      </c>
      <c r="E245" s="9">
        <f t="shared" si="79"/>
        <v>1</v>
      </c>
      <c r="F245" s="9">
        <f t="shared" si="79"/>
        <v>1</v>
      </c>
      <c r="G245" s="9">
        <f t="shared" si="79"/>
        <v>1</v>
      </c>
      <c r="H245" s="9">
        <f t="shared" si="79"/>
        <v>1</v>
      </c>
      <c r="I245" s="9">
        <f t="shared" si="79"/>
        <v>1</v>
      </c>
      <c r="J245" s="47">
        <f t="shared" si="79"/>
        <v>1</v>
      </c>
      <c r="K245" s="9">
        <f t="shared" si="79"/>
        <v>1</v>
      </c>
      <c r="L245" s="49">
        <f t="shared" si="79"/>
        <v>1</v>
      </c>
      <c r="M245" s="9">
        <f t="shared" si="79"/>
        <v>1</v>
      </c>
      <c r="N245" s="9">
        <f t="shared" si="79"/>
        <v>1</v>
      </c>
      <c r="O245" s="9">
        <f t="shared" si="79"/>
        <v>1</v>
      </c>
      <c r="P245" s="9">
        <f t="shared" si="79"/>
        <v>1</v>
      </c>
      <c r="Q245" s="9">
        <f t="shared" si="79"/>
        <v>1</v>
      </c>
      <c r="R245" s="9">
        <f t="shared" si="79"/>
        <v>1</v>
      </c>
      <c r="S245" s="9">
        <f t="shared" si="79"/>
        <v>1</v>
      </c>
      <c r="T245" s="9">
        <f t="shared" si="79"/>
        <v>1</v>
      </c>
      <c r="U245" s="9">
        <f t="shared" si="79"/>
        <v>1</v>
      </c>
    </row>
    <row r="246" spans="1:21" ht="17.649999999999999">
      <c r="A246" s="22" t="s">
        <v>44</v>
      </c>
      <c r="B246" s="9">
        <f t="shared" si="79"/>
        <v>2</v>
      </c>
      <c r="C246" s="9">
        <f t="shared" si="79"/>
        <v>2</v>
      </c>
      <c r="D246" s="9">
        <f t="shared" si="79"/>
        <v>2</v>
      </c>
      <c r="E246" s="9">
        <f t="shared" si="79"/>
        <v>2</v>
      </c>
      <c r="F246" s="9">
        <f t="shared" si="79"/>
        <v>2</v>
      </c>
      <c r="G246" s="9">
        <f t="shared" si="79"/>
        <v>2</v>
      </c>
      <c r="H246" s="9">
        <f t="shared" si="79"/>
        <v>2</v>
      </c>
      <c r="I246" s="9">
        <f t="shared" si="79"/>
        <v>3</v>
      </c>
      <c r="J246" s="47">
        <f t="shared" si="79"/>
        <v>3</v>
      </c>
      <c r="K246" s="9">
        <f t="shared" si="79"/>
        <v>3</v>
      </c>
      <c r="L246" s="49">
        <f t="shared" si="79"/>
        <v>3</v>
      </c>
      <c r="M246" s="9">
        <f t="shared" si="79"/>
        <v>3</v>
      </c>
      <c r="N246" s="9">
        <f t="shared" si="79"/>
        <v>3</v>
      </c>
      <c r="O246" s="9">
        <f t="shared" si="79"/>
        <v>3</v>
      </c>
      <c r="P246" s="9">
        <f t="shared" si="79"/>
        <v>3</v>
      </c>
      <c r="Q246" s="9">
        <f t="shared" si="79"/>
        <v>3</v>
      </c>
      <c r="R246" s="9">
        <f t="shared" si="79"/>
        <v>3</v>
      </c>
      <c r="S246" s="9">
        <f t="shared" si="79"/>
        <v>3</v>
      </c>
      <c r="T246" s="9">
        <f t="shared" si="79"/>
        <v>3</v>
      </c>
      <c r="U246" s="9">
        <f t="shared" si="79"/>
        <v>3</v>
      </c>
    </row>
    <row r="247" spans="1:21" ht="17.649999999999999">
      <c r="A247" s="22" t="s">
        <v>45</v>
      </c>
      <c r="B247" s="9">
        <f t="shared" ref="B247:U247" si="80" xml:space="preserve"> B23 + B219</f>
        <v>6</v>
      </c>
      <c r="C247" s="9">
        <f t="shared" si="80"/>
        <v>6</v>
      </c>
      <c r="D247" s="9">
        <f t="shared" si="80"/>
        <v>6</v>
      </c>
      <c r="E247" s="9">
        <f t="shared" si="80"/>
        <v>6</v>
      </c>
      <c r="F247" s="9">
        <f t="shared" si="80"/>
        <v>6</v>
      </c>
      <c r="G247" s="9">
        <f t="shared" si="80"/>
        <v>6</v>
      </c>
      <c r="H247" s="9">
        <f t="shared" si="80"/>
        <v>6</v>
      </c>
      <c r="I247" s="9">
        <f t="shared" si="80"/>
        <v>7</v>
      </c>
      <c r="J247" s="47">
        <f t="shared" si="80"/>
        <v>7</v>
      </c>
      <c r="K247" s="9">
        <f t="shared" si="80"/>
        <v>7</v>
      </c>
      <c r="L247" s="49">
        <f t="shared" si="80"/>
        <v>7</v>
      </c>
      <c r="M247" s="9">
        <f t="shared" si="80"/>
        <v>7</v>
      </c>
      <c r="N247" s="9">
        <f t="shared" si="80"/>
        <v>7</v>
      </c>
      <c r="O247" s="9">
        <f t="shared" si="80"/>
        <v>7</v>
      </c>
      <c r="P247" s="9">
        <f t="shared" si="80"/>
        <v>7</v>
      </c>
      <c r="Q247" s="9">
        <f t="shared" si="80"/>
        <v>7</v>
      </c>
      <c r="R247" s="9">
        <f t="shared" si="80"/>
        <v>7</v>
      </c>
      <c r="S247" s="9">
        <f t="shared" si="80"/>
        <v>7</v>
      </c>
      <c r="T247" s="9">
        <f t="shared" si="80"/>
        <v>7</v>
      </c>
      <c r="U247" s="9">
        <f t="shared" si="80"/>
        <v>7</v>
      </c>
    </row>
    <row r="249" spans="1:21" ht="17.649999999999999">
      <c r="A249" s="22" t="s">
        <v>28</v>
      </c>
      <c r="B249" s="9">
        <f t="shared" ref="B249:U249" si="81" xml:space="preserve"> B244/(B7+5)</f>
        <v>0.33333333333333331</v>
      </c>
      <c r="C249" s="9">
        <f t="shared" si="81"/>
        <v>0.2857142857142857</v>
      </c>
      <c r="D249" s="9">
        <f t="shared" si="81"/>
        <v>0.375</v>
      </c>
      <c r="E249" s="9">
        <f t="shared" si="81"/>
        <v>0.33333333333333331</v>
      </c>
      <c r="F249" s="9">
        <f t="shared" si="81"/>
        <v>0.3</v>
      </c>
      <c r="G249" s="9">
        <f t="shared" si="81"/>
        <v>0.27272727272727271</v>
      </c>
      <c r="H249" s="9">
        <f t="shared" si="81"/>
        <v>0.25</v>
      </c>
      <c r="I249" s="9">
        <f t="shared" si="81"/>
        <v>0.23076923076923078</v>
      </c>
      <c r="J249" s="47">
        <f t="shared" si="81"/>
        <v>0.21428571428571427</v>
      </c>
      <c r="K249" s="32">
        <f t="shared" si="81"/>
        <v>0.2</v>
      </c>
      <c r="L249" s="49">
        <f t="shared" si="81"/>
        <v>0.1875</v>
      </c>
      <c r="M249" s="9">
        <f t="shared" si="81"/>
        <v>0.23529411764705882</v>
      </c>
      <c r="N249" s="9">
        <f t="shared" si="81"/>
        <v>0.22222222222222221</v>
      </c>
      <c r="O249" s="9">
        <f t="shared" si="81"/>
        <v>0.21052631578947367</v>
      </c>
      <c r="P249" s="9">
        <f t="shared" si="81"/>
        <v>0.2</v>
      </c>
      <c r="Q249" s="9">
        <f t="shared" si="81"/>
        <v>0.19047619047619047</v>
      </c>
      <c r="R249" s="9">
        <f t="shared" si="81"/>
        <v>0.18181818181818182</v>
      </c>
      <c r="S249" s="9">
        <f t="shared" si="81"/>
        <v>0.17391304347826086</v>
      </c>
      <c r="T249" s="9">
        <f t="shared" si="81"/>
        <v>0.16666666666666666</v>
      </c>
      <c r="U249" s="9">
        <f t="shared" si="81"/>
        <v>0.16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9</v>
      </c>
      <c r="C255" s="8">
        <f xml:space="preserve"> (Data!$B$44 - C$86 - C$42)</f>
        <v>8</v>
      </c>
      <c r="D255" s="8">
        <f xml:space="preserve"> (Data!$B$44 - D$86 - D$42)</f>
        <v>8</v>
      </c>
      <c r="E255" s="8">
        <f xml:space="preserve"> (Data!$B$44 - E$86 - E$42)</f>
        <v>7</v>
      </c>
      <c r="F255" s="8">
        <f xml:space="preserve"> (Data!$B$44 - F$86 - F$42)</f>
        <v>7</v>
      </c>
      <c r="G255" s="8">
        <f xml:space="preserve"> (Data!$B$44 - G$86 - G$42)</f>
        <v>6</v>
      </c>
      <c r="H255" s="8">
        <f xml:space="preserve"> (Data!$B$44 - H$86 - H$42)</f>
        <v>5</v>
      </c>
      <c r="I255" s="8">
        <f xml:space="preserve"> (Data!$B$44 - I$86 - I$42)</f>
        <v>1</v>
      </c>
      <c r="J255" s="8">
        <f xml:space="preserve"> (Data!$B$44 - J$86 - J$42)</f>
        <v>0</v>
      </c>
      <c r="K255" s="8">
        <f xml:space="preserve"> (Data!$B$44 - K$86 - K$42)</f>
        <v>-2</v>
      </c>
      <c r="L255" s="8">
        <f xml:space="preserve"> (Data!$B$44 - L$86 - L$42)</f>
        <v>-4</v>
      </c>
      <c r="M255" s="8">
        <f xml:space="preserve"> (Data!$B$44 - M$86 - M$42)</f>
        <v>-5</v>
      </c>
      <c r="N255" s="8">
        <f xml:space="preserve"> (Data!$B$44 - N$86 - N$42)</f>
        <v>-6</v>
      </c>
      <c r="O255" s="8">
        <f xml:space="preserve"> (Data!$B$44 - O$86 - O$42)</f>
        <v>-8</v>
      </c>
      <c r="P255" s="8">
        <f xml:space="preserve"> (Data!$B$44 - P$86 - P$42)</f>
        <v>-9</v>
      </c>
      <c r="Q255" s="8">
        <f xml:space="preserve"> (Data!$B$44 - Q$86 - Q$42)</f>
        <v>-11</v>
      </c>
      <c r="R255" s="8">
        <f xml:space="preserve"> (Data!$B$44 - R$86 - R$42)</f>
        <v>-12</v>
      </c>
      <c r="S255" s="8">
        <f xml:space="preserve"> (Data!$B$44 - S$86 - S$42)</f>
        <v>-13</v>
      </c>
      <c r="T255" s="8">
        <f xml:space="preserve"> (Data!$B$44 - T$86 - T$42)</f>
        <v>-15</v>
      </c>
      <c r="U255" s="8">
        <f xml:space="preserve"> (Data!$B$44 - U$86 - U$42)</f>
        <v>-16</v>
      </c>
    </row>
    <row r="256" spans="1:21">
      <c r="A256" s="8" t="s">
        <v>64</v>
      </c>
      <c r="B256" s="8">
        <f xml:space="preserve"> (Data!$B$44 - B$85 - B$42)</f>
        <v>8</v>
      </c>
      <c r="C256" s="8">
        <f xml:space="preserve"> (Data!$B$44 - C$85 - C$42)</f>
        <v>7</v>
      </c>
      <c r="D256" s="8">
        <f xml:space="preserve"> (Data!$B$44 - D$85 - D$42)</f>
        <v>7</v>
      </c>
      <c r="E256" s="8">
        <f xml:space="preserve"> (Data!$B$44 - E$85 - E$42)</f>
        <v>6</v>
      </c>
      <c r="F256" s="8">
        <f xml:space="preserve"> (Data!$B$44 - F$85 - F$42)</f>
        <v>6</v>
      </c>
      <c r="G256" s="8">
        <f xml:space="preserve"> (Data!$B$44 - G$85 - G$42)</f>
        <v>5</v>
      </c>
      <c r="H256" s="8">
        <f xml:space="preserve"> (Data!$B$44 - H$85 - H$42)</f>
        <v>4</v>
      </c>
      <c r="I256" s="8">
        <f xml:space="preserve"> (Data!$B$44 - I$85 - I$42)</f>
        <v>1</v>
      </c>
      <c r="J256" s="8">
        <f xml:space="preserve"> (Data!$B$44 - J$85 - J$42)</f>
        <v>0</v>
      </c>
      <c r="K256" s="8">
        <f xml:space="preserve"> (Data!$B$44 - K$85 - K$42)</f>
        <v>-3</v>
      </c>
      <c r="L256" s="8">
        <f xml:space="preserve"> (Data!$B$44 - L$85 - L$42)</f>
        <v>-5</v>
      </c>
      <c r="M256" s="8">
        <f xml:space="preserve"> (Data!$B$44 - M$85 - M$42)</f>
        <v>-6</v>
      </c>
      <c r="N256" s="8">
        <f xml:space="preserve"> (Data!$B$44 - N$85 - N$42)</f>
        <v>-8</v>
      </c>
      <c r="O256" s="8">
        <f xml:space="preserve"> (Data!$B$44 - O$85 - O$42)</f>
        <v>-9</v>
      </c>
      <c r="P256" s="8">
        <f xml:space="preserve"> (Data!$B$44 - P$85 - P$42)</f>
        <v>-11</v>
      </c>
      <c r="Q256" s="8">
        <f xml:space="preserve"> (Data!$B$44 - Q$85 - Q$42)</f>
        <v>-12</v>
      </c>
      <c r="R256" s="8">
        <f xml:space="preserve"> (Data!$B$44 - R$85 - R$42)</f>
        <v>-14</v>
      </c>
      <c r="S256" s="8">
        <f xml:space="preserve"> (Data!$B$44 - S$85 - S$42)</f>
        <v>-15</v>
      </c>
      <c r="T256" s="8">
        <f xml:space="preserve"> (Data!$B$44 - T$85 - T$42)</f>
        <v>-17</v>
      </c>
      <c r="U256" s="8">
        <f xml:space="preserve"> (Data!$B$44 - U$85 - U$42)</f>
        <v>-18</v>
      </c>
    </row>
    <row r="257" spans="1:21">
      <c r="A257" s="8" t="s">
        <v>65</v>
      </c>
      <c r="B257" s="8">
        <f xml:space="preserve"> (Data!$B$44 - B$85 - B$42)</f>
        <v>8</v>
      </c>
      <c r="C257" s="8">
        <f xml:space="preserve"> (Data!$B$44 - C$85 - C$42)</f>
        <v>7</v>
      </c>
      <c r="D257" s="8">
        <f xml:space="preserve"> (Data!$B$44 - D$85 - D$42)</f>
        <v>7</v>
      </c>
      <c r="E257" s="8">
        <f xml:space="preserve"> (Data!$B$44 - E$85 - E$42)</f>
        <v>6</v>
      </c>
      <c r="F257" s="8">
        <f xml:space="preserve"> (Data!$B$44 - F$85 - F$42)</f>
        <v>6</v>
      </c>
      <c r="G257" s="8">
        <f xml:space="preserve"> (Data!$B$44 - G$85 - G$42)</f>
        <v>5</v>
      </c>
      <c r="H257" s="8">
        <f xml:space="preserve"> (Data!$B$44 - H$85 - H$42)</f>
        <v>4</v>
      </c>
      <c r="I257" s="8">
        <f xml:space="preserve"> (Data!$B$44 - I$85 - I$42)</f>
        <v>1</v>
      </c>
      <c r="J257" s="8">
        <f xml:space="preserve"> (Data!$B$44 - J$85 - J$42)</f>
        <v>0</v>
      </c>
      <c r="K257" s="8">
        <f xml:space="preserve"> (Data!$B$44 - K$85 - K$42)</f>
        <v>-3</v>
      </c>
      <c r="L257" s="8">
        <f xml:space="preserve"> (Data!$B$44 - L$85 - L$42)</f>
        <v>-5</v>
      </c>
      <c r="M257" s="8">
        <f xml:space="preserve"> (Data!$B$44 - M$85 - M$42)</f>
        <v>-6</v>
      </c>
      <c r="N257" s="8">
        <f xml:space="preserve"> (Data!$B$44 - N$85 - N$42)</f>
        <v>-8</v>
      </c>
      <c r="O257" s="8">
        <f xml:space="preserve"> (Data!$B$44 - O$85 - O$42)</f>
        <v>-9</v>
      </c>
      <c r="P257" s="8">
        <f xml:space="preserve"> (Data!$B$44 - P$85 - P$42)</f>
        <v>-11</v>
      </c>
      <c r="Q257" s="8">
        <f xml:space="preserve"> (Data!$B$44 - Q$85 - Q$42)</f>
        <v>-12</v>
      </c>
      <c r="R257" s="8">
        <f xml:space="preserve"> (Data!$B$44 - R$85 - R$42)</f>
        <v>-14</v>
      </c>
      <c r="S257" s="8">
        <f xml:space="preserve"> (Data!$B$44 - S$85 - S$42)</f>
        <v>-15</v>
      </c>
      <c r="T257" s="8">
        <f xml:space="preserve"> (Data!$B$44 - T$85 - T$42)</f>
        <v>-17</v>
      </c>
      <c r="U257" s="8">
        <f xml:space="preserve"> (Data!$B$44 - U$85 - U$42)</f>
        <v>-18</v>
      </c>
    </row>
    <row r="258" spans="1:21">
      <c r="A258" s="8" t="s">
        <v>66</v>
      </c>
      <c r="B258" s="8">
        <f xml:space="preserve"> (Data!$B$44 - B$84 - B$42)</f>
        <v>10</v>
      </c>
      <c r="C258" s="8">
        <f xml:space="preserve"> (Data!$B$44 - C$84 - C$42)</f>
        <v>9</v>
      </c>
      <c r="D258" s="8">
        <f xml:space="preserve"> (Data!$B$44 - D$84 - D$42)</f>
        <v>9</v>
      </c>
      <c r="E258" s="8">
        <f xml:space="preserve"> (Data!$B$44 - E$84 - E$42)</f>
        <v>8</v>
      </c>
      <c r="F258" s="8">
        <f xml:space="preserve"> (Data!$B$44 - F$84 - F$42)</f>
        <v>8</v>
      </c>
      <c r="G258" s="8">
        <f xml:space="preserve"> (Data!$B$44 - G$84 - G$42)</f>
        <v>7</v>
      </c>
      <c r="H258" s="8">
        <f xml:space="preserve"> (Data!$B$44 - H$84 - H$42)</f>
        <v>6</v>
      </c>
      <c r="I258" s="8">
        <f xml:space="preserve"> (Data!$B$44 - I$84 - I$42)</f>
        <v>3</v>
      </c>
      <c r="J258" s="8">
        <f xml:space="preserve"> (Data!$B$44 - J$84 - J$42)</f>
        <v>2</v>
      </c>
      <c r="K258" s="8">
        <f xml:space="preserve"> (Data!$B$44 - K$84 - K$42)</f>
        <v>-1</v>
      </c>
      <c r="L258" s="8">
        <f xml:space="preserve"> (Data!$B$44 - L$84 - L$42)</f>
        <v>-3</v>
      </c>
      <c r="M258" s="8">
        <f xml:space="preserve"> (Data!$B$44 - M$84 - M$42)</f>
        <v>-4</v>
      </c>
      <c r="N258" s="8">
        <f xml:space="preserve"> (Data!$B$44 - N$84 - N$42)</f>
        <v>-6</v>
      </c>
      <c r="O258" s="8">
        <f xml:space="preserve"> (Data!$B$44 - O$84 - O$42)</f>
        <v>-7</v>
      </c>
      <c r="P258" s="8">
        <f xml:space="preserve"> (Data!$B$44 - P$84 - P$42)</f>
        <v>-9</v>
      </c>
      <c r="Q258" s="8">
        <f xml:space="preserve"> (Data!$B$44 - Q$84 - Q$42)</f>
        <v>-10</v>
      </c>
      <c r="R258" s="8">
        <f xml:space="preserve"> (Data!$B$44 - R$84 - R$42)</f>
        <v>-12</v>
      </c>
      <c r="S258" s="8">
        <f xml:space="preserve"> (Data!$B$44 - S$84 - S$42)</f>
        <v>-13</v>
      </c>
      <c r="T258" s="8">
        <f xml:space="preserve"> (Data!$B$44 - T$84 - T$42)</f>
        <v>-15</v>
      </c>
      <c r="U258" s="8">
        <f xml:space="preserve"> (Data!$B$44 - U$84 - U$42)</f>
        <v>-16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19</v>
      </c>
      <c r="C260" s="8">
        <f xml:space="preserve"> (Data!$B$45 - C$86 - C$42)</f>
        <v>18</v>
      </c>
      <c r="D260" s="8">
        <f xml:space="preserve"> (Data!$B$45 - D$86 - D$42)</f>
        <v>18</v>
      </c>
      <c r="E260" s="8">
        <f xml:space="preserve"> (Data!$B$45 - E$86 - E$42)</f>
        <v>17</v>
      </c>
      <c r="F260" s="8">
        <f xml:space="preserve"> (Data!$B$45 - F$86 - F$42)</f>
        <v>17</v>
      </c>
      <c r="G260" s="8">
        <f xml:space="preserve"> (Data!$B$45 - G$86 - G$42)</f>
        <v>16</v>
      </c>
      <c r="H260" s="8">
        <f xml:space="preserve"> (Data!$B$45 - H$86 - H$42)</f>
        <v>15</v>
      </c>
      <c r="I260" s="8">
        <f xml:space="preserve"> (Data!$B$45 - I$86 - I$42)</f>
        <v>11</v>
      </c>
      <c r="J260" s="8">
        <f xml:space="preserve"> (Data!$B$45 - J$86 - J$42)</f>
        <v>10</v>
      </c>
      <c r="K260" s="8">
        <f xml:space="preserve"> (Data!$B$45 - K$86 - K$42)</f>
        <v>8</v>
      </c>
      <c r="L260" s="8">
        <f xml:space="preserve"> (Data!$B$45 - L$86 - L$42)</f>
        <v>6</v>
      </c>
      <c r="M260" s="8">
        <f xml:space="preserve"> (Data!$B$45 - M$86 - M$42)</f>
        <v>5</v>
      </c>
      <c r="N260" s="8">
        <f xml:space="preserve"> (Data!$B$45 - N$86 - N$42)</f>
        <v>4</v>
      </c>
      <c r="O260" s="8">
        <f xml:space="preserve"> (Data!$B$45 - O$86 - O$42)</f>
        <v>2</v>
      </c>
      <c r="P260" s="8">
        <f xml:space="preserve"> (Data!$B$45 - P$86 - P$42)</f>
        <v>1</v>
      </c>
      <c r="Q260" s="8">
        <f xml:space="preserve"> (Data!$B$45 - Q$86 - Q$42)</f>
        <v>-1</v>
      </c>
      <c r="R260" s="8">
        <f xml:space="preserve"> (Data!$B$45 - R$86 - R$42)</f>
        <v>-2</v>
      </c>
      <c r="S260" s="8">
        <f xml:space="preserve"> (Data!$B$45 - S$86 - S$42)</f>
        <v>-3</v>
      </c>
      <c r="T260" s="8">
        <f xml:space="preserve"> (Data!$B$45 - T$86 - T$42)</f>
        <v>-5</v>
      </c>
      <c r="U260" s="8">
        <f xml:space="preserve"> (Data!$B$45 - U$86 - U$42)</f>
        <v>-6</v>
      </c>
    </row>
    <row r="261" spans="1:21">
      <c r="A261" s="8" t="s">
        <v>64</v>
      </c>
      <c r="B261" s="8">
        <f xml:space="preserve"> (Data!$B$45 - B$85 - B$42)</f>
        <v>18</v>
      </c>
      <c r="C261" s="8">
        <f xml:space="preserve"> (Data!$B$45 - C$85 - C$42)</f>
        <v>17</v>
      </c>
      <c r="D261" s="8">
        <f xml:space="preserve"> (Data!$B$45 - D$85 - D$42)</f>
        <v>17</v>
      </c>
      <c r="E261" s="8">
        <f xml:space="preserve"> (Data!$B$45 - E$85 - E$42)</f>
        <v>16</v>
      </c>
      <c r="F261" s="8">
        <f xml:space="preserve"> (Data!$B$45 - F$85 - F$42)</f>
        <v>16</v>
      </c>
      <c r="G261" s="8">
        <f xml:space="preserve"> (Data!$B$45 - G$85 - G$42)</f>
        <v>15</v>
      </c>
      <c r="H261" s="8">
        <f xml:space="preserve"> (Data!$B$45 - H$85 - H$42)</f>
        <v>14</v>
      </c>
      <c r="I261" s="8">
        <f xml:space="preserve"> (Data!$B$45 - I$85 - I$42)</f>
        <v>11</v>
      </c>
      <c r="J261" s="8">
        <f xml:space="preserve"> (Data!$B$45 - J$85 - J$42)</f>
        <v>10</v>
      </c>
      <c r="K261" s="8">
        <f xml:space="preserve"> (Data!$B$45 - K$85 - K$42)</f>
        <v>7</v>
      </c>
      <c r="L261" s="8">
        <f xml:space="preserve"> (Data!$B$45 - L$85 - L$42)</f>
        <v>5</v>
      </c>
      <c r="M261" s="8">
        <f xml:space="preserve"> (Data!$B$45 - M$85 - M$42)</f>
        <v>4</v>
      </c>
      <c r="N261" s="8">
        <f xml:space="preserve"> (Data!$B$45 - N$85 - N$42)</f>
        <v>2</v>
      </c>
      <c r="O261" s="8">
        <f xml:space="preserve"> (Data!$B$45 - O$85 - O$42)</f>
        <v>1</v>
      </c>
      <c r="P261" s="8">
        <f xml:space="preserve"> (Data!$B$45 - P$85 - P$42)</f>
        <v>-1</v>
      </c>
      <c r="Q261" s="8">
        <f xml:space="preserve"> (Data!$B$45 - Q$85 - Q$42)</f>
        <v>-2</v>
      </c>
      <c r="R261" s="8">
        <f xml:space="preserve"> (Data!$B$45 - R$85 - R$42)</f>
        <v>-4</v>
      </c>
      <c r="S261" s="8">
        <f xml:space="preserve"> (Data!$B$45 - S$85 - S$42)</f>
        <v>-5</v>
      </c>
      <c r="T261" s="8">
        <f xml:space="preserve"> (Data!$B$45 - T$85 - T$42)</f>
        <v>-7</v>
      </c>
      <c r="U261" s="8">
        <f xml:space="preserve"> (Data!$B$45 - U$85 - U$42)</f>
        <v>-8</v>
      </c>
    </row>
    <row r="262" spans="1:21">
      <c r="A262" s="8" t="s">
        <v>65</v>
      </c>
      <c r="B262" s="8">
        <f xml:space="preserve"> (Data!$B$45 - B$85 - B$42)</f>
        <v>18</v>
      </c>
      <c r="C262" s="8">
        <f xml:space="preserve"> (Data!$B$45 - C$85 - C$42)</f>
        <v>17</v>
      </c>
      <c r="D262" s="8">
        <f xml:space="preserve"> (Data!$B$45 - D$85 - D$42)</f>
        <v>17</v>
      </c>
      <c r="E262" s="8">
        <f xml:space="preserve"> (Data!$B$45 - E$85 - E$42)</f>
        <v>16</v>
      </c>
      <c r="F262" s="8">
        <f xml:space="preserve"> (Data!$B$45 - F$85 - F$42)</f>
        <v>16</v>
      </c>
      <c r="G262" s="8">
        <f xml:space="preserve"> (Data!$B$45 - G$85 - G$42)</f>
        <v>15</v>
      </c>
      <c r="H262" s="8">
        <f xml:space="preserve"> (Data!$B$45 - H$85 - H$42)</f>
        <v>14</v>
      </c>
      <c r="I262" s="8">
        <f xml:space="preserve"> (Data!$B$45 - I$85 - I$42)</f>
        <v>11</v>
      </c>
      <c r="J262" s="8">
        <f xml:space="preserve"> (Data!$B$45 - J$85 - J$42)</f>
        <v>10</v>
      </c>
      <c r="K262" s="8">
        <f xml:space="preserve"> (Data!$B$45 - K$85 - K$42)</f>
        <v>7</v>
      </c>
      <c r="L262" s="8">
        <f xml:space="preserve"> (Data!$B$45 - L$85 - L$42)</f>
        <v>5</v>
      </c>
      <c r="M262" s="8">
        <f xml:space="preserve"> (Data!$B$45 - M$85 - M$42)</f>
        <v>4</v>
      </c>
      <c r="N262" s="8">
        <f xml:space="preserve"> (Data!$B$45 - N$85 - N$42)</f>
        <v>2</v>
      </c>
      <c r="O262" s="8">
        <f xml:space="preserve"> (Data!$B$45 - O$85 - O$42)</f>
        <v>1</v>
      </c>
      <c r="P262" s="8">
        <f xml:space="preserve"> (Data!$B$45 - P$85 - P$42)</f>
        <v>-1</v>
      </c>
      <c r="Q262" s="8">
        <f xml:space="preserve"> (Data!$B$45 - Q$85 - Q$42)</f>
        <v>-2</v>
      </c>
      <c r="R262" s="8">
        <f xml:space="preserve"> (Data!$B$45 - R$85 - R$42)</f>
        <v>-4</v>
      </c>
      <c r="S262" s="8">
        <f xml:space="preserve"> (Data!$B$45 - S$85 - S$42)</f>
        <v>-5</v>
      </c>
      <c r="T262" s="8">
        <f xml:space="preserve"> (Data!$B$45 - T$85 - T$42)</f>
        <v>-7</v>
      </c>
      <c r="U262" s="8">
        <f xml:space="preserve"> (Data!$B$45 - U$85 - U$42)</f>
        <v>-8</v>
      </c>
    </row>
    <row r="263" spans="1:21">
      <c r="A263" s="8" t="s">
        <v>66</v>
      </c>
      <c r="B263" s="8">
        <f xml:space="preserve"> (Data!$B$45 - B$84 - B$42)</f>
        <v>20</v>
      </c>
      <c r="C263" s="8">
        <f xml:space="preserve"> (Data!$B$45 - C$84 - C$42)</f>
        <v>19</v>
      </c>
      <c r="D263" s="8">
        <f xml:space="preserve"> (Data!$B$45 - D$84 - D$42)</f>
        <v>19</v>
      </c>
      <c r="E263" s="8">
        <f xml:space="preserve"> (Data!$B$45 - E$84 - E$42)</f>
        <v>18</v>
      </c>
      <c r="F263" s="8">
        <f xml:space="preserve"> (Data!$B$45 - F$84 - F$42)</f>
        <v>18</v>
      </c>
      <c r="G263" s="8">
        <f xml:space="preserve"> (Data!$B$45 - G$84 - G$42)</f>
        <v>17</v>
      </c>
      <c r="H263" s="8">
        <f xml:space="preserve"> (Data!$B$45 - H$84 - H$42)</f>
        <v>16</v>
      </c>
      <c r="I263" s="8">
        <f xml:space="preserve"> (Data!$B$45 - I$84 - I$42)</f>
        <v>13</v>
      </c>
      <c r="J263" s="8">
        <f xml:space="preserve"> (Data!$B$45 - J$84 - J$42)</f>
        <v>12</v>
      </c>
      <c r="K263" s="8">
        <f xml:space="preserve"> (Data!$B$45 - K$84 - K$42)</f>
        <v>9</v>
      </c>
      <c r="L263" s="8">
        <f xml:space="preserve"> (Data!$B$45 - L$84 - L$42)</f>
        <v>7</v>
      </c>
      <c r="M263" s="8">
        <f xml:space="preserve"> (Data!$B$45 - M$84 - M$42)</f>
        <v>6</v>
      </c>
      <c r="N263" s="8">
        <f xml:space="preserve"> (Data!$B$45 - N$84 - N$42)</f>
        <v>4</v>
      </c>
      <c r="O263" s="8">
        <f xml:space="preserve"> (Data!$B$45 - O$84 - O$42)</f>
        <v>3</v>
      </c>
      <c r="P263" s="8">
        <f xml:space="preserve"> (Data!$B$45 - P$84 - P$42)</f>
        <v>1</v>
      </c>
      <c r="Q263" s="8">
        <f xml:space="preserve"> (Data!$B$45 - Q$84 - Q$42)</f>
        <v>0</v>
      </c>
      <c r="R263" s="8">
        <f xml:space="preserve"> (Data!$B$45 - R$84 - R$42)</f>
        <v>-2</v>
      </c>
      <c r="S263" s="8">
        <f xml:space="preserve"> (Data!$B$45 - S$84 - S$42)</f>
        <v>-3</v>
      </c>
      <c r="T263" s="8">
        <f xml:space="preserve"> (Data!$B$45 - T$84 - T$42)</f>
        <v>-5</v>
      </c>
      <c r="U263" s="8">
        <f xml:space="preserve"> (Data!$B$45 - U$84 - U$42)</f>
        <v>-6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29</v>
      </c>
      <c r="C265" s="8">
        <f xml:space="preserve"> (Data!$B$46 - C$86 - C$42)</f>
        <v>28</v>
      </c>
      <c r="D265" s="8">
        <f xml:space="preserve"> (Data!$B$46 - D$86 - D$42)</f>
        <v>28</v>
      </c>
      <c r="E265" s="8">
        <f xml:space="preserve"> (Data!$B$46 - E$86 - E$42)</f>
        <v>27</v>
      </c>
      <c r="F265" s="8">
        <f xml:space="preserve"> (Data!$B$46 - F$86 - F$42)</f>
        <v>27</v>
      </c>
      <c r="G265" s="8">
        <f xml:space="preserve"> (Data!$B$46 - G$86 - G$42)</f>
        <v>26</v>
      </c>
      <c r="H265" s="8">
        <f xml:space="preserve"> (Data!$B$46 - H$86 - H$42)</f>
        <v>25</v>
      </c>
      <c r="I265" s="8">
        <f xml:space="preserve"> (Data!$B$46 - I$86 - I$42)</f>
        <v>21</v>
      </c>
      <c r="J265" s="8">
        <f xml:space="preserve"> (Data!$B$46 - J$86 - J$42)</f>
        <v>20</v>
      </c>
      <c r="K265" s="8">
        <f xml:space="preserve"> (Data!$B$46 - K$86 - K$42)</f>
        <v>18</v>
      </c>
      <c r="L265" s="8">
        <f xml:space="preserve"> (Data!$B$46 - L$86 - L$42)</f>
        <v>16</v>
      </c>
      <c r="M265" s="8">
        <f xml:space="preserve"> (Data!$B$46 - M$86 - M$42)</f>
        <v>15</v>
      </c>
      <c r="N265" s="8">
        <f xml:space="preserve"> (Data!$B$46 - N$86 - N$42)</f>
        <v>14</v>
      </c>
      <c r="O265" s="8">
        <f xml:space="preserve"> (Data!$B$46 - O$86 - O$42)</f>
        <v>12</v>
      </c>
      <c r="P265" s="8">
        <f xml:space="preserve"> (Data!$B$46 - P$86 - P$42)</f>
        <v>11</v>
      </c>
      <c r="Q265" s="8">
        <f xml:space="preserve"> (Data!$B$46 - Q$86 - Q$42)</f>
        <v>9</v>
      </c>
      <c r="R265" s="8">
        <f xml:space="preserve"> (Data!$B$46 - R$86 - R$42)</f>
        <v>8</v>
      </c>
      <c r="S265" s="8">
        <f xml:space="preserve"> (Data!$B$46 - S$86 - S$42)</f>
        <v>7</v>
      </c>
      <c r="T265" s="8">
        <f xml:space="preserve"> (Data!$B$46 - T$86 - T$42)</f>
        <v>5</v>
      </c>
      <c r="U265" s="8">
        <f xml:space="preserve"> (Data!$B$46 - U$86 - U$42)</f>
        <v>4</v>
      </c>
    </row>
    <row r="266" spans="1:21">
      <c r="A266" s="8" t="s">
        <v>64</v>
      </c>
      <c r="B266" s="8">
        <f xml:space="preserve"> (Data!$B$46 - B$85 - B$42)</f>
        <v>28</v>
      </c>
      <c r="C266" s="8">
        <f xml:space="preserve"> (Data!$B$46 - C$85 - C$42)</f>
        <v>27</v>
      </c>
      <c r="D266" s="8">
        <f xml:space="preserve"> (Data!$B$46 - D$85 - D$42)</f>
        <v>27</v>
      </c>
      <c r="E266" s="8">
        <f xml:space="preserve"> (Data!$B$46 - E$85 - E$42)</f>
        <v>26</v>
      </c>
      <c r="F266" s="8">
        <f xml:space="preserve"> (Data!$B$46 - F$85 - F$42)</f>
        <v>26</v>
      </c>
      <c r="G266" s="8">
        <f xml:space="preserve"> (Data!$B$46 - G$85 - G$42)</f>
        <v>25</v>
      </c>
      <c r="H266" s="8">
        <f xml:space="preserve"> (Data!$B$46 - H$85 - H$42)</f>
        <v>24</v>
      </c>
      <c r="I266" s="8">
        <f xml:space="preserve"> (Data!$B$46 - I$85 - I$42)</f>
        <v>21</v>
      </c>
      <c r="J266" s="8">
        <f xml:space="preserve"> (Data!$B$46 - J$85 - J$42)</f>
        <v>20</v>
      </c>
      <c r="K266" s="8">
        <f xml:space="preserve"> (Data!$B$46 - K$85 - K$42)</f>
        <v>17</v>
      </c>
      <c r="L266" s="8">
        <f xml:space="preserve"> (Data!$B$46 - L$85 - L$42)</f>
        <v>15</v>
      </c>
      <c r="M266" s="8">
        <f xml:space="preserve"> (Data!$B$46 - M$85 - M$42)</f>
        <v>14</v>
      </c>
      <c r="N266" s="8">
        <f xml:space="preserve"> (Data!$B$46 - N$85 - N$42)</f>
        <v>12</v>
      </c>
      <c r="O266" s="8">
        <f xml:space="preserve"> (Data!$B$46 - O$85 - O$42)</f>
        <v>11</v>
      </c>
      <c r="P266" s="8">
        <f xml:space="preserve"> (Data!$B$46 - P$85 - P$42)</f>
        <v>9</v>
      </c>
      <c r="Q266" s="8">
        <f xml:space="preserve"> (Data!$B$46 - Q$85 - Q$42)</f>
        <v>8</v>
      </c>
      <c r="R266" s="8">
        <f xml:space="preserve"> (Data!$B$46 - R$85 - R$42)</f>
        <v>6</v>
      </c>
      <c r="S266" s="8">
        <f xml:space="preserve"> (Data!$B$46 - S$85 - S$42)</f>
        <v>5</v>
      </c>
      <c r="T266" s="8">
        <f xml:space="preserve"> (Data!$B$46 - T$85 - T$42)</f>
        <v>3</v>
      </c>
      <c r="U266" s="8">
        <f xml:space="preserve"> (Data!$B$46 - U$85 - U$42)</f>
        <v>2</v>
      </c>
    </row>
    <row r="267" spans="1:21">
      <c r="A267" s="8" t="s">
        <v>65</v>
      </c>
      <c r="B267" s="8">
        <f xml:space="preserve"> (Data!$B$46 - B$85 - B$42)</f>
        <v>28</v>
      </c>
      <c r="C267" s="8">
        <f xml:space="preserve"> (Data!$B$46 - C$85 - C$42)</f>
        <v>27</v>
      </c>
      <c r="D267" s="8">
        <f xml:space="preserve"> (Data!$B$46 - D$85 - D$42)</f>
        <v>27</v>
      </c>
      <c r="E267" s="8">
        <f xml:space="preserve"> (Data!$B$46 - E$85 - E$42)</f>
        <v>26</v>
      </c>
      <c r="F267" s="8">
        <f xml:space="preserve"> (Data!$B$46 - F$85 - F$42)</f>
        <v>26</v>
      </c>
      <c r="G267" s="8">
        <f xml:space="preserve"> (Data!$B$46 - G$85 - G$42)</f>
        <v>25</v>
      </c>
      <c r="H267" s="8">
        <f xml:space="preserve"> (Data!$B$46 - H$85 - H$42)</f>
        <v>24</v>
      </c>
      <c r="I267" s="8">
        <f xml:space="preserve"> (Data!$B$46 - I$85 - I$42)</f>
        <v>21</v>
      </c>
      <c r="J267" s="8">
        <f xml:space="preserve"> (Data!$B$46 - J$85 - J$42)</f>
        <v>20</v>
      </c>
      <c r="K267" s="8">
        <f xml:space="preserve"> (Data!$B$46 - K$85 - K$42)</f>
        <v>17</v>
      </c>
      <c r="L267" s="8">
        <f xml:space="preserve"> (Data!$B$46 - L$85 - L$42)</f>
        <v>15</v>
      </c>
      <c r="M267" s="8">
        <f xml:space="preserve"> (Data!$B$46 - M$85 - M$42)</f>
        <v>14</v>
      </c>
      <c r="N267" s="8">
        <f xml:space="preserve"> (Data!$B$46 - N$85 - N$42)</f>
        <v>12</v>
      </c>
      <c r="O267" s="8">
        <f xml:space="preserve"> (Data!$B$46 - O$85 - O$42)</f>
        <v>11</v>
      </c>
      <c r="P267" s="8">
        <f xml:space="preserve"> (Data!$B$46 - P$85 - P$42)</f>
        <v>9</v>
      </c>
      <c r="Q267" s="8">
        <f xml:space="preserve"> (Data!$B$46 - Q$85 - Q$42)</f>
        <v>8</v>
      </c>
      <c r="R267" s="8">
        <f xml:space="preserve"> (Data!$B$46 - R$85 - R$42)</f>
        <v>6</v>
      </c>
      <c r="S267" s="8">
        <f xml:space="preserve"> (Data!$B$46 - S$85 - S$42)</f>
        <v>5</v>
      </c>
      <c r="T267" s="8">
        <f xml:space="preserve"> (Data!$B$46 - T$85 - T$42)</f>
        <v>3</v>
      </c>
      <c r="U267" s="8">
        <f xml:space="preserve"> (Data!$B$46 - U$85 - U$42)</f>
        <v>2</v>
      </c>
    </row>
    <row r="268" spans="1:21">
      <c r="A268" s="8" t="s">
        <v>66</v>
      </c>
      <c r="B268" s="8">
        <f xml:space="preserve"> (Data!$B$46 - B$84 - B$42)</f>
        <v>30</v>
      </c>
      <c r="C268" s="8">
        <f xml:space="preserve"> (Data!$B$46 - C$84 - C$42)</f>
        <v>29</v>
      </c>
      <c r="D268" s="8">
        <f xml:space="preserve"> (Data!$B$46 - D$84 - D$42)</f>
        <v>29</v>
      </c>
      <c r="E268" s="8">
        <f xml:space="preserve"> (Data!$B$46 - E$84 - E$42)</f>
        <v>28</v>
      </c>
      <c r="F268" s="8">
        <f xml:space="preserve"> (Data!$B$46 - F$84 - F$42)</f>
        <v>28</v>
      </c>
      <c r="G268" s="8">
        <f xml:space="preserve"> (Data!$B$46 - G$84 - G$42)</f>
        <v>27</v>
      </c>
      <c r="H268" s="8">
        <f xml:space="preserve"> (Data!$B$46 - H$84 - H$42)</f>
        <v>26</v>
      </c>
      <c r="I268" s="8">
        <f xml:space="preserve"> (Data!$B$46 - I$84 - I$42)</f>
        <v>23</v>
      </c>
      <c r="J268" s="8">
        <f xml:space="preserve"> (Data!$B$46 - J$84 - J$42)</f>
        <v>22</v>
      </c>
      <c r="K268" s="8">
        <f xml:space="preserve"> (Data!$B$46 - K$84 - K$42)</f>
        <v>19</v>
      </c>
      <c r="L268" s="8">
        <f xml:space="preserve"> (Data!$B$46 - L$84 - L$42)</f>
        <v>17</v>
      </c>
      <c r="M268" s="8">
        <f xml:space="preserve"> (Data!$B$46 - M$84 - M$42)</f>
        <v>16</v>
      </c>
      <c r="N268" s="8">
        <f xml:space="preserve"> (Data!$B$46 - N$84 - N$42)</f>
        <v>14</v>
      </c>
      <c r="O268" s="8">
        <f xml:space="preserve"> (Data!$B$46 - O$84 - O$42)</f>
        <v>13</v>
      </c>
      <c r="P268" s="8">
        <f xml:space="preserve"> (Data!$B$46 - P$84 - P$42)</f>
        <v>11</v>
      </c>
      <c r="Q268" s="8">
        <f xml:space="preserve"> (Data!$B$46 - Q$84 - Q$42)</f>
        <v>10</v>
      </c>
      <c r="R268" s="8">
        <f xml:space="preserve"> (Data!$B$46 - R$84 - R$42)</f>
        <v>8</v>
      </c>
      <c r="S268" s="8">
        <f xml:space="preserve"> (Data!$B$46 - S$84 - S$42)</f>
        <v>7</v>
      </c>
      <c r="T268" s="8">
        <f xml:space="preserve"> (Data!$B$46 - T$84 - T$42)</f>
        <v>5</v>
      </c>
      <c r="U268" s="8">
        <f xml:space="preserve"> (Data!$B$46 - U$84 - U$42)</f>
        <v>4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10</v>
      </c>
      <c r="C272" s="8">
        <f xml:space="preserve"> (Data!$C$44 - C$86 - C$40)</f>
        <v>9</v>
      </c>
      <c r="D272" s="8">
        <f xml:space="preserve"> (Data!$C$44 - D$86 - D$40)</f>
        <v>9</v>
      </c>
      <c r="E272" s="8">
        <f xml:space="preserve"> (Data!$C$44 - E$86 - E$40)</f>
        <v>8</v>
      </c>
      <c r="F272" s="8">
        <f xml:space="preserve"> (Data!$C$44 - F$86 - F$40)</f>
        <v>8</v>
      </c>
      <c r="G272" s="8">
        <f xml:space="preserve"> (Data!$C$44 - G$86 - G$40)</f>
        <v>7</v>
      </c>
      <c r="H272" s="8">
        <f xml:space="preserve"> (Data!$C$44 - H$86 - H$40)</f>
        <v>7</v>
      </c>
      <c r="I272" s="8">
        <f xml:space="preserve"> (Data!$C$44 - I$86 - I$40)</f>
        <v>5</v>
      </c>
      <c r="J272" s="8">
        <f xml:space="preserve"> (Data!$C$44 - J$86 - J$40)</f>
        <v>5</v>
      </c>
      <c r="K272" s="8">
        <f xml:space="preserve"> (Data!$C$44 - K$86 - K$40)</f>
        <v>4</v>
      </c>
      <c r="L272" s="8">
        <f xml:space="preserve"> (Data!$C$44 - L$86 - L$40)</f>
        <v>3</v>
      </c>
      <c r="M272" s="8">
        <f xml:space="preserve"> (Data!$C$44 - M$86 - M$40)</f>
        <v>3</v>
      </c>
      <c r="N272" s="8">
        <f xml:space="preserve"> (Data!$C$44 - N$86 - N$40)</f>
        <v>3</v>
      </c>
      <c r="O272" s="8">
        <f xml:space="preserve"> (Data!$C$44 - O$86 - O$40)</f>
        <v>2</v>
      </c>
      <c r="P272" s="8">
        <f xml:space="preserve"> (Data!$C$44 - P$86 - P$40)</f>
        <v>2</v>
      </c>
      <c r="Q272" s="8">
        <f xml:space="preserve"> (Data!$C$44 - Q$86 - Q$40)</f>
        <v>1</v>
      </c>
      <c r="R272" s="8">
        <f xml:space="preserve"> (Data!$C$44 - R$86 - R$40)</f>
        <v>1</v>
      </c>
      <c r="S272" s="8">
        <f xml:space="preserve"> (Data!$C$44 - S$86 - S$40)</f>
        <v>1</v>
      </c>
      <c r="T272" s="8">
        <f xml:space="preserve"> (Data!$C$44 - T$86 - T$40)</f>
        <v>0</v>
      </c>
      <c r="U272" s="8">
        <f xml:space="preserve"> (Data!$C$44 - U$86 - U$40)</f>
        <v>0</v>
      </c>
    </row>
    <row r="273" spans="1:21">
      <c r="A273" s="8" t="s">
        <v>64</v>
      </c>
      <c r="B273" s="8">
        <f xml:space="preserve"> (Data!$C$44 - B$85 - B$40)</f>
        <v>9</v>
      </c>
      <c r="C273" s="8">
        <f xml:space="preserve"> (Data!$C$44 - C$85 - C$40)</f>
        <v>8</v>
      </c>
      <c r="D273" s="8">
        <f xml:space="preserve"> (Data!$C$44 - D$85 - D$40)</f>
        <v>8</v>
      </c>
      <c r="E273" s="8">
        <f xml:space="preserve"> (Data!$C$44 - E$85 - E$40)</f>
        <v>7</v>
      </c>
      <c r="F273" s="8">
        <f xml:space="preserve"> (Data!$C$44 - F$85 - F$40)</f>
        <v>7</v>
      </c>
      <c r="G273" s="8">
        <f xml:space="preserve"> (Data!$C$44 - G$85 - G$40)</f>
        <v>6</v>
      </c>
      <c r="H273" s="8">
        <f xml:space="preserve"> (Data!$C$44 - H$85 - H$40)</f>
        <v>6</v>
      </c>
      <c r="I273" s="8">
        <f xml:space="preserve"> (Data!$C$44 - I$85 - I$40)</f>
        <v>5</v>
      </c>
      <c r="J273" s="8">
        <f xml:space="preserve"> (Data!$C$44 - J$85 - J$40)</f>
        <v>5</v>
      </c>
      <c r="K273" s="8">
        <f xml:space="preserve"> (Data!$C$44 - K$85 - K$40)</f>
        <v>3</v>
      </c>
      <c r="L273" s="8">
        <f xml:space="preserve"> (Data!$C$44 - L$85 - L$40)</f>
        <v>2</v>
      </c>
      <c r="M273" s="8">
        <f xml:space="preserve"> (Data!$C$44 - M$85 - M$40)</f>
        <v>2</v>
      </c>
      <c r="N273" s="8">
        <f xml:space="preserve"> (Data!$C$44 - N$85 - N$40)</f>
        <v>1</v>
      </c>
      <c r="O273" s="8">
        <f xml:space="preserve"> (Data!$C$44 - O$85 - O$40)</f>
        <v>1</v>
      </c>
      <c r="P273" s="8">
        <f xml:space="preserve"> (Data!$C$44 - P$85 - P$40)</f>
        <v>0</v>
      </c>
      <c r="Q273" s="8">
        <f xml:space="preserve"> (Data!$C$44 - Q$85 - Q$40)</f>
        <v>0</v>
      </c>
      <c r="R273" s="8">
        <f xml:space="preserve"> (Data!$C$44 - R$85 - R$40)</f>
        <v>-1</v>
      </c>
      <c r="S273" s="8">
        <f xml:space="preserve"> (Data!$C$44 - S$85 - S$40)</f>
        <v>-1</v>
      </c>
      <c r="T273" s="8">
        <f xml:space="preserve"> (Data!$C$44 - T$85 - T$40)</f>
        <v>-2</v>
      </c>
      <c r="U273" s="8">
        <f xml:space="preserve"> (Data!$C$44 - U$85 - U$40)</f>
        <v>-2</v>
      </c>
    </row>
    <row r="274" spans="1:21">
      <c r="A274" s="8" t="s">
        <v>65</v>
      </c>
      <c r="B274" s="8">
        <f xml:space="preserve"> (Data!$C$44 - B$85 - B$40)</f>
        <v>9</v>
      </c>
      <c r="C274" s="8">
        <f xml:space="preserve"> (Data!$C$44 - C$85 - C$40)</f>
        <v>8</v>
      </c>
      <c r="D274" s="8">
        <f xml:space="preserve"> (Data!$C$44 - D$85 - D$40)</f>
        <v>8</v>
      </c>
      <c r="E274" s="8">
        <f xml:space="preserve"> (Data!$C$44 - E$85 - E$40)</f>
        <v>7</v>
      </c>
      <c r="F274" s="8">
        <f xml:space="preserve"> (Data!$C$44 - F$85 - F$40)</f>
        <v>7</v>
      </c>
      <c r="G274" s="8">
        <f xml:space="preserve"> (Data!$C$44 - G$85 - G$40)</f>
        <v>6</v>
      </c>
      <c r="H274" s="8">
        <f xml:space="preserve"> (Data!$C$44 - H$85 - H$40)</f>
        <v>6</v>
      </c>
      <c r="I274" s="8">
        <f xml:space="preserve"> (Data!$C$44 - I$85 - I$40)</f>
        <v>5</v>
      </c>
      <c r="J274" s="8">
        <f xml:space="preserve"> (Data!$C$44 - J$85 - J$40)</f>
        <v>5</v>
      </c>
      <c r="K274" s="8">
        <f xml:space="preserve"> (Data!$C$44 - K$85 - K$40)</f>
        <v>3</v>
      </c>
      <c r="L274" s="8">
        <f xml:space="preserve"> (Data!$C$44 - L$85 - L$40)</f>
        <v>2</v>
      </c>
      <c r="M274" s="8">
        <f xml:space="preserve"> (Data!$C$44 - M$85 - M$40)</f>
        <v>2</v>
      </c>
      <c r="N274" s="8">
        <f xml:space="preserve"> (Data!$C$44 - N$85 - N$40)</f>
        <v>1</v>
      </c>
      <c r="O274" s="8">
        <f xml:space="preserve"> (Data!$C$44 - O$85 - O$40)</f>
        <v>1</v>
      </c>
      <c r="P274" s="8">
        <f xml:space="preserve"> (Data!$C$44 - P$85 - P$40)</f>
        <v>0</v>
      </c>
      <c r="Q274" s="8">
        <f xml:space="preserve"> (Data!$C$44 - Q$85 - Q$40)</f>
        <v>0</v>
      </c>
      <c r="R274" s="8">
        <f xml:space="preserve"> (Data!$C$44 - R$85 - R$40)</f>
        <v>-1</v>
      </c>
      <c r="S274" s="8">
        <f xml:space="preserve"> (Data!$C$44 - S$85 - S$40)</f>
        <v>-1</v>
      </c>
      <c r="T274" s="8">
        <f xml:space="preserve"> (Data!$C$44 - T$85 - T$40)</f>
        <v>-2</v>
      </c>
      <c r="U274" s="8">
        <f xml:space="preserve"> (Data!$C$44 - U$85 - U$40)</f>
        <v>-2</v>
      </c>
    </row>
    <row r="275" spans="1:21">
      <c r="A275" s="8" t="s">
        <v>66</v>
      </c>
      <c r="B275" s="8">
        <f xml:space="preserve"> (Data!$C$44 - B$84 - B$40)</f>
        <v>11</v>
      </c>
      <c r="C275" s="8">
        <f xml:space="preserve"> (Data!$C$44 - C$84 - C$40)</f>
        <v>10</v>
      </c>
      <c r="D275" s="8">
        <f xml:space="preserve"> (Data!$C$44 - D$84 - D$40)</f>
        <v>10</v>
      </c>
      <c r="E275" s="8">
        <f xml:space="preserve"> (Data!$C$44 - E$84 - E$40)</f>
        <v>9</v>
      </c>
      <c r="F275" s="8">
        <f xml:space="preserve"> (Data!$C$44 - F$84 - F$40)</f>
        <v>9</v>
      </c>
      <c r="G275" s="8">
        <f xml:space="preserve"> (Data!$C$44 - G$84 - G$40)</f>
        <v>8</v>
      </c>
      <c r="H275" s="8">
        <f xml:space="preserve"> (Data!$C$44 - H$84 - H$40)</f>
        <v>8</v>
      </c>
      <c r="I275" s="8">
        <f xml:space="preserve"> (Data!$C$44 - I$84 - I$40)</f>
        <v>7</v>
      </c>
      <c r="J275" s="8">
        <f xml:space="preserve"> (Data!$C$44 - J$84 - J$40)</f>
        <v>7</v>
      </c>
      <c r="K275" s="8">
        <f xml:space="preserve"> (Data!$C$44 - K$84 - K$40)</f>
        <v>5</v>
      </c>
      <c r="L275" s="8">
        <f xml:space="preserve"> (Data!$C$44 - L$84 - L$40)</f>
        <v>4</v>
      </c>
      <c r="M275" s="8">
        <f xml:space="preserve"> (Data!$C$44 - M$84 - M$40)</f>
        <v>4</v>
      </c>
      <c r="N275" s="8">
        <f xml:space="preserve"> (Data!$C$44 - N$84 - N$40)</f>
        <v>3</v>
      </c>
      <c r="O275" s="8">
        <f xml:space="preserve"> (Data!$C$44 - O$84 - O$40)</f>
        <v>3</v>
      </c>
      <c r="P275" s="8">
        <f xml:space="preserve"> (Data!$C$44 - P$84 - P$40)</f>
        <v>2</v>
      </c>
      <c r="Q275" s="8">
        <f xml:space="preserve"> (Data!$C$44 - Q$84 - Q$40)</f>
        <v>2</v>
      </c>
      <c r="R275" s="8">
        <f xml:space="preserve"> (Data!$C$44 - R$84 - R$40)</f>
        <v>1</v>
      </c>
      <c r="S275" s="8">
        <f xml:space="preserve"> (Data!$C$44 - S$84 - S$40)</f>
        <v>1</v>
      </c>
      <c r="T275" s="8">
        <f xml:space="preserve"> (Data!$C$44 - T$84 - T$40)</f>
        <v>0</v>
      </c>
      <c r="U275" s="8">
        <f xml:space="preserve"> (Data!$C$44 - U$84 - U$40)</f>
        <v>0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15</v>
      </c>
      <c r="C277" s="8">
        <f xml:space="preserve"> (Data!$C$45 - C$86 - C$40)</f>
        <v>14</v>
      </c>
      <c r="D277" s="8">
        <f xml:space="preserve"> (Data!$C$45 - D$86 - D$40)</f>
        <v>14</v>
      </c>
      <c r="E277" s="8">
        <f xml:space="preserve"> (Data!$C$45 - E$86 - E$40)</f>
        <v>13</v>
      </c>
      <c r="F277" s="8">
        <f xml:space="preserve"> (Data!$C$45 - F$86 - F$40)</f>
        <v>13</v>
      </c>
      <c r="G277" s="8">
        <f xml:space="preserve"> (Data!$C$45 - G$86 - G$40)</f>
        <v>12</v>
      </c>
      <c r="H277" s="8">
        <f xml:space="preserve"> (Data!$C$45 - H$86 - H$40)</f>
        <v>12</v>
      </c>
      <c r="I277" s="8">
        <f xml:space="preserve"> (Data!$C$45 - I$86 - I$40)</f>
        <v>10</v>
      </c>
      <c r="J277" s="8">
        <f xml:space="preserve"> (Data!$C$45 - J$86 - J$40)</f>
        <v>10</v>
      </c>
      <c r="K277" s="8">
        <f xml:space="preserve"> (Data!$C$45 - K$86 - K$40)</f>
        <v>9</v>
      </c>
      <c r="L277" s="8">
        <f xml:space="preserve"> (Data!$C$45 - L$86 - L$40)</f>
        <v>8</v>
      </c>
      <c r="M277" s="8">
        <f xml:space="preserve"> (Data!$C$45 - M$86 - M$40)</f>
        <v>8</v>
      </c>
      <c r="N277" s="8">
        <f xml:space="preserve"> (Data!$C$45 - N$86 - N$40)</f>
        <v>8</v>
      </c>
      <c r="O277" s="8">
        <f xml:space="preserve"> (Data!$C$45 - O$86 - O$40)</f>
        <v>7</v>
      </c>
      <c r="P277" s="8">
        <f xml:space="preserve"> (Data!$C$45 - P$86 - P$40)</f>
        <v>7</v>
      </c>
      <c r="Q277" s="8">
        <f xml:space="preserve"> (Data!$C$45 - Q$86 - Q$40)</f>
        <v>6</v>
      </c>
      <c r="R277" s="8">
        <f xml:space="preserve"> (Data!$C$45 - R$86 - R$40)</f>
        <v>6</v>
      </c>
      <c r="S277" s="8">
        <f xml:space="preserve"> (Data!$C$45 - S$86 - S$40)</f>
        <v>6</v>
      </c>
      <c r="T277" s="8">
        <f xml:space="preserve"> (Data!$C$45 - T$86 - T$40)</f>
        <v>5</v>
      </c>
      <c r="U277" s="8">
        <f xml:space="preserve"> (Data!$C$45 - U$86 - U$40)</f>
        <v>5</v>
      </c>
    </row>
    <row r="278" spans="1:21">
      <c r="A278" s="8" t="s">
        <v>64</v>
      </c>
      <c r="B278" s="8">
        <f xml:space="preserve"> (Data!$C$45 - B$85 - B$40)</f>
        <v>14</v>
      </c>
      <c r="C278" s="8">
        <f xml:space="preserve"> (Data!$C$45 - C$85 - C$40)</f>
        <v>13</v>
      </c>
      <c r="D278" s="8">
        <f xml:space="preserve"> (Data!$C$45 - D$85 - D$40)</f>
        <v>13</v>
      </c>
      <c r="E278" s="8">
        <f xml:space="preserve"> (Data!$C$45 - E$85 - E$40)</f>
        <v>12</v>
      </c>
      <c r="F278" s="8">
        <f xml:space="preserve"> (Data!$C$45 - F$85 - F$40)</f>
        <v>12</v>
      </c>
      <c r="G278" s="8">
        <f xml:space="preserve"> (Data!$C$45 - G$85 - G$40)</f>
        <v>11</v>
      </c>
      <c r="H278" s="8">
        <f xml:space="preserve"> (Data!$C$45 - H$85 - H$40)</f>
        <v>11</v>
      </c>
      <c r="I278" s="8">
        <f xml:space="preserve"> (Data!$C$45 - I$85 - I$40)</f>
        <v>10</v>
      </c>
      <c r="J278" s="8">
        <f xml:space="preserve"> (Data!$C$45 - J$85 - J$40)</f>
        <v>10</v>
      </c>
      <c r="K278" s="8">
        <f xml:space="preserve"> (Data!$C$45 - K$85 - K$40)</f>
        <v>8</v>
      </c>
      <c r="L278" s="8">
        <f xml:space="preserve"> (Data!$C$45 - L$85 - L$40)</f>
        <v>7</v>
      </c>
      <c r="M278" s="8">
        <f xml:space="preserve"> (Data!$C$45 - M$85 - M$40)</f>
        <v>7</v>
      </c>
      <c r="N278" s="8">
        <f xml:space="preserve"> (Data!$C$45 - N$85 - N$40)</f>
        <v>6</v>
      </c>
      <c r="O278" s="8">
        <f xml:space="preserve"> (Data!$C$45 - O$85 - O$40)</f>
        <v>6</v>
      </c>
      <c r="P278" s="8">
        <f xml:space="preserve"> (Data!$C$45 - P$85 - P$40)</f>
        <v>5</v>
      </c>
      <c r="Q278" s="8">
        <f xml:space="preserve"> (Data!$C$45 - Q$85 - Q$40)</f>
        <v>5</v>
      </c>
      <c r="R278" s="8">
        <f xml:space="preserve"> (Data!$C$45 - R$85 - R$40)</f>
        <v>4</v>
      </c>
      <c r="S278" s="8">
        <f xml:space="preserve"> (Data!$C$45 - S$85 - S$40)</f>
        <v>4</v>
      </c>
      <c r="T278" s="8">
        <f xml:space="preserve"> (Data!$C$45 - T$85 - T$40)</f>
        <v>3</v>
      </c>
      <c r="U278" s="8">
        <f xml:space="preserve"> (Data!$C$45 - U$85 - U$40)</f>
        <v>3</v>
      </c>
    </row>
    <row r="279" spans="1:21">
      <c r="A279" s="8" t="s">
        <v>65</v>
      </c>
      <c r="B279" s="8">
        <f xml:space="preserve"> (Data!$C$45 - B$85 - B$40)</f>
        <v>14</v>
      </c>
      <c r="C279" s="8">
        <f xml:space="preserve"> (Data!$C$45 - C$85 - C$40)</f>
        <v>13</v>
      </c>
      <c r="D279" s="8">
        <f xml:space="preserve"> (Data!$C$45 - D$85 - D$40)</f>
        <v>13</v>
      </c>
      <c r="E279" s="8">
        <f xml:space="preserve"> (Data!$C$45 - E$85 - E$40)</f>
        <v>12</v>
      </c>
      <c r="F279" s="8">
        <f xml:space="preserve"> (Data!$C$45 - F$85 - F$40)</f>
        <v>12</v>
      </c>
      <c r="G279" s="8">
        <f xml:space="preserve"> (Data!$C$45 - G$85 - G$40)</f>
        <v>11</v>
      </c>
      <c r="H279" s="8">
        <f xml:space="preserve"> (Data!$C$45 - H$85 - H$40)</f>
        <v>11</v>
      </c>
      <c r="I279" s="8">
        <f xml:space="preserve"> (Data!$C$45 - I$85 - I$40)</f>
        <v>10</v>
      </c>
      <c r="J279" s="8">
        <f xml:space="preserve"> (Data!$C$45 - J$85 - J$40)</f>
        <v>10</v>
      </c>
      <c r="K279" s="8">
        <f xml:space="preserve"> (Data!$C$45 - K$85 - K$40)</f>
        <v>8</v>
      </c>
      <c r="L279" s="8">
        <f xml:space="preserve"> (Data!$C$45 - L$85 - L$40)</f>
        <v>7</v>
      </c>
      <c r="M279" s="8">
        <f xml:space="preserve"> (Data!$C$45 - M$85 - M$40)</f>
        <v>7</v>
      </c>
      <c r="N279" s="8">
        <f xml:space="preserve"> (Data!$C$45 - N$85 - N$40)</f>
        <v>6</v>
      </c>
      <c r="O279" s="8">
        <f xml:space="preserve"> (Data!$C$45 - O$85 - O$40)</f>
        <v>6</v>
      </c>
      <c r="P279" s="8">
        <f xml:space="preserve"> (Data!$C$45 - P$85 - P$40)</f>
        <v>5</v>
      </c>
      <c r="Q279" s="8">
        <f xml:space="preserve"> (Data!$C$45 - Q$85 - Q$40)</f>
        <v>5</v>
      </c>
      <c r="R279" s="8">
        <f xml:space="preserve"> (Data!$C$45 - R$85 - R$40)</f>
        <v>4</v>
      </c>
      <c r="S279" s="8">
        <f xml:space="preserve"> (Data!$C$45 - S$85 - S$40)</f>
        <v>4</v>
      </c>
      <c r="T279" s="8">
        <f xml:space="preserve"> (Data!$C$45 - T$85 - T$40)</f>
        <v>3</v>
      </c>
      <c r="U279" s="8">
        <f xml:space="preserve"> (Data!$C$45 - U$85 - U$40)</f>
        <v>3</v>
      </c>
    </row>
    <row r="280" spans="1:21">
      <c r="A280" s="8" t="s">
        <v>66</v>
      </c>
      <c r="B280" s="8">
        <f xml:space="preserve"> (Data!$C$45 - B$84 - B$40)</f>
        <v>16</v>
      </c>
      <c r="C280" s="8">
        <f xml:space="preserve"> (Data!$C$45 - C$84 - C$40)</f>
        <v>15</v>
      </c>
      <c r="D280" s="8">
        <f xml:space="preserve"> (Data!$C$45 - D$84 - D$40)</f>
        <v>15</v>
      </c>
      <c r="E280" s="8">
        <f xml:space="preserve"> (Data!$C$45 - E$84 - E$40)</f>
        <v>14</v>
      </c>
      <c r="F280" s="8">
        <f xml:space="preserve"> (Data!$C$45 - F$84 - F$40)</f>
        <v>14</v>
      </c>
      <c r="G280" s="8">
        <f xml:space="preserve"> (Data!$C$45 - G$84 - G$40)</f>
        <v>13</v>
      </c>
      <c r="H280" s="8">
        <f xml:space="preserve"> (Data!$C$45 - H$84 - H$40)</f>
        <v>13</v>
      </c>
      <c r="I280" s="8">
        <f xml:space="preserve"> (Data!$C$45 - I$84 - I$40)</f>
        <v>12</v>
      </c>
      <c r="J280" s="8">
        <f xml:space="preserve"> (Data!$C$45 - J$84 - J$40)</f>
        <v>12</v>
      </c>
      <c r="K280" s="8">
        <f xml:space="preserve"> (Data!$C$45 - K$84 - K$40)</f>
        <v>10</v>
      </c>
      <c r="L280" s="8">
        <f xml:space="preserve"> (Data!$C$45 - L$84 - L$40)</f>
        <v>9</v>
      </c>
      <c r="M280" s="8">
        <f xml:space="preserve"> (Data!$C$45 - M$84 - M$40)</f>
        <v>9</v>
      </c>
      <c r="N280" s="8">
        <f xml:space="preserve"> (Data!$C$45 - N$84 - N$40)</f>
        <v>8</v>
      </c>
      <c r="O280" s="8">
        <f xml:space="preserve"> (Data!$C$45 - O$84 - O$40)</f>
        <v>8</v>
      </c>
      <c r="P280" s="8">
        <f xml:space="preserve"> (Data!$C$45 - P$84 - P$40)</f>
        <v>7</v>
      </c>
      <c r="Q280" s="8">
        <f xml:space="preserve"> (Data!$C$45 - Q$84 - Q$40)</f>
        <v>7</v>
      </c>
      <c r="R280" s="8">
        <f xml:space="preserve"> (Data!$C$45 - R$84 - R$40)</f>
        <v>6</v>
      </c>
      <c r="S280" s="8">
        <f xml:space="preserve"> (Data!$C$45 - S$84 - S$40)</f>
        <v>6</v>
      </c>
      <c r="T280" s="8">
        <f xml:space="preserve"> (Data!$C$45 - T$84 - T$40)</f>
        <v>5</v>
      </c>
      <c r="U280" s="8">
        <f xml:space="preserve"> (Data!$C$45 - U$84 - U$40)</f>
        <v>5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20</v>
      </c>
      <c r="C282" s="8">
        <f xml:space="preserve"> (Data!$C$46 - C$86 - C$40)</f>
        <v>19</v>
      </c>
      <c r="D282" s="8">
        <f xml:space="preserve"> (Data!$C$46 - D$86 - D$40)</f>
        <v>19</v>
      </c>
      <c r="E282" s="8">
        <f xml:space="preserve"> (Data!$C$46 - E$86 - E$40)</f>
        <v>18</v>
      </c>
      <c r="F282" s="8">
        <f xml:space="preserve"> (Data!$C$46 - F$86 - F$40)</f>
        <v>18</v>
      </c>
      <c r="G282" s="8">
        <f xml:space="preserve"> (Data!$C$46 - G$86 - G$40)</f>
        <v>17</v>
      </c>
      <c r="H282" s="8">
        <f xml:space="preserve"> (Data!$C$46 - H$86 - H$40)</f>
        <v>17</v>
      </c>
      <c r="I282" s="8">
        <f xml:space="preserve"> (Data!$C$46 - I$86 - I$40)</f>
        <v>15</v>
      </c>
      <c r="J282" s="8">
        <f xml:space="preserve"> (Data!$C$46 - J$86 - J$40)</f>
        <v>15</v>
      </c>
      <c r="K282" s="8">
        <f xml:space="preserve"> (Data!$C$46 - K$86 - K$40)</f>
        <v>14</v>
      </c>
      <c r="L282" s="8">
        <f xml:space="preserve"> (Data!$C$46 - L$86 - L$40)</f>
        <v>13</v>
      </c>
      <c r="M282" s="8">
        <f xml:space="preserve"> (Data!$C$46 - M$86 - M$40)</f>
        <v>13</v>
      </c>
      <c r="N282" s="8">
        <f xml:space="preserve"> (Data!$C$46 - N$86 - N$40)</f>
        <v>13</v>
      </c>
      <c r="O282" s="8">
        <f xml:space="preserve"> (Data!$C$46 - O$86 - O$40)</f>
        <v>12</v>
      </c>
      <c r="P282" s="8">
        <f xml:space="preserve"> (Data!$C$46 - P$86 - P$40)</f>
        <v>12</v>
      </c>
      <c r="Q282" s="8">
        <f xml:space="preserve"> (Data!$C$46 - Q$86 - Q$40)</f>
        <v>11</v>
      </c>
      <c r="R282" s="8">
        <f xml:space="preserve"> (Data!$C$46 - R$86 - R$40)</f>
        <v>11</v>
      </c>
      <c r="S282" s="8">
        <f xml:space="preserve"> (Data!$C$46 - S$86 - S$40)</f>
        <v>11</v>
      </c>
      <c r="T282" s="8">
        <f xml:space="preserve"> (Data!$C$46 - T$86 - T$40)</f>
        <v>10</v>
      </c>
      <c r="U282" s="8">
        <f xml:space="preserve"> (Data!$C$46 - U$86 - U$40)</f>
        <v>10</v>
      </c>
    </row>
    <row r="283" spans="1:21">
      <c r="A283" s="8" t="s">
        <v>64</v>
      </c>
      <c r="B283" s="8">
        <f xml:space="preserve"> (Data!$C$46 - B$85 - B$40)</f>
        <v>19</v>
      </c>
      <c r="C283" s="8">
        <f xml:space="preserve"> (Data!$C$46 - C$85 - C$40)</f>
        <v>18</v>
      </c>
      <c r="D283" s="8">
        <f xml:space="preserve"> (Data!$C$46 - D$85 - D$40)</f>
        <v>18</v>
      </c>
      <c r="E283" s="8">
        <f xml:space="preserve"> (Data!$C$46 - E$85 - E$40)</f>
        <v>17</v>
      </c>
      <c r="F283" s="8">
        <f xml:space="preserve"> (Data!$C$46 - F$85 - F$40)</f>
        <v>17</v>
      </c>
      <c r="G283" s="8">
        <f xml:space="preserve"> (Data!$C$46 - G$85 - G$40)</f>
        <v>16</v>
      </c>
      <c r="H283" s="8">
        <f xml:space="preserve"> (Data!$C$46 - H$85 - H$40)</f>
        <v>16</v>
      </c>
      <c r="I283" s="8">
        <f xml:space="preserve"> (Data!$C$46 - I$85 - I$40)</f>
        <v>15</v>
      </c>
      <c r="J283" s="8">
        <f xml:space="preserve"> (Data!$C$46 - J$85 - J$40)</f>
        <v>15</v>
      </c>
      <c r="K283" s="8">
        <f xml:space="preserve"> (Data!$C$46 - K$85 - K$40)</f>
        <v>13</v>
      </c>
      <c r="L283" s="8">
        <f xml:space="preserve"> (Data!$C$46 - L$85 - L$40)</f>
        <v>12</v>
      </c>
      <c r="M283" s="8">
        <f xml:space="preserve"> (Data!$C$46 - M$85 - M$40)</f>
        <v>12</v>
      </c>
      <c r="N283" s="8">
        <f xml:space="preserve"> (Data!$C$46 - N$85 - N$40)</f>
        <v>11</v>
      </c>
      <c r="O283" s="8">
        <f xml:space="preserve"> (Data!$C$46 - O$85 - O$40)</f>
        <v>11</v>
      </c>
      <c r="P283" s="8">
        <f xml:space="preserve"> (Data!$C$46 - P$85 - P$40)</f>
        <v>10</v>
      </c>
      <c r="Q283" s="8">
        <f xml:space="preserve"> (Data!$C$46 - Q$85 - Q$40)</f>
        <v>10</v>
      </c>
      <c r="R283" s="8">
        <f xml:space="preserve"> (Data!$C$46 - R$85 - R$40)</f>
        <v>9</v>
      </c>
      <c r="S283" s="8">
        <f xml:space="preserve"> (Data!$C$46 - S$85 - S$40)</f>
        <v>9</v>
      </c>
      <c r="T283" s="8">
        <f xml:space="preserve"> (Data!$C$46 - T$85 - T$40)</f>
        <v>8</v>
      </c>
      <c r="U283" s="8">
        <f xml:space="preserve"> (Data!$C$46 - U$85 - U$40)</f>
        <v>8</v>
      </c>
    </row>
    <row r="284" spans="1:21">
      <c r="A284" s="8" t="s">
        <v>65</v>
      </c>
      <c r="B284" s="8">
        <f xml:space="preserve"> (Data!$C$46 - B$85 - B$40)</f>
        <v>19</v>
      </c>
      <c r="C284" s="8">
        <f xml:space="preserve"> (Data!$C$46 - C$85 - C$40)</f>
        <v>18</v>
      </c>
      <c r="D284" s="8">
        <f xml:space="preserve"> (Data!$C$46 - D$85 - D$40)</f>
        <v>18</v>
      </c>
      <c r="E284" s="8">
        <f xml:space="preserve"> (Data!$C$46 - E$85 - E$40)</f>
        <v>17</v>
      </c>
      <c r="F284" s="8">
        <f xml:space="preserve"> (Data!$C$46 - F$85 - F$40)</f>
        <v>17</v>
      </c>
      <c r="G284" s="8">
        <f xml:space="preserve"> (Data!$C$46 - G$85 - G$40)</f>
        <v>16</v>
      </c>
      <c r="H284" s="8">
        <f xml:space="preserve"> (Data!$C$46 - H$85 - H$40)</f>
        <v>16</v>
      </c>
      <c r="I284" s="8">
        <f xml:space="preserve"> (Data!$C$46 - I$85 - I$40)</f>
        <v>15</v>
      </c>
      <c r="J284" s="8">
        <f xml:space="preserve"> (Data!$C$46 - J$85 - J$40)</f>
        <v>15</v>
      </c>
      <c r="K284" s="8">
        <f xml:space="preserve"> (Data!$C$46 - K$85 - K$40)</f>
        <v>13</v>
      </c>
      <c r="L284" s="8">
        <f xml:space="preserve"> (Data!$C$46 - L$85 - L$40)</f>
        <v>12</v>
      </c>
      <c r="M284" s="8">
        <f xml:space="preserve"> (Data!$C$46 - M$85 - M$40)</f>
        <v>12</v>
      </c>
      <c r="N284" s="8">
        <f xml:space="preserve"> (Data!$C$46 - N$85 - N$40)</f>
        <v>11</v>
      </c>
      <c r="O284" s="8">
        <f xml:space="preserve"> (Data!$C$46 - O$85 - O$40)</f>
        <v>11</v>
      </c>
      <c r="P284" s="8">
        <f xml:space="preserve"> (Data!$C$46 - P$85 - P$40)</f>
        <v>10</v>
      </c>
      <c r="Q284" s="8">
        <f xml:space="preserve"> (Data!$C$46 - Q$85 - Q$40)</f>
        <v>10</v>
      </c>
      <c r="R284" s="8">
        <f xml:space="preserve"> (Data!$C$46 - R$85 - R$40)</f>
        <v>9</v>
      </c>
      <c r="S284" s="8">
        <f xml:space="preserve"> (Data!$C$46 - S$85 - S$40)</f>
        <v>9</v>
      </c>
      <c r="T284" s="8">
        <f xml:space="preserve"> (Data!$C$46 - T$85 - T$40)</f>
        <v>8</v>
      </c>
      <c r="U284" s="8">
        <f xml:space="preserve"> (Data!$C$46 - U$85 - U$40)</f>
        <v>8</v>
      </c>
    </row>
    <row r="285" spans="1:21">
      <c r="A285" s="8" t="s">
        <v>66</v>
      </c>
      <c r="B285" s="8">
        <f xml:space="preserve"> (Data!$C$46 - B$84 - B$40)</f>
        <v>21</v>
      </c>
      <c r="C285" s="8">
        <f xml:space="preserve"> (Data!$C$46 - C$84 - C$40)</f>
        <v>20</v>
      </c>
      <c r="D285" s="8">
        <f xml:space="preserve"> (Data!$C$46 - D$84 - D$40)</f>
        <v>20</v>
      </c>
      <c r="E285" s="8">
        <f xml:space="preserve"> (Data!$C$46 - E$84 - E$40)</f>
        <v>19</v>
      </c>
      <c r="F285" s="8">
        <f xml:space="preserve"> (Data!$C$46 - F$84 - F$40)</f>
        <v>19</v>
      </c>
      <c r="G285" s="8">
        <f xml:space="preserve"> (Data!$C$46 - G$84 - G$40)</f>
        <v>18</v>
      </c>
      <c r="H285" s="8">
        <f xml:space="preserve"> (Data!$C$46 - H$84 - H$40)</f>
        <v>18</v>
      </c>
      <c r="I285" s="8">
        <f xml:space="preserve"> (Data!$C$46 - I$84 - I$40)</f>
        <v>17</v>
      </c>
      <c r="J285" s="8">
        <f xml:space="preserve"> (Data!$C$46 - J$84 - J$40)</f>
        <v>17</v>
      </c>
      <c r="K285" s="8">
        <f xml:space="preserve"> (Data!$C$46 - K$84 - K$40)</f>
        <v>15</v>
      </c>
      <c r="L285" s="8">
        <f xml:space="preserve"> (Data!$C$46 - L$84 - L$40)</f>
        <v>14</v>
      </c>
      <c r="M285" s="8">
        <f xml:space="preserve"> (Data!$C$46 - M$84 - M$40)</f>
        <v>14</v>
      </c>
      <c r="N285" s="8">
        <f xml:space="preserve"> (Data!$C$46 - N$84 - N$40)</f>
        <v>13</v>
      </c>
      <c r="O285" s="8">
        <f xml:space="preserve"> (Data!$C$46 - O$84 - O$40)</f>
        <v>13</v>
      </c>
      <c r="P285" s="8">
        <f xml:space="preserve"> (Data!$C$46 - P$84 - P$40)</f>
        <v>12</v>
      </c>
      <c r="Q285" s="8">
        <f xml:space="preserve"> (Data!$C$46 - Q$84 - Q$40)</f>
        <v>12</v>
      </c>
      <c r="R285" s="8">
        <f xml:space="preserve"> (Data!$C$46 - R$84 - R$40)</f>
        <v>11</v>
      </c>
      <c r="S285" s="8">
        <f xml:space="preserve"> (Data!$C$46 - S$84 - S$40)</f>
        <v>11</v>
      </c>
      <c r="T285" s="8">
        <f xml:space="preserve"> (Data!$C$46 - T$84 - T$40)</f>
        <v>10</v>
      </c>
      <c r="U285" s="8">
        <f xml:space="preserve"> (Data!$C$46 - U$84 - U$40)</f>
        <v>10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15</v>
      </c>
      <c r="C289" s="8">
        <f xml:space="preserve"> (Data!$D$44 - C$86 - C$40)</f>
        <v>14</v>
      </c>
      <c r="D289" s="8">
        <f xml:space="preserve"> (Data!$D$44 - D$86 - D$40)</f>
        <v>14</v>
      </c>
      <c r="E289" s="8">
        <f xml:space="preserve"> (Data!$D$44 - E$86 - E$40)</f>
        <v>13</v>
      </c>
      <c r="F289" s="8">
        <f xml:space="preserve"> (Data!$D$44 - F$86 - F$40)</f>
        <v>13</v>
      </c>
      <c r="G289" s="8">
        <f xml:space="preserve"> (Data!$D$44 - G$86 - G$40)</f>
        <v>12</v>
      </c>
      <c r="H289" s="8">
        <f xml:space="preserve"> (Data!$D$44 - H$86 - H$40)</f>
        <v>12</v>
      </c>
      <c r="I289" s="8">
        <f xml:space="preserve"> (Data!$D$44 - I$86 - I$40)</f>
        <v>10</v>
      </c>
      <c r="J289" s="8">
        <f xml:space="preserve"> (Data!$D$44 - J$86 - J$40)</f>
        <v>10</v>
      </c>
      <c r="K289" s="8">
        <f xml:space="preserve"> (Data!$D$44 - K$86 - K$40)</f>
        <v>9</v>
      </c>
      <c r="L289" s="8">
        <f xml:space="preserve"> (Data!$D$44 - L$86 - L$40)</f>
        <v>8</v>
      </c>
      <c r="M289" s="8">
        <f xml:space="preserve"> (Data!$D$44 - M$86 - M$40)</f>
        <v>8</v>
      </c>
      <c r="N289" s="8">
        <f xml:space="preserve"> (Data!$D$44 - N$86 - N$40)</f>
        <v>8</v>
      </c>
      <c r="O289" s="8">
        <f xml:space="preserve"> (Data!$D$44 - O$86 - O$40)</f>
        <v>7</v>
      </c>
      <c r="P289" s="8">
        <f xml:space="preserve"> (Data!$D$44 - P$86 - P$40)</f>
        <v>7</v>
      </c>
      <c r="Q289" s="8">
        <f xml:space="preserve"> (Data!$D$44 - Q$86 - Q$40)</f>
        <v>6</v>
      </c>
      <c r="R289" s="8">
        <f xml:space="preserve"> (Data!$D$44 - R$86 - R$40)</f>
        <v>6</v>
      </c>
      <c r="S289" s="8">
        <f xml:space="preserve"> (Data!$D$44 - S$86 - S$40)</f>
        <v>6</v>
      </c>
      <c r="T289" s="8">
        <f xml:space="preserve"> (Data!$D$44 - T$86 - T$40)</f>
        <v>5</v>
      </c>
      <c r="U289" s="8">
        <f xml:space="preserve"> (Data!$D$44 - U$86 - U$40)</f>
        <v>5</v>
      </c>
    </row>
    <row r="290" spans="1:21">
      <c r="A290" s="8" t="s">
        <v>64</v>
      </c>
      <c r="B290" s="8">
        <f xml:space="preserve"> (Data!$D$44 - B$85 - B$40)</f>
        <v>14</v>
      </c>
      <c r="C290" s="8">
        <f xml:space="preserve"> (Data!$D$44 - C$85 - C$40)</f>
        <v>13</v>
      </c>
      <c r="D290" s="8">
        <f xml:space="preserve"> (Data!$D$44 - D$85 - D$40)</f>
        <v>13</v>
      </c>
      <c r="E290" s="8">
        <f xml:space="preserve"> (Data!$D$44 - E$85 - E$40)</f>
        <v>12</v>
      </c>
      <c r="F290" s="8">
        <f xml:space="preserve"> (Data!$D$44 - F$85 - F$40)</f>
        <v>12</v>
      </c>
      <c r="G290" s="8">
        <f xml:space="preserve"> (Data!$D$44 - G$85 - G$40)</f>
        <v>11</v>
      </c>
      <c r="H290" s="8">
        <f xml:space="preserve"> (Data!$D$44 - H$85 - H$40)</f>
        <v>11</v>
      </c>
      <c r="I290" s="8">
        <f xml:space="preserve"> (Data!$D$44 - I$85 - I$40)</f>
        <v>10</v>
      </c>
      <c r="J290" s="8">
        <f xml:space="preserve"> (Data!$D$44 - J$85 - J$40)</f>
        <v>10</v>
      </c>
      <c r="K290" s="8">
        <f xml:space="preserve"> (Data!$D$44 - K$85 - K$40)</f>
        <v>8</v>
      </c>
      <c r="L290" s="8">
        <f xml:space="preserve"> (Data!$D$44 - L$85 - L$40)</f>
        <v>7</v>
      </c>
      <c r="M290" s="8">
        <f xml:space="preserve"> (Data!$D$44 - M$85 - M$40)</f>
        <v>7</v>
      </c>
      <c r="N290" s="8">
        <f xml:space="preserve"> (Data!$D$44 - N$85 - N$40)</f>
        <v>6</v>
      </c>
      <c r="O290" s="8">
        <f xml:space="preserve"> (Data!$D$44 - O$85 - O$40)</f>
        <v>6</v>
      </c>
      <c r="P290" s="8">
        <f xml:space="preserve"> (Data!$D$44 - P$85 - P$40)</f>
        <v>5</v>
      </c>
      <c r="Q290" s="8">
        <f xml:space="preserve"> (Data!$D$44 - Q$85 - Q$40)</f>
        <v>5</v>
      </c>
      <c r="R290" s="8">
        <f xml:space="preserve"> (Data!$D$44 - R$85 - R$40)</f>
        <v>4</v>
      </c>
      <c r="S290" s="8">
        <f xml:space="preserve"> (Data!$D$44 - S$85 - S$40)</f>
        <v>4</v>
      </c>
      <c r="T290" s="8">
        <f xml:space="preserve"> (Data!$D$44 - T$85 - T$40)</f>
        <v>3</v>
      </c>
      <c r="U290" s="8">
        <f xml:space="preserve"> (Data!$D$44 - U$85 - U$40)</f>
        <v>3</v>
      </c>
    </row>
    <row r="291" spans="1:21">
      <c r="A291" s="8" t="s">
        <v>65</v>
      </c>
      <c r="B291" s="8">
        <f xml:space="preserve"> (Data!$D$44 - B$85 - B$40)</f>
        <v>14</v>
      </c>
      <c r="C291" s="8">
        <f xml:space="preserve"> (Data!$D$44 - C$85 - C$40)</f>
        <v>13</v>
      </c>
      <c r="D291" s="8">
        <f xml:space="preserve"> (Data!$D$44 - D$85 - D$40)</f>
        <v>13</v>
      </c>
      <c r="E291" s="8">
        <f xml:space="preserve"> (Data!$D$44 - E$85 - E$40)</f>
        <v>12</v>
      </c>
      <c r="F291" s="8">
        <f xml:space="preserve"> (Data!$D$44 - F$85 - F$40)</f>
        <v>12</v>
      </c>
      <c r="G291" s="8">
        <f xml:space="preserve"> (Data!$D$44 - G$85 - G$40)</f>
        <v>11</v>
      </c>
      <c r="H291" s="8">
        <f xml:space="preserve"> (Data!$D$44 - H$85 - H$40)</f>
        <v>11</v>
      </c>
      <c r="I291" s="8">
        <f xml:space="preserve"> (Data!$D$44 - I$85 - I$40)</f>
        <v>10</v>
      </c>
      <c r="J291" s="8">
        <f xml:space="preserve"> (Data!$D$44 - J$85 - J$40)</f>
        <v>10</v>
      </c>
      <c r="K291" s="8">
        <f xml:space="preserve"> (Data!$D$44 - K$85 - K$40)</f>
        <v>8</v>
      </c>
      <c r="L291" s="8">
        <f xml:space="preserve"> (Data!$D$44 - L$85 - L$40)</f>
        <v>7</v>
      </c>
      <c r="M291" s="8">
        <f xml:space="preserve"> (Data!$D$44 - M$85 - M$40)</f>
        <v>7</v>
      </c>
      <c r="N291" s="8">
        <f xml:space="preserve"> (Data!$D$44 - N$85 - N$40)</f>
        <v>6</v>
      </c>
      <c r="O291" s="8">
        <f xml:space="preserve"> (Data!$D$44 - O$85 - O$40)</f>
        <v>6</v>
      </c>
      <c r="P291" s="8">
        <f xml:space="preserve"> (Data!$D$44 - P$85 - P$40)</f>
        <v>5</v>
      </c>
      <c r="Q291" s="8">
        <f xml:space="preserve"> (Data!$D$44 - Q$85 - Q$40)</f>
        <v>5</v>
      </c>
      <c r="R291" s="8">
        <f xml:space="preserve"> (Data!$D$44 - R$85 - R$40)</f>
        <v>4</v>
      </c>
      <c r="S291" s="8">
        <f xml:space="preserve"> (Data!$D$44 - S$85 - S$40)</f>
        <v>4</v>
      </c>
      <c r="T291" s="8">
        <f xml:space="preserve"> (Data!$D$44 - T$85 - T$40)</f>
        <v>3</v>
      </c>
      <c r="U291" s="8">
        <f xml:space="preserve"> (Data!$D$44 - U$85 - U$40)</f>
        <v>3</v>
      </c>
    </row>
    <row r="292" spans="1:21">
      <c r="A292" s="8" t="s">
        <v>66</v>
      </c>
      <c r="B292" s="8">
        <f xml:space="preserve"> (Data!$D$44 - B$84 - B$40)</f>
        <v>16</v>
      </c>
      <c r="C292" s="8">
        <f xml:space="preserve"> (Data!$D$44 - C$84 - C$40)</f>
        <v>15</v>
      </c>
      <c r="D292" s="8">
        <f xml:space="preserve"> (Data!$D$44 - D$84 - D$40)</f>
        <v>15</v>
      </c>
      <c r="E292" s="8">
        <f xml:space="preserve"> (Data!$D$44 - E$84 - E$40)</f>
        <v>14</v>
      </c>
      <c r="F292" s="8">
        <f xml:space="preserve"> (Data!$D$44 - F$84 - F$40)</f>
        <v>14</v>
      </c>
      <c r="G292" s="8">
        <f xml:space="preserve"> (Data!$D$44 - G$84 - G$40)</f>
        <v>13</v>
      </c>
      <c r="H292" s="8">
        <f xml:space="preserve"> (Data!$D$44 - H$84 - H$40)</f>
        <v>13</v>
      </c>
      <c r="I292" s="8">
        <f xml:space="preserve"> (Data!$D$44 - I$84 - I$40)</f>
        <v>12</v>
      </c>
      <c r="J292" s="8">
        <f xml:space="preserve"> (Data!$D$44 - J$84 - J$40)</f>
        <v>12</v>
      </c>
      <c r="K292" s="8">
        <f xml:space="preserve"> (Data!$D$44 - K$84 - K$40)</f>
        <v>10</v>
      </c>
      <c r="L292" s="8">
        <f xml:space="preserve"> (Data!$D$44 - L$84 - L$40)</f>
        <v>9</v>
      </c>
      <c r="M292" s="8">
        <f xml:space="preserve"> (Data!$D$44 - M$84 - M$40)</f>
        <v>9</v>
      </c>
      <c r="N292" s="8">
        <f xml:space="preserve"> (Data!$D$44 - N$84 - N$40)</f>
        <v>8</v>
      </c>
      <c r="O292" s="8">
        <f xml:space="preserve"> (Data!$D$44 - O$84 - O$40)</f>
        <v>8</v>
      </c>
      <c r="P292" s="8">
        <f xml:space="preserve"> (Data!$D$44 - P$84 - P$40)</f>
        <v>7</v>
      </c>
      <c r="Q292" s="8">
        <f xml:space="preserve"> (Data!$D$44 - Q$84 - Q$40)</f>
        <v>7</v>
      </c>
      <c r="R292" s="8">
        <f xml:space="preserve"> (Data!$D$44 - R$84 - R$40)</f>
        <v>6</v>
      </c>
      <c r="S292" s="8">
        <f xml:space="preserve"> (Data!$D$44 - S$84 - S$40)</f>
        <v>6</v>
      </c>
      <c r="T292" s="8">
        <f xml:space="preserve"> (Data!$D$44 - T$84 - T$40)</f>
        <v>5</v>
      </c>
      <c r="U292" s="8">
        <f xml:space="preserve"> (Data!$D$44 - U$84 - U$40)</f>
        <v>5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20</v>
      </c>
      <c r="C294" s="8">
        <f xml:space="preserve"> (Data!$D$45 - C$86 - C$40)</f>
        <v>19</v>
      </c>
      <c r="D294" s="8">
        <f xml:space="preserve"> (Data!$D$45 - D$86 - D$40)</f>
        <v>19</v>
      </c>
      <c r="E294" s="8">
        <f xml:space="preserve"> (Data!$D$45 - E$86 - E$40)</f>
        <v>18</v>
      </c>
      <c r="F294" s="8">
        <f xml:space="preserve"> (Data!$D$45 - F$86 - F$40)</f>
        <v>18</v>
      </c>
      <c r="G294" s="8">
        <f xml:space="preserve"> (Data!$D$45 - G$86 - G$40)</f>
        <v>17</v>
      </c>
      <c r="H294" s="8">
        <f xml:space="preserve"> (Data!$D$45 - H$86 - H$40)</f>
        <v>17</v>
      </c>
      <c r="I294" s="8">
        <f xml:space="preserve"> (Data!$D$45 - I$86 - I$40)</f>
        <v>15</v>
      </c>
      <c r="J294" s="8">
        <f xml:space="preserve"> (Data!$D$45 - J$86 - J$40)</f>
        <v>15</v>
      </c>
      <c r="K294" s="8">
        <f xml:space="preserve"> (Data!$D$45 - K$86 - K$40)</f>
        <v>14</v>
      </c>
      <c r="L294" s="8">
        <f xml:space="preserve"> (Data!$D$45 - L$86 - L$40)</f>
        <v>13</v>
      </c>
      <c r="M294" s="8">
        <f xml:space="preserve"> (Data!$D$45 - M$86 - M$40)</f>
        <v>13</v>
      </c>
      <c r="N294" s="8">
        <f xml:space="preserve"> (Data!$D$45 - N$86 - N$40)</f>
        <v>13</v>
      </c>
      <c r="O294" s="8">
        <f xml:space="preserve"> (Data!$D$45 - O$86 - O$40)</f>
        <v>12</v>
      </c>
      <c r="P294" s="8">
        <f xml:space="preserve"> (Data!$D$45 - P$86 - P$40)</f>
        <v>12</v>
      </c>
      <c r="Q294" s="8">
        <f xml:space="preserve"> (Data!$D$45 - Q$86 - Q$40)</f>
        <v>11</v>
      </c>
      <c r="R294" s="8">
        <f xml:space="preserve"> (Data!$D$45 - R$86 - R$40)</f>
        <v>11</v>
      </c>
      <c r="S294" s="8">
        <f xml:space="preserve"> (Data!$D$45 - S$86 - S$40)</f>
        <v>11</v>
      </c>
      <c r="T294" s="8">
        <f xml:space="preserve"> (Data!$D$45 - T$86 - T$40)</f>
        <v>10</v>
      </c>
      <c r="U294" s="8">
        <f xml:space="preserve"> (Data!$D$45 - U$86 - U$40)</f>
        <v>10</v>
      </c>
    </row>
    <row r="295" spans="1:21">
      <c r="A295" s="8" t="s">
        <v>64</v>
      </c>
      <c r="B295" s="8">
        <f xml:space="preserve"> (Data!$D$45 - B$85 - B$40)</f>
        <v>19</v>
      </c>
      <c r="C295" s="8">
        <f xml:space="preserve"> (Data!$D$45 - C$85 - C$40)</f>
        <v>18</v>
      </c>
      <c r="D295" s="8">
        <f xml:space="preserve"> (Data!$D$45 - D$85 - D$40)</f>
        <v>18</v>
      </c>
      <c r="E295" s="8">
        <f xml:space="preserve"> (Data!$D$45 - E$85 - E$40)</f>
        <v>17</v>
      </c>
      <c r="F295" s="8">
        <f xml:space="preserve"> (Data!$D$45 - F$85 - F$40)</f>
        <v>17</v>
      </c>
      <c r="G295" s="8">
        <f xml:space="preserve"> (Data!$D$45 - G$85 - G$40)</f>
        <v>16</v>
      </c>
      <c r="H295" s="8">
        <f xml:space="preserve"> (Data!$D$45 - H$85 - H$40)</f>
        <v>16</v>
      </c>
      <c r="I295" s="8">
        <f xml:space="preserve"> (Data!$D$45 - I$85 - I$40)</f>
        <v>15</v>
      </c>
      <c r="J295" s="8">
        <f xml:space="preserve"> (Data!$D$45 - J$85 - J$40)</f>
        <v>15</v>
      </c>
      <c r="K295" s="8">
        <f xml:space="preserve"> (Data!$D$45 - K$85 - K$40)</f>
        <v>13</v>
      </c>
      <c r="L295" s="8">
        <f xml:space="preserve"> (Data!$D$45 - L$85 - L$40)</f>
        <v>12</v>
      </c>
      <c r="M295" s="8">
        <f xml:space="preserve"> (Data!$D$45 - M$85 - M$40)</f>
        <v>12</v>
      </c>
      <c r="N295" s="8">
        <f xml:space="preserve"> (Data!$D$45 - N$85 - N$40)</f>
        <v>11</v>
      </c>
      <c r="O295" s="8">
        <f xml:space="preserve"> (Data!$D$45 - O$85 - O$40)</f>
        <v>11</v>
      </c>
      <c r="P295" s="8">
        <f xml:space="preserve"> (Data!$D$45 - P$85 - P$40)</f>
        <v>10</v>
      </c>
      <c r="Q295" s="8">
        <f xml:space="preserve"> (Data!$D$45 - Q$85 - Q$40)</f>
        <v>10</v>
      </c>
      <c r="R295" s="8">
        <f xml:space="preserve"> (Data!$D$45 - R$85 - R$40)</f>
        <v>9</v>
      </c>
      <c r="S295" s="8">
        <f xml:space="preserve"> (Data!$D$45 - S$85 - S$40)</f>
        <v>9</v>
      </c>
      <c r="T295" s="8">
        <f xml:space="preserve"> (Data!$D$45 - T$85 - T$40)</f>
        <v>8</v>
      </c>
      <c r="U295" s="8">
        <f xml:space="preserve"> (Data!$D$45 - U$85 - U$40)</f>
        <v>8</v>
      </c>
    </row>
    <row r="296" spans="1:21">
      <c r="A296" s="8" t="s">
        <v>65</v>
      </c>
      <c r="B296" s="8">
        <f xml:space="preserve"> (Data!$D$45 - B$85 - B$40)</f>
        <v>19</v>
      </c>
      <c r="C296" s="8">
        <f xml:space="preserve"> (Data!$D$45 - C$85 - C$40)</f>
        <v>18</v>
      </c>
      <c r="D296" s="8">
        <f xml:space="preserve"> (Data!$D$45 - D$85 - D$40)</f>
        <v>18</v>
      </c>
      <c r="E296" s="8">
        <f xml:space="preserve"> (Data!$D$45 - E$85 - E$40)</f>
        <v>17</v>
      </c>
      <c r="F296" s="8">
        <f xml:space="preserve"> (Data!$D$45 - F$85 - F$40)</f>
        <v>17</v>
      </c>
      <c r="G296" s="8">
        <f xml:space="preserve"> (Data!$D$45 - G$85 - G$40)</f>
        <v>16</v>
      </c>
      <c r="H296" s="8">
        <f xml:space="preserve"> (Data!$D$45 - H$85 - H$40)</f>
        <v>16</v>
      </c>
      <c r="I296" s="8">
        <f xml:space="preserve"> (Data!$D$45 - I$85 - I$40)</f>
        <v>15</v>
      </c>
      <c r="J296" s="8">
        <f xml:space="preserve"> (Data!$D$45 - J$85 - J$40)</f>
        <v>15</v>
      </c>
      <c r="K296" s="8">
        <f xml:space="preserve"> (Data!$D$45 - K$85 - K$40)</f>
        <v>13</v>
      </c>
      <c r="L296" s="8">
        <f xml:space="preserve"> (Data!$D$45 - L$85 - L$40)</f>
        <v>12</v>
      </c>
      <c r="M296" s="8">
        <f xml:space="preserve"> (Data!$D$45 - M$85 - M$40)</f>
        <v>12</v>
      </c>
      <c r="N296" s="8">
        <f xml:space="preserve"> (Data!$D$45 - N$85 - N$40)</f>
        <v>11</v>
      </c>
      <c r="O296" s="8">
        <f xml:space="preserve"> (Data!$D$45 - O$85 - O$40)</f>
        <v>11</v>
      </c>
      <c r="P296" s="8">
        <f xml:space="preserve"> (Data!$D$45 - P$85 - P$40)</f>
        <v>10</v>
      </c>
      <c r="Q296" s="8">
        <f xml:space="preserve"> (Data!$D$45 - Q$85 - Q$40)</f>
        <v>10</v>
      </c>
      <c r="R296" s="8">
        <f xml:space="preserve"> (Data!$D$45 - R$85 - R$40)</f>
        <v>9</v>
      </c>
      <c r="S296" s="8">
        <f xml:space="preserve"> (Data!$D$45 - S$85 - S$40)</f>
        <v>9</v>
      </c>
      <c r="T296" s="8">
        <f xml:space="preserve"> (Data!$D$45 - T$85 - T$40)</f>
        <v>8</v>
      </c>
      <c r="U296" s="8">
        <f xml:space="preserve"> (Data!$D$45 - U$85 - U$40)</f>
        <v>8</v>
      </c>
    </row>
    <row r="297" spans="1:21">
      <c r="A297" s="8" t="s">
        <v>66</v>
      </c>
      <c r="B297" s="8">
        <f xml:space="preserve"> (Data!$D$45 - B$84 - B$40)</f>
        <v>21</v>
      </c>
      <c r="C297" s="8">
        <f xml:space="preserve"> (Data!$D$45 - C$84 - C$40)</f>
        <v>20</v>
      </c>
      <c r="D297" s="8">
        <f xml:space="preserve"> (Data!$D$45 - D$84 - D$40)</f>
        <v>20</v>
      </c>
      <c r="E297" s="8">
        <f xml:space="preserve"> (Data!$D$45 - E$84 - E$40)</f>
        <v>19</v>
      </c>
      <c r="F297" s="8">
        <f xml:space="preserve"> (Data!$D$45 - F$84 - F$40)</f>
        <v>19</v>
      </c>
      <c r="G297" s="8">
        <f xml:space="preserve"> (Data!$D$45 - G$84 - G$40)</f>
        <v>18</v>
      </c>
      <c r="H297" s="8">
        <f xml:space="preserve"> (Data!$D$45 - H$84 - H$40)</f>
        <v>18</v>
      </c>
      <c r="I297" s="8">
        <f xml:space="preserve"> (Data!$D$45 - I$84 - I$40)</f>
        <v>17</v>
      </c>
      <c r="J297" s="8">
        <f xml:space="preserve"> (Data!$D$45 - J$84 - J$40)</f>
        <v>17</v>
      </c>
      <c r="K297" s="8">
        <f xml:space="preserve"> (Data!$D$45 - K$84 - K$40)</f>
        <v>15</v>
      </c>
      <c r="L297" s="8">
        <f xml:space="preserve"> (Data!$D$45 - L$84 - L$40)</f>
        <v>14</v>
      </c>
      <c r="M297" s="8">
        <f xml:space="preserve"> (Data!$D$45 - M$84 - M$40)</f>
        <v>14</v>
      </c>
      <c r="N297" s="8">
        <f xml:space="preserve"> (Data!$D$45 - N$84 - N$40)</f>
        <v>13</v>
      </c>
      <c r="O297" s="8">
        <f xml:space="preserve"> (Data!$D$45 - O$84 - O$40)</f>
        <v>13</v>
      </c>
      <c r="P297" s="8">
        <f xml:space="preserve"> (Data!$D$45 - P$84 - P$40)</f>
        <v>12</v>
      </c>
      <c r="Q297" s="8">
        <f xml:space="preserve"> (Data!$D$45 - Q$84 - Q$40)</f>
        <v>12</v>
      </c>
      <c r="R297" s="8">
        <f xml:space="preserve"> (Data!$D$45 - R$84 - R$40)</f>
        <v>11</v>
      </c>
      <c r="S297" s="8">
        <f xml:space="preserve"> (Data!$D$45 - S$84 - S$40)</f>
        <v>11</v>
      </c>
      <c r="T297" s="8">
        <f xml:space="preserve"> (Data!$D$45 - T$84 - T$40)</f>
        <v>10</v>
      </c>
      <c r="U297" s="8">
        <f xml:space="preserve"> (Data!$D$45 - U$84 - U$40)</f>
        <v>10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25</v>
      </c>
      <c r="C299" s="8">
        <f xml:space="preserve"> (Data!$D$46 - C$86 - C$40)</f>
        <v>24</v>
      </c>
      <c r="D299" s="8">
        <f xml:space="preserve"> (Data!$D$46 - D$86 - D$40)</f>
        <v>24</v>
      </c>
      <c r="E299" s="8">
        <f xml:space="preserve"> (Data!$D$46 - E$86 - E$40)</f>
        <v>23</v>
      </c>
      <c r="F299" s="8">
        <f xml:space="preserve"> (Data!$D$46 - F$86 - F$40)</f>
        <v>23</v>
      </c>
      <c r="G299" s="8">
        <f xml:space="preserve"> (Data!$D$46 - G$86 - G$40)</f>
        <v>22</v>
      </c>
      <c r="H299" s="8">
        <f xml:space="preserve"> (Data!$D$46 - H$86 - H$40)</f>
        <v>22</v>
      </c>
      <c r="I299" s="8">
        <f xml:space="preserve"> (Data!$D$46 - I$86 - I$40)</f>
        <v>20</v>
      </c>
      <c r="J299" s="8">
        <f xml:space="preserve"> (Data!$D$46 - J$86 - J$40)</f>
        <v>20</v>
      </c>
      <c r="K299" s="8">
        <f xml:space="preserve"> (Data!$D$46 - K$86 - K$40)</f>
        <v>19</v>
      </c>
      <c r="L299" s="8">
        <f xml:space="preserve"> (Data!$D$46 - L$86 - L$40)</f>
        <v>18</v>
      </c>
      <c r="M299" s="8">
        <f xml:space="preserve"> (Data!$D$46 - M$86 - M$40)</f>
        <v>18</v>
      </c>
      <c r="N299" s="8">
        <f xml:space="preserve"> (Data!$D$46 - N$86 - N$40)</f>
        <v>18</v>
      </c>
      <c r="O299" s="8">
        <f xml:space="preserve"> (Data!$D$46 - O$86 - O$40)</f>
        <v>17</v>
      </c>
      <c r="P299" s="8">
        <f xml:space="preserve"> (Data!$D$46 - P$86 - P$40)</f>
        <v>17</v>
      </c>
      <c r="Q299" s="8">
        <f xml:space="preserve"> (Data!$D$46 - Q$86 - Q$40)</f>
        <v>16</v>
      </c>
      <c r="R299" s="8">
        <f xml:space="preserve"> (Data!$D$46 - R$86 - R$40)</f>
        <v>16</v>
      </c>
      <c r="S299" s="8">
        <f xml:space="preserve"> (Data!$D$46 - S$86 - S$40)</f>
        <v>16</v>
      </c>
      <c r="T299" s="8">
        <f xml:space="preserve"> (Data!$D$46 - T$86 - T$40)</f>
        <v>15</v>
      </c>
      <c r="U299" s="8">
        <f xml:space="preserve"> (Data!$D$46 - U$86 - U$40)</f>
        <v>15</v>
      </c>
    </row>
    <row r="300" spans="1:21">
      <c r="A300" s="8" t="s">
        <v>64</v>
      </c>
      <c r="B300" s="8">
        <f xml:space="preserve"> (Data!$D$46 - B$85 - B$40)</f>
        <v>24</v>
      </c>
      <c r="C300" s="8">
        <f xml:space="preserve"> (Data!$D$46 - C$85 - C$40)</f>
        <v>23</v>
      </c>
      <c r="D300" s="8">
        <f xml:space="preserve"> (Data!$D$46 - D$85 - D$40)</f>
        <v>23</v>
      </c>
      <c r="E300" s="8">
        <f xml:space="preserve"> (Data!$D$46 - E$85 - E$40)</f>
        <v>22</v>
      </c>
      <c r="F300" s="8">
        <f xml:space="preserve"> (Data!$D$46 - F$85 - F$40)</f>
        <v>22</v>
      </c>
      <c r="G300" s="8">
        <f xml:space="preserve"> (Data!$D$46 - G$85 - G$40)</f>
        <v>21</v>
      </c>
      <c r="H300" s="8">
        <f xml:space="preserve"> (Data!$D$46 - H$85 - H$40)</f>
        <v>21</v>
      </c>
      <c r="I300" s="8">
        <f xml:space="preserve"> (Data!$D$46 - I$85 - I$40)</f>
        <v>20</v>
      </c>
      <c r="J300" s="8">
        <f xml:space="preserve"> (Data!$D$46 - J$85 - J$40)</f>
        <v>20</v>
      </c>
      <c r="K300" s="8">
        <f xml:space="preserve"> (Data!$D$46 - K$85 - K$40)</f>
        <v>18</v>
      </c>
      <c r="L300" s="8">
        <f xml:space="preserve"> (Data!$D$46 - L$85 - L$40)</f>
        <v>17</v>
      </c>
      <c r="M300" s="8">
        <f xml:space="preserve"> (Data!$D$46 - M$85 - M$40)</f>
        <v>17</v>
      </c>
      <c r="N300" s="8">
        <f xml:space="preserve"> (Data!$D$46 - N$85 - N$40)</f>
        <v>16</v>
      </c>
      <c r="O300" s="8">
        <f xml:space="preserve"> (Data!$D$46 - O$85 - O$40)</f>
        <v>16</v>
      </c>
      <c r="P300" s="8">
        <f xml:space="preserve"> (Data!$D$46 - P$85 - P$40)</f>
        <v>15</v>
      </c>
      <c r="Q300" s="8">
        <f xml:space="preserve"> (Data!$D$46 - Q$85 - Q$40)</f>
        <v>15</v>
      </c>
      <c r="R300" s="8">
        <f xml:space="preserve"> (Data!$D$46 - R$85 - R$40)</f>
        <v>14</v>
      </c>
      <c r="S300" s="8">
        <f xml:space="preserve"> (Data!$D$46 - S$85 - S$40)</f>
        <v>14</v>
      </c>
      <c r="T300" s="8">
        <f xml:space="preserve"> (Data!$D$46 - T$85 - T$40)</f>
        <v>13</v>
      </c>
      <c r="U300" s="8">
        <f xml:space="preserve"> (Data!$D$46 - U$85 - U$40)</f>
        <v>13</v>
      </c>
    </row>
    <row r="301" spans="1:21">
      <c r="A301" s="8" t="s">
        <v>65</v>
      </c>
      <c r="B301" s="8">
        <f xml:space="preserve"> (Data!$D$46 - B$85 - B$40)</f>
        <v>24</v>
      </c>
      <c r="C301" s="8">
        <f xml:space="preserve"> (Data!$D$46 - C$85 - C$40)</f>
        <v>23</v>
      </c>
      <c r="D301" s="8">
        <f xml:space="preserve"> (Data!$D$46 - D$85 - D$40)</f>
        <v>23</v>
      </c>
      <c r="E301" s="8">
        <f xml:space="preserve"> (Data!$D$46 - E$85 - E$40)</f>
        <v>22</v>
      </c>
      <c r="F301" s="8">
        <f xml:space="preserve"> (Data!$D$46 - F$85 - F$40)</f>
        <v>22</v>
      </c>
      <c r="G301" s="8">
        <f xml:space="preserve"> (Data!$D$46 - G$85 - G$40)</f>
        <v>21</v>
      </c>
      <c r="H301" s="8">
        <f xml:space="preserve"> (Data!$D$46 - H$85 - H$40)</f>
        <v>21</v>
      </c>
      <c r="I301" s="8">
        <f xml:space="preserve"> (Data!$D$46 - I$85 - I$40)</f>
        <v>20</v>
      </c>
      <c r="J301" s="8">
        <f xml:space="preserve"> (Data!$D$46 - J$85 - J$40)</f>
        <v>20</v>
      </c>
      <c r="K301" s="8">
        <f xml:space="preserve"> (Data!$D$46 - K$85 - K$40)</f>
        <v>18</v>
      </c>
      <c r="L301" s="8">
        <f xml:space="preserve"> (Data!$D$46 - L$85 - L$40)</f>
        <v>17</v>
      </c>
      <c r="M301" s="8">
        <f xml:space="preserve"> (Data!$D$46 - M$85 - M$40)</f>
        <v>17</v>
      </c>
      <c r="N301" s="8">
        <f xml:space="preserve"> (Data!$D$46 - N$85 - N$40)</f>
        <v>16</v>
      </c>
      <c r="O301" s="8">
        <f xml:space="preserve"> (Data!$D$46 - O$85 - O$40)</f>
        <v>16</v>
      </c>
      <c r="P301" s="8">
        <f xml:space="preserve"> (Data!$D$46 - P$85 - P$40)</f>
        <v>15</v>
      </c>
      <c r="Q301" s="8">
        <f xml:space="preserve"> (Data!$D$46 - Q$85 - Q$40)</f>
        <v>15</v>
      </c>
      <c r="R301" s="8">
        <f xml:space="preserve"> (Data!$D$46 - R$85 - R$40)</f>
        <v>14</v>
      </c>
      <c r="S301" s="8">
        <f xml:space="preserve"> (Data!$D$46 - S$85 - S$40)</f>
        <v>14</v>
      </c>
      <c r="T301" s="8">
        <f xml:space="preserve"> (Data!$D$46 - T$85 - T$40)</f>
        <v>13</v>
      </c>
      <c r="U301" s="8">
        <f xml:space="preserve"> (Data!$D$46 - U$85 - U$40)</f>
        <v>13</v>
      </c>
    </row>
    <row r="302" spans="1:21">
      <c r="A302" s="8" t="s">
        <v>66</v>
      </c>
      <c r="B302" s="8">
        <f xml:space="preserve"> (Data!$D$46 - B$84 - B$40)</f>
        <v>26</v>
      </c>
      <c r="C302" s="8">
        <f xml:space="preserve"> (Data!$D$46 - C$84 - C$40)</f>
        <v>25</v>
      </c>
      <c r="D302" s="8">
        <f xml:space="preserve"> (Data!$D$46 - D$84 - D$40)</f>
        <v>25</v>
      </c>
      <c r="E302" s="8">
        <f xml:space="preserve"> (Data!$D$46 - E$84 - E$40)</f>
        <v>24</v>
      </c>
      <c r="F302" s="8">
        <f xml:space="preserve"> (Data!$D$46 - F$84 - F$40)</f>
        <v>24</v>
      </c>
      <c r="G302" s="8">
        <f xml:space="preserve"> (Data!$D$46 - G$84 - G$40)</f>
        <v>23</v>
      </c>
      <c r="H302" s="8">
        <f xml:space="preserve"> (Data!$D$46 - H$84 - H$40)</f>
        <v>23</v>
      </c>
      <c r="I302" s="8">
        <f xml:space="preserve"> (Data!$D$46 - I$84 - I$40)</f>
        <v>22</v>
      </c>
      <c r="J302" s="8">
        <f xml:space="preserve"> (Data!$D$46 - J$84 - J$40)</f>
        <v>22</v>
      </c>
      <c r="K302" s="8">
        <f xml:space="preserve"> (Data!$D$46 - K$84 - K$40)</f>
        <v>20</v>
      </c>
      <c r="L302" s="8">
        <f xml:space="preserve"> (Data!$D$46 - L$84 - L$40)</f>
        <v>19</v>
      </c>
      <c r="M302" s="8">
        <f xml:space="preserve"> (Data!$D$46 - M$84 - M$40)</f>
        <v>19</v>
      </c>
      <c r="N302" s="8">
        <f xml:space="preserve"> (Data!$D$46 - N$84 - N$40)</f>
        <v>18</v>
      </c>
      <c r="O302" s="8">
        <f xml:space="preserve"> (Data!$D$46 - O$84 - O$40)</f>
        <v>18</v>
      </c>
      <c r="P302" s="8">
        <f xml:space="preserve"> (Data!$D$46 - P$84 - P$40)</f>
        <v>17</v>
      </c>
      <c r="Q302" s="8">
        <f xml:space="preserve"> (Data!$D$46 - Q$84 - Q$40)</f>
        <v>17</v>
      </c>
      <c r="R302" s="8">
        <f xml:space="preserve"> (Data!$D$46 - R$84 - R$40)</f>
        <v>16</v>
      </c>
      <c r="S302" s="8">
        <f xml:space="preserve"> (Data!$D$46 - S$84 - S$40)</f>
        <v>16</v>
      </c>
      <c r="T302" s="8">
        <f xml:space="preserve"> (Data!$D$46 - T$84 - T$40)</f>
        <v>15</v>
      </c>
      <c r="U302" s="8">
        <f xml:space="preserve"> (Data!$D$46 - U$84 - U$40)</f>
        <v>15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25</v>
      </c>
      <c r="C306" s="8">
        <f xml:space="preserve"> (Data!$E$44 - C$86 - C$40)</f>
        <v>24</v>
      </c>
      <c r="D306" s="8">
        <f xml:space="preserve"> (Data!$E$44 - D$86 - D$40)</f>
        <v>24</v>
      </c>
      <c r="E306" s="8">
        <f xml:space="preserve"> (Data!$E$44 - E$86 - E$40)</f>
        <v>23</v>
      </c>
      <c r="F306" s="8">
        <f xml:space="preserve"> (Data!$E$44 - F$86 - F$40)</f>
        <v>23</v>
      </c>
      <c r="G306" s="8">
        <f xml:space="preserve"> (Data!$E$44 - G$86 - G$40)</f>
        <v>22</v>
      </c>
      <c r="H306" s="8">
        <f xml:space="preserve"> (Data!$E$44 - H$86 - H$40)</f>
        <v>22</v>
      </c>
      <c r="I306" s="8">
        <f xml:space="preserve"> (Data!$E$44 - I$86 - I$40)</f>
        <v>20</v>
      </c>
      <c r="J306" s="8">
        <f xml:space="preserve"> (Data!$E$44 - J$86 - J$40)</f>
        <v>20</v>
      </c>
      <c r="K306" s="8">
        <f xml:space="preserve"> (Data!$E$44 - K$86 - K$40)</f>
        <v>19</v>
      </c>
      <c r="L306" s="8">
        <f xml:space="preserve"> (Data!$E$44 - L$86 - L$40)</f>
        <v>18</v>
      </c>
      <c r="M306" s="8">
        <f xml:space="preserve"> (Data!$E$44 - M$86 - M$40)</f>
        <v>18</v>
      </c>
      <c r="N306" s="8">
        <f xml:space="preserve"> (Data!$E$44 - N$86 - N$40)</f>
        <v>18</v>
      </c>
      <c r="O306" s="8">
        <f xml:space="preserve"> (Data!$E$44 - O$86 - O$40)</f>
        <v>17</v>
      </c>
      <c r="P306" s="8">
        <f xml:space="preserve"> (Data!$E$44 - P$86 - P$40)</f>
        <v>17</v>
      </c>
      <c r="Q306" s="8">
        <f xml:space="preserve"> (Data!$E$44 - Q$86 - Q$40)</f>
        <v>16</v>
      </c>
      <c r="R306" s="8">
        <f xml:space="preserve"> (Data!$E$44 - R$86 - R$40)</f>
        <v>16</v>
      </c>
      <c r="S306" s="8">
        <f xml:space="preserve"> (Data!$E$44 - S$86 - S$40)</f>
        <v>16</v>
      </c>
      <c r="T306" s="8">
        <f xml:space="preserve"> (Data!$E$44 - T$86 - T$40)</f>
        <v>15</v>
      </c>
      <c r="U306" s="8">
        <f xml:space="preserve"> (Data!$E$44 - U$86 - U$40)</f>
        <v>15</v>
      </c>
    </row>
    <row r="307" spans="1:21">
      <c r="A307" s="8" t="s">
        <v>64</v>
      </c>
      <c r="B307" s="8">
        <f xml:space="preserve"> (Data!$E$44 - B$85 - B$40)</f>
        <v>24</v>
      </c>
      <c r="C307" s="8">
        <f xml:space="preserve"> (Data!$E$44 - C$85 - C$40)</f>
        <v>23</v>
      </c>
      <c r="D307" s="8">
        <f xml:space="preserve"> (Data!$E$44 - D$85 - D$40)</f>
        <v>23</v>
      </c>
      <c r="E307" s="8">
        <f xml:space="preserve"> (Data!$E$44 - E$85 - E$40)</f>
        <v>22</v>
      </c>
      <c r="F307" s="8">
        <f xml:space="preserve"> (Data!$E$44 - F$85 - F$40)</f>
        <v>22</v>
      </c>
      <c r="G307" s="8">
        <f xml:space="preserve"> (Data!$E$44 - G$85 - G$40)</f>
        <v>21</v>
      </c>
      <c r="H307" s="8">
        <f xml:space="preserve"> (Data!$E$44 - H$85 - H$40)</f>
        <v>21</v>
      </c>
      <c r="I307" s="8">
        <f xml:space="preserve"> (Data!$E$44 - I$85 - I$40)</f>
        <v>20</v>
      </c>
      <c r="J307" s="8">
        <f xml:space="preserve"> (Data!$E$44 - J$85 - J$40)</f>
        <v>20</v>
      </c>
      <c r="K307" s="8">
        <f xml:space="preserve"> (Data!$E$44 - K$85 - K$40)</f>
        <v>18</v>
      </c>
      <c r="L307" s="8">
        <f xml:space="preserve"> (Data!$E$44 - L$85 - L$40)</f>
        <v>17</v>
      </c>
      <c r="M307" s="8">
        <f xml:space="preserve"> (Data!$E$44 - M$85 - M$40)</f>
        <v>17</v>
      </c>
      <c r="N307" s="8">
        <f xml:space="preserve"> (Data!$E$44 - N$85 - N$40)</f>
        <v>16</v>
      </c>
      <c r="O307" s="8">
        <f xml:space="preserve"> (Data!$E$44 - O$85 - O$40)</f>
        <v>16</v>
      </c>
      <c r="P307" s="8">
        <f xml:space="preserve"> (Data!$E$44 - P$85 - P$40)</f>
        <v>15</v>
      </c>
      <c r="Q307" s="8">
        <f xml:space="preserve"> (Data!$E$44 - Q$85 - Q$40)</f>
        <v>15</v>
      </c>
      <c r="R307" s="8">
        <f xml:space="preserve"> (Data!$E$44 - R$85 - R$40)</f>
        <v>14</v>
      </c>
      <c r="S307" s="8">
        <f xml:space="preserve"> (Data!$E$44 - S$85 - S$40)</f>
        <v>14</v>
      </c>
      <c r="T307" s="8">
        <f xml:space="preserve"> (Data!$E$44 - T$85 - T$40)</f>
        <v>13</v>
      </c>
      <c r="U307" s="8">
        <f xml:space="preserve"> (Data!$E$44 - U$85 - U$40)</f>
        <v>13</v>
      </c>
    </row>
    <row r="308" spans="1:21">
      <c r="A308" s="8" t="s">
        <v>65</v>
      </c>
      <c r="B308" s="8">
        <f xml:space="preserve"> (Data!$E$44 - B$85 - B$40)</f>
        <v>24</v>
      </c>
      <c r="C308" s="8">
        <f xml:space="preserve"> (Data!$E$44 - C$85 - C$40)</f>
        <v>23</v>
      </c>
      <c r="D308" s="8">
        <f xml:space="preserve"> (Data!$E$44 - D$85 - D$40)</f>
        <v>23</v>
      </c>
      <c r="E308" s="8">
        <f xml:space="preserve"> (Data!$E$44 - E$85 - E$40)</f>
        <v>22</v>
      </c>
      <c r="F308" s="8">
        <f xml:space="preserve"> (Data!$E$44 - F$85 - F$40)</f>
        <v>22</v>
      </c>
      <c r="G308" s="8">
        <f xml:space="preserve"> (Data!$E$44 - G$85 - G$40)</f>
        <v>21</v>
      </c>
      <c r="H308" s="8">
        <f xml:space="preserve"> (Data!$E$44 - H$85 - H$40)</f>
        <v>21</v>
      </c>
      <c r="I308" s="8">
        <f xml:space="preserve"> (Data!$E$44 - I$85 - I$40)</f>
        <v>20</v>
      </c>
      <c r="J308" s="8">
        <f xml:space="preserve"> (Data!$E$44 - J$85 - J$40)</f>
        <v>20</v>
      </c>
      <c r="K308" s="8">
        <f xml:space="preserve"> (Data!$E$44 - K$85 - K$40)</f>
        <v>18</v>
      </c>
      <c r="L308" s="8">
        <f xml:space="preserve"> (Data!$E$44 - L$85 - L$40)</f>
        <v>17</v>
      </c>
      <c r="M308" s="8">
        <f xml:space="preserve"> (Data!$E$44 - M$85 - M$40)</f>
        <v>17</v>
      </c>
      <c r="N308" s="8">
        <f xml:space="preserve"> (Data!$E$44 - N$85 - N$40)</f>
        <v>16</v>
      </c>
      <c r="O308" s="8">
        <f xml:space="preserve"> (Data!$E$44 - O$85 - O$40)</f>
        <v>16</v>
      </c>
      <c r="P308" s="8">
        <f xml:space="preserve"> (Data!$E$44 - P$85 - P$40)</f>
        <v>15</v>
      </c>
      <c r="Q308" s="8">
        <f xml:space="preserve"> (Data!$E$44 - Q$85 - Q$40)</f>
        <v>15</v>
      </c>
      <c r="R308" s="8">
        <f xml:space="preserve"> (Data!$E$44 - R$85 - R$40)</f>
        <v>14</v>
      </c>
      <c r="S308" s="8">
        <f xml:space="preserve"> (Data!$E$44 - S$85 - S$40)</f>
        <v>14</v>
      </c>
      <c r="T308" s="8">
        <f xml:space="preserve"> (Data!$E$44 - T$85 - T$40)</f>
        <v>13</v>
      </c>
      <c r="U308" s="8">
        <f xml:space="preserve"> (Data!$E$44 - U$85 - U$40)</f>
        <v>13</v>
      </c>
    </row>
    <row r="309" spans="1:21">
      <c r="A309" s="8" t="s">
        <v>66</v>
      </c>
      <c r="B309" s="8">
        <f xml:space="preserve"> (Data!$E$44 - B$84 - B$40)</f>
        <v>26</v>
      </c>
      <c r="C309" s="8">
        <f xml:space="preserve"> (Data!$E$44 - C$84 - C$40)</f>
        <v>25</v>
      </c>
      <c r="D309" s="8">
        <f xml:space="preserve"> (Data!$E$44 - D$84 - D$40)</f>
        <v>25</v>
      </c>
      <c r="E309" s="8">
        <f xml:space="preserve"> (Data!$E$44 - E$84 - E$40)</f>
        <v>24</v>
      </c>
      <c r="F309" s="8">
        <f xml:space="preserve"> (Data!$E$44 - F$84 - F$40)</f>
        <v>24</v>
      </c>
      <c r="G309" s="8">
        <f xml:space="preserve"> (Data!$E$44 - G$84 - G$40)</f>
        <v>23</v>
      </c>
      <c r="H309" s="8">
        <f xml:space="preserve"> (Data!$E$44 - H$84 - H$40)</f>
        <v>23</v>
      </c>
      <c r="I309" s="8">
        <f xml:space="preserve"> (Data!$E$44 - I$84 - I$40)</f>
        <v>22</v>
      </c>
      <c r="J309" s="8">
        <f xml:space="preserve"> (Data!$E$44 - J$84 - J$40)</f>
        <v>22</v>
      </c>
      <c r="K309" s="8">
        <f xml:space="preserve"> (Data!$E$44 - K$84 - K$40)</f>
        <v>20</v>
      </c>
      <c r="L309" s="8">
        <f xml:space="preserve"> (Data!$E$44 - L$84 - L$40)</f>
        <v>19</v>
      </c>
      <c r="M309" s="8">
        <f xml:space="preserve"> (Data!$E$44 - M$84 - M$40)</f>
        <v>19</v>
      </c>
      <c r="N309" s="8">
        <f xml:space="preserve"> (Data!$E$44 - N$84 - N$40)</f>
        <v>18</v>
      </c>
      <c r="O309" s="8">
        <f xml:space="preserve"> (Data!$E$44 - O$84 - O$40)</f>
        <v>18</v>
      </c>
      <c r="P309" s="8">
        <f xml:space="preserve"> (Data!$E$44 - P$84 - P$40)</f>
        <v>17</v>
      </c>
      <c r="Q309" s="8">
        <f xml:space="preserve"> (Data!$E$44 - Q$84 - Q$40)</f>
        <v>17</v>
      </c>
      <c r="R309" s="8">
        <f xml:space="preserve"> (Data!$E$44 - R$84 - R$40)</f>
        <v>16</v>
      </c>
      <c r="S309" s="8">
        <f xml:space="preserve"> (Data!$E$44 - S$84 - S$40)</f>
        <v>16</v>
      </c>
      <c r="T309" s="8">
        <f xml:space="preserve"> (Data!$E$44 - T$84 - T$40)</f>
        <v>15</v>
      </c>
      <c r="U309" s="8">
        <f xml:space="preserve"> (Data!$E$44 - U$84 - U$40)</f>
        <v>15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30</v>
      </c>
      <c r="C311" s="8">
        <f xml:space="preserve"> (Data!$E$45 - C$86 - C$40)</f>
        <v>29</v>
      </c>
      <c r="D311" s="8">
        <f xml:space="preserve"> (Data!$E$45 - D$86 - D$40)</f>
        <v>29</v>
      </c>
      <c r="E311" s="8">
        <f xml:space="preserve"> (Data!$E$45 - E$86 - E$40)</f>
        <v>28</v>
      </c>
      <c r="F311" s="8">
        <f xml:space="preserve"> (Data!$E$45 - F$86 - F$40)</f>
        <v>28</v>
      </c>
      <c r="G311" s="8">
        <f xml:space="preserve"> (Data!$E$45 - G$86 - G$40)</f>
        <v>27</v>
      </c>
      <c r="H311" s="8">
        <f xml:space="preserve"> (Data!$E$45 - H$86 - H$40)</f>
        <v>27</v>
      </c>
      <c r="I311" s="8">
        <f xml:space="preserve"> (Data!$E$45 - I$86 - I$40)</f>
        <v>25</v>
      </c>
      <c r="J311" s="8">
        <f xml:space="preserve"> (Data!$E$45 - J$86 - J$40)</f>
        <v>25</v>
      </c>
      <c r="K311" s="8">
        <f xml:space="preserve"> (Data!$E$45 - K$86 - K$40)</f>
        <v>24</v>
      </c>
      <c r="L311" s="8">
        <f xml:space="preserve"> (Data!$E$45 - L$86 - L$40)</f>
        <v>23</v>
      </c>
      <c r="M311" s="8">
        <f xml:space="preserve"> (Data!$E$45 - M$86 - M$40)</f>
        <v>23</v>
      </c>
      <c r="N311" s="8">
        <f xml:space="preserve"> (Data!$E$45 - N$86 - N$40)</f>
        <v>23</v>
      </c>
      <c r="O311" s="8">
        <f xml:space="preserve"> (Data!$E$45 - O$86 - O$40)</f>
        <v>22</v>
      </c>
      <c r="P311" s="8">
        <f xml:space="preserve"> (Data!$E$45 - P$86 - P$40)</f>
        <v>22</v>
      </c>
      <c r="Q311" s="8">
        <f xml:space="preserve"> (Data!$E$45 - Q$86 - Q$40)</f>
        <v>21</v>
      </c>
      <c r="R311" s="8">
        <f xml:space="preserve"> (Data!$E$45 - R$86 - R$40)</f>
        <v>21</v>
      </c>
      <c r="S311" s="8">
        <f xml:space="preserve"> (Data!$E$45 - S$86 - S$40)</f>
        <v>21</v>
      </c>
      <c r="T311" s="8">
        <f xml:space="preserve"> (Data!$E$45 - T$86 - T$40)</f>
        <v>20</v>
      </c>
      <c r="U311" s="8">
        <f xml:space="preserve"> (Data!$E$45 - U$86 - U$40)</f>
        <v>20</v>
      </c>
    </row>
    <row r="312" spans="1:21">
      <c r="A312" s="8" t="s">
        <v>64</v>
      </c>
      <c r="B312" s="8">
        <f xml:space="preserve"> (Data!$E$45 - B$85 - B$40)</f>
        <v>29</v>
      </c>
      <c r="C312" s="8">
        <f xml:space="preserve"> (Data!$E$45 - C$85 - C$40)</f>
        <v>28</v>
      </c>
      <c r="D312" s="8">
        <f xml:space="preserve"> (Data!$E$45 - D$85 - D$40)</f>
        <v>28</v>
      </c>
      <c r="E312" s="8">
        <f xml:space="preserve"> (Data!$E$45 - E$85 - E$40)</f>
        <v>27</v>
      </c>
      <c r="F312" s="8">
        <f xml:space="preserve"> (Data!$E$45 - F$85 - F$40)</f>
        <v>27</v>
      </c>
      <c r="G312" s="8">
        <f xml:space="preserve"> (Data!$E$45 - G$85 - G$40)</f>
        <v>26</v>
      </c>
      <c r="H312" s="8">
        <f xml:space="preserve"> (Data!$E$45 - H$85 - H$40)</f>
        <v>26</v>
      </c>
      <c r="I312" s="8">
        <f xml:space="preserve"> (Data!$E$45 - I$85 - I$40)</f>
        <v>25</v>
      </c>
      <c r="J312" s="8">
        <f xml:space="preserve"> (Data!$E$45 - J$85 - J$40)</f>
        <v>25</v>
      </c>
      <c r="K312" s="8">
        <f xml:space="preserve"> (Data!$E$45 - K$85 - K$40)</f>
        <v>23</v>
      </c>
      <c r="L312" s="8">
        <f xml:space="preserve"> (Data!$E$45 - L$85 - L$40)</f>
        <v>22</v>
      </c>
      <c r="M312" s="8">
        <f xml:space="preserve"> (Data!$E$45 - M$85 - M$40)</f>
        <v>22</v>
      </c>
      <c r="N312" s="8">
        <f xml:space="preserve"> (Data!$E$45 - N$85 - N$40)</f>
        <v>21</v>
      </c>
      <c r="O312" s="8">
        <f xml:space="preserve"> (Data!$E$45 - O$85 - O$40)</f>
        <v>21</v>
      </c>
      <c r="P312" s="8">
        <f xml:space="preserve"> (Data!$E$45 - P$85 - P$40)</f>
        <v>20</v>
      </c>
      <c r="Q312" s="8">
        <f xml:space="preserve"> (Data!$E$45 - Q$85 - Q$40)</f>
        <v>20</v>
      </c>
      <c r="R312" s="8">
        <f xml:space="preserve"> (Data!$E$45 - R$85 - R$40)</f>
        <v>19</v>
      </c>
      <c r="S312" s="8">
        <f xml:space="preserve"> (Data!$E$45 - S$85 - S$40)</f>
        <v>19</v>
      </c>
      <c r="T312" s="8">
        <f xml:space="preserve"> (Data!$E$45 - T$85 - T$40)</f>
        <v>18</v>
      </c>
      <c r="U312" s="8">
        <f xml:space="preserve"> (Data!$E$45 - U$85 - U$40)</f>
        <v>18</v>
      </c>
    </row>
    <row r="313" spans="1:21">
      <c r="A313" s="8" t="s">
        <v>65</v>
      </c>
      <c r="B313" s="8">
        <f xml:space="preserve"> (Data!$E$45 - B$85 - B$40)</f>
        <v>29</v>
      </c>
      <c r="C313" s="8">
        <f xml:space="preserve"> (Data!$E$45 - C$85 - C$40)</f>
        <v>28</v>
      </c>
      <c r="D313" s="8">
        <f xml:space="preserve"> (Data!$E$45 - D$85 - D$40)</f>
        <v>28</v>
      </c>
      <c r="E313" s="8">
        <f xml:space="preserve"> (Data!$E$45 - E$85 - E$40)</f>
        <v>27</v>
      </c>
      <c r="F313" s="8">
        <f xml:space="preserve"> (Data!$E$45 - F$85 - F$40)</f>
        <v>27</v>
      </c>
      <c r="G313" s="8">
        <f xml:space="preserve"> (Data!$E$45 - G$85 - G$40)</f>
        <v>26</v>
      </c>
      <c r="H313" s="8">
        <f xml:space="preserve"> (Data!$E$45 - H$85 - H$40)</f>
        <v>26</v>
      </c>
      <c r="I313" s="8">
        <f xml:space="preserve"> (Data!$E$45 - I$85 - I$40)</f>
        <v>25</v>
      </c>
      <c r="J313" s="8">
        <f xml:space="preserve"> (Data!$E$45 - J$85 - J$40)</f>
        <v>25</v>
      </c>
      <c r="K313" s="8">
        <f xml:space="preserve"> (Data!$E$45 - K$85 - K$40)</f>
        <v>23</v>
      </c>
      <c r="L313" s="8">
        <f xml:space="preserve"> (Data!$E$45 - L$85 - L$40)</f>
        <v>22</v>
      </c>
      <c r="M313" s="8">
        <f xml:space="preserve"> (Data!$E$45 - M$85 - M$40)</f>
        <v>22</v>
      </c>
      <c r="N313" s="8">
        <f xml:space="preserve"> (Data!$E$45 - N$85 - N$40)</f>
        <v>21</v>
      </c>
      <c r="O313" s="8">
        <f xml:space="preserve"> (Data!$E$45 - O$85 - O$40)</f>
        <v>21</v>
      </c>
      <c r="P313" s="8">
        <f xml:space="preserve"> (Data!$E$45 - P$85 - P$40)</f>
        <v>20</v>
      </c>
      <c r="Q313" s="8">
        <f xml:space="preserve"> (Data!$E$45 - Q$85 - Q$40)</f>
        <v>20</v>
      </c>
      <c r="R313" s="8">
        <f xml:space="preserve"> (Data!$E$45 - R$85 - R$40)</f>
        <v>19</v>
      </c>
      <c r="S313" s="8">
        <f xml:space="preserve"> (Data!$E$45 - S$85 - S$40)</f>
        <v>19</v>
      </c>
      <c r="T313" s="8">
        <f xml:space="preserve"> (Data!$E$45 - T$85 - T$40)</f>
        <v>18</v>
      </c>
      <c r="U313" s="8">
        <f xml:space="preserve"> (Data!$E$45 - U$85 - U$40)</f>
        <v>18</v>
      </c>
    </row>
    <row r="314" spans="1:21">
      <c r="A314" s="8" t="s">
        <v>66</v>
      </c>
      <c r="B314" s="8">
        <f xml:space="preserve"> (Data!$E$45 - B$84 - B$40)</f>
        <v>31</v>
      </c>
      <c r="C314" s="8">
        <f xml:space="preserve"> (Data!$E$45 - C$84 - C$40)</f>
        <v>30</v>
      </c>
      <c r="D314" s="8">
        <f xml:space="preserve"> (Data!$E$45 - D$84 - D$40)</f>
        <v>30</v>
      </c>
      <c r="E314" s="8">
        <f xml:space="preserve"> (Data!$E$45 - E$84 - E$40)</f>
        <v>29</v>
      </c>
      <c r="F314" s="8">
        <f xml:space="preserve"> (Data!$E$45 - F$84 - F$40)</f>
        <v>29</v>
      </c>
      <c r="G314" s="8">
        <f xml:space="preserve"> (Data!$E$45 - G$84 - G$40)</f>
        <v>28</v>
      </c>
      <c r="H314" s="8">
        <f xml:space="preserve"> (Data!$E$45 - H$84 - H$40)</f>
        <v>28</v>
      </c>
      <c r="I314" s="8">
        <f xml:space="preserve"> (Data!$E$45 - I$84 - I$40)</f>
        <v>27</v>
      </c>
      <c r="J314" s="8">
        <f xml:space="preserve"> (Data!$E$45 - J$84 - J$40)</f>
        <v>27</v>
      </c>
      <c r="K314" s="8">
        <f xml:space="preserve"> (Data!$E$45 - K$84 - K$40)</f>
        <v>25</v>
      </c>
      <c r="L314" s="8">
        <f xml:space="preserve"> (Data!$E$45 - L$84 - L$40)</f>
        <v>24</v>
      </c>
      <c r="M314" s="8">
        <f xml:space="preserve"> (Data!$E$45 - M$84 - M$40)</f>
        <v>24</v>
      </c>
      <c r="N314" s="8">
        <f xml:space="preserve"> (Data!$E$45 - N$84 - N$40)</f>
        <v>23</v>
      </c>
      <c r="O314" s="8">
        <f xml:space="preserve"> (Data!$E$45 - O$84 - O$40)</f>
        <v>23</v>
      </c>
      <c r="P314" s="8">
        <f xml:space="preserve"> (Data!$E$45 - P$84 - P$40)</f>
        <v>22</v>
      </c>
      <c r="Q314" s="8">
        <f xml:space="preserve"> (Data!$E$45 - Q$84 - Q$40)</f>
        <v>22</v>
      </c>
      <c r="R314" s="8">
        <f xml:space="preserve"> (Data!$E$45 - R$84 - R$40)</f>
        <v>21</v>
      </c>
      <c r="S314" s="8">
        <f xml:space="preserve"> (Data!$E$45 - S$84 - S$40)</f>
        <v>21</v>
      </c>
      <c r="T314" s="8">
        <f xml:space="preserve"> (Data!$E$45 - T$84 - T$40)</f>
        <v>20</v>
      </c>
      <c r="U314" s="8">
        <f xml:space="preserve"> (Data!$E$45 - U$84 - U$40)</f>
        <v>20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35</v>
      </c>
      <c r="C316" s="8">
        <f xml:space="preserve"> (Data!$E$46 - C$86 - C$40)</f>
        <v>34</v>
      </c>
      <c r="D316" s="8">
        <f xml:space="preserve"> (Data!$E$46 - D$86 - D$40)</f>
        <v>34</v>
      </c>
      <c r="E316" s="8">
        <f xml:space="preserve"> (Data!$E$46 - E$86 - E$40)</f>
        <v>33</v>
      </c>
      <c r="F316" s="8">
        <f xml:space="preserve"> (Data!$E$46 - F$86 - F$40)</f>
        <v>33</v>
      </c>
      <c r="G316" s="8">
        <f xml:space="preserve"> (Data!$E$46 - G$86 - G$40)</f>
        <v>32</v>
      </c>
      <c r="H316" s="8">
        <f xml:space="preserve"> (Data!$E$46 - H$86 - H$40)</f>
        <v>32</v>
      </c>
      <c r="I316" s="8">
        <f xml:space="preserve"> (Data!$E$46 - I$86 - I$40)</f>
        <v>30</v>
      </c>
      <c r="J316" s="8">
        <f xml:space="preserve"> (Data!$E$46 - J$86 - J$40)</f>
        <v>30</v>
      </c>
      <c r="K316" s="8">
        <f xml:space="preserve"> (Data!$E$46 - K$86 - K$40)</f>
        <v>29</v>
      </c>
      <c r="L316" s="8">
        <f xml:space="preserve"> (Data!$E$46 - L$86 - L$40)</f>
        <v>28</v>
      </c>
      <c r="M316" s="8">
        <f xml:space="preserve"> (Data!$E$46 - M$86 - M$40)</f>
        <v>28</v>
      </c>
      <c r="N316" s="8">
        <f xml:space="preserve"> (Data!$E$46 - N$86 - N$40)</f>
        <v>28</v>
      </c>
      <c r="O316" s="8">
        <f xml:space="preserve"> (Data!$E$46 - O$86 - O$40)</f>
        <v>27</v>
      </c>
      <c r="P316" s="8">
        <f xml:space="preserve"> (Data!$E$46 - P$86 - P$40)</f>
        <v>27</v>
      </c>
      <c r="Q316" s="8">
        <f xml:space="preserve"> (Data!$E$46 - Q$86 - Q$40)</f>
        <v>26</v>
      </c>
      <c r="R316" s="8">
        <f xml:space="preserve"> (Data!$E$46 - R$86 - R$40)</f>
        <v>26</v>
      </c>
      <c r="S316" s="8">
        <f xml:space="preserve"> (Data!$E$46 - S$86 - S$40)</f>
        <v>26</v>
      </c>
      <c r="T316" s="8">
        <f xml:space="preserve"> (Data!$E$46 - T$86 - T$40)</f>
        <v>25</v>
      </c>
      <c r="U316" s="8">
        <f xml:space="preserve"> (Data!$E$46 - U$86 - U$40)</f>
        <v>25</v>
      </c>
    </row>
    <row r="317" spans="1:21">
      <c r="A317" s="8" t="s">
        <v>64</v>
      </c>
      <c r="B317" s="8">
        <f xml:space="preserve"> (Data!$E$46 - B$85 - B$40)</f>
        <v>34</v>
      </c>
      <c r="C317" s="8">
        <f xml:space="preserve"> (Data!$E$46 - C$85 - C$40)</f>
        <v>33</v>
      </c>
      <c r="D317" s="8">
        <f xml:space="preserve"> (Data!$E$46 - D$85 - D$40)</f>
        <v>33</v>
      </c>
      <c r="E317" s="8">
        <f xml:space="preserve"> (Data!$E$46 - E$85 - E$40)</f>
        <v>32</v>
      </c>
      <c r="F317" s="8">
        <f xml:space="preserve"> (Data!$E$46 - F$85 - F$40)</f>
        <v>32</v>
      </c>
      <c r="G317" s="8">
        <f xml:space="preserve"> (Data!$E$46 - G$85 - G$40)</f>
        <v>31</v>
      </c>
      <c r="H317" s="8">
        <f xml:space="preserve"> (Data!$E$46 - H$85 - H$40)</f>
        <v>31</v>
      </c>
      <c r="I317" s="8">
        <f xml:space="preserve"> (Data!$E$46 - I$85 - I$40)</f>
        <v>30</v>
      </c>
      <c r="J317" s="8">
        <f xml:space="preserve"> (Data!$E$46 - J$85 - J$40)</f>
        <v>30</v>
      </c>
      <c r="K317" s="8">
        <f xml:space="preserve"> (Data!$E$46 - K$85 - K$40)</f>
        <v>28</v>
      </c>
      <c r="L317" s="8">
        <f xml:space="preserve"> (Data!$E$46 - L$85 - L$40)</f>
        <v>27</v>
      </c>
      <c r="M317" s="8">
        <f xml:space="preserve"> (Data!$E$46 - M$85 - M$40)</f>
        <v>27</v>
      </c>
      <c r="N317" s="8">
        <f xml:space="preserve"> (Data!$E$46 - N$85 - N$40)</f>
        <v>26</v>
      </c>
      <c r="O317" s="8">
        <f xml:space="preserve"> (Data!$E$46 - O$85 - O$40)</f>
        <v>26</v>
      </c>
      <c r="P317" s="8">
        <f xml:space="preserve"> (Data!$E$46 - P$85 - P$40)</f>
        <v>25</v>
      </c>
      <c r="Q317" s="8">
        <f xml:space="preserve"> (Data!$E$46 - Q$85 - Q$40)</f>
        <v>25</v>
      </c>
      <c r="R317" s="8">
        <f xml:space="preserve"> (Data!$E$46 - R$85 - R$40)</f>
        <v>24</v>
      </c>
      <c r="S317" s="8">
        <f xml:space="preserve"> (Data!$E$46 - S$85 - S$40)</f>
        <v>24</v>
      </c>
      <c r="T317" s="8">
        <f xml:space="preserve"> (Data!$E$46 - T$85 - T$40)</f>
        <v>23</v>
      </c>
      <c r="U317" s="8">
        <f xml:space="preserve"> (Data!$E$46 - U$85 - U$40)</f>
        <v>23</v>
      </c>
    </row>
    <row r="318" spans="1:21">
      <c r="A318" s="8" t="s">
        <v>65</v>
      </c>
      <c r="B318" s="8">
        <f xml:space="preserve"> (Data!$E$46 - B$85 - B$40)</f>
        <v>34</v>
      </c>
      <c r="C318" s="8">
        <f xml:space="preserve"> (Data!$E$46 - C$85 - C$40)</f>
        <v>33</v>
      </c>
      <c r="D318" s="8">
        <f xml:space="preserve"> (Data!$E$46 - D$85 - D$40)</f>
        <v>33</v>
      </c>
      <c r="E318" s="8">
        <f xml:space="preserve"> (Data!$E$46 - E$85 - E$40)</f>
        <v>32</v>
      </c>
      <c r="F318" s="8">
        <f xml:space="preserve"> (Data!$E$46 - F$85 - F$40)</f>
        <v>32</v>
      </c>
      <c r="G318" s="8">
        <f xml:space="preserve"> (Data!$E$46 - G$85 - G$40)</f>
        <v>31</v>
      </c>
      <c r="H318" s="8">
        <f xml:space="preserve"> (Data!$E$46 - H$85 - H$40)</f>
        <v>31</v>
      </c>
      <c r="I318" s="8">
        <f xml:space="preserve"> (Data!$E$46 - I$85 - I$40)</f>
        <v>30</v>
      </c>
      <c r="J318" s="8">
        <f xml:space="preserve"> (Data!$E$46 - J$85 - J$40)</f>
        <v>30</v>
      </c>
      <c r="K318" s="8">
        <f xml:space="preserve"> (Data!$E$46 - K$85 - K$40)</f>
        <v>28</v>
      </c>
      <c r="L318" s="8">
        <f xml:space="preserve"> (Data!$E$46 - L$85 - L$40)</f>
        <v>27</v>
      </c>
      <c r="M318" s="8">
        <f xml:space="preserve"> (Data!$E$46 - M$85 - M$40)</f>
        <v>27</v>
      </c>
      <c r="N318" s="8">
        <f xml:space="preserve"> (Data!$E$46 - N$85 - N$40)</f>
        <v>26</v>
      </c>
      <c r="O318" s="8">
        <f xml:space="preserve"> (Data!$E$46 - O$85 - O$40)</f>
        <v>26</v>
      </c>
      <c r="P318" s="8">
        <f xml:space="preserve"> (Data!$E$46 - P$85 - P$40)</f>
        <v>25</v>
      </c>
      <c r="Q318" s="8">
        <f xml:space="preserve"> (Data!$E$46 - Q$85 - Q$40)</f>
        <v>25</v>
      </c>
      <c r="R318" s="8">
        <f xml:space="preserve"> (Data!$E$46 - R$85 - R$40)</f>
        <v>24</v>
      </c>
      <c r="S318" s="8">
        <f xml:space="preserve"> (Data!$E$46 - S$85 - S$40)</f>
        <v>24</v>
      </c>
      <c r="T318" s="8">
        <f xml:space="preserve"> (Data!$E$46 - T$85 - T$40)</f>
        <v>23</v>
      </c>
      <c r="U318" s="8">
        <f xml:space="preserve"> (Data!$E$46 - U$85 - U$40)</f>
        <v>23</v>
      </c>
    </row>
    <row r="319" spans="1:21">
      <c r="A319" s="8" t="s">
        <v>66</v>
      </c>
      <c r="B319" s="8">
        <f xml:space="preserve"> (Data!$E$46 - B$84 - B$40)</f>
        <v>36</v>
      </c>
      <c r="C319" s="8">
        <f xml:space="preserve"> (Data!$E$46 - C$84 - C$40)</f>
        <v>35</v>
      </c>
      <c r="D319" s="8">
        <f xml:space="preserve"> (Data!$E$46 - D$84 - D$40)</f>
        <v>35</v>
      </c>
      <c r="E319" s="8">
        <f xml:space="preserve"> (Data!$E$46 - E$84 - E$40)</f>
        <v>34</v>
      </c>
      <c r="F319" s="8">
        <f xml:space="preserve"> (Data!$E$46 - F$84 - F$40)</f>
        <v>34</v>
      </c>
      <c r="G319" s="8">
        <f xml:space="preserve"> (Data!$E$46 - G$84 - G$40)</f>
        <v>33</v>
      </c>
      <c r="H319" s="8">
        <f xml:space="preserve"> (Data!$E$46 - H$84 - H$40)</f>
        <v>33</v>
      </c>
      <c r="I319" s="8">
        <f xml:space="preserve"> (Data!$E$46 - I$84 - I$40)</f>
        <v>32</v>
      </c>
      <c r="J319" s="8">
        <f xml:space="preserve"> (Data!$E$46 - J$84 - J$40)</f>
        <v>32</v>
      </c>
      <c r="K319" s="8">
        <f xml:space="preserve"> (Data!$E$46 - K$84 - K$40)</f>
        <v>30</v>
      </c>
      <c r="L319" s="8">
        <f xml:space="preserve"> (Data!$E$46 - L$84 - L$40)</f>
        <v>29</v>
      </c>
      <c r="M319" s="8">
        <f xml:space="preserve"> (Data!$E$46 - M$84 - M$40)</f>
        <v>29</v>
      </c>
      <c r="N319" s="8">
        <f xml:space="preserve"> (Data!$E$46 - N$84 - N$40)</f>
        <v>28</v>
      </c>
      <c r="O319" s="8">
        <f xml:space="preserve"> (Data!$E$46 - O$84 - O$40)</f>
        <v>28</v>
      </c>
      <c r="P319" s="8">
        <f xml:space="preserve"> (Data!$E$46 - P$84 - P$40)</f>
        <v>27</v>
      </c>
      <c r="Q319" s="8">
        <f xml:space="preserve"> (Data!$E$46 - Q$84 - Q$40)</f>
        <v>27</v>
      </c>
      <c r="R319" s="8">
        <f xml:space="preserve"> (Data!$E$46 - R$84 - R$40)</f>
        <v>26</v>
      </c>
      <c r="S319" s="8">
        <f xml:space="preserve"> (Data!$E$46 - S$84 - S$40)</f>
        <v>26</v>
      </c>
      <c r="T319" s="8">
        <f xml:space="preserve"> (Data!$E$46 - T$84 - T$40)</f>
        <v>25</v>
      </c>
      <c r="U319" s="8">
        <f xml:space="preserve"> (Data!$E$46 - U$84 - U$40)</f>
        <v>25</v>
      </c>
    </row>
  </sheetData>
  <conditionalFormatting sqref="B112:U116 B251:U254 B118:U179">
    <cfRule type="colorScale" priority="20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19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18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{0ACDDD37-C78F-C74A-AF1B-657F402E742C}</x14:id>
        </ext>
      </extLst>
    </cfRule>
  </conditionalFormatting>
  <conditionalFormatting sqref="B89:U96">
    <cfRule type="cellIs" dxfId="73" priority="15" operator="equal">
      <formula>-1</formula>
    </cfRule>
    <cfRule type="cellIs" dxfId="72" priority="16" operator="equal">
      <formula>1</formula>
    </cfRule>
  </conditionalFormatting>
  <conditionalFormatting sqref="B197:U204">
    <cfRule type="cellIs" dxfId="71" priority="14" operator="greaterThan">
      <formula>0</formula>
    </cfRule>
  </conditionalFormatting>
  <conditionalFormatting sqref="B9:U14">
    <cfRule type="expression" dxfId="70" priority="4">
      <formula>B$7&lt;=$B$5</formula>
    </cfRule>
    <cfRule type="expression" dxfId="69" priority="13">
      <formula>A9&lt;B9</formula>
    </cfRule>
  </conditionalFormatting>
  <conditionalFormatting sqref="B190:U195">
    <cfRule type="expression" dxfId="68" priority="12">
      <formula>A190&lt;B190</formula>
    </cfRule>
  </conditionalFormatting>
  <conditionalFormatting sqref="B8:U8">
    <cfRule type="cellIs" dxfId="67" priority="10" operator="lessThan">
      <formula>0</formula>
    </cfRule>
    <cfRule type="cellIs" dxfId="66" priority="11" operator="greaterThan">
      <formula>0</formula>
    </cfRule>
  </conditionalFormatting>
  <conditionalFormatting sqref="B25:U25">
    <cfRule type="expression" dxfId="65" priority="2">
      <formula>B$7&lt;=$B$5</formula>
    </cfRule>
    <cfRule type="expression" dxfId="64" priority="21">
      <formula>B24&gt;0</formula>
    </cfRule>
  </conditionalFormatting>
  <conditionalFormatting sqref="B27:U27">
    <cfRule type="expression" dxfId="63" priority="1">
      <formula>B$7&lt;=$B$5</formula>
    </cfRule>
    <cfRule type="expression" dxfId="62" priority="9">
      <formula>B26&gt;0</formula>
    </cfRule>
  </conditionalFormatting>
  <conditionalFormatting sqref="B15:U15">
    <cfRule type="cellIs" dxfId="61" priority="22" operator="lessThan">
      <formula>0</formula>
    </cfRule>
    <cfRule type="cellIs" dxfId="60" priority="23" operator="greaterThan">
      <formula>0</formula>
    </cfRule>
    <cfRule type="cellIs" dxfId="59" priority="24" operator="greaterThan">
      <formula>$C$221</formula>
    </cfRule>
  </conditionalFormatting>
  <conditionalFormatting sqref="B16:U23">
    <cfRule type="expression" dxfId="58" priority="25" stopIfTrue="1">
      <formula>B16&gt;A16</formula>
    </cfRule>
    <cfRule type="expression" dxfId="57" priority="26">
      <formula>B89=1</formula>
    </cfRule>
  </conditionalFormatting>
  <conditionalFormatting sqref="A16:A23">
    <cfRule type="expression" dxfId="56" priority="27" stopIfTrue="1">
      <formula>B89=0</formula>
    </cfRule>
    <cfRule type="expression" dxfId="55" priority="28">
      <formula>$B89=1</formula>
    </cfRule>
  </conditionalFormatting>
  <conditionalFormatting sqref="B16:U23">
    <cfRule type="expression" dxfId="54" priority="3">
      <formula>B$7&lt;=$B$5</formula>
    </cfRule>
    <cfRule type="expression" dxfId="53" priority="29" stopIfTrue="1">
      <formula>B89=0</formula>
    </cfRule>
  </conditionalFormatting>
  <conditionalFormatting sqref="B224:U231">
    <cfRule type="dataBar" priority="8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{56199E95-5D9E-2B4F-966F-06A0B4E1CA91}</x14:id>
        </ext>
      </extLst>
    </cfRule>
  </conditionalFormatting>
  <conditionalFormatting sqref="B39:U46">
    <cfRule type="expression" dxfId="52" priority="5" stopIfTrue="1">
      <formula>B224&gt;0.75</formula>
    </cfRule>
    <cfRule type="expression" dxfId="51" priority="6" stopIfTrue="1">
      <formula>B224&gt;0.5</formula>
    </cfRule>
    <cfRule type="expression" dxfId="50" priority="7">
      <formula>B224&lt;=0.5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CDDD37-C78F-C74A-AF1B-657F402E74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56199E95-5D9E-2B4F-966F-06A0B4E1CA91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Player</vt:lpstr>
      <vt:lpstr>Carth</vt:lpstr>
      <vt:lpstr>Mission</vt:lpstr>
      <vt:lpstr>Zaalbar</vt:lpstr>
      <vt:lpstr>Bastila</vt:lpstr>
      <vt:lpstr>T3-M4</vt:lpstr>
      <vt:lpstr>Canderous</vt:lpstr>
      <vt:lpstr>HK-47</vt:lpstr>
      <vt:lpstr>Jolee</vt:lpstr>
      <vt:lpstr>Juhani</vt:lpstr>
      <vt:lpstr>Template</vt:lpstr>
      <vt:lpstr>Data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ablanche</cp:lastModifiedBy>
  <dcterms:created xsi:type="dcterms:W3CDTF">2019-05-21T10:49:48Z</dcterms:created>
  <dcterms:modified xsi:type="dcterms:W3CDTF">2020-09-06T14:54:11Z</dcterms:modified>
</cp:coreProperties>
</file>