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F665EA57-265A-401A-9A88-6208A894680D}" xr6:coauthVersionLast="45" xr6:coauthVersionMax="45" xr10:uidLastSave="{00000000-0000-0000-0000-000000000000}"/>
  <bookViews>
    <workbookView xWindow="-98" yWindow="-98" windowWidth="28996" windowHeight="15796" activeTab="7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Juhani" sheetId="27" r:id="rId8"/>
    <sheet name="HK-47" sheetId="24" r:id="rId9"/>
    <sheet name="Jolee" sheetId="26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83" i="20"/>
  <c r="D143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D255" i="20" l="1"/>
  <c r="D115" i="20" s="1"/>
  <c r="D261" i="20"/>
  <c r="D121" i="20" s="1"/>
  <c r="D258" i="20"/>
  <c r="D118" i="20" s="1"/>
  <c r="D260" i="20"/>
  <c r="D120" i="20" s="1"/>
  <c r="D266" i="20"/>
  <c r="D126" i="20" s="1"/>
  <c r="D263" i="20"/>
  <c r="D123" i="20" s="1"/>
  <c r="D265" i="20"/>
  <c r="D125" i="20" s="1"/>
  <c r="D257" i="20"/>
  <c r="D117" i="20" s="1"/>
  <c r="D268" i="20"/>
  <c r="D128" i="20" s="1"/>
  <c r="D256" i="20"/>
  <c r="D116" i="20" s="1"/>
  <c r="D262" i="20"/>
  <c r="D122" i="20" s="1"/>
  <c r="D267" i="20"/>
  <c r="D127" i="20" s="1"/>
  <c r="I61" i="27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I57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L261" i="26"/>
  <c r="L121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N36" i="27" l="1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67" i="26"/>
  <c r="M127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M255" i="26"/>
  <c r="M115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N24" i="27" l="1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<sst xmlns="http://schemas.openxmlformats.org/spreadsheetml/2006/main" count="3232" uniqueCount="217">
  <si>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</si>
  <si>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</si>
  <si>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</si>
  <si>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</si>
  <si>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</si>
  <si>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</si>
  <si>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</si>
  <si>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</si>
  <si>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</si>
  <si>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</si>
  <si>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</si>
  <si>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</si>
  <si>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</si>
  <si>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</si>
  <si>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</si>
  <si>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</si>
  <si>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</si>
  <si>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</si>
  <si>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</si>
  <si>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</si>
  <si>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</si>
  <si>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</si>
  <si>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</si>
  <si>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</si>
  <si>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</si>
  <si>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</si>
  <si>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</si>
  <si>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</si>
  <si>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</si>
  <si>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</si>
  <si>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</si>
  <si>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</si>
  <si>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</si>
  <si>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</si>
  <si>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</si>
  <si>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</si>
  <si>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</si>
  <si>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</si>
  <si>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</si>
  <si>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</si>
  <si>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</si>
  <si>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</si>
  <si>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</si>
  <si>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</si>
  <si>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</si>
  <si>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</si>
  <si>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</si>
  <si>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</si>
  <si>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</si>
  <si>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</si>
  <si>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</si>
  <si>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</si>
  <si>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</si>
  <si>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</si>
  <si>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</si>
  <si>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</si>
  <si>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</si>
  <si>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</si>
  <si>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</si>
  <si>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</si>
  <si>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</si>
  <si>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</si>
  <si>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</si>
  <si>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</si>
  <si>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</si>
  <si>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</si>
  <si>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</si>
  <si>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</si>
  <si>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</si>
  <si>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</si>
  <si>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</si>
  <si>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</si>
  <si>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</si>
  <si>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</si>
  <si>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</si>
  <si>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</si>
  <si>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</si>
  <si>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</si>
  <si>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</si>
  <si>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</si>
  <si>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</si>
  <si>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</si>
  <si>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</si>
  <si>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</si>
  <si>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</si>
  <si>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</si>
  <si>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</si>
  <si>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</si>
  <si>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</si>
  <si>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</si>
  <si>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</si>
  <si>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</si>
  <si>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</si>
  <si>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</si>
  <si>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</si>
  <si>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</si>
  <si>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</si>
  <si>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</si>
  <si>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</si>
  <si>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</si>
  <si>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</si>
  <si>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</si>
  <si>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</si>
  <si>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</si>
  <si>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</si>
  <si>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</si>
  <si>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</si>
  <si>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</si>
  <si>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</si>
  <si>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</si>
  <si>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</si>
  <si>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</si>
  <si>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</si>
  <si>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</si>
  <si>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</si>
  <si>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</si>
  <si>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</si>
  <si>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</si>
  <si>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</si>
  <si>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</si>
  <si>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</si>
  <si>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</si>
  <si>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</si>
  <si>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</si>
  <si>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</si>
  <si>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</si>
  <si>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</si>
  <si>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</si>
  <si>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</si>
  <si>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</si>
  <si>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</si>
  <si>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</si>
  <si>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</si>
  <si>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</si>
  <si>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</si>
  <si>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</si>
  <si>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</si>
  <si>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</si>
  <si>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</si>
  <si>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</si>
  <si>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</si>
  <si>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</si>
  <si>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</si>
  <si>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</si>
  <si>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</si>
  <si>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</si>
  <si>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</si>
  <si>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</si>
  <si>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</si>
  <si>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</si>
  <si>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</si>
  <si>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</si>
  <si>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</si>
  <si>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</si>
  <si>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</si>
  <si>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</si>
  <si>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</si>
  <si>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</si>
  <si>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</si>
  <si>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</si>
  <si>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</si>
  <si>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</si>
  <si>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</si>
  <si>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en fait shock a un malus qand on est du coté clair.</t>
  </si>
  <si>
    <t>Shock not now ?</t>
  </si>
  <si>
    <t>Weapon Focus</t>
  </si>
  <si>
    <t>Implants</t>
  </si>
  <si>
    <t>Heal</t>
  </si>
  <si>
    <t>Stasis+</t>
  </si>
  <si>
    <t>Throw+ ?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</si>
  <si>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</si>
  <si>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</si>
  <si>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</si>
  <si>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</si>
  <si>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</si>
  <si>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</si>
  <si>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</si>
  <si>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</si>
  <si>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</si>
  <si>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fear</t>
  </si>
  <si>
    <t>fear+</t>
  </si>
  <si>
    <t>Valor/Resist</t>
  </si>
  <si>
    <t>push+</t>
  </si>
  <si>
    <t>stun+</t>
  </si>
  <si>
    <t>Duel++</t>
  </si>
  <si>
    <t>heal+</t>
  </si>
  <si>
    <t>fear++/throw+</t>
  </si>
  <si>
    <t>Cond++</t>
  </si>
  <si>
    <t>droid++</t>
  </si>
  <si>
    <t>Implant+ ? No -&gt; max dexterity</t>
  </si>
  <si>
    <t>Juhani</t>
  </si>
  <si>
    <t>critical</t>
  </si>
  <si>
    <t>critical+</t>
  </si>
  <si>
    <t>critical++</t>
  </si>
  <si>
    <t>heal</t>
  </si>
  <si>
    <t>slow+</t>
  </si>
  <si>
    <t>droid</t>
  </si>
  <si>
    <t>droid+</t>
  </si>
  <si>
    <t>slow++</t>
  </si>
  <si>
    <t>Droid++</t>
  </si>
  <si>
    <t>useful in manaan base</t>
  </si>
  <si>
    <t>valor++</t>
  </si>
  <si>
    <t>stun++</t>
  </si>
  <si>
    <t>push++</t>
  </si>
  <si>
    <t>shock/shock+</t>
  </si>
  <si>
    <t>shock++</t>
  </si>
  <si>
    <t>resist+</t>
  </si>
  <si>
    <t>valor</t>
  </si>
  <si>
    <t>valor+</t>
  </si>
  <si>
    <t>Valor++</t>
  </si>
  <si>
    <t>last level ?</t>
  </si>
  <si>
    <t>Mission Joins</t>
  </si>
  <si>
    <t>Before meeting Candrous</t>
  </si>
  <si>
    <t>Taris Upper Appartments</t>
  </si>
  <si>
    <t>Endar Spire bridge</t>
  </si>
  <si>
    <t>Shield+</t>
  </si>
  <si>
    <t>the best I could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</si>
</sst>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74"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topLeftCell="A4" workbookViewId="0">
      <selection activeCell="C7" sqref="C7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214</v>
      </c>
      <c r="D6" t="s">
        <v>213</v>
      </c>
      <c r="E6" t="s">
        <v>212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105</v>
      </c>
      <c r="P27" s="96" t="s">
        <v>103</v>
      </c>
      <c r="Q27" s="96" t="s">
        <v>118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73" priority="64" operator="equal">
      <formula>-1</formula>
    </cfRule>
    <cfRule type="cellIs" dxfId="272" priority="65" operator="equal">
      <formula>1</formula>
    </cfRule>
  </conditionalFormatting>
  <conditionalFormatting sqref="B197:U204">
    <cfRule type="cellIs" dxfId="271" priority="63" operator="greaterThan">
      <formula>0</formula>
    </cfRule>
  </conditionalFormatting>
  <conditionalFormatting sqref="B190:U195">
    <cfRule type="expression" dxfId="270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69" priority="58" stopIfTrue="1">
      <formula>B224&gt;0.75</formula>
    </cfRule>
    <cfRule type="expression" dxfId="268" priority="59" stopIfTrue="1">
      <formula>B224&gt;0.5</formula>
    </cfRule>
    <cfRule type="expression" dxfId="267" priority="60">
      <formula>B224&lt;=0.5</formula>
    </cfRule>
  </conditionalFormatting>
  <conditionalFormatting sqref="B9:U14">
    <cfRule type="expression" dxfId="266" priority="4">
      <formula>B$7&lt;=$B$5</formula>
    </cfRule>
    <cfRule type="expression" dxfId="265" priority="8">
      <formula>A9&lt;B9</formula>
    </cfRule>
  </conditionalFormatting>
  <conditionalFormatting sqref="B8:U8">
    <cfRule type="cellIs" dxfId="264" priority="6" operator="lessThan">
      <formula>0</formula>
    </cfRule>
    <cfRule type="cellIs" dxfId="263" priority="7" operator="greaterThan">
      <formula>0</formula>
    </cfRule>
  </conditionalFormatting>
  <conditionalFormatting sqref="B25:U25">
    <cfRule type="expression" dxfId="262" priority="2">
      <formula>B$7&lt;=$B$5</formula>
    </cfRule>
    <cfRule type="expression" dxfId="261" priority="9">
      <formula>B24&gt;0</formula>
    </cfRule>
  </conditionalFormatting>
  <conditionalFormatting sqref="B27:U27">
    <cfRule type="expression" dxfId="260" priority="1">
      <formula>B$7&lt;=$B$5</formula>
    </cfRule>
    <cfRule type="expression" dxfId="259" priority="5">
      <formula>B26&gt;0</formula>
    </cfRule>
  </conditionalFormatting>
  <conditionalFormatting sqref="B15:U15">
    <cfRule type="cellIs" dxfId="258" priority="10" operator="lessThan">
      <formula>0</formula>
    </cfRule>
    <cfRule type="cellIs" dxfId="257" priority="11" operator="greaterThan">
      <formula>0</formula>
    </cfRule>
    <cfRule type="cellIs" dxfId="256" priority="12" operator="greaterThan">
      <formula>$C$221</formula>
    </cfRule>
  </conditionalFormatting>
  <conditionalFormatting sqref="C16:U23">
    <cfRule type="expression" dxfId="255" priority="13" stopIfTrue="1">
      <formula>C16&gt;B16</formula>
    </cfRule>
    <cfRule type="expression" dxfId="254" priority="14">
      <formula>C89=1</formula>
    </cfRule>
  </conditionalFormatting>
  <conditionalFormatting sqref="A16:A23">
    <cfRule type="expression" dxfId="253" priority="15" stopIfTrue="1">
      <formula>B89=0</formula>
    </cfRule>
    <cfRule type="expression" dxfId="252" priority="16">
      <formula>$B89=1</formula>
    </cfRule>
  </conditionalFormatting>
  <conditionalFormatting sqref="B16:U23">
    <cfRule type="expression" dxfId="251" priority="3">
      <formula>B$7&lt;=$B$5</formula>
    </cfRule>
    <cfRule type="expression" dxfId="25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A2"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178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20">
        <v>8</v>
      </c>
      <c r="K19" s="20">
        <v>9</v>
      </c>
      <c r="L19" s="20">
        <v>10</v>
      </c>
      <c r="M19" s="20">
        <v>11</v>
      </c>
      <c r="N19" s="20">
        <v>12</v>
      </c>
      <c r="O19" s="20">
        <v>13</v>
      </c>
      <c r="P19" s="20">
        <v>14</v>
      </c>
      <c r="Q19" s="20">
        <v>15</v>
      </c>
      <c r="R19" s="20">
        <v>16</v>
      </c>
      <c r="S19" s="20">
        <v>17</v>
      </c>
      <c r="T19" s="20">
        <v>18</v>
      </c>
      <c r="U19" s="20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70">
        <v>4</v>
      </c>
      <c r="K23" s="20">
        <v>4</v>
      </c>
      <c r="L23" s="70">
        <v>4</v>
      </c>
      <c r="M23" s="70">
        <v>4</v>
      </c>
      <c r="N23" s="70">
        <v>4</v>
      </c>
      <c r="O23" s="70">
        <v>4</v>
      </c>
      <c r="P23" s="70">
        <v>4</v>
      </c>
      <c r="Q23" s="70">
        <v>4</v>
      </c>
      <c r="R23" s="70">
        <v>4</v>
      </c>
      <c r="S23" s="70">
        <v>4</v>
      </c>
      <c r="T23" s="70">
        <v>4</v>
      </c>
      <c r="U23" s="70">
        <v>4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119</v>
      </c>
      <c r="K25" s="186"/>
      <c r="L25" s="96"/>
      <c r="M25" s="96" t="s">
        <v>96</v>
      </c>
      <c r="N25" s="96"/>
      <c r="O25" s="96"/>
      <c r="P25" s="96" t="s">
        <v>184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179</v>
      </c>
      <c r="I27" s="204" t="s">
        <v>180</v>
      </c>
      <c r="J27" s="204" t="s">
        <v>181</v>
      </c>
      <c r="K27" s="187" t="s">
        <v>182</v>
      </c>
      <c r="L27" s="96" t="s">
        <v>183</v>
      </c>
      <c r="M27" s="96" t="s">
        <v>185</v>
      </c>
      <c r="N27" s="96" t="s">
        <v>186</v>
      </c>
      <c r="O27" s="96" t="s">
        <v>188</v>
      </c>
      <c r="P27" s="96" t="s">
        <v>201</v>
      </c>
      <c r="Q27" s="96" t="s">
        <v>202</v>
      </c>
      <c r="R27" s="96" t="s">
        <v>204</v>
      </c>
      <c r="S27" s="96" t="s">
        <v>205</v>
      </c>
      <c r="T27" s="96" t="s">
        <v>203</v>
      </c>
      <c r="U27" s="96" t="s">
        <v>206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10</v>
      </c>
      <c r="J42" s="8">
        <f t="shared" si="7"/>
        <v>11</v>
      </c>
      <c r="K42" s="8">
        <f t="shared" si="7"/>
        <v>12</v>
      </c>
      <c r="L42" s="8">
        <f t="shared" si="7"/>
        <v>13</v>
      </c>
      <c r="M42" s="8">
        <f t="shared" si="7"/>
        <v>14</v>
      </c>
      <c r="N42" s="8">
        <f t="shared" si="7"/>
        <v>15</v>
      </c>
      <c r="O42" s="8">
        <f t="shared" si="7"/>
        <v>16</v>
      </c>
      <c r="P42" s="8">
        <f t="shared" si="7"/>
        <v>17</v>
      </c>
      <c r="Q42" s="8">
        <f t="shared" si="7"/>
        <v>18</v>
      </c>
      <c r="R42" s="8">
        <f t="shared" si="7"/>
        <v>19</v>
      </c>
      <c r="S42" s="8">
        <f t="shared" si="7"/>
        <v>20</v>
      </c>
      <c r="T42" s="8">
        <f t="shared" si="7"/>
        <v>21</v>
      </c>
      <c r="U42" s="8">
        <f t="shared" si="7"/>
        <v>22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72</v>
      </c>
      <c r="K51" s="82">
        <f t="shared" si="13"/>
        <v>80</v>
      </c>
      <c r="L51" s="175">
        <f t="shared" si="13"/>
        <v>88</v>
      </c>
      <c r="M51" s="87">
        <f t="shared" si="13"/>
        <v>96</v>
      </c>
      <c r="N51" s="87">
        <f t="shared" si="13"/>
        <v>104</v>
      </c>
      <c r="O51" s="87">
        <f t="shared" si="13"/>
        <v>112</v>
      </c>
      <c r="P51" s="87">
        <f t="shared" si="13"/>
        <v>120</v>
      </c>
      <c r="Q51" s="87">
        <f t="shared" si="13"/>
        <v>128</v>
      </c>
      <c r="R51" s="87">
        <f t="shared" si="13"/>
        <v>136</v>
      </c>
      <c r="S51" s="87">
        <f t="shared" si="13"/>
        <v>162</v>
      </c>
      <c r="T51" s="87">
        <f t="shared" si="13"/>
        <v>171</v>
      </c>
      <c r="U51" s="87">
        <f t="shared" si="13"/>
        <v>200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0.2638888888888889</v>
      </c>
      <c r="K53" s="89">
        <f t="shared" si="14"/>
        <v>0.25</v>
      </c>
      <c r="L53" s="176">
        <f t="shared" si="14"/>
        <v>0.23863636363636365</v>
      </c>
      <c r="M53" s="89">
        <f t="shared" si="14"/>
        <v>0.23958333333333334</v>
      </c>
      <c r="N53" s="89">
        <f t="shared" si="14"/>
        <v>0.23076923076923078</v>
      </c>
      <c r="O53" s="89">
        <f t="shared" si="14"/>
        <v>0.22321428571428573</v>
      </c>
      <c r="P53" s="89">
        <f t="shared" si="14"/>
        <v>0.21666666666666667</v>
      </c>
      <c r="Q53" s="89">
        <f t="shared" si="14"/>
        <v>0.2109375</v>
      </c>
      <c r="R53" s="89">
        <f t="shared" si="14"/>
        <v>0.20588235294117646</v>
      </c>
      <c r="S53" s="89">
        <f t="shared" si="14"/>
        <v>0.17901234567901234</v>
      </c>
      <c r="T53" s="89">
        <f t="shared" si="14"/>
        <v>0.17543859649122806</v>
      </c>
      <c r="U53" s="89">
        <f t="shared" si="14"/>
        <v>0.155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0.33333333333333331</v>
      </c>
      <c r="K54" s="89">
        <f t="shared" si="15"/>
        <v>0.3125</v>
      </c>
      <c r="L54" s="176">
        <f t="shared" si="15"/>
        <v>0.29545454545454547</v>
      </c>
      <c r="M54" s="89">
        <f t="shared" si="15"/>
        <v>0.29166666666666669</v>
      </c>
      <c r="N54" s="89">
        <f t="shared" si="15"/>
        <v>0.27884615384615385</v>
      </c>
      <c r="O54" s="89">
        <f t="shared" si="15"/>
        <v>0.26785714285714285</v>
      </c>
      <c r="P54" s="89">
        <f t="shared" si="15"/>
        <v>0.25833333333333336</v>
      </c>
      <c r="Q54" s="89">
        <f t="shared" si="15"/>
        <v>0.25</v>
      </c>
      <c r="R54" s="89">
        <f t="shared" si="15"/>
        <v>0.24264705882352941</v>
      </c>
      <c r="S54" s="89">
        <f t="shared" si="15"/>
        <v>0.20987654320987653</v>
      </c>
      <c r="T54" s="89">
        <f t="shared" si="15"/>
        <v>0.2046783625730994</v>
      </c>
      <c r="U54" s="89">
        <f t="shared" si="15"/>
        <v>0.18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0.36734693877551022</v>
      </c>
      <c r="I55" s="90">
        <f t="shared" si="16"/>
        <v>0.35714285714285715</v>
      </c>
      <c r="J55" s="104">
        <f t="shared" si="16"/>
        <v>0.27777777777777779</v>
      </c>
      <c r="K55" s="90">
        <f t="shared" si="16"/>
        <v>0.25</v>
      </c>
      <c r="L55" s="177">
        <f t="shared" si="16"/>
        <v>0.22727272727272727</v>
      </c>
      <c r="M55" s="90">
        <f t="shared" si="16"/>
        <v>0.20833333333333334</v>
      </c>
      <c r="N55" s="90">
        <f t="shared" si="16"/>
        <v>0.19230769230769232</v>
      </c>
      <c r="O55" s="90">
        <f t="shared" si="16"/>
        <v>0.17857142857142858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0.12345679012345678</v>
      </c>
      <c r="T55" s="90">
        <f t="shared" si="16"/>
        <v>0.11695906432748537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0.69387755102040816</v>
      </c>
      <c r="I56" s="90">
        <f t="shared" si="17"/>
        <v>0.6607142857142857</v>
      </c>
      <c r="J56" s="104">
        <f t="shared" si="17"/>
        <v>0.51388888888888884</v>
      </c>
      <c r="K56" s="90">
        <f t="shared" si="17"/>
        <v>0.46250000000000002</v>
      </c>
      <c r="L56" s="177">
        <f t="shared" si="17"/>
        <v>0.42045454545454547</v>
      </c>
      <c r="M56" s="90">
        <f t="shared" si="17"/>
        <v>0.38541666666666669</v>
      </c>
      <c r="N56" s="90">
        <f t="shared" si="17"/>
        <v>0.35576923076923078</v>
      </c>
      <c r="O56" s="90">
        <f t="shared" si="17"/>
        <v>0.33035714285714285</v>
      </c>
      <c r="P56" s="90">
        <f t="shared" si="17"/>
        <v>0.30833333333333335</v>
      </c>
      <c r="Q56" s="90">
        <f t="shared" si="17"/>
        <v>0.2890625</v>
      </c>
      <c r="R56" s="90">
        <f t="shared" si="17"/>
        <v>0.27205882352941174</v>
      </c>
      <c r="S56" s="90">
        <f t="shared" si="17"/>
        <v>0.22839506172839505</v>
      </c>
      <c r="T56" s="90">
        <f t="shared" si="17"/>
        <v>0.21637426900584794</v>
      </c>
      <c r="U56" s="90">
        <f t="shared" si="17"/>
        <v>0.185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0.9642857142857143</v>
      </c>
      <c r="J57" s="104">
        <f t="shared" si="18"/>
        <v>0.75</v>
      </c>
      <c r="K57" s="90">
        <f t="shared" si="18"/>
        <v>0.67500000000000004</v>
      </c>
      <c r="L57" s="177">
        <f t="shared" si="18"/>
        <v>0.61363636363636365</v>
      </c>
      <c r="M57" s="90">
        <f t="shared" si="18"/>
        <v>0.5625</v>
      </c>
      <c r="N57" s="90">
        <f t="shared" si="18"/>
        <v>0.51923076923076927</v>
      </c>
      <c r="O57" s="90">
        <f t="shared" si="18"/>
        <v>0.48214285714285715</v>
      </c>
      <c r="P57" s="90">
        <f t="shared" si="18"/>
        <v>0.45</v>
      </c>
      <c r="Q57" s="90">
        <f t="shared" si="18"/>
        <v>0.421875</v>
      </c>
      <c r="R57" s="90">
        <f t="shared" si="18"/>
        <v>0.39705882352941174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0.27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75</v>
      </c>
      <c r="I118" s="8">
        <f t="shared" si="49"/>
        <v>90</v>
      </c>
      <c r="J118" s="26">
        <f t="shared" si="49"/>
        <v>95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30.000000000000004</v>
      </c>
      <c r="I120" s="8">
        <f t="shared" si="50"/>
        <v>50</v>
      </c>
      <c r="J120" s="26">
        <f t="shared" si="50"/>
        <v>55.000000000000007</v>
      </c>
      <c r="K120" s="8">
        <f t="shared" si="50"/>
        <v>65</v>
      </c>
      <c r="L120" s="28">
        <f t="shared" si="50"/>
        <v>75</v>
      </c>
      <c r="M120" s="8">
        <f t="shared" si="50"/>
        <v>80</v>
      </c>
      <c r="N120" s="8">
        <f t="shared" si="50"/>
        <v>85</v>
      </c>
      <c r="O120" s="8">
        <f t="shared" si="50"/>
        <v>95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35</v>
      </c>
      <c r="I121" s="8">
        <f t="shared" si="50"/>
        <v>50</v>
      </c>
      <c r="J121" s="26">
        <f t="shared" si="50"/>
        <v>55.000000000000007</v>
      </c>
      <c r="K121" s="8">
        <f t="shared" si="50"/>
        <v>70</v>
      </c>
      <c r="L121" s="28">
        <f t="shared" si="50"/>
        <v>80</v>
      </c>
      <c r="M121" s="8">
        <f t="shared" si="50"/>
        <v>85</v>
      </c>
      <c r="N121" s="8">
        <f t="shared" si="50"/>
        <v>95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35</v>
      </c>
      <c r="I122" s="8">
        <f t="shared" si="50"/>
        <v>50</v>
      </c>
      <c r="J122" s="26">
        <f t="shared" si="50"/>
        <v>55.000000000000007</v>
      </c>
      <c r="K122" s="8">
        <f t="shared" si="50"/>
        <v>70</v>
      </c>
      <c r="L122" s="28">
        <f t="shared" si="50"/>
        <v>80</v>
      </c>
      <c r="M122" s="8">
        <f t="shared" si="50"/>
        <v>85</v>
      </c>
      <c r="N122" s="8">
        <f t="shared" si="50"/>
        <v>95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25</v>
      </c>
      <c r="I123" s="8">
        <f t="shared" si="50"/>
        <v>40</v>
      </c>
      <c r="J123" s="26">
        <f t="shared" si="50"/>
        <v>44.999999999999993</v>
      </c>
      <c r="K123" s="8">
        <f t="shared" si="50"/>
        <v>60</v>
      </c>
      <c r="L123" s="28">
        <f t="shared" si="50"/>
        <v>70</v>
      </c>
      <c r="M123" s="8">
        <f t="shared" si="50"/>
        <v>75</v>
      </c>
      <c r="N123" s="8">
        <f t="shared" si="50"/>
        <v>85</v>
      </c>
      <c r="O123" s="8">
        <f t="shared" si="50"/>
        <v>90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5.0000000000000044</v>
      </c>
      <c r="K125" s="8">
        <f t="shared" si="51"/>
        <v>15.000000000000002</v>
      </c>
      <c r="L125" s="28">
        <f t="shared" si="51"/>
        <v>25</v>
      </c>
      <c r="M125" s="8">
        <f t="shared" si="51"/>
        <v>30.000000000000004</v>
      </c>
      <c r="N125" s="8">
        <f t="shared" si="51"/>
        <v>35</v>
      </c>
      <c r="O125" s="8">
        <f t="shared" si="51"/>
        <v>44.999999999999993</v>
      </c>
      <c r="P125" s="8">
        <f t="shared" si="51"/>
        <v>50</v>
      </c>
      <c r="Q125" s="8">
        <f t="shared" si="51"/>
        <v>60</v>
      </c>
      <c r="R125" s="8">
        <f t="shared" si="51"/>
        <v>65</v>
      </c>
      <c r="S125" s="8">
        <f t="shared" si="51"/>
        <v>70</v>
      </c>
      <c r="T125" s="8">
        <f t="shared" si="51"/>
        <v>80</v>
      </c>
      <c r="U125" s="8">
        <f t="shared" si="51"/>
        <v>85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5.0000000000000044</v>
      </c>
      <c r="K126" s="8">
        <f t="shared" si="51"/>
        <v>19.999999999999996</v>
      </c>
      <c r="L126" s="28">
        <f t="shared" si="51"/>
        <v>30.000000000000004</v>
      </c>
      <c r="M126" s="8">
        <f t="shared" si="51"/>
        <v>35</v>
      </c>
      <c r="N126" s="8">
        <f t="shared" si="51"/>
        <v>44.999999999999993</v>
      </c>
      <c r="O126" s="8">
        <f t="shared" si="51"/>
        <v>50</v>
      </c>
      <c r="P126" s="8">
        <f t="shared" si="51"/>
        <v>60</v>
      </c>
      <c r="Q126" s="8">
        <f t="shared" si="51"/>
        <v>65</v>
      </c>
      <c r="R126" s="8">
        <f t="shared" si="51"/>
        <v>75</v>
      </c>
      <c r="S126" s="8">
        <f t="shared" si="51"/>
        <v>80</v>
      </c>
      <c r="T126" s="8">
        <f t="shared" si="51"/>
        <v>90</v>
      </c>
      <c r="U126" s="8">
        <f t="shared" si="51"/>
        <v>95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5.0000000000000044</v>
      </c>
      <c r="K127" s="8">
        <f t="shared" si="51"/>
        <v>19.999999999999996</v>
      </c>
      <c r="L127" s="28">
        <f t="shared" si="51"/>
        <v>30.000000000000004</v>
      </c>
      <c r="M127" s="8">
        <f t="shared" si="51"/>
        <v>35</v>
      </c>
      <c r="N127" s="8">
        <f t="shared" si="51"/>
        <v>44.999999999999993</v>
      </c>
      <c r="O127" s="8">
        <f t="shared" si="51"/>
        <v>50</v>
      </c>
      <c r="P127" s="8">
        <f t="shared" si="51"/>
        <v>60</v>
      </c>
      <c r="Q127" s="8">
        <f t="shared" si="51"/>
        <v>65</v>
      </c>
      <c r="R127" s="8">
        <f t="shared" si="51"/>
        <v>75</v>
      </c>
      <c r="S127" s="8">
        <f t="shared" si="51"/>
        <v>80</v>
      </c>
      <c r="T127" s="8">
        <f t="shared" si="51"/>
        <v>90</v>
      </c>
      <c r="U127" s="8">
        <f t="shared" si="51"/>
        <v>95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9.9999999999999982</v>
      </c>
      <c r="L128" s="28">
        <f t="shared" si="51"/>
        <v>19.999999999999996</v>
      </c>
      <c r="M128" s="8">
        <f t="shared" si="51"/>
        <v>25</v>
      </c>
      <c r="N128" s="8">
        <f t="shared" si="51"/>
        <v>35</v>
      </c>
      <c r="O128" s="8">
        <f t="shared" si="51"/>
        <v>40</v>
      </c>
      <c r="P128" s="8">
        <f t="shared" si="51"/>
        <v>50</v>
      </c>
      <c r="Q128" s="8">
        <f t="shared" si="51"/>
        <v>55.000000000000007</v>
      </c>
      <c r="R128" s="8">
        <f t="shared" si="51"/>
        <v>65</v>
      </c>
      <c r="S128" s="8">
        <f t="shared" si="51"/>
        <v>70</v>
      </c>
      <c r="T128" s="8">
        <f t="shared" si="51"/>
        <v>80</v>
      </c>
      <c r="U128" s="8">
        <f t="shared" si="51"/>
        <v>85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0</v>
      </c>
      <c r="I204" s="73">
        <f t="shared" si="64"/>
        <v>0</v>
      </c>
      <c r="J204" s="151">
        <f t="shared" si="64"/>
        <v>0</v>
      </c>
      <c r="K204" s="23">
        <f t="shared" si="64"/>
        <v>0</v>
      </c>
      <c r="L204" s="182">
        <f t="shared" si="64"/>
        <v>0</v>
      </c>
      <c r="M204" s="73">
        <f t="shared" si="64"/>
        <v>0</v>
      </c>
      <c r="N204" s="73">
        <f t="shared" si="64"/>
        <v>0</v>
      </c>
      <c r="O204" s="73">
        <f t="shared" si="64"/>
        <v>0</v>
      </c>
      <c r="P204" s="73">
        <f t="shared" si="64"/>
        <v>0</v>
      </c>
      <c r="Q204" s="73">
        <f t="shared" si="64"/>
        <v>0</v>
      </c>
      <c r="R204" s="73">
        <f t="shared" si="64"/>
        <v>0</v>
      </c>
      <c r="S204" s="73">
        <f t="shared" si="64"/>
        <v>0</v>
      </c>
      <c r="T204" s="73">
        <f t="shared" si="64"/>
        <v>0</v>
      </c>
      <c r="U204" s="73">
        <f t="shared" si="64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122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123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18</v>
      </c>
      <c r="I209" s="8">
        <f t="shared" si="67"/>
        <v>20</v>
      </c>
      <c r="J209" s="8">
        <f t="shared" si="67"/>
        <v>20</v>
      </c>
      <c r="K209" s="8">
        <f t="shared" si="67"/>
        <v>20</v>
      </c>
      <c r="L209" s="8">
        <f t="shared" si="67"/>
        <v>20</v>
      </c>
      <c r="M209" s="8">
        <f t="shared" si="67"/>
        <v>20</v>
      </c>
      <c r="N209" s="8">
        <f t="shared" si="67"/>
        <v>20</v>
      </c>
      <c r="O209" s="8">
        <f t="shared" si="67"/>
        <v>20</v>
      </c>
      <c r="P209" s="8">
        <f t="shared" si="67"/>
        <v>20</v>
      </c>
      <c r="Q209" s="8">
        <f t="shared" si="67"/>
        <v>20</v>
      </c>
      <c r="R209" s="8">
        <f t="shared" si="67"/>
        <v>20</v>
      </c>
      <c r="S209" s="8">
        <f t="shared" si="67"/>
        <v>20</v>
      </c>
      <c r="T209" s="8">
        <f t="shared" si="67"/>
        <v>20</v>
      </c>
      <c r="U209" s="8">
        <f xml:space="preserve"> 10 + U219 + U46</f>
        <v>20</v>
      </c>
    </row>
    <row r="210" spans="1:21">
      <c r="A210" s="74" t="s">
        <v>124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34</v>
      </c>
      <c r="I210" s="8">
        <f t="shared" si="68"/>
        <v>37</v>
      </c>
      <c r="J210" s="8">
        <f t="shared" si="68"/>
        <v>37</v>
      </c>
      <c r="K210" s="8">
        <f t="shared" si="68"/>
        <v>37</v>
      </c>
      <c r="L210" s="8">
        <f t="shared" si="68"/>
        <v>37</v>
      </c>
      <c r="M210" s="8">
        <f t="shared" si="68"/>
        <v>37</v>
      </c>
      <c r="N210" s="8">
        <f t="shared" si="68"/>
        <v>37</v>
      </c>
      <c r="O210" s="8">
        <f t="shared" si="68"/>
        <v>37</v>
      </c>
      <c r="P210" s="8">
        <f t="shared" si="68"/>
        <v>37</v>
      </c>
      <c r="Q210" s="8">
        <f t="shared" si="68"/>
        <v>37</v>
      </c>
      <c r="R210" s="8">
        <f t="shared" si="68"/>
        <v>37</v>
      </c>
      <c r="S210" s="8">
        <f t="shared" si="68"/>
        <v>37</v>
      </c>
      <c r="T210" s="8">
        <f t="shared" si="68"/>
        <v>37</v>
      </c>
      <c r="U210" s="8">
        <f xml:space="preserve"> 20 + U219 + 2*U46</f>
        <v>37</v>
      </c>
    </row>
    <row r="211" spans="1:21">
      <c r="A211" s="74" t="s">
        <v>125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50</v>
      </c>
      <c r="I211" s="8">
        <f t="shared" si="69"/>
        <v>54</v>
      </c>
      <c r="J211" s="8">
        <f t="shared" si="69"/>
        <v>54</v>
      </c>
      <c r="K211" s="8">
        <f t="shared" si="69"/>
        <v>54</v>
      </c>
      <c r="L211" s="8">
        <f t="shared" si="69"/>
        <v>54</v>
      </c>
      <c r="M211" s="8">
        <f t="shared" si="69"/>
        <v>54</v>
      </c>
      <c r="N211" s="8">
        <f t="shared" si="69"/>
        <v>54</v>
      </c>
      <c r="O211" s="8">
        <f t="shared" si="69"/>
        <v>54</v>
      </c>
      <c r="P211" s="8">
        <f t="shared" si="69"/>
        <v>54</v>
      </c>
      <c r="Q211" s="8">
        <f t="shared" si="69"/>
        <v>54</v>
      </c>
      <c r="R211" s="8">
        <f t="shared" si="69"/>
        <v>54</v>
      </c>
      <c r="S211" s="8">
        <f t="shared" si="69"/>
        <v>54</v>
      </c>
      <c r="T211" s="8">
        <f t="shared" si="69"/>
        <v>54</v>
      </c>
      <c r="U211" s="8">
        <f xml:space="preserve"> 30 + U219 + 3*U46</f>
        <v>54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0.8</v>
      </c>
      <c r="I227" s="209">
        <f t="shared" si="73"/>
        <v>0.90909090909090906</v>
      </c>
      <c r="J227" s="209">
        <f t="shared" si="73"/>
        <v>0.91666666666666663</v>
      </c>
      <c r="K227" s="209">
        <f t="shared" si="73"/>
        <v>0.92307692307692313</v>
      </c>
      <c r="L227" s="209">
        <f t="shared" si="73"/>
        <v>0.9285714285714286</v>
      </c>
      <c r="M227" s="209">
        <f t="shared" si="73"/>
        <v>0.93333333333333335</v>
      </c>
      <c r="N227" s="209">
        <f t="shared" si="73"/>
        <v>0.9375</v>
      </c>
      <c r="O227" s="209">
        <f t="shared" si="73"/>
        <v>0.94117647058823528</v>
      </c>
      <c r="P227" s="209">
        <f t="shared" si="73"/>
        <v>0.94444444444444442</v>
      </c>
      <c r="Q227" s="209">
        <f t="shared" si="73"/>
        <v>0.94736842105263153</v>
      </c>
      <c r="R227" s="209">
        <f t="shared" si="73"/>
        <v>0.95</v>
      </c>
      <c r="S227" s="209">
        <f t="shared" si="73"/>
        <v>0.95238095238095233</v>
      </c>
      <c r="T227" s="209">
        <f t="shared" si="73"/>
        <v>0.95454545454545459</v>
      </c>
      <c r="U227" s="209">
        <f t="shared" si="73"/>
        <v>0.95652173913043481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0.6</v>
      </c>
      <c r="I231" s="209">
        <f t="shared" si="73"/>
        <v>0.63636363636363635</v>
      </c>
      <c r="J231" s="209">
        <f t="shared" si="73"/>
        <v>0.58333333333333337</v>
      </c>
      <c r="K231" s="209">
        <f t="shared" si="73"/>
        <v>0.53846153846153844</v>
      </c>
      <c r="L231" s="209">
        <f t="shared" si="73"/>
        <v>0.5</v>
      </c>
      <c r="M231" s="209">
        <f t="shared" si="73"/>
        <v>0.46666666666666667</v>
      </c>
      <c r="N231" s="209">
        <f t="shared" si="73"/>
        <v>0.4375</v>
      </c>
      <c r="O231" s="209">
        <f t="shared" si="73"/>
        <v>0.41176470588235292</v>
      </c>
      <c r="P231" s="209">
        <f t="shared" si="73"/>
        <v>0.3888888888888889</v>
      </c>
      <c r="Q231" s="209">
        <f t="shared" si="73"/>
        <v>0.36842105263157893</v>
      </c>
      <c r="R231" s="209">
        <f t="shared" si="73"/>
        <v>0.35</v>
      </c>
      <c r="S231" s="209">
        <f t="shared" si="73"/>
        <v>0.33333333333333331</v>
      </c>
      <c r="T231" s="209">
        <f t="shared" si="73"/>
        <v>0.31818181818181818</v>
      </c>
      <c r="U231" s="209">
        <f t="shared" si="73"/>
        <v>0.30434782608695654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8</v>
      </c>
      <c r="I243" s="9">
        <f t="shared" si="77"/>
        <v>10</v>
      </c>
      <c r="J243" s="47">
        <f t="shared" si="77"/>
        <v>11</v>
      </c>
      <c r="K243" s="9">
        <f t="shared" si="77"/>
        <v>12</v>
      </c>
      <c r="L243" s="49">
        <f t="shared" si="77"/>
        <v>13</v>
      </c>
      <c r="M243" s="9">
        <f t="shared" si="77"/>
        <v>14</v>
      </c>
      <c r="N243" s="9">
        <f t="shared" si="77"/>
        <v>15</v>
      </c>
      <c r="O243" s="9">
        <f t="shared" si="77"/>
        <v>16</v>
      </c>
      <c r="P243" s="9">
        <f t="shared" si="77"/>
        <v>17</v>
      </c>
      <c r="Q243" s="9">
        <f t="shared" si="77"/>
        <v>18</v>
      </c>
      <c r="R243" s="9">
        <f t="shared" si="77"/>
        <v>19</v>
      </c>
      <c r="S243" s="9">
        <f t="shared" si="77"/>
        <v>20</v>
      </c>
      <c r="T243" s="9">
        <f t="shared" si="77"/>
        <v>21</v>
      </c>
      <c r="U243" s="9">
        <f t="shared" si="77"/>
        <v>22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6</v>
      </c>
      <c r="I247" s="9">
        <f t="shared" si="80"/>
        <v>7</v>
      </c>
      <c r="J247" s="47">
        <f t="shared" si="80"/>
        <v>7</v>
      </c>
      <c r="K247" s="9">
        <f t="shared" si="80"/>
        <v>7</v>
      </c>
      <c r="L247" s="49">
        <f t="shared" si="80"/>
        <v>7</v>
      </c>
      <c r="M247" s="9">
        <f t="shared" si="80"/>
        <v>7</v>
      </c>
      <c r="N247" s="9">
        <f t="shared" si="80"/>
        <v>7</v>
      </c>
      <c r="O247" s="9">
        <f t="shared" si="80"/>
        <v>7</v>
      </c>
      <c r="P247" s="9">
        <f t="shared" si="80"/>
        <v>7</v>
      </c>
      <c r="Q247" s="9">
        <f t="shared" si="80"/>
        <v>7</v>
      </c>
      <c r="R247" s="9">
        <f t="shared" si="80"/>
        <v>7</v>
      </c>
      <c r="S247" s="9">
        <f t="shared" si="80"/>
        <v>7</v>
      </c>
      <c r="T247" s="9">
        <f t="shared" si="80"/>
        <v>7</v>
      </c>
      <c r="U247" s="9">
        <f t="shared" si="80"/>
        <v>7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4</v>
      </c>
      <c r="I256" s="8">
        <f xml:space="preserve"> (Data!$B$44 - I$85 - I$42)</f>
        <v>1</v>
      </c>
      <c r="J256" s="8">
        <f xml:space="preserve"> (Data!$B$44 - J$85 - J$42)</f>
        <v>0</v>
      </c>
      <c r="K256" s="8">
        <f xml:space="preserve"> (Data!$B$44 - K$85 - K$42)</f>
        <v>-3</v>
      </c>
      <c r="L256" s="8">
        <f xml:space="preserve"> (Data!$B$44 - L$85 - L$42)</f>
        <v>-5</v>
      </c>
      <c r="M256" s="8">
        <f xml:space="preserve"> (Data!$B$44 - M$85 - M$42)</f>
        <v>-6</v>
      </c>
      <c r="N256" s="8">
        <f xml:space="preserve"> (Data!$B$44 - N$85 - N$42)</f>
        <v>-8</v>
      </c>
      <c r="O256" s="8">
        <f xml:space="preserve"> (Data!$B$44 - O$85 - O$42)</f>
        <v>-9</v>
      </c>
      <c r="P256" s="8">
        <f xml:space="preserve"> (Data!$B$44 - P$85 - P$42)</f>
        <v>-11</v>
      </c>
      <c r="Q256" s="8">
        <f xml:space="preserve"> (Data!$B$44 - Q$85 - Q$42)</f>
        <v>-12</v>
      </c>
      <c r="R256" s="8">
        <f xml:space="preserve"> (Data!$B$44 - R$85 - R$42)</f>
        <v>-14</v>
      </c>
      <c r="S256" s="8">
        <f xml:space="preserve"> (Data!$B$44 - S$85 - S$42)</f>
        <v>-15</v>
      </c>
      <c r="T256" s="8">
        <f xml:space="preserve"> (Data!$B$44 - T$85 - T$42)</f>
        <v>-17</v>
      </c>
      <c r="U256" s="8">
        <f xml:space="preserve"> (Data!$B$44 - U$85 - U$42)</f>
        <v>-18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4</v>
      </c>
      <c r="I257" s="8">
        <f xml:space="preserve"> (Data!$B$44 - I$85 - I$42)</f>
        <v>1</v>
      </c>
      <c r="J257" s="8">
        <f xml:space="preserve"> (Data!$B$44 - J$85 - J$42)</f>
        <v>0</v>
      </c>
      <c r="K257" s="8">
        <f xml:space="preserve"> (Data!$B$44 - K$85 - K$42)</f>
        <v>-3</v>
      </c>
      <c r="L257" s="8">
        <f xml:space="preserve"> (Data!$B$44 - L$85 - L$42)</f>
        <v>-5</v>
      </c>
      <c r="M257" s="8">
        <f xml:space="preserve"> (Data!$B$44 - M$85 - M$42)</f>
        <v>-6</v>
      </c>
      <c r="N257" s="8">
        <f xml:space="preserve"> (Data!$B$44 - N$85 - N$42)</f>
        <v>-8</v>
      </c>
      <c r="O257" s="8">
        <f xml:space="preserve"> (Data!$B$44 - O$85 - O$42)</f>
        <v>-9</v>
      </c>
      <c r="P257" s="8">
        <f xml:space="preserve"> (Data!$B$44 - P$85 - P$42)</f>
        <v>-11</v>
      </c>
      <c r="Q257" s="8">
        <f xml:space="preserve"> (Data!$B$44 - Q$85 - Q$42)</f>
        <v>-12</v>
      </c>
      <c r="R257" s="8">
        <f xml:space="preserve"> (Data!$B$44 - R$85 - R$42)</f>
        <v>-14</v>
      </c>
      <c r="S257" s="8">
        <f xml:space="preserve"> (Data!$B$44 - S$85 - S$42)</f>
        <v>-15</v>
      </c>
      <c r="T257" s="8">
        <f xml:space="preserve"> (Data!$B$44 - T$85 - T$42)</f>
        <v>-17</v>
      </c>
      <c r="U257" s="8">
        <f xml:space="preserve"> (Data!$B$44 - U$85 - U$42)</f>
        <v>-18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6</v>
      </c>
      <c r="I258" s="8">
        <f xml:space="preserve"> (Data!$B$44 - I$84 - I$42)</f>
        <v>3</v>
      </c>
      <c r="J258" s="8">
        <f xml:space="preserve"> (Data!$B$44 - J$84 - J$42)</f>
        <v>2</v>
      </c>
      <c r="K258" s="8">
        <f xml:space="preserve"> (Data!$B$44 - K$84 - K$42)</f>
        <v>-1</v>
      </c>
      <c r="L258" s="8">
        <f xml:space="preserve"> (Data!$B$44 - L$84 - L$42)</f>
        <v>-3</v>
      </c>
      <c r="M258" s="8">
        <f xml:space="preserve"> (Data!$B$44 - M$84 - M$42)</f>
        <v>-4</v>
      </c>
      <c r="N258" s="8">
        <f xml:space="preserve"> (Data!$B$44 - N$84 - N$42)</f>
        <v>-6</v>
      </c>
      <c r="O258" s="8">
        <f xml:space="preserve"> (Data!$B$44 - O$84 - O$42)</f>
        <v>-7</v>
      </c>
      <c r="P258" s="8">
        <f xml:space="preserve"> (Data!$B$44 - P$84 - P$42)</f>
        <v>-9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-16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14</v>
      </c>
      <c r="I261" s="8">
        <f xml:space="preserve"> (Data!$B$45 - I$85 - I$42)</f>
        <v>11</v>
      </c>
      <c r="J261" s="8">
        <f xml:space="preserve"> (Data!$B$45 - J$85 - J$42)</f>
        <v>10</v>
      </c>
      <c r="K261" s="8">
        <f xml:space="preserve"> (Data!$B$45 - K$85 - K$42)</f>
        <v>7</v>
      </c>
      <c r="L261" s="8">
        <f xml:space="preserve"> (Data!$B$45 - L$85 - L$42)</f>
        <v>5</v>
      </c>
      <c r="M261" s="8">
        <f xml:space="preserve"> (Data!$B$45 - M$85 - M$42)</f>
        <v>4</v>
      </c>
      <c r="N261" s="8">
        <f xml:space="preserve"> (Data!$B$45 - N$85 - N$42)</f>
        <v>2</v>
      </c>
      <c r="O261" s="8">
        <f xml:space="preserve"> (Data!$B$45 - O$85 - O$42)</f>
        <v>1</v>
      </c>
      <c r="P261" s="8">
        <f xml:space="preserve"> (Data!$B$45 - P$85 - P$42)</f>
        <v>-1</v>
      </c>
      <c r="Q261" s="8">
        <f xml:space="preserve"> (Data!$B$45 - Q$85 - Q$42)</f>
        <v>-2</v>
      </c>
      <c r="R261" s="8">
        <f xml:space="preserve"> (Data!$B$45 - R$85 - R$42)</f>
        <v>-4</v>
      </c>
      <c r="S261" s="8">
        <f xml:space="preserve"> (Data!$B$45 - S$85 - S$42)</f>
        <v>-5</v>
      </c>
      <c r="T261" s="8">
        <f xml:space="preserve"> (Data!$B$45 - T$85 - T$42)</f>
        <v>-7</v>
      </c>
      <c r="U261" s="8">
        <f xml:space="preserve"> (Data!$B$45 - U$85 - U$42)</f>
        <v>-8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14</v>
      </c>
      <c r="I262" s="8">
        <f xml:space="preserve"> (Data!$B$45 - I$85 - I$42)</f>
        <v>11</v>
      </c>
      <c r="J262" s="8">
        <f xml:space="preserve"> (Data!$B$45 - J$85 - J$42)</f>
        <v>10</v>
      </c>
      <c r="K262" s="8">
        <f xml:space="preserve"> (Data!$B$45 - K$85 - K$42)</f>
        <v>7</v>
      </c>
      <c r="L262" s="8">
        <f xml:space="preserve"> (Data!$B$45 - L$85 - L$42)</f>
        <v>5</v>
      </c>
      <c r="M262" s="8">
        <f xml:space="preserve"> (Data!$B$45 - M$85 - M$42)</f>
        <v>4</v>
      </c>
      <c r="N262" s="8">
        <f xml:space="preserve"> (Data!$B$45 - N$85 - N$42)</f>
        <v>2</v>
      </c>
      <c r="O262" s="8">
        <f xml:space="preserve"> (Data!$B$45 - O$85 - O$42)</f>
        <v>1</v>
      </c>
      <c r="P262" s="8">
        <f xml:space="preserve"> (Data!$B$45 - P$85 - P$42)</f>
        <v>-1</v>
      </c>
      <c r="Q262" s="8">
        <f xml:space="preserve"> (Data!$B$45 - Q$85 - Q$42)</f>
        <v>-2</v>
      </c>
      <c r="R262" s="8">
        <f xml:space="preserve"> (Data!$B$45 - R$85 - R$42)</f>
        <v>-4</v>
      </c>
      <c r="S262" s="8">
        <f xml:space="preserve"> (Data!$B$45 - S$85 - S$42)</f>
        <v>-5</v>
      </c>
      <c r="T262" s="8">
        <f xml:space="preserve"> (Data!$B$45 - T$85 - T$42)</f>
        <v>-7</v>
      </c>
      <c r="U262" s="8">
        <f xml:space="preserve"> (Data!$B$45 - U$85 - U$42)</f>
        <v>-8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16</v>
      </c>
      <c r="I263" s="8">
        <f xml:space="preserve"> (Data!$B$45 - I$84 - I$42)</f>
        <v>13</v>
      </c>
      <c r="J263" s="8">
        <f xml:space="preserve"> (Data!$B$45 - J$84 - J$42)</f>
        <v>12</v>
      </c>
      <c r="K263" s="8">
        <f xml:space="preserve"> (Data!$B$45 - K$84 - K$42)</f>
        <v>9</v>
      </c>
      <c r="L263" s="8">
        <f xml:space="preserve"> (Data!$B$45 - L$84 - L$42)</f>
        <v>7</v>
      </c>
      <c r="M263" s="8">
        <f xml:space="preserve"> (Data!$B$45 - M$84 - M$42)</f>
        <v>6</v>
      </c>
      <c r="N263" s="8">
        <f xml:space="preserve"> (Data!$B$45 - N$84 - N$42)</f>
        <v>4</v>
      </c>
      <c r="O263" s="8">
        <f xml:space="preserve"> (Data!$B$45 - O$84 - O$42)</f>
        <v>3</v>
      </c>
      <c r="P263" s="8">
        <f xml:space="preserve"> (Data!$B$45 - P$84 - P$42)</f>
        <v>1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-6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24</v>
      </c>
      <c r="I266" s="8">
        <f xml:space="preserve"> (Data!$B$46 - I$85 - I$42)</f>
        <v>21</v>
      </c>
      <c r="J266" s="8">
        <f xml:space="preserve"> (Data!$B$46 - J$85 - J$42)</f>
        <v>20</v>
      </c>
      <c r="K266" s="8">
        <f xml:space="preserve"> (Data!$B$46 - K$85 - K$42)</f>
        <v>17</v>
      </c>
      <c r="L266" s="8">
        <f xml:space="preserve"> (Data!$B$46 - L$85 - L$42)</f>
        <v>15</v>
      </c>
      <c r="M266" s="8">
        <f xml:space="preserve"> (Data!$B$46 - M$85 - M$42)</f>
        <v>14</v>
      </c>
      <c r="N266" s="8">
        <f xml:space="preserve"> (Data!$B$46 - N$85 - N$42)</f>
        <v>12</v>
      </c>
      <c r="O266" s="8">
        <f xml:space="preserve"> (Data!$B$46 - O$85 - O$42)</f>
        <v>11</v>
      </c>
      <c r="P266" s="8">
        <f xml:space="preserve"> (Data!$B$46 - P$85 - P$42)</f>
        <v>9</v>
      </c>
      <c r="Q266" s="8">
        <f xml:space="preserve"> (Data!$B$46 - Q$85 - Q$42)</f>
        <v>8</v>
      </c>
      <c r="R266" s="8">
        <f xml:space="preserve"> (Data!$B$46 - R$85 - R$42)</f>
        <v>6</v>
      </c>
      <c r="S266" s="8">
        <f xml:space="preserve"> (Data!$B$46 - S$85 - S$42)</f>
        <v>5</v>
      </c>
      <c r="T266" s="8">
        <f xml:space="preserve"> (Data!$B$46 - T$85 - T$42)</f>
        <v>3</v>
      </c>
      <c r="U266" s="8">
        <f xml:space="preserve"> (Data!$B$46 - U$85 - U$42)</f>
        <v>2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24</v>
      </c>
      <c r="I267" s="8">
        <f xml:space="preserve"> (Data!$B$46 - I$85 - I$42)</f>
        <v>21</v>
      </c>
      <c r="J267" s="8">
        <f xml:space="preserve"> (Data!$B$46 - J$85 - J$42)</f>
        <v>20</v>
      </c>
      <c r="K267" s="8">
        <f xml:space="preserve"> (Data!$B$46 - K$85 - K$42)</f>
        <v>17</v>
      </c>
      <c r="L267" s="8">
        <f xml:space="preserve"> (Data!$B$46 - L$85 - L$42)</f>
        <v>15</v>
      </c>
      <c r="M267" s="8">
        <f xml:space="preserve"> (Data!$B$46 - M$85 - M$42)</f>
        <v>14</v>
      </c>
      <c r="N267" s="8">
        <f xml:space="preserve"> (Data!$B$46 - N$85 - N$42)</f>
        <v>12</v>
      </c>
      <c r="O267" s="8">
        <f xml:space="preserve"> (Data!$B$46 - O$85 - O$42)</f>
        <v>11</v>
      </c>
      <c r="P267" s="8">
        <f xml:space="preserve"> (Data!$B$46 - P$85 - P$42)</f>
        <v>9</v>
      </c>
      <c r="Q267" s="8">
        <f xml:space="preserve"> (Data!$B$46 - Q$85 - Q$42)</f>
        <v>8</v>
      </c>
      <c r="R267" s="8">
        <f xml:space="preserve"> (Data!$B$46 - R$85 - R$42)</f>
        <v>6</v>
      </c>
      <c r="S267" s="8">
        <f xml:space="preserve"> (Data!$B$46 - S$85 - S$42)</f>
        <v>5</v>
      </c>
      <c r="T267" s="8">
        <f xml:space="preserve"> (Data!$B$46 - T$85 - T$42)</f>
        <v>3</v>
      </c>
      <c r="U267" s="8">
        <f xml:space="preserve"> (Data!$B$46 - U$85 - U$42)</f>
        <v>2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26</v>
      </c>
      <c r="I268" s="8">
        <f xml:space="preserve"> (Data!$B$46 - I$84 - I$42)</f>
        <v>23</v>
      </c>
      <c r="J268" s="8">
        <f xml:space="preserve"> (Data!$B$46 - J$84 - J$42)</f>
        <v>22</v>
      </c>
      <c r="K268" s="8">
        <f xml:space="preserve"> (Data!$B$46 - K$84 - K$42)</f>
        <v>19</v>
      </c>
      <c r="L268" s="8">
        <f xml:space="preserve"> (Data!$B$46 - L$84 - L$42)</f>
        <v>17</v>
      </c>
      <c r="M268" s="8">
        <f xml:space="preserve"> (Data!$B$46 - M$84 - M$42)</f>
        <v>16</v>
      </c>
      <c r="N268" s="8">
        <f xml:space="preserve"> (Data!$B$46 - N$84 - N$42)</f>
        <v>14</v>
      </c>
      <c r="O268" s="8">
        <f xml:space="preserve"> (Data!$B$46 - O$84 - O$42)</f>
        <v>13</v>
      </c>
      <c r="P268" s="8">
        <f xml:space="preserve"> (Data!$B$46 - P$84 - P$42)</f>
        <v>11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4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75" priority="15" operator="equal">
      <formula>-1</formula>
    </cfRule>
    <cfRule type="cellIs" dxfId="74" priority="16" operator="equal">
      <formula>1</formula>
    </cfRule>
  </conditionalFormatting>
  <conditionalFormatting sqref="B197:U204">
    <cfRule type="cellIs" dxfId="73" priority="14" operator="greaterThan">
      <formula>0</formula>
    </cfRule>
  </conditionalFormatting>
  <conditionalFormatting sqref="B9:U14">
    <cfRule type="expression" dxfId="72" priority="4">
      <formula>B$7&lt;=$B$5</formula>
    </cfRule>
    <cfRule type="expression" dxfId="71" priority="13">
      <formula>A9&lt;B9</formula>
    </cfRule>
  </conditionalFormatting>
  <conditionalFormatting sqref="B190:U195">
    <cfRule type="expression" dxfId="70" priority="12">
      <formula>A190&lt;B190</formula>
    </cfRule>
  </conditionalFormatting>
  <conditionalFormatting sqref="B8:U8">
    <cfRule type="cellIs" dxfId="69" priority="10" operator="lessThan">
      <formula>0</formula>
    </cfRule>
    <cfRule type="cellIs" dxfId="68" priority="11" operator="greaterThan">
      <formula>0</formula>
    </cfRule>
  </conditionalFormatting>
  <conditionalFormatting sqref="B25:U25">
    <cfRule type="expression" dxfId="67" priority="2">
      <formula>B$7&lt;=$B$5</formula>
    </cfRule>
    <cfRule type="expression" dxfId="66" priority="21">
      <formula>B24&gt;0</formula>
    </cfRule>
  </conditionalFormatting>
  <conditionalFormatting sqref="B27:U27">
    <cfRule type="expression" dxfId="65" priority="1">
      <formula>B$7&lt;=$B$5</formula>
    </cfRule>
    <cfRule type="expression" dxfId="64" priority="9">
      <formula>B26&gt;0</formula>
    </cfRule>
  </conditionalFormatting>
  <conditionalFormatting sqref="B15:U15">
    <cfRule type="cellIs" dxfId="63" priority="22" operator="lessThan">
      <formula>0</formula>
    </cfRule>
    <cfRule type="cellIs" dxfId="62" priority="23" operator="greaterThan">
      <formula>0</formula>
    </cfRule>
    <cfRule type="cellIs" dxfId="61" priority="24" operator="greaterThan">
      <formula>$C$221</formula>
    </cfRule>
  </conditionalFormatting>
  <conditionalFormatting sqref="B16:U23">
    <cfRule type="expression" dxfId="60" priority="25" stopIfTrue="1">
      <formula>B16&gt;A16</formula>
    </cfRule>
    <cfRule type="expression" dxfId="59" priority="26">
      <formula>B89=1</formula>
    </cfRule>
  </conditionalFormatting>
  <conditionalFormatting sqref="A16:A23">
    <cfRule type="expression" dxfId="58" priority="27" stopIfTrue="1">
      <formula>B89=0</formula>
    </cfRule>
    <cfRule type="expression" dxfId="57" priority="28">
      <formula>$B89=1</formula>
    </cfRule>
  </conditionalFormatting>
  <conditionalFormatting sqref="B16:U23">
    <cfRule type="expression" dxfId="56" priority="3">
      <formula>B$7&lt;=$B$5</formula>
    </cfRule>
    <cfRule type="expression" dxfId="55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54" priority="5" stopIfTrue="1">
      <formula>B224&gt;0.75</formula>
    </cfRule>
    <cfRule type="expression" dxfId="53" priority="6" stopIfTrue="1">
      <formula>B224&gt;0.5</formula>
    </cfRule>
    <cfRule type="expression" dxfId="52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87</v>
      </c>
      <c r="P27" s="96" t="s">
        <v>103</v>
      </c>
      <c r="Q27" s="96" t="s">
        <v>105</v>
      </c>
      <c r="R27" s="96" t="s">
        <v>118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122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123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122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123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124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125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7" priority="20" operator="equal">
      <formula>-1</formula>
    </cfRule>
    <cfRule type="cellIs" dxfId="26" priority="21" operator="equal">
      <formula>1</formula>
    </cfRule>
  </conditionalFormatting>
  <conditionalFormatting sqref="B197:U204">
    <cfRule type="cellIs" dxfId="25" priority="19" operator="greaterThan">
      <formula>0</formula>
    </cfRule>
  </conditionalFormatting>
  <conditionalFormatting sqref="B9:U14">
    <cfRule type="expression" dxfId="24" priority="4">
      <formula>B$7&lt;=$B$5</formula>
    </cfRule>
    <cfRule type="expression" dxfId="23" priority="18">
      <formula>A9&lt;B9</formula>
    </cfRule>
  </conditionalFormatting>
  <conditionalFormatting sqref="B190:U195">
    <cfRule type="expression" dxfId="22" priority="17">
      <formula>A190&lt;B190</formula>
    </cfRule>
  </conditionalFormatting>
  <conditionalFormatting sqref="B8:U8">
    <cfRule type="cellIs" dxfId="21" priority="15" operator="lessThan">
      <formula>0</formula>
    </cfRule>
    <cfRule type="cellIs" dxfId="20" priority="16" operator="greaterThan">
      <formula>0</formula>
    </cfRule>
  </conditionalFormatting>
  <conditionalFormatting sqref="B25:U25">
    <cfRule type="expression" dxfId="19" priority="2">
      <formula>B$7&lt;=$B$5</formula>
    </cfRule>
    <cfRule type="expression" dxfId="18" priority="32">
      <formula>B24&gt;0</formula>
    </cfRule>
  </conditionalFormatting>
  <conditionalFormatting sqref="B27:U27">
    <cfRule type="expression" dxfId="17" priority="1">
      <formula>B$7&lt;=$B$5</formula>
    </cfRule>
    <cfRule type="expression" dxfId="16" priority="12">
      <formula>B26&gt;0</formula>
    </cfRule>
  </conditionalFormatting>
  <conditionalFormatting sqref="B15:U15">
    <cfRule type="cellIs" dxfId="15" priority="49" operator="lessThan">
      <formula>0</formula>
    </cfRule>
    <cfRule type="cellIs" dxfId="14" priority="50" operator="greaterThan">
      <formula>0</formula>
    </cfRule>
    <cfRule type="cellIs" dxfId="13" priority="51" operator="greaterThan">
      <formula>$C$221</formula>
    </cfRule>
  </conditionalFormatting>
  <conditionalFormatting sqref="C16:U23">
    <cfRule type="expression" dxfId="12" priority="52" stopIfTrue="1">
      <formula>C16&gt;B16</formula>
    </cfRule>
    <cfRule type="expression" dxfId="11" priority="53">
      <formula>C89=1</formula>
    </cfRule>
  </conditionalFormatting>
  <conditionalFormatting sqref="A16:A23">
    <cfRule type="expression" dxfId="10" priority="54" stopIfTrue="1">
      <formula>B89=0</formula>
    </cfRule>
    <cfRule type="expression" dxfId="9" priority="55">
      <formula>$B89=1</formula>
    </cfRule>
  </conditionalFormatting>
  <conditionalFormatting sqref="B16:U23">
    <cfRule type="expression" dxfId="8" priority="3">
      <formula>B$7&lt;=$B$5</formula>
    </cfRule>
    <cfRule type="expression" dxfId="7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6" priority="5" stopIfTrue="1">
      <formula>B224&gt;0.75</formula>
    </cfRule>
    <cfRule type="expression" dxfId="5" priority="6" stopIfTrue="1">
      <formula>B224&gt;0.5</formula>
    </cfRule>
    <cfRule type="expression" dxfId="4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126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147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148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147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148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3" priority="2" operator="greaterThan">
      <formula>0</formula>
    </cfRule>
  </conditionalFormatting>
  <conditionalFormatting sqref="B74:U81">
    <cfRule type="cellIs" dxfId="2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H19" sqref="H1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211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119</v>
      </c>
      <c r="H25" s="96" t="s">
        <v>158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115</v>
      </c>
      <c r="N25" s="96" t="s">
        <v>114</v>
      </c>
      <c r="O25" s="96" t="s">
        <v>170</v>
      </c>
      <c r="P25" s="96" t="s">
        <v>187</v>
      </c>
      <c r="Q25" s="96" t="s">
        <v>172</v>
      </c>
      <c r="R25" s="96"/>
      <c r="S25" s="96" t="s">
        <v>184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125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49" priority="57" operator="equal">
      <formula>-1</formula>
    </cfRule>
    <cfRule type="cellIs" dxfId="248" priority="58" operator="equal">
      <formula>1</formula>
    </cfRule>
  </conditionalFormatting>
  <conditionalFormatting sqref="B197:U204">
    <cfRule type="cellIs" dxfId="247" priority="56" operator="greaterThan">
      <formula>0</formula>
    </cfRule>
  </conditionalFormatting>
  <conditionalFormatting sqref="B190:U195">
    <cfRule type="expression" dxfId="246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45" priority="51" stopIfTrue="1">
      <formula>B224&gt;0.75</formula>
    </cfRule>
    <cfRule type="expression" dxfId="244" priority="52" stopIfTrue="1">
      <formula>B224&gt;0.5</formula>
    </cfRule>
    <cfRule type="expression" dxfId="243" priority="53">
      <formula>B224&lt;=0.5</formula>
    </cfRule>
  </conditionalFormatting>
  <conditionalFormatting sqref="B9:U14">
    <cfRule type="expression" dxfId="242" priority="4">
      <formula>B$7&lt;=$B$5</formula>
    </cfRule>
    <cfRule type="expression" dxfId="241" priority="8">
      <formula>A9&lt;B9</formula>
    </cfRule>
  </conditionalFormatting>
  <conditionalFormatting sqref="B8:U8">
    <cfRule type="cellIs" dxfId="240" priority="6" operator="lessThan">
      <formula>0</formula>
    </cfRule>
    <cfRule type="cellIs" dxfId="239" priority="7" operator="greaterThan">
      <formula>0</formula>
    </cfRule>
  </conditionalFormatting>
  <conditionalFormatting sqref="B25:U25">
    <cfRule type="expression" dxfId="238" priority="2">
      <formula>B$7&lt;=$B$5</formula>
    </cfRule>
    <cfRule type="expression" dxfId="237" priority="9">
      <formula>B24&gt;0</formula>
    </cfRule>
  </conditionalFormatting>
  <conditionalFormatting sqref="B27:U27">
    <cfRule type="expression" dxfId="236" priority="1">
      <formula>B$7&lt;=$B$5</formula>
    </cfRule>
    <cfRule type="expression" dxfId="235" priority="5">
      <formula>B26&gt;0</formula>
    </cfRule>
  </conditionalFormatting>
  <conditionalFormatting sqref="B15:U15">
    <cfRule type="cellIs" dxfId="234" priority="10" operator="lessThan">
      <formula>0</formula>
    </cfRule>
    <cfRule type="cellIs" dxfId="233" priority="11" operator="greaterThan">
      <formula>0</formula>
    </cfRule>
    <cfRule type="cellIs" dxfId="232" priority="12" operator="greaterThan">
      <formula>$C$221</formula>
    </cfRule>
  </conditionalFormatting>
  <conditionalFormatting sqref="C16:U23">
    <cfRule type="expression" dxfId="231" priority="13" stopIfTrue="1">
      <formula>C16&gt;B16</formula>
    </cfRule>
    <cfRule type="expression" dxfId="230" priority="14">
      <formula>C89=1</formula>
    </cfRule>
  </conditionalFormatting>
  <conditionalFormatting sqref="A16:A23">
    <cfRule type="expression" dxfId="229" priority="15" stopIfTrue="1">
      <formula>B89=0</formula>
    </cfRule>
    <cfRule type="expression" dxfId="228" priority="16">
      <formula>$B89=1</formula>
    </cfRule>
  </conditionalFormatting>
  <conditionalFormatting sqref="B16:U23">
    <cfRule type="expression" dxfId="227" priority="3">
      <formula>B$7&lt;=$B$5</formula>
    </cfRule>
    <cfRule type="expression" dxfId="22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F5" sqref="F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211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115</v>
      </c>
      <c r="M25" s="96"/>
      <c r="N25" s="96"/>
      <c r="O25" s="96" t="s">
        <v>158</v>
      </c>
      <c r="P25" s="96"/>
      <c r="Q25" s="96"/>
      <c r="R25" s="96" t="s">
        <v>100</v>
      </c>
      <c r="S25" s="96"/>
      <c r="T25" s="96"/>
      <c r="U25" s="96" t="s">
        <v>187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124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125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25" priority="42" operator="equal">
      <formula>-1</formula>
    </cfRule>
    <cfRule type="cellIs" dxfId="224" priority="43" operator="equal">
      <formula>1</formula>
    </cfRule>
  </conditionalFormatting>
  <conditionalFormatting sqref="B197:U204">
    <cfRule type="cellIs" dxfId="223" priority="41" operator="greaterThan">
      <formula>0</formula>
    </cfRule>
  </conditionalFormatting>
  <conditionalFormatting sqref="B190:U195">
    <cfRule type="expression" dxfId="22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21" priority="36" stopIfTrue="1">
      <formula>B224&gt;0.75</formula>
    </cfRule>
    <cfRule type="expression" dxfId="220" priority="37" stopIfTrue="1">
      <formula>B224&gt;0.5</formula>
    </cfRule>
    <cfRule type="expression" dxfId="219" priority="38">
      <formula>B224&lt;=0.5</formula>
    </cfRule>
  </conditionalFormatting>
  <conditionalFormatting sqref="B9:U14">
    <cfRule type="expression" dxfId="218" priority="4">
      <formula>B$7&lt;=$B$5</formula>
    </cfRule>
    <cfRule type="expression" dxfId="217" priority="8">
      <formula>A9&lt;B9</formula>
    </cfRule>
  </conditionalFormatting>
  <conditionalFormatting sqref="B8:U8">
    <cfRule type="cellIs" dxfId="216" priority="6" operator="lessThan">
      <formula>0</formula>
    </cfRule>
    <cfRule type="cellIs" dxfId="215" priority="7" operator="greaterThan">
      <formula>0</formula>
    </cfRule>
  </conditionalFormatting>
  <conditionalFormatting sqref="B25:U25">
    <cfRule type="expression" dxfId="214" priority="2">
      <formula>B$7&lt;=$B$5</formula>
    </cfRule>
    <cfRule type="expression" dxfId="213" priority="9">
      <formula>B24&gt;0</formula>
    </cfRule>
  </conditionalFormatting>
  <conditionalFormatting sqref="B27:U27">
    <cfRule type="expression" dxfId="212" priority="1">
      <formula>B$7&lt;=$B$5</formula>
    </cfRule>
    <cfRule type="expression" dxfId="211" priority="5">
      <formula>B26&gt;0</formula>
    </cfRule>
  </conditionalFormatting>
  <conditionalFormatting sqref="B15:U15">
    <cfRule type="cellIs" dxfId="210" priority="10" operator="lessThan">
      <formula>0</formula>
    </cfRule>
    <cfRule type="cellIs" dxfId="209" priority="11" operator="greaterThan">
      <formula>0</formula>
    </cfRule>
    <cfRule type="cellIs" dxfId="208" priority="12" operator="greaterThan">
      <formula>$C$221</formula>
    </cfRule>
  </conditionalFormatting>
  <conditionalFormatting sqref="C16:U23">
    <cfRule type="expression" dxfId="207" priority="13" stopIfTrue="1">
      <formula>C16&gt;B16</formula>
    </cfRule>
    <cfRule type="expression" dxfId="206" priority="14">
      <formula>C89=1</formula>
    </cfRule>
  </conditionalFormatting>
  <conditionalFormatting sqref="A16:A23">
    <cfRule type="expression" dxfId="205" priority="15" stopIfTrue="1">
      <formula>B89=0</formula>
    </cfRule>
    <cfRule type="expression" dxfId="204" priority="16">
      <formula>$B89=1</formula>
    </cfRule>
  </conditionalFormatting>
  <conditionalFormatting sqref="B16:U23">
    <cfRule type="expression" dxfId="203" priority="3">
      <formula>B$7&lt;=$B$5</formula>
    </cfRule>
    <cfRule type="expression" dxfId="20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workbookViewId="0">
      <selection activeCell="F23" sqref="F2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6</v>
      </c>
      <c r="F19" s="20">
        <v>6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4</v>
      </c>
      <c r="D21" s="20">
        <v>4</v>
      </c>
      <c r="E21" s="20">
        <v>4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5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173</v>
      </c>
      <c r="K25" s="186"/>
      <c r="L25" s="96" t="s">
        <v>174</v>
      </c>
      <c r="M25" s="96"/>
      <c r="N25" s="96" t="s">
        <v>175</v>
      </c>
      <c r="O25" s="96"/>
      <c r="P25" s="96" t="s">
        <v>176</v>
      </c>
      <c r="Q25" s="96"/>
      <c r="R25" s="96" t="s">
        <v>114</v>
      </c>
      <c r="S25" s="96"/>
      <c r="T25" s="96" t="s">
        <v>177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4</v>
      </c>
      <c r="C44" s="8">
        <f t="shared" ref="C44:U45" si="9" xml:space="preserve"> C21 + C218</f>
        <v>4</v>
      </c>
      <c r="D44" s="8">
        <f t="shared" si="9"/>
        <v>4</v>
      </c>
      <c r="E44" s="8">
        <f t="shared" si="9"/>
        <v>4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122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0.26153846153846155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0.50769230769230766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0.75384615384615383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55.000000000000007</v>
      </c>
      <c r="C115" s="8">
        <f t="shared" si="49"/>
        <v>60</v>
      </c>
      <c r="D115" s="8">
        <f t="shared" si="49"/>
        <v>60</v>
      </c>
      <c r="E115" s="8">
        <f t="shared" si="49"/>
        <v>65</v>
      </c>
      <c r="F115" s="8">
        <f t="shared" si="49"/>
        <v>65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75</v>
      </c>
      <c r="C118" s="8">
        <f t="shared" si="52"/>
        <v>80</v>
      </c>
      <c r="D118" s="8">
        <f t="shared" si="52"/>
        <v>80</v>
      </c>
      <c r="E118" s="8">
        <f t="shared" si="52"/>
        <v>85</v>
      </c>
      <c r="F118" s="8">
        <f t="shared" si="52"/>
        <v>85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5.0000000000000044</v>
      </c>
      <c r="C120" s="8">
        <f t="shared" si="53"/>
        <v>9.9999999999999982</v>
      </c>
      <c r="D120" s="8">
        <f t="shared" si="53"/>
        <v>9.9999999999999982</v>
      </c>
      <c r="E120" s="8">
        <f t="shared" si="53"/>
        <v>15.000000000000002</v>
      </c>
      <c r="F120" s="8">
        <f t="shared" si="53"/>
        <v>15.000000000000002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25</v>
      </c>
      <c r="C123" s="8">
        <f t="shared" si="56"/>
        <v>30.000000000000004</v>
      </c>
      <c r="D123" s="8">
        <f t="shared" si="56"/>
        <v>30.000000000000004</v>
      </c>
      <c r="E123" s="8">
        <f t="shared" si="56"/>
        <v>35</v>
      </c>
      <c r="F123" s="8">
        <f t="shared" si="56"/>
        <v>35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3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2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124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1.75</v>
      </c>
      <c r="C227" s="209">
        <f t="shared" si="126"/>
        <v>1.4</v>
      </c>
      <c r="D227" s="209">
        <f t="shared" si="126"/>
        <v>1.1666666666666667</v>
      </c>
      <c r="E227" s="209">
        <f t="shared" si="126"/>
        <v>1</v>
      </c>
      <c r="F227" s="209">
        <f t="shared" si="126"/>
        <v>0.875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</v>
      </c>
      <c r="C229" s="209">
        <f t="shared" si="126"/>
        <v>0.8</v>
      </c>
      <c r="D229" s="209">
        <f t="shared" si="126"/>
        <v>0.66666666666666663</v>
      </c>
      <c r="E229" s="209">
        <f t="shared" si="126"/>
        <v>0.5714285714285714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7</v>
      </c>
      <c r="C243" s="9">
        <f t="shared" si="130"/>
        <v>7</v>
      </c>
      <c r="D243" s="9">
        <f t="shared" si="130"/>
        <v>7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4</v>
      </c>
      <c r="C245" s="9">
        <f t="shared" si="132"/>
        <v>4</v>
      </c>
      <c r="D245" s="9">
        <f t="shared" si="132"/>
        <v>4</v>
      </c>
      <c r="E245" s="9">
        <f t="shared" si="132"/>
        <v>4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6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10</v>
      </c>
      <c r="C255" s="8">
        <f xml:space="preserve"> (Data!$B$44 - C$86 - C$42)</f>
        <v>9</v>
      </c>
      <c r="D255" s="8">
        <f xml:space="preserve"> (Data!$B$44 - D$86 - D$42)</f>
        <v>9</v>
      </c>
      <c r="E255" s="8">
        <f xml:space="preserve"> (Data!$B$44 - E$86 - E$42)</f>
        <v>8</v>
      </c>
      <c r="F255" s="8">
        <f xml:space="preserve"> (Data!$B$44 - F$86 - F$42)</f>
        <v>8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6</v>
      </c>
      <c r="C258" s="8">
        <f xml:space="preserve"> (Data!$B$44 - C$84 - C$42)</f>
        <v>5</v>
      </c>
      <c r="D258" s="8">
        <f xml:space="preserve"> (Data!$B$44 - D$84 - D$42)</f>
        <v>5</v>
      </c>
      <c r="E258" s="8">
        <f xml:space="preserve"> (Data!$B$44 - E$84 - E$42)</f>
        <v>4</v>
      </c>
      <c r="F258" s="8">
        <f xml:space="preserve"> (Data!$B$44 - F$84 - F$42)</f>
        <v>4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20</v>
      </c>
      <c r="C260" s="8">
        <f xml:space="preserve"> (Data!$B$45 - C$86 - C$42)</f>
        <v>19</v>
      </c>
      <c r="D260" s="8">
        <f xml:space="preserve"> (Data!$B$45 - D$86 - D$42)</f>
        <v>19</v>
      </c>
      <c r="E260" s="8">
        <f xml:space="preserve"> (Data!$B$45 - E$86 - E$42)</f>
        <v>18</v>
      </c>
      <c r="F260" s="8">
        <f xml:space="preserve"> (Data!$B$45 - F$86 - F$42)</f>
        <v>18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16</v>
      </c>
      <c r="C263" s="8">
        <f xml:space="preserve"> (Data!$B$45 - C$84 - C$42)</f>
        <v>15</v>
      </c>
      <c r="D263" s="8">
        <f xml:space="preserve"> (Data!$B$45 - D$84 - D$42)</f>
        <v>15</v>
      </c>
      <c r="E263" s="8">
        <f xml:space="preserve"> (Data!$B$45 - E$84 - E$42)</f>
        <v>14</v>
      </c>
      <c r="F263" s="8">
        <f xml:space="preserve"> (Data!$B$45 - F$84 - F$42)</f>
        <v>14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30</v>
      </c>
      <c r="C265" s="8">
        <f xml:space="preserve"> (Data!$B$46 - C$86 - C$42)</f>
        <v>29</v>
      </c>
      <c r="D265" s="8">
        <f xml:space="preserve"> (Data!$B$46 - D$86 - D$42)</f>
        <v>29</v>
      </c>
      <c r="E265" s="8">
        <f xml:space="preserve"> (Data!$B$46 - E$86 - E$42)</f>
        <v>28</v>
      </c>
      <c r="F265" s="8">
        <f xml:space="preserve"> (Data!$B$46 - F$86 - F$42)</f>
        <v>28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26</v>
      </c>
      <c r="C268" s="8">
        <f xml:space="preserve"> (Data!$B$46 - C$84 - C$42)</f>
        <v>25</v>
      </c>
      <c r="D268" s="8">
        <f xml:space="preserve"> (Data!$B$46 - D$84 - D$42)</f>
        <v>25</v>
      </c>
      <c r="E268" s="8">
        <f xml:space="preserve"> (Data!$B$46 - E$84 - E$42)</f>
        <v>24</v>
      </c>
      <c r="F268" s="8">
        <f xml:space="preserve"> (Data!$B$46 - F$84 - F$42)</f>
        <v>24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201" priority="42" operator="equal">
      <formula>-1</formula>
    </cfRule>
    <cfRule type="cellIs" dxfId="200" priority="43" operator="equal">
      <formula>1</formula>
    </cfRule>
  </conditionalFormatting>
  <conditionalFormatting sqref="B197:U204">
    <cfRule type="cellIs" dxfId="199" priority="41" operator="greaterThan">
      <formula>0</formula>
    </cfRule>
  </conditionalFormatting>
  <conditionalFormatting sqref="B190:U195">
    <cfRule type="expression" dxfId="19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197" priority="36" stopIfTrue="1">
      <formula>B224&gt;0.75</formula>
    </cfRule>
    <cfRule type="expression" dxfId="196" priority="37" stopIfTrue="1">
      <formula>B224&gt;0.5</formula>
    </cfRule>
    <cfRule type="expression" dxfId="195" priority="38">
      <formula>B224&lt;=0.5</formula>
    </cfRule>
  </conditionalFormatting>
  <conditionalFormatting sqref="B9:U14">
    <cfRule type="expression" dxfId="194" priority="4">
      <formula>B$7&lt;=$B$5</formula>
    </cfRule>
    <cfRule type="expression" dxfId="193" priority="8">
      <formula>A9&lt;B9</formula>
    </cfRule>
  </conditionalFormatting>
  <conditionalFormatting sqref="B8:U8">
    <cfRule type="cellIs" dxfId="192" priority="6" operator="lessThan">
      <formula>0</formula>
    </cfRule>
    <cfRule type="cellIs" dxfId="191" priority="7" operator="greaterThan">
      <formula>0</formula>
    </cfRule>
  </conditionalFormatting>
  <conditionalFormatting sqref="B25:U25">
    <cfRule type="expression" dxfId="190" priority="2">
      <formula>B$7&lt;=$B$5</formula>
    </cfRule>
    <cfRule type="expression" dxfId="189" priority="9">
      <formula>B24&gt;0</formula>
    </cfRule>
  </conditionalFormatting>
  <conditionalFormatting sqref="B27:U27">
    <cfRule type="expression" dxfId="188" priority="1">
      <formula>B$7&lt;=$B$5</formula>
    </cfRule>
    <cfRule type="expression" dxfId="187" priority="5">
      <formula>B26&gt;0</formula>
    </cfRule>
  </conditionalFormatting>
  <conditionalFormatting sqref="B15:U15">
    <cfRule type="cellIs" dxfId="186" priority="10" operator="lessThan">
      <formula>0</formula>
    </cfRule>
    <cfRule type="cellIs" dxfId="185" priority="11" operator="greaterThan">
      <formula>0</formula>
    </cfRule>
    <cfRule type="cellIs" dxfId="184" priority="12" operator="greaterThan">
      <formula>$C$221</formula>
    </cfRule>
  </conditionalFormatting>
  <conditionalFormatting sqref="C16:U23">
    <cfRule type="expression" dxfId="183" priority="13" stopIfTrue="1">
      <formula>C16&gt;B16</formula>
    </cfRule>
    <cfRule type="expression" dxfId="182" priority="14">
      <formula>C89=1</formula>
    </cfRule>
  </conditionalFormatting>
  <conditionalFormatting sqref="A16:A23">
    <cfRule type="expression" dxfId="181" priority="15" stopIfTrue="1">
      <formula>B89=0</formula>
    </cfRule>
    <cfRule type="expression" dxfId="180" priority="16">
      <formula>$B89=1</formula>
    </cfRule>
  </conditionalFormatting>
  <conditionalFormatting sqref="B16:U23">
    <cfRule type="expression" dxfId="179" priority="3">
      <formula>B$7&lt;=$B$5</formula>
    </cfRule>
    <cfRule type="expression" dxfId="17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topLeftCell="C7" workbookViewId="0">
      <selection activeCell="N27" sqref="N27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96" t="s">
        <v>108</v>
      </c>
      <c r="K25" s="186"/>
      <c r="L25" s="96"/>
      <c r="M25" s="96" t="s">
        <v>36</v>
      </c>
      <c r="N25" s="96"/>
      <c r="O25" s="96"/>
      <c r="P25" s="96" t="s">
        <v>114</v>
      </c>
      <c r="Q25" s="96"/>
      <c r="R25" s="96"/>
      <c r="S25" s="96" t="s">
        <v>165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110</v>
      </c>
      <c r="F27" s="204" t="s">
        <v>109</v>
      </c>
      <c r="G27" s="96" t="s">
        <v>167</v>
      </c>
      <c r="H27" s="187" t="s">
        <v>112</v>
      </c>
      <c r="I27" s="16" t="s">
        <v>215</v>
      </c>
      <c r="J27" s="204" t="s">
        <v>111</v>
      </c>
      <c r="K27" s="96" t="s">
        <v>168</v>
      </c>
      <c r="L27" s="217" t="s">
        <v>107</v>
      </c>
      <c r="M27" s="96" t="s">
        <v>160</v>
      </c>
      <c r="N27" s="96" t="s">
        <v>199</v>
      </c>
      <c r="O27" s="96" t="s">
        <v>169</v>
      </c>
      <c r="P27" s="16" t="s">
        <v>103</v>
      </c>
      <c r="Q27" s="96" t="s">
        <v>209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164</v>
      </c>
      <c r="G28" s="18"/>
      <c r="H28" s="18"/>
      <c r="I28" s="18" t="s">
        <v>216</v>
      </c>
      <c r="J28" s="29"/>
      <c r="K28" s="29"/>
      <c r="L28" s="18" t="s">
        <v>159</v>
      </c>
      <c r="M28" s="18"/>
      <c r="N28" s="18"/>
      <c r="O28" s="18"/>
      <c r="P28" s="18" t="s">
        <v>200</v>
      </c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162</v>
      </c>
      <c r="M29" s="19" t="s">
        <v>161</v>
      </c>
      <c r="Q29" s="19" t="s">
        <v>210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163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122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77" priority="46" operator="equal">
      <formula>-1</formula>
    </cfRule>
    <cfRule type="cellIs" dxfId="176" priority="47" operator="equal">
      <formula>1</formula>
    </cfRule>
  </conditionalFormatting>
  <conditionalFormatting sqref="B197:U204">
    <cfRule type="cellIs" dxfId="175" priority="45" operator="greaterThan">
      <formula>0</formula>
    </cfRule>
  </conditionalFormatting>
  <conditionalFormatting sqref="B190:U195">
    <cfRule type="expression" dxfId="174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73" priority="40" stopIfTrue="1">
      <formula>B224&gt;0.75</formula>
    </cfRule>
    <cfRule type="expression" dxfId="172" priority="41" stopIfTrue="1">
      <formula>B224&gt;0.5</formula>
    </cfRule>
    <cfRule type="expression" dxfId="171" priority="42">
      <formula>B224&lt;=0.5</formula>
    </cfRule>
  </conditionalFormatting>
  <conditionalFormatting sqref="B9:U14">
    <cfRule type="expression" dxfId="170" priority="8">
      <formula>B$7&lt;=$B$5</formula>
    </cfRule>
    <cfRule type="expression" dxfId="169" priority="12">
      <formula>A9&lt;B9</formula>
    </cfRule>
  </conditionalFormatting>
  <conditionalFormatting sqref="B8:U8">
    <cfRule type="cellIs" dxfId="168" priority="10" operator="lessThan">
      <formula>0</formula>
    </cfRule>
    <cfRule type="cellIs" dxfId="167" priority="11" operator="greaterThan">
      <formula>0</formula>
    </cfRule>
  </conditionalFormatting>
  <conditionalFormatting sqref="B27:E27 J27 B25:U25 M27 Q27:R27 O27">
    <cfRule type="expression" dxfId="166" priority="6">
      <formula>B$7&lt;=$B$5</formula>
    </cfRule>
    <cfRule type="expression" dxfId="165" priority="13">
      <formula>B24&gt;0</formula>
    </cfRule>
  </conditionalFormatting>
  <conditionalFormatting sqref="B15:U15">
    <cfRule type="cellIs" dxfId="164" priority="14" operator="lessThan">
      <formula>0</formula>
    </cfRule>
    <cfRule type="cellIs" dxfId="163" priority="15" operator="greaterThan">
      <formula>0</formula>
    </cfRule>
    <cfRule type="cellIs" dxfId="162" priority="16" operator="greaterThan">
      <formula>$C$221</formula>
    </cfRule>
  </conditionalFormatting>
  <conditionalFormatting sqref="C16:U23">
    <cfRule type="expression" dxfId="161" priority="17" stopIfTrue="1">
      <formula>C16&gt;B16</formula>
    </cfRule>
    <cfRule type="expression" dxfId="160" priority="18">
      <formula>C89=1</formula>
    </cfRule>
  </conditionalFormatting>
  <conditionalFormatting sqref="A16:A23">
    <cfRule type="expression" dxfId="159" priority="19" stopIfTrue="1">
      <formula>B89=0</formula>
    </cfRule>
    <cfRule type="expression" dxfId="158" priority="20">
      <formula>$B89=1</formula>
    </cfRule>
  </conditionalFormatting>
  <conditionalFormatting sqref="B16:U23">
    <cfRule type="expression" dxfId="157" priority="7">
      <formula>B$7&lt;=$B$5</formula>
    </cfRule>
    <cfRule type="expression" dxfId="156" priority="21" stopIfTrue="1">
      <formula>B89=0</formula>
    </cfRule>
  </conditionalFormatting>
  <conditionalFormatting sqref="S27">
    <cfRule type="expression" dxfId="155" priority="76">
      <formula>F$7&lt;=$B$5</formula>
    </cfRule>
    <cfRule type="expression" dxfId="154" priority="77">
      <formula>F26&gt;0</formula>
    </cfRule>
  </conditionalFormatting>
  <conditionalFormatting sqref="T27">
    <cfRule type="expression" dxfId="153" priority="3">
      <formula>G$7&lt;=$B$5</formula>
    </cfRule>
    <cfRule type="expression" dxfId="152" priority="4">
      <formula>G26&gt;0</formula>
    </cfRule>
  </conditionalFormatting>
  <conditionalFormatting sqref="G27">
    <cfRule type="expression" dxfId="151" priority="80">
      <formula>L$7&lt;=$B$5</formula>
    </cfRule>
    <cfRule type="expression" dxfId="150" priority="81">
      <formula>L26&gt;0</formula>
    </cfRule>
  </conditionalFormatting>
  <conditionalFormatting sqref="F27 H27 K27">
    <cfRule type="expression" dxfId="149" priority="84">
      <formula>I$7&lt;=$B$5</formula>
    </cfRule>
    <cfRule type="expression" dxfId="148" priority="85">
      <formula>I26&gt;0</formula>
    </cfRule>
  </conditionalFormatting>
  <conditionalFormatting sqref="N27">
    <cfRule type="expression" dxfId="1" priority="88">
      <formula>P$7&lt;=$B$5</formula>
    </cfRule>
    <cfRule type="expression" dxfId="0" priority="89">
      <formula>P26&gt;0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2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120</v>
      </c>
      <c r="N25" s="96"/>
      <c r="O25" s="96"/>
      <c r="P25" s="96" t="s">
        <v>119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124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125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47" priority="42" operator="equal">
      <formula>-1</formula>
    </cfRule>
    <cfRule type="cellIs" dxfId="146" priority="43" operator="equal">
      <formula>1</formula>
    </cfRule>
  </conditionalFormatting>
  <conditionalFormatting sqref="B197:U204">
    <cfRule type="cellIs" dxfId="145" priority="41" operator="greaterThan">
      <formula>0</formula>
    </cfRule>
  </conditionalFormatting>
  <conditionalFormatting sqref="B190:U195">
    <cfRule type="expression" dxfId="144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43" priority="36" stopIfTrue="1">
      <formula>B224&gt;0.75</formula>
    </cfRule>
    <cfRule type="expression" dxfId="142" priority="37" stopIfTrue="1">
      <formula>B224&gt;0.5</formula>
    </cfRule>
    <cfRule type="expression" dxfId="141" priority="38">
      <formula>B224&lt;=0.5</formula>
    </cfRule>
  </conditionalFormatting>
  <conditionalFormatting sqref="B9:U14">
    <cfRule type="expression" dxfId="140" priority="4">
      <formula>B$7&lt;=$B$5</formula>
    </cfRule>
    <cfRule type="expression" dxfId="139" priority="8">
      <formula>A9&lt;B9</formula>
    </cfRule>
  </conditionalFormatting>
  <conditionalFormatting sqref="B8:U8">
    <cfRule type="cellIs" dxfId="138" priority="6" operator="lessThan">
      <formula>0</formula>
    </cfRule>
    <cfRule type="cellIs" dxfId="137" priority="7" operator="greaterThan">
      <formula>0</formula>
    </cfRule>
  </conditionalFormatting>
  <conditionalFormatting sqref="B25:U25">
    <cfRule type="expression" dxfId="136" priority="2">
      <formula>B$7&lt;=$B$5</formula>
    </cfRule>
    <cfRule type="expression" dxfId="135" priority="9">
      <formula>B24&gt;0</formula>
    </cfRule>
  </conditionalFormatting>
  <conditionalFormatting sqref="B27:U27">
    <cfRule type="expression" dxfId="134" priority="1">
      <formula>B$7&lt;=$B$5</formula>
    </cfRule>
    <cfRule type="expression" dxfId="133" priority="5">
      <formula>B26&gt;0</formula>
    </cfRule>
  </conditionalFormatting>
  <conditionalFormatting sqref="B15:U15">
    <cfRule type="cellIs" dxfId="132" priority="10" operator="lessThan">
      <formula>0</formula>
    </cfRule>
    <cfRule type="cellIs" dxfId="131" priority="11" operator="greaterThan">
      <formula>0</formula>
    </cfRule>
    <cfRule type="cellIs" dxfId="130" priority="12" operator="greaterThan">
      <formula>$C$221</formula>
    </cfRule>
  </conditionalFormatting>
  <conditionalFormatting sqref="C16:U23">
    <cfRule type="expression" dxfId="129" priority="13" stopIfTrue="1">
      <formula>C16&gt;B16</formula>
    </cfRule>
    <cfRule type="expression" dxfId="128" priority="14">
      <formula>C89=1</formula>
    </cfRule>
  </conditionalFormatting>
  <conditionalFormatting sqref="A16:A23">
    <cfRule type="expression" dxfId="127" priority="15" stopIfTrue="1">
      <formula>B89=0</formula>
    </cfRule>
    <cfRule type="expression" dxfId="126" priority="16">
      <formula>$B89=1</formula>
    </cfRule>
  </conditionalFormatting>
  <conditionalFormatting sqref="B16:U23">
    <cfRule type="expression" dxfId="125" priority="3">
      <formula>B$7&lt;=$B$5</formula>
    </cfRule>
    <cfRule type="expression" dxfId="124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topLeftCell="A7" workbookViewId="0">
      <selection activeCell="I10" sqref="I1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158</v>
      </c>
      <c r="M25" s="96" t="s">
        <v>166</v>
      </c>
      <c r="N25" s="96" t="s">
        <v>170</v>
      </c>
      <c r="O25" s="96" t="s">
        <v>171</v>
      </c>
      <c r="P25" s="96" t="s">
        <v>100</v>
      </c>
      <c r="Q25" s="96" t="s">
        <v>172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189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>
        <f t="shared" si="7"/>
        <v>2</v>
      </c>
      <c r="O42" s="8">
        <f t="shared" si="7"/>
        <v>2</v>
      </c>
      <c r="P42" s="8">
        <f t="shared" si="7"/>
        <v>2</v>
      </c>
      <c r="Q42" s="8">
        <f t="shared" si="7"/>
        <v>2</v>
      </c>
      <c r="R42" s="8">
        <f t="shared" si="7"/>
        <v>2</v>
      </c>
      <c r="S42" s="8">
        <f t="shared" si="7"/>
        <v>2</v>
      </c>
      <c r="T42" s="8">
        <f t="shared" si="7"/>
        <v>2</v>
      </c>
      <c r="U42" s="8">
        <f t="shared" si="7"/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19</v>
      </c>
      <c r="R46" s="8">
        <f t="shared" si="10"/>
        <v>20</v>
      </c>
      <c r="S46" s="8">
        <f t="shared" si="10"/>
        <v>21</v>
      </c>
      <c r="T46" s="8">
        <f t="shared" si="10"/>
        <v>22</v>
      </c>
      <c r="U46" s="8">
        <f t="shared" si="10"/>
        <v>23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>
        <f t="shared" si="14"/>
        <v>0.11834319526627218</v>
      </c>
      <c r="O53" s="89">
        <f t="shared" si="14"/>
        <v>0.11538461538461539</v>
      </c>
      <c r="P53" s="89">
        <f t="shared" si="14"/>
        <v>0.11282051282051282</v>
      </c>
      <c r="Q53" s="89">
        <f t="shared" si="14"/>
        <v>0.11057692307692307</v>
      </c>
      <c r="R53" s="89">
        <f t="shared" si="14"/>
        <v>0.10859728506787331</v>
      </c>
      <c r="S53" s="89">
        <f t="shared" si="14"/>
        <v>0.10683760683760683</v>
      </c>
      <c r="T53" s="89">
        <f t="shared" si="14"/>
        <v>0.10526315789473684</v>
      </c>
      <c r="U53" s="89">
        <f t="shared" si="14"/>
        <v>0.10384615384615385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>
        <f t="shared" si="15"/>
        <v>0.14792899408284024</v>
      </c>
      <c r="O54" s="89">
        <f t="shared" si="15"/>
        <v>0.14285714285714285</v>
      </c>
      <c r="P54" s="89">
        <f t="shared" si="15"/>
        <v>0.13846153846153847</v>
      </c>
      <c r="Q54" s="89">
        <f t="shared" si="15"/>
        <v>0.13461538461538461</v>
      </c>
      <c r="R54" s="89">
        <f t="shared" si="15"/>
        <v>0.13122171945701358</v>
      </c>
      <c r="S54" s="89">
        <f t="shared" si="15"/>
        <v>0.12820512820512819</v>
      </c>
      <c r="T54" s="89">
        <f t="shared" si="15"/>
        <v>0.12550607287449392</v>
      </c>
      <c r="U54" s="89">
        <f t="shared" si="15"/>
        <v>0.12307692307692308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>
        <f t="shared" si="16"/>
        <v>0.16568047337278108</v>
      </c>
      <c r="O55" s="90">
        <f t="shared" si="16"/>
        <v>0.15934065934065933</v>
      </c>
      <c r="P55" s="90">
        <f t="shared" si="16"/>
        <v>0.15384615384615385</v>
      </c>
      <c r="Q55" s="90">
        <f t="shared" si="16"/>
        <v>0.14903846153846154</v>
      </c>
      <c r="R55" s="90">
        <f t="shared" si="16"/>
        <v>0.14479638009049775</v>
      </c>
      <c r="S55" s="90">
        <f t="shared" si="16"/>
        <v>0.14102564102564102</v>
      </c>
      <c r="T55" s="90">
        <f t="shared" si="16"/>
        <v>0.13765182186234817</v>
      </c>
      <c r="U55" s="90">
        <f t="shared" si="16"/>
        <v>0.13461538461538461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>
        <f t="shared" si="17"/>
        <v>0.31952662721893493</v>
      </c>
      <c r="O56" s="90">
        <f t="shared" si="17"/>
        <v>0.30769230769230771</v>
      </c>
      <c r="P56" s="90">
        <f t="shared" si="17"/>
        <v>0.29743589743589743</v>
      </c>
      <c r="Q56" s="90">
        <f t="shared" si="17"/>
        <v>0.28846153846153844</v>
      </c>
      <c r="R56" s="90">
        <f t="shared" si="17"/>
        <v>0.28054298642533937</v>
      </c>
      <c r="S56" s="90">
        <f t="shared" si="17"/>
        <v>0.27350427350427353</v>
      </c>
      <c r="T56" s="90">
        <f t="shared" si="17"/>
        <v>0.26720647773279355</v>
      </c>
      <c r="U56" s="90">
        <f t="shared" si="17"/>
        <v>0.26153846153846155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>
        <f t="shared" si="18"/>
        <v>0.47337278106508873</v>
      </c>
      <c r="O57" s="90">
        <f t="shared" si="18"/>
        <v>0.45604395604395603</v>
      </c>
      <c r="P57" s="90">
        <f t="shared" si="18"/>
        <v>0.44102564102564101</v>
      </c>
      <c r="Q57" s="90">
        <f t="shared" si="18"/>
        <v>0.42788461538461536</v>
      </c>
      <c r="R57" s="90">
        <f t="shared" si="18"/>
        <v>0.41628959276018102</v>
      </c>
      <c r="S57" s="90">
        <f t="shared" si="18"/>
        <v>0.40598290598290598</v>
      </c>
      <c r="T57" s="90">
        <f t="shared" si="18"/>
        <v>0.39676113360323889</v>
      </c>
      <c r="U57" s="90">
        <f t="shared" si="18"/>
        <v>0.38846153846153847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xml:space="preserve"> P80 + IF(Q25="Tough",1,0) +  IF(Q25="Tough++",1,0)</f>
        <v>1</v>
      </c>
      <c r="R80" s="8">
        <f t="shared" si="33"/>
        <v>1</v>
      </c>
      <c r="S80" s="8">
        <f xml:space="preserve"> R80 + IF(S25="Tough",1,0) +  IF(S25="Tough++",1,0)</f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xml:space="preserve"> P81 + IF(Q25="Empathy",1,0)</f>
        <v>0</v>
      </c>
      <c r="R81" s="8">
        <f t="shared" si="34"/>
        <v>0</v>
      </c>
      <c r="S81" s="8">
        <f xml:space="preserve"> R81 + IF(S25="Empathy",1,0)</f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>
        <f t="shared" si="49"/>
        <v>65</v>
      </c>
      <c r="O115" s="8">
        <f t="shared" si="49"/>
        <v>70</v>
      </c>
      <c r="P115" s="8">
        <f t="shared" si="49"/>
        <v>70</v>
      </c>
      <c r="Q115" s="8">
        <f t="shared" si="49"/>
        <v>75</v>
      </c>
      <c r="R115" s="8">
        <f t="shared" si="49"/>
        <v>75</v>
      </c>
      <c r="S115" s="8">
        <f t="shared" si="49"/>
        <v>75</v>
      </c>
      <c r="T115" s="8">
        <f t="shared" si="49"/>
        <v>80</v>
      </c>
      <c r="U115" s="8">
        <f t="shared" si="49"/>
        <v>80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>
        <f t="shared" si="50"/>
        <v>75</v>
      </c>
      <c r="O116" s="8">
        <f t="shared" si="50"/>
        <v>75</v>
      </c>
      <c r="P116" s="8">
        <f t="shared" si="50"/>
        <v>80</v>
      </c>
      <c r="Q116" s="8">
        <f t="shared" si="50"/>
        <v>80</v>
      </c>
      <c r="R116" s="8">
        <f t="shared" si="50"/>
        <v>85</v>
      </c>
      <c r="S116" s="8">
        <f t="shared" si="50"/>
        <v>85</v>
      </c>
      <c r="T116" s="8">
        <f t="shared" si="50"/>
        <v>90</v>
      </c>
      <c r="U116" s="8">
        <f t="shared" si="50"/>
        <v>90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>
        <f t="shared" si="51"/>
        <v>75</v>
      </c>
      <c r="O117" s="8">
        <f t="shared" si="51"/>
        <v>75</v>
      </c>
      <c r="P117" s="8">
        <f t="shared" si="51"/>
        <v>80</v>
      </c>
      <c r="Q117" s="8">
        <f t="shared" si="51"/>
        <v>80</v>
      </c>
      <c r="R117" s="8">
        <f t="shared" si="51"/>
        <v>85</v>
      </c>
      <c r="S117" s="8">
        <f t="shared" si="51"/>
        <v>85</v>
      </c>
      <c r="T117" s="8">
        <f t="shared" si="51"/>
        <v>90</v>
      </c>
      <c r="U117" s="8">
        <f t="shared" si="51"/>
        <v>90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>
        <f t="shared" si="52"/>
        <v>75</v>
      </c>
      <c r="O118" s="8">
        <f t="shared" si="52"/>
        <v>75</v>
      </c>
      <c r="P118" s="8">
        <f t="shared" si="52"/>
        <v>80</v>
      </c>
      <c r="Q118" s="8">
        <f t="shared" si="52"/>
        <v>80</v>
      </c>
      <c r="R118" s="8">
        <f t="shared" si="52"/>
        <v>85</v>
      </c>
      <c r="S118" s="8">
        <f t="shared" si="52"/>
        <v>85</v>
      </c>
      <c r="T118" s="8">
        <f t="shared" si="52"/>
        <v>90</v>
      </c>
      <c r="U118" s="8">
        <f t="shared" si="52"/>
        <v>90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>
        <f t="shared" si="53"/>
        <v>15.000000000000002</v>
      </c>
      <c r="O120" s="8">
        <f t="shared" si="53"/>
        <v>19.999999999999996</v>
      </c>
      <c r="P120" s="8">
        <f t="shared" si="53"/>
        <v>19.999999999999996</v>
      </c>
      <c r="Q120" s="8">
        <f t="shared" si="53"/>
        <v>25</v>
      </c>
      <c r="R120" s="8">
        <f t="shared" si="53"/>
        <v>25</v>
      </c>
      <c r="S120" s="8">
        <f t="shared" si="53"/>
        <v>25</v>
      </c>
      <c r="T120" s="8">
        <f t="shared" si="53"/>
        <v>30.000000000000004</v>
      </c>
      <c r="U120" s="8">
        <f t="shared" si="53"/>
        <v>30.000000000000004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>
        <f t="shared" si="54"/>
        <v>25</v>
      </c>
      <c r="O121" s="8">
        <f t="shared" si="54"/>
        <v>25</v>
      </c>
      <c r="P121" s="8">
        <f t="shared" si="54"/>
        <v>30.000000000000004</v>
      </c>
      <c r="Q121" s="8">
        <f t="shared" si="54"/>
        <v>30.000000000000004</v>
      </c>
      <c r="R121" s="8">
        <f t="shared" si="54"/>
        <v>35</v>
      </c>
      <c r="S121" s="8">
        <f t="shared" si="54"/>
        <v>35</v>
      </c>
      <c r="T121" s="8">
        <f t="shared" si="54"/>
        <v>40</v>
      </c>
      <c r="U121" s="8">
        <f t="shared" si="54"/>
        <v>40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>
        <f t="shared" si="55"/>
        <v>25</v>
      </c>
      <c r="O122" s="8">
        <f t="shared" si="55"/>
        <v>25</v>
      </c>
      <c r="P122" s="8">
        <f t="shared" si="55"/>
        <v>30.000000000000004</v>
      </c>
      <c r="Q122" s="8">
        <f t="shared" si="55"/>
        <v>30.000000000000004</v>
      </c>
      <c r="R122" s="8">
        <f t="shared" si="55"/>
        <v>35</v>
      </c>
      <c r="S122" s="8">
        <f t="shared" si="55"/>
        <v>35</v>
      </c>
      <c r="T122" s="8">
        <f t="shared" si="55"/>
        <v>40</v>
      </c>
      <c r="U122" s="8">
        <f t="shared" si="55"/>
        <v>40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>
        <f t="shared" si="56"/>
        <v>25</v>
      </c>
      <c r="O123" s="8">
        <f t="shared" si="56"/>
        <v>25</v>
      </c>
      <c r="P123" s="8">
        <f t="shared" si="56"/>
        <v>30.000000000000004</v>
      </c>
      <c r="Q123" s="8">
        <f t="shared" si="56"/>
        <v>30.000000000000004</v>
      </c>
      <c r="R123" s="8">
        <f t="shared" si="56"/>
        <v>35</v>
      </c>
      <c r="S123" s="8">
        <f t="shared" si="56"/>
        <v>35</v>
      </c>
      <c r="T123" s="8">
        <f t="shared" si="56"/>
        <v>40</v>
      </c>
      <c r="U123" s="8">
        <f t="shared" si="56"/>
        <v>40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0</v>
      </c>
      <c r="S125" s="8">
        <f t="shared" si="57"/>
        <v>0</v>
      </c>
      <c r="T125" s="8">
        <f t="shared" si="57"/>
        <v>0</v>
      </c>
      <c r="U125" s="8">
        <f t="shared" si="57"/>
        <v>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0</v>
      </c>
      <c r="O126" s="8">
        <f t="shared" si="58"/>
        <v>0</v>
      </c>
      <c r="P126" s="8">
        <f t="shared" si="58"/>
        <v>0</v>
      </c>
      <c r="Q126" s="8">
        <f t="shared" si="58"/>
        <v>0</v>
      </c>
      <c r="R126" s="8">
        <f t="shared" si="58"/>
        <v>0</v>
      </c>
      <c r="S126" s="8">
        <f t="shared" si="58"/>
        <v>0</v>
      </c>
      <c r="T126" s="8">
        <f t="shared" si="58"/>
        <v>0</v>
      </c>
      <c r="U126" s="8">
        <f t="shared" si="58"/>
        <v>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0</v>
      </c>
      <c r="O127" s="8">
        <f t="shared" si="59"/>
        <v>0</v>
      </c>
      <c r="P127" s="8">
        <f t="shared" si="59"/>
        <v>0</v>
      </c>
      <c r="Q127" s="8">
        <f t="shared" si="59"/>
        <v>0</v>
      </c>
      <c r="R127" s="8">
        <f t="shared" si="59"/>
        <v>0</v>
      </c>
      <c r="S127" s="8">
        <f t="shared" si="59"/>
        <v>0</v>
      </c>
      <c r="T127" s="8">
        <f t="shared" si="59"/>
        <v>0</v>
      </c>
      <c r="U127" s="8">
        <f t="shared" si="59"/>
        <v>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0</v>
      </c>
      <c r="O128" s="8">
        <f t="shared" si="60"/>
        <v>0</v>
      </c>
      <c r="P128" s="8">
        <f t="shared" si="60"/>
        <v>0</v>
      </c>
      <c r="Q128" s="8">
        <f t="shared" si="60"/>
        <v>0</v>
      </c>
      <c r="R128" s="8">
        <f t="shared" si="60"/>
        <v>0</v>
      </c>
      <c r="S128" s="8">
        <f t="shared" si="60"/>
        <v>0</v>
      </c>
      <c r="T128" s="8">
        <f t="shared" si="60"/>
        <v>0</v>
      </c>
      <c r="U128" s="8">
        <f t="shared" si="60"/>
        <v>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123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31</v>
      </c>
      <c r="R209" s="8">
        <f t="shared" si="115"/>
        <v>32</v>
      </c>
      <c r="S209" s="8">
        <f t="shared" si="115"/>
        <v>33</v>
      </c>
      <c r="T209" s="8">
        <f t="shared" si="115"/>
        <v>34</v>
      </c>
      <c r="U209" s="8">
        <f xml:space="preserve"> 10 + U219 + U46</f>
        <v>35</v>
      </c>
    </row>
    <row r="210" spans="1:21">
      <c r="A210" s="74" t="s">
        <v>124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60</v>
      </c>
      <c r="R210" s="8">
        <f t="shared" si="116"/>
        <v>62</v>
      </c>
      <c r="S210" s="8">
        <f t="shared" si="116"/>
        <v>64</v>
      </c>
      <c r="T210" s="8">
        <f t="shared" si="116"/>
        <v>66</v>
      </c>
      <c r="U210" s="8">
        <f xml:space="preserve"> 20 + U219 + 2*U46</f>
        <v>68</v>
      </c>
    </row>
    <row r="211" spans="1:21">
      <c r="A211" s="74" t="s">
        <v>125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89</v>
      </c>
      <c r="R211" s="8">
        <f t="shared" si="117"/>
        <v>92</v>
      </c>
      <c r="S211" s="8">
        <f t="shared" si="117"/>
        <v>95</v>
      </c>
      <c r="T211" s="8">
        <f t="shared" si="117"/>
        <v>98</v>
      </c>
      <c r="U211" s="8">
        <f xml:space="preserve"> 30 + U219 + 3*U46</f>
        <v>101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>
        <f t="shared" si="126"/>
        <v>0.125</v>
      </c>
      <c r="O227" s="209">
        <f t="shared" si="126"/>
        <v>0.11764705882352941</v>
      </c>
      <c r="P227" s="209">
        <f t="shared" si="126"/>
        <v>0.1111111111111111</v>
      </c>
      <c r="Q227" s="209">
        <f t="shared" si="126"/>
        <v>0.10526315789473684</v>
      </c>
      <c r="R227" s="209">
        <f t="shared" si="126"/>
        <v>0.1</v>
      </c>
      <c r="S227" s="209">
        <f t="shared" si="126"/>
        <v>9.5238095238095233E-2</v>
      </c>
      <c r="T227" s="209">
        <f t="shared" si="126"/>
        <v>9.0909090909090912E-2</v>
      </c>
      <c r="U227" s="209">
        <f t="shared" si="126"/>
        <v>8.6956521739130432E-2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</v>
      </c>
      <c r="R231" s="209">
        <f t="shared" si="126"/>
        <v>1</v>
      </c>
      <c r="S231" s="209">
        <f t="shared" si="126"/>
        <v>1</v>
      </c>
      <c r="T231" s="209">
        <f t="shared" si="126"/>
        <v>1</v>
      </c>
      <c r="U231" s="209">
        <f t="shared" si="126"/>
        <v>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>
        <f xml:space="preserve"> (Data!$B$44 - N$86 - N$42)</f>
        <v>8</v>
      </c>
      <c r="O255" s="8">
        <f xml:space="preserve"> (Data!$B$44 - O$86 - O$42)</f>
        <v>7</v>
      </c>
      <c r="P255" s="8">
        <f xml:space="preserve"> (Data!$B$44 - P$86 - P$42)</f>
        <v>7</v>
      </c>
      <c r="Q255" s="8">
        <f xml:space="preserve"> (Data!$B$44 - Q$86 - Q$42)</f>
        <v>6</v>
      </c>
      <c r="R255" s="8">
        <f xml:space="preserve"> (Data!$B$44 - R$86 - R$42)</f>
        <v>6</v>
      </c>
      <c r="S255" s="8">
        <f xml:space="preserve"> (Data!$B$44 - S$86 - S$42)</f>
        <v>6</v>
      </c>
      <c r="T255" s="8">
        <f xml:space="preserve"> (Data!$B$44 - T$86 - T$42)</f>
        <v>5</v>
      </c>
      <c r="U255" s="8">
        <f xml:space="preserve"> (Data!$B$44 - U$86 - U$42)</f>
        <v>5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>
        <f xml:space="preserve"> (Data!$B$44 - N$85 - N$42)</f>
        <v>6</v>
      </c>
      <c r="O256" s="8">
        <f xml:space="preserve"> (Data!$B$44 - O$85 - O$42)</f>
        <v>6</v>
      </c>
      <c r="P256" s="8">
        <f xml:space="preserve"> (Data!$B$44 - P$85 - P$42)</f>
        <v>5</v>
      </c>
      <c r="Q256" s="8">
        <f xml:space="preserve"> (Data!$B$44 - Q$85 - Q$42)</f>
        <v>5</v>
      </c>
      <c r="R256" s="8">
        <f xml:space="preserve"> (Data!$B$44 - R$85 - R$42)</f>
        <v>4</v>
      </c>
      <c r="S256" s="8">
        <f xml:space="preserve"> (Data!$B$44 - S$85 - S$42)</f>
        <v>4</v>
      </c>
      <c r="T256" s="8">
        <f xml:space="preserve"> (Data!$B$44 - T$85 - T$42)</f>
        <v>3</v>
      </c>
      <c r="U256" s="8">
        <f xml:space="preserve"> (Data!$B$44 - U$85 - U$42)</f>
        <v>3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>
        <f xml:space="preserve"> (Data!$B$44 - N$85 - N$42)</f>
        <v>6</v>
      </c>
      <c r="O257" s="8">
        <f xml:space="preserve"> (Data!$B$44 - O$85 - O$42)</f>
        <v>6</v>
      </c>
      <c r="P257" s="8">
        <f xml:space="preserve"> (Data!$B$44 - P$85 - P$42)</f>
        <v>5</v>
      </c>
      <c r="Q257" s="8">
        <f xml:space="preserve"> (Data!$B$44 - Q$85 - Q$42)</f>
        <v>5</v>
      </c>
      <c r="R257" s="8">
        <f xml:space="preserve"> (Data!$B$44 - R$85 - R$42)</f>
        <v>4</v>
      </c>
      <c r="S257" s="8">
        <f xml:space="preserve"> (Data!$B$44 - S$85 - S$42)</f>
        <v>4</v>
      </c>
      <c r="T257" s="8">
        <f xml:space="preserve"> (Data!$B$44 - T$85 - T$42)</f>
        <v>3</v>
      </c>
      <c r="U257" s="8">
        <f xml:space="preserve"> (Data!$B$44 - U$85 - U$42)</f>
        <v>3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>
        <f xml:space="preserve"> (Data!$B$44 - N$84 - N$42)</f>
        <v>6</v>
      </c>
      <c r="O258" s="8">
        <f xml:space="preserve"> (Data!$B$44 - O$84 - O$42)</f>
        <v>6</v>
      </c>
      <c r="P258" s="8">
        <f xml:space="preserve"> (Data!$B$44 - P$84 - P$42)</f>
        <v>5</v>
      </c>
      <c r="Q258" s="8">
        <f xml:space="preserve"> (Data!$B$44 - Q$84 - Q$42)</f>
        <v>5</v>
      </c>
      <c r="R258" s="8">
        <f xml:space="preserve"> (Data!$B$44 - R$84 - R$42)</f>
        <v>4</v>
      </c>
      <c r="S258" s="8">
        <f xml:space="preserve"> (Data!$B$44 - S$84 - S$42)</f>
        <v>4</v>
      </c>
      <c r="T258" s="8">
        <f xml:space="preserve"> (Data!$B$44 - T$84 - T$42)</f>
        <v>3</v>
      </c>
      <c r="U258" s="8">
        <f xml:space="preserve"> (Data!$B$44 - U$84 - U$42)</f>
        <v>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>
        <f xml:space="preserve"> (Data!$B$45 - N$86 - N$42)</f>
        <v>18</v>
      </c>
      <c r="O260" s="8">
        <f xml:space="preserve"> (Data!$B$45 - O$86 - O$42)</f>
        <v>17</v>
      </c>
      <c r="P260" s="8">
        <f xml:space="preserve"> (Data!$B$45 - P$86 - P$42)</f>
        <v>17</v>
      </c>
      <c r="Q260" s="8">
        <f xml:space="preserve"> (Data!$B$45 - Q$86 - Q$42)</f>
        <v>16</v>
      </c>
      <c r="R260" s="8">
        <f xml:space="preserve"> (Data!$B$45 - R$86 - R$42)</f>
        <v>16</v>
      </c>
      <c r="S260" s="8">
        <f xml:space="preserve"> (Data!$B$45 - S$86 - S$42)</f>
        <v>16</v>
      </c>
      <c r="T260" s="8">
        <f xml:space="preserve"> (Data!$B$45 - T$86 - T$42)</f>
        <v>15</v>
      </c>
      <c r="U260" s="8">
        <f xml:space="preserve"> (Data!$B$45 - U$86 - U$42)</f>
        <v>15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>
        <f xml:space="preserve"> (Data!$B$45 - N$85 - N$42)</f>
        <v>16</v>
      </c>
      <c r="O261" s="8">
        <f xml:space="preserve"> (Data!$B$45 - O$85 - O$42)</f>
        <v>16</v>
      </c>
      <c r="P261" s="8">
        <f xml:space="preserve"> (Data!$B$45 - P$85 - P$42)</f>
        <v>15</v>
      </c>
      <c r="Q261" s="8">
        <f xml:space="preserve"> (Data!$B$45 - Q$85 - Q$42)</f>
        <v>15</v>
      </c>
      <c r="R261" s="8">
        <f xml:space="preserve"> (Data!$B$45 - R$85 - R$42)</f>
        <v>14</v>
      </c>
      <c r="S261" s="8">
        <f xml:space="preserve"> (Data!$B$45 - S$85 - S$42)</f>
        <v>14</v>
      </c>
      <c r="T261" s="8">
        <f xml:space="preserve"> (Data!$B$45 - T$85 - T$42)</f>
        <v>13</v>
      </c>
      <c r="U261" s="8">
        <f xml:space="preserve"> (Data!$B$45 - U$85 - U$42)</f>
        <v>13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>
        <f xml:space="preserve"> (Data!$B$45 - N$85 - N$42)</f>
        <v>16</v>
      </c>
      <c r="O262" s="8">
        <f xml:space="preserve"> (Data!$B$45 - O$85 - O$42)</f>
        <v>16</v>
      </c>
      <c r="P262" s="8">
        <f xml:space="preserve"> (Data!$B$45 - P$85 - P$42)</f>
        <v>15</v>
      </c>
      <c r="Q262" s="8">
        <f xml:space="preserve"> (Data!$B$45 - Q$85 - Q$42)</f>
        <v>15</v>
      </c>
      <c r="R262" s="8">
        <f xml:space="preserve"> (Data!$B$45 - R$85 - R$42)</f>
        <v>14</v>
      </c>
      <c r="S262" s="8">
        <f xml:space="preserve"> (Data!$B$45 - S$85 - S$42)</f>
        <v>14</v>
      </c>
      <c r="T262" s="8">
        <f xml:space="preserve"> (Data!$B$45 - T$85 - T$42)</f>
        <v>13</v>
      </c>
      <c r="U262" s="8">
        <f xml:space="preserve"> (Data!$B$45 - U$85 - U$42)</f>
        <v>13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>
        <f xml:space="preserve"> (Data!$B$45 - N$84 - N$42)</f>
        <v>16</v>
      </c>
      <c r="O263" s="8">
        <f xml:space="preserve"> (Data!$B$45 - O$84 - O$42)</f>
        <v>16</v>
      </c>
      <c r="P263" s="8">
        <f xml:space="preserve"> (Data!$B$45 - P$84 - P$42)</f>
        <v>15</v>
      </c>
      <c r="Q263" s="8">
        <f xml:space="preserve"> (Data!$B$45 - Q$84 - Q$42)</f>
        <v>15</v>
      </c>
      <c r="R263" s="8">
        <f xml:space="preserve"> (Data!$B$45 - R$84 - R$42)</f>
        <v>14</v>
      </c>
      <c r="S263" s="8">
        <f xml:space="preserve"> (Data!$B$45 - S$84 - S$42)</f>
        <v>14</v>
      </c>
      <c r="T263" s="8">
        <f xml:space="preserve"> (Data!$B$45 - T$84 - T$42)</f>
        <v>13</v>
      </c>
      <c r="U263" s="8">
        <f xml:space="preserve"> (Data!$B$45 - U$84 - U$42)</f>
        <v>13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>
        <f xml:space="preserve"> (Data!$B$46 - N$86 - N$42)</f>
        <v>28</v>
      </c>
      <c r="O265" s="8">
        <f xml:space="preserve"> (Data!$B$46 - O$86 - O$42)</f>
        <v>27</v>
      </c>
      <c r="P265" s="8">
        <f xml:space="preserve"> (Data!$B$46 - P$86 - P$42)</f>
        <v>27</v>
      </c>
      <c r="Q265" s="8">
        <f xml:space="preserve"> (Data!$B$46 - Q$86 - Q$42)</f>
        <v>26</v>
      </c>
      <c r="R265" s="8">
        <f xml:space="preserve"> (Data!$B$46 - R$86 - R$42)</f>
        <v>26</v>
      </c>
      <c r="S265" s="8">
        <f xml:space="preserve"> (Data!$B$46 - S$86 - S$42)</f>
        <v>26</v>
      </c>
      <c r="T265" s="8">
        <f xml:space="preserve"> (Data!$B$46 - T$86 - T$42)</f>
        <v>25</v>
      </c>
      <c r="U265" s="8">
        <f xml:space="preserve"> (Data!$B$46 - U$86 - U$42)</f>
        <v>25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>
        <f xml:space="preserve"> (Data!$B$46 - N$85 - N$42)</f>
        <v>26</v>
      </c>
      <c r="O266" s="8">
        <f xml:space="preserve"> (Data!$B$46 - O$85 - O$42)</f>
        <v>26</v>
      </c>
      <c r="P266" s="8">
        <f xml:space="preserve"> (Data!$B$46 - P$85 - P$42)</f>
        <v>25</v>
      </c>
      <c r="Q266" s="8">
        <f xml:space="preserve"> (Data!$B$46 - Q$85 - Q$42)</f>
        <v>25</v>
      </c>
      <c r="R266" s="8">
        <f xml:space="preserve"> (Data!$B$46 - R$85 - R$42)</f>
        <v>24</v>
      </c>
      <c r="S266" s="8">
        <f xml:space="preserve"> (Data!$B$46 - S$85 - S$42)</f>
        <v>24</v>
      </c>
      <c r="T266" s="8">
        <f xml:space="preserve"> (Data!$B$46 - T$85 - T$42)</f>
        <v>23</v>
      </c>
      <c r="U266" s="8">
        <f xml:space="preserve"> (Data!$B$46 - U$85 - U$42)</f>
        <v>23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>
        <f xml:space="preserve"> (Data!$B$46 - N$85 - N$42)</f>
        <v>26</v>
      </c>
      <c r="O267" s="8">
        <f xml:space="preserve"> (Data!$B$46 - O$85 - O$42)</f>
        <v>26</v>
      </c>
      <c r="P267" s="8">
        <f xml:space="preserve"> (Data!$B$46 - P$85 - P$42)</f>
        <v>25</v>
      </c>
      <c r="Q267" s="8">
        <f xml:space="preserve"> (Data!$B$46 - Q$85 - Q$42)</f>
        <v>25</v>
      </c>
      <c r="R267" s="8">
        <f xml:space="preserve"> (Data!$B$46 - R$85 - R$42)</f>
        <v>24</v>
      </c>
      <c r="S267" s="8">
        <f xml:space="preserve"> (Data!$B$46 - S$85 - S$42)</f>
        <v>24</v>
      </c>
      <c r="T267" s="8">
        <f xml:space="preserve"> (Data!$B$46 - T$85 - T$42)</f>
        <v>23</v>
      </c>
      <c r="U267" s="8">
        <f xml:space="preserve"> (Data!$B$46 - U$85 - U$42)</f>
        <v>23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>
        <f xml:space="preserve"> (Data!$B$46 - N$84 - N$42)</f>
        <v>26</v>
      </c>
      <c r="O268" s="8">
        <f xml:space="preserve"> (Data!$B$46 - O$84 - O$42)</f>
        <v>26</v>
      </c>
      <c r="P268" s="8">
        <f xml:space="preserve"> (Data!$B$46 - P$84 - P$42)</f>
        <v>25</v>
      </c>
      <c r="Q268" s="8">
        <f xml:space="preserve"> (Data!$B$46 - Q$84 - Q$42)</f>
        <v>25</v>
      </c>
      <c r="R268" s="8">
        <f xml:space="preserve"> (Data!$B$46 - R$84 - R$42)</f>
        <v>24</v>
      </c>
      <c r="S268" s="8">
        <f xml:space="preserve"> (Data!$B$46 - S$84 - S$42)</f>
        <v>24</v>
      </c>
      <c r="T268" s="8">
        <f xml:space="preserve"> (Data!$B$46 - T$84 - T$42)</f>
        <v>23</v>
      </c>
      <c r="U268" s="8">
        <f xml:space="preserve"> (Data!$B$46 - U$84 - U$42)</f>
        <v>23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23" priority="42" operator="equal">
      <formula>-1</formula>
    </cfRule>
    <cfRule type="cellIs" dxfId="122" priority="43" operator="equal">
      <formula>1</formula>
    </cfRule>
  </conditionalFormatting>
  <conditionalFormatting sqref="B197:U204">
    <cfRule type="cellIs" dxfId="121" priority="41" operator="greaterThan">
      <formula>0</formula>
    </cfRule>
  </conditionalFormatting>
  <conditionalFormatting sqref="B190:U195">
    <cfRule type="expression" dxfId="120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19" priority="36" stopIfTrue="1">
      <formula>B224&gt;0.75</formula>
    </cfRule>
    <cfRule type="expression" dxfId="118" priority="37" stopIfTrue="1">
      <formula>B224&gt;0.5</formula>
    </cfRule>
    <cfRule type="expression" dxfId="117" priority="38">
      <formula>B224&lt;=0.5</formula>
    </cfRule>
  </conditionalFormatting>
  <conditionalFormatting sqref="B9:U14">
    <cfRule type="expression" dxfId="116" priority="4">
      <formula>B$7&lt;=$B$5</formula>
    </cfRule>
    <cfRule type="expression" dxfId="115" priority="8">
      <formula>A9&lt;B9</formula>
    </cfRule>
  </conditionalFormatting>
  <conditionalFormatting sqref="B8:U8">
    <cfRule type="cellIs" dxfId="114" priority="6" operator="lessThan">
      <formula>0</formula>
    </cfRule>
    <cfRule type="cellIs" dxfId="113" priority="7" operator="greaterThan">
      <formula>0</formula>
    </cfRule>
  </conditionalFormatting>
  <conditionalFormatting sqref="B25:U25">
    <cfRule type="expression" dxfId="112" priority="2">
      <formula>B$7&lt;=$B$5</formula>
    </cfRule>
    <cfRule type="expression" dxfId="111" priority="9">
      <formula>B24&gt;0</formula>
    </cfRule>
  </conditionalFormatting>
  <conditionalFormatting sqref="B27:U27">
    <cfRule type="expression" dxfId="110" priority="1">
      <formula>B$7&lt;=$B$5</formula>
    </cfRule>
    <cfRule type="expression" dxfId="109" priority="5">
      <formula>B26&gt;0</formula>
    </cfRule>
  </conditionalFormatting>
  <conditionalFormatting sqref="B15:U15">
    <cfRule type="cellIs" dxfId="108" priority="10" operator="lessThan">
      <formula>0</formula>
    </cfRule>
    <cfRule type="cellIs" dxfId="107" priority="11" operator="greaterThan">
      <formula>0</formula>
    </cfRule>
    <cfRule type="cellIs" dxfId="106" priority="12" operator="greaterThan">
      <formula>$C$221</formula>
    </cfRule>
  </conditionalFormatting>
  <conditionalFormatting sqref="C16:U23">
    <cfRule type="expression" dxfId="105" priority="13" stopIfTrue="1">
      <formula>C16&gt;B16</formula>
    </cfRule>
    <cfRule type="expression" dxfId="104" priority="14">
      <formula>C89=1</formula>
    </cfRule>
  </conditionalFormatting>
  <conditionalFormatting sqref="A16:A23">
    <cfRule type="expression" dxfId="103" priority="15" stopIfTrue="1">
      <formula>B89=0</formula>
    </cfRule>
    <cfRule type="expression" dxfId="102" priority="16">
      <formula>$B89=1</formula>
    </cfRule>
  </conditionalFormatting>
  <conditionalFormatting sqref="B16:U23">
    <cfRule type="expression" dxfId="101" priority="3">
      <formula>B$7&lt;=$B$5</formula>
    </cfRule>
    <cfRule type="expression" dxfId="10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tabSelected="1" topLeftCell="B3" workbookViewId="0">
      <selection activeCell="J26" sqref="J26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190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14</v>
      </c>
      <c r="J9" s="95">
        <v>14</v>
      </c>
      <c r="K9" s="95">
        <v>14</v>
      </c>
      <c r="L9" s="95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3">
        <v>12</v>
      </c>
      <c r="K13" s="23">
        <v>12</v>
      </c>
      <c r="L13" s="23">
        <v>12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191</v>
      </c>
      <c r="I25" s="96"/>
      <c r="J25" s="186" t="s">
        <v>96</v>
      </c>
      <c r="K25" s="186"/>
      <c r="L25" s="96"/>
      <c r="M25" s="96" t="s">
        <v>192</v>
      </c>
      <c r="N25" s="96" t="s">
        <v>176</v>
      </c>
      <c r="O25" s="96"/>
      <c r="P25" s="96" t="s">
        <v>193</v>
      </c>
      <c r="Q25" s="96"/>
      <c r="R25" s="96"/>
      <c r="S25" s="96" t="s">
        <v>177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194</v>
      </c>
      <c r="I27" s="204" t="s">
        <v>195</v>
      </c>
      <c r="J27" s="204" t="s">
        <v>196</v>
      </c>
      <c r="K27" s="187" t="s">
        <v>197</v>
      </c>
      <c r="L27" s="96" t="s">
        <v>182</v>
      </c>
      <c r="M27" s="96" t="s">
        <v>185</v>
      </c>
      <c r="N27" s="96" t="s">
        <v>198</v>
      </c>
      <c r="O27" s="96" t="s">
        <v>188</v>
      </c>
      <c r="P27" s="96" t="s">
        <v>207</v>
      </c>
      <c r="Q27" s="96" t="s">
        <v>208</v>
      </c>
      <c r="R27" s="96" t="s">
        <v>183</v>
      </c>
      <c r="S27" s="96" t="s">
        <v>202</v>
      </c>
      <c r="T27" s="96" t="s">
        <v>201</v>
      </c>
      <c r="U27" s="96" t="s">
        <v>203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2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>
        <f t="shared" si="14"/>
        <v>0.13194444444444445</v>
      </c>
      <c r="N53" s="89">
        <f t="shared" si="14"/>
        <v>0.12820512820512819</v>
      </c>
      <c r="O53" s="89">
        <f t="shared" si="14"/>
        <v>0.125</v>
      </c>
      <c r="P53" s="89">
        <f t="shared" si="14"/>
        <v>0.12222222222222222</v>
      </c>
      <c r="Q53" s="89">
        <f t="shared" si="14"/>
        <v>0.125</v>
      </c>
      <c r="R53" s="89">
        <f t="shared" si="14"/>
        <v>0.12254901960784313</v>
      </c>
      <c r="S53" s="89">
        <f t="shared" si="14"/>
        <v>0.12037037037037036</v>
      </c>
      <c r="T53" s="89">
        <f t="shared" si="14"/>
        <v>0.11842105263157894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>
        <f t="shared" si="15"/>
        <v>0.16666666666666666</v>
      </c>
      <c r="N54" s="89">
        <f t="shared" si="15"/>
        <v>0.16025641025641027</v>
      </c>
      <c r="O54" s="89">
        <f t="shared" si="15"/>
        <v>0.15476190476190477</v>
      </c>
      <c r="P54" s="89">
        <f t="shared" si="15"/>
        <v>0.15</v>
      </c>
      <c r="Q54" s="89">
        <f t="shared" si="15"/>
        <v>0.15104166666666666</v>
      </c>
      <c r="R54" s="89">
        <f t="shared" si="15"/>
        <v>0.14705882352941177</v>
      </c>
      <c r="S54" s="89">
        <f t="shared" si="15"/>
        <v>0.14351851851851852</v>
      </c>
      <c r="T54" s="89">
        <f t="shared" si="15"/>
        <v>0.14035087719298245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>
        <f t="shared" si="16"/>
        <v>0.18055555555555555</v>
      </c>
      <c r="N55" s="90">
        <f t="shared" si="16"/>
        <v>0.17307692307692307</v>
      </c>
      <c r="O55" s="90">
        <f t="shared" si="16"/>
        <v>0.16666666666666666</v>
      </c>
      <c r="P55" s="90">
        <f t="shared" si="16"/>
        <v>0.16111111111111112</v>
      </c>
      <c r="Q55" s="90">
        <f t="shared" si="16"/>
        <v>0.16666666666666666</v>
      </c>
      <c r="R55" s="90">
        <f t="shared" si="16"/>
        <v>0.16176470588235295</v>
      </c>
      <c r="S55" s="90">
        <f t="shared" si="16"/>
        <v>0.15740740740740741</v>
      </c>
      <c r="T55" s="90">
        <f t="shared" si="16"/>
        <v>0.15350877192982457</v>
      </c>
      <c r="U55" s="90">
        <f t="shared" si="16"/>
        <v>0.15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>
        <f t="shared" si="17"/>
        <v>0.35416666666666669</v>
      </c>
      <c r="N56" s="90">
        <f t="shared" si="17"/>
        <v>0.33974358974358976</v>
      </c>
      <c r="O56" s="90">
        <f t="shared" si="17"/>
        <v>0.32738095238095238</v>
      </c>
      <c r="P56" s="90">
        <f t="shared" si="17"/>
        <v>0.31666666666666665</v>
      </c>
      <c r="Q56" s="90">
        <f t="shared" si="17"/>
        <v>0.32291666666666669</v>
      </c>
      <c r="R56" s="90">
        <f t="shared" si="17"/>
        <v>0.31372549019607843</v>
      </c>
      <c r="S56" s="90">
        <f t="shared" si="17"/>
        <v>0.30555555555555558</v>
      </c>
      <c r="T56" s="90">
        <f t="shared" si="17"/>
        <v>0.2982456140350877</v>
      </c>
      <c r="U56" s="90">
        <f t="shared" si="17"/>
        <v>0.29166666666666669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>
        <f t="shared" si="18"/>
        <v>0.52777777777777779</v>
      </c>
      <c r="N57" s="90">
        <f t="shared" si="18"/>
        <v>0.50641025641025639</v>
      </c>
      <c r="O57" s="90">
        <f t="shared" si="18"/>
        <v>0.48809523809523808</v>
      </c>
      <c r="P57" s="90">
        <f t="shared" si="18"/>
        <v>0.47222222222222221</v>
      </c>
      <c r="Q57" s="90">
        <f t="shared" si="18"/>
        <v>0.47916666666666669</v>
      </c>
      <c r="R57" s="90">
        <f t="shared" si="18"/>
        <v>0.46568627450980393</v>
      </c>
      <c r="S57" s="90">
        <f t="shared" si="18"/>
        <v>0.45370370370370372</v>
      </c>
      <c r="T57" s="90">
        <f t="shared" si="18"/>
        <v>0.44298245614035087</v>
      </c>
      <c r="U57" s="90">
        <f t="shared" si="18"/>
        <v>0.43333333333333335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112</v>
      </c>
      <c r="N62" s="82">
        <f t="shared" si="23"/>
        <v>118</v>
      </c>
      <c r="O62" s="82">
        <f t="shared" si="23"/>
        <v>124</v>
      </c>
      <c r="P62" s="82">
        <f t="shared" si="23"/>
        <v>130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>
        <f t="shared" si="50"/>
        <v>75</v>
      </c>
      <c r="N120" s="8">
        <f t="shared" si="50"/>
        <v>80</v>
      </c>
      <c r="O120" s="8">
        <f t="shared" si="50"/>
        <v>90</v>
      </c>
      <c r="P120" s="8">
        <f t="shared" si="50"/>
        <v>95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>
        <f t="shared" si="50"/>
        <v>90</v>
      </c>
      <c r="N121" s="8">
        <f t="shared" si="50"/>
        <v>100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>
        <f t="shared" si="50"/>
        <v>90</v>
      </c>
      <c r="N122" s="8">
        <f t="shared" si="50"/>
        <v>100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>
        <f t="shared" si="50"/>
        <v>85</v>
      </c>
      <c r="N123" s="8">
        <f t="shared" si="50"/>
        <v>95</v>
      </c>
      <c r="O123" s="8">
        <f t="shared" si="50"/>
        <v>100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>
        <f t="shared" si="51"/>
        <v>25</v>
      </c>
      <c r="N125" s="8">
        <f t="shared" si="51"/>
        <v>30.000000000000004</v>
      </c>
      <c r="O125" s="8">
        <f t="shared" si="51"/>
        <v>40</v>
      </c>
      <c r="P125" s="8">
        <f t="shared" si="51"/>
        <v>44.999999999999993</v>
      </c>
      <c r="Q125" s="8">
        <f t="shared" si="51"/>
        <v>60</v>
      </c>
      <c r="R125" s="8">
        <f t="shared" si="51"/>
        <v>70</v>
      </c>
      <c r="S125" s="8">
        <f t="shared" si="51"/>
        <v>75</v>
      </c>
      <c r="T125" s="8">
        <f t="shared" si="51"/>
        <v>85</v>
      </c>
      <c r="U125" s="8">
        <f t="shared" si="51"/>
        <v>90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>
        <f t="shared" si="51"/>
        <v>40</v>
      </c>
      <c r="N126" s="8">
        <f t="shared" si="51"/>
        <v>50</v>
      </c>
      <c r="O126" s="8">
        <f t="shared" si="51"/>
        <v>55.000000000000007</v>
      </c>
      <c r="P126" s="8">
        <f t="shared" si="51"/>
        <v>65</v>
      </c>
      <c r="Q126" s="8">
        <f t="shared" si="51"/>
        <v>75</v>
      </c>
      <c r="R126" s="8">
        <f t="shared" si="51"/>
        <v>85</v>
      </c>
      <c r="S126" s="8">
        <f t="shared" si="51"/>
        <v>90</v>
      </c>
      <c r="T126" s="8">
        <f t="shared" si="51"/>
        <v>100</v>
      </c>
      <c r="U126" s="8">
        <f t="shared" si="51"/>
        <v>100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>
        <f t="shared" si="51"/>
        <v>40</v>
      </c>
      <c r="N127" s="8">
        <f t="shared" si="51"/>
        <v>50</v>
      </c>
      <c r="O127" s="8">
        <f t="shared" si="51"/>
        <v>55.000000000000007</v>
      </c>
      <c r="P127" s="8">
        <f t="shared" si="51"/>
        <v>65</v>
      </c>
      <c r="Q127" s="8">
        <f t="shared" si="51"/>
        <v>75</v>
      </c>
      <c r="R127" s="8">
        <f t="shared" si="51"/>
        <v>85</v>
      </c>
      <c r="S127" s="8">
        <f t="shared" si="51"/>
        <v>90</v>
      </c>
      <c r="T127" s="8">
        <f t="shared" si="51"/>
        <v>100</v>
      </c>
      <c r="U127" s="8">
        <f t="shared" si="51"/>
        <v>100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>
        <f t="shared" si="51"/>
        <v>35</v>
      </c>
      <c r="N128" s="8">
        <f t="shared" si="51"/>
        <v>44.999999999999993</v>
      </c>
      <c r="O128" s="8">
        <f t="shared" si="51"/>
        <v>50</v>
      </c>
      <c r="P128" s="8">
        <f t="shared" si="51"/>
        <v>60</v>
      </c>
      <c r="Q128" s="8">
        <f t="shared" si="51"/>
        <v>70</v>
      </c>
      <c r="R128" s="8">
        <f t="shared" si="51"/>
        <v>80</v>
      </c>
      <c r="S128" s="8">
        <f t="shared" si="51"/>
        <v>85</v>
      </c>
      <c r="T128" s="8">
        <f t="shared" si="51"/>
        <v>95</v>
      </c>
      <c r="U128" s="8">
        <f t="shared" si="51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85</v>
      </c>
      <c r="O132" s="8">
        <f t="shared" si="52"/>
        <v>90</v>
      </c>
      <c r="P132" s="8">
        <f t="shared" si="52"/>
        <v>90</v>
      </c>
      <c r="Q132" s="8">
        <f t="shared" si="52"/>
        <v>95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60</v>
      </c>
      <c r="O137" s="8">
        <f t="shared" si="53"/>
        <v>65</v>
      </c>
      <c r="P137" s="8">
        <f t="shared" si="53"/>
        <v>65</v>
      </c>
      <c r="Q137" s="8">
        <f t="shared" si="53"/>
        <v>70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35</v>
      </c>
      <c r="O142" s="8">
        <f t="shared" si="54"/>
        <v>40</v>
      </c>
      <c r="P142" s="8">
        <f t="shared" si="54"/>
        <v>40</v>
      </c>
      <c r="Q142" s="8">
        <f t="shared" si="54"/>
        <v>44.999999999999993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60</v>
      </c>
      <c r="O149" s="8">
        <f t="shared" si="55"/>
        <v>65</v>
      </c>
      <c r="P149" s="8">
        <f t="shared" si="55"/>
        <v>65</v>
      </c>
      <c r="Q149" s="8">
        <f t="shared" si="55"/>
        <v>70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35</v>
      </c>
      <c r="O154" s="8">
        <f t="shared" si="56"/>
        <v>40</v>
      </c>
      <c r="P154" s="8">
        <f t="shared" si="56"/>
        <v>40</v>
      </c>
      <c r="Q154" s="8">
        <f t="shared" si="56"/>
        <v>44.999999999999993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9.9999999999999982</v>
      </c>
      <c r="O159" s="8">
        <f t="shared" si="57"/>
        <v>15.000000000000002</v>
      </c>
      <c r="P159" s="8">
        <f t="shared" si="57"/>
        <v>15.000000000000002</v>
      </c>
      <c r="Q159" s="8">
        <f t="shared" si="57"/>
        <v>19.999999999999996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9.9999999999999982</v>
      </c>
      <c r="O166" s="8">
        <f t="shared" si="58"/>
        <v>15.000000000000002</v>
      </c>
      <c r="P166" s="8">
        <f t="shared" si="58"/>
        <v>15.000000000000002</v>
      </c>
      <c r="Q166" s="8">
        <f t="shared" si="58"/>
        <v>19.999999999999996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1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1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19</v>
      </c>
      <c r="N207" s="23">
        <f t="shared" si="65"/>
        <v>20</v>
      </c>
      <c r="O207" s="23">
        <f t="shared" si="65"/>
        <v>21</v>
      </c>
      <c r="P207" s="23">
        <f t="shared" si="65"/>
        <v>22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122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24</v>
      </c>
      <c r="N208" s="23">
        <f t="shared" si="66"/>
        <v>25</v>
      </c>
      <c r="O208" s="23">
        <f t="shared" si="66"/>
        <v>26</v>
      </c>
      <c r="P208" s="23">
        <f t="shared" si="66"/>
        <v>27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123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26</v>
      </c>
      <c r="N209" s="8">
        <f t="shared" si="67"/>
        <v>27</v>
      </c>
      <c r="O209" s="8">
        <f t="shared" si="67"/>
        <v>28</v>
      </c>
      <c r="P209" s="8">
        <f t="shared" si="67"/>
        <v>29</v>
      </c>
      <c r="Q209" s="8">
        <f t="shared" si="67"/>
        <v>32</v>
      </c>
      <c r="R209" s="8">
        <f t="shared" si="67"/>
        <v>33</v>
      </c>
      <c r="S209" s="8">
        <f t="shared" si="67"/>
        <v>34</v>
      </c>
      <c r="T209" s="8">
        <f t="shared" si="67"/>
        <v>35</v>
      </c>
      <c r="U209" s="8">
        <f xml:space="preserve"> 10 + U219 + U46</f>
        <v>36</v>
      </c>
    </row>
    <row r="210" spans="1:21">
      <c r="A210" s="74" t="s">
        <v>124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>
        <f t="shared" si="68"/>
        <v>51</v>
      </c>
      <c r="N210" s="8">
        <f t="shared" si="68"/>
        <v>53</v>
      </c>
      <c r="O210" s="8">
        <f t="shared" si="68"/>
        <v>55</v>
      </c>
      <c r="P210" s="8">
        <f t="shared" si="68"/>
        <v>57</v>
      </c>
      <c r="Q210" s="8">
        <f t="shared" si="68"/>
        <v>62</v>
      </c>
      <c r="R210" s="8">
        <f t="shared" si="68"/>
        <v>64</v>
      </c>
      <c r="S210" s="8">
        <f t="shared" si="68"/>
        <v>66</v>
      </c>
      <c r="T210" s="8">
        <f t="shared" si="68"/>
        <v>68</v>
      </c>
      <c r="U210" s="8">
        <f xml:space="preserve"> 20 + U219 + 2*U46</f>
        <v>70</v>
      </c>
    </row>
    <row r="211" spans="1:21">
      <c r="A211" s="74" t="s">
        <v>125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>
        <f t="shared" si="69"/>
        <v>76</v>
      </c>
      <c r="N211" s="8">
        <f t="shared" si="69"/>
        <v>79</v>
      </c>
      <c r="O211" s="8">
        <f t="shared" si="69"/>
        <v>82</v>
      </c>
      <c r="P211" s="8">
        <f t="shared" si="69"/>
        <v>85</v>
      </c>
      <c r="Q211" s="8">
        <f t="shared" si="69"/>
        <v>92</v>
      </c>
      <c r="R211" s="8">
        <f t="shared" si="69"/>
        <v>95</v>
      </c>
      <c r="S211" s="8">
        <f t="shared" si="69"/>
        <v>98</v>
      </c>
      <c r="T211" s="8">
        <f t="shared" si="69"/>
        <v>101</v>
      </c>
      <c r="U211" s="8">
        <f xml:space="preserve"> 30 + U219 + 3*U46</f>
        <v>104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2</v>
      </c>
      <c r="J215" s="21">
        <f t="shared" si="71"/>
        <v>2</v>
      </c>
      <c r="K215" s="21">
        <f t="shared" si="71"/>
        <v>2</v>
      </c>
      <c r="L215" s="21">
        <f t="shared" si="71"/>
        <v>2</v>
      </c>
      <c r="M215" s="21">
        <f t="shared" si="71"/>
        <v>2</v>
      </c>
      <c r="N215" s="21">
        <f t="shared" si="71"/>
        <v>2</v>
      </c>
      <c r="O215" s="21">
        <f t="shared" si="71"/>
        <v>2</v>
      </c>
      <c r="P215" s="21">
        <f t="shared" si="71"/>
        <v>2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1</v>
      </c>
      <c r="N219" s="21">
        <f t="shared" si="71"/>
        <v>1</v>
      </c>
      <c r="O219" s="21">
        <f t="shared" si="71"/>
        <v>1</v>
      </c>
      <c r="P219" s="21">
        <f t="shared" si="71"/>
        <v>1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>
        <f t="shared" si="73"/>
        <v>1</v>
      </c>
      <c r="N227" s="209">
        <f t="shared" si="73"/>
        <v>1</v>
      </c>
      <c r="O227" s="209">
        <f t="shared" si="73"/>
        <v>1</v>
      </c>
      <c r="P227" s="209">
        <f t="shared" si="73"/>
        <v>1</v>
      </c>
      <c r="Q227" s="209">
        <f t="shared" si="73"/>
        <v>1.0526315789473684</v>
      </c>
      <c r="R227" s="209">
        <f t="shared" si="73"/>
        <v>1.05</v>
      </c>
      <c r="S227" s="209">
        <f t="shared" si="73"/>
        <v>1.0476190476190477</v>
      </c>
      <c r="T227" s="209">
        <f t="shared" si="73"/>
        <v>1.0454545454545454</v>
      </c>
      <c r="U227" s="209">
        <f t="shared" si="73"/>
        <v>1.0434782608695652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>
        <f t="shared" si="73"/>
        <v>6.6666666666666666E-2</v>
      </c>
      <c r="N228" s="209">
        <f t="shared" si="73"/>
        <v>6.25E-2</v>
      </c>
      <c r="O228" s="209">
        <f t="shared" si="73"/>
        <v>5.8823529411764705E-2</v>
      </c>
      <c r="P228" s="209">
        <f t="shared" si="73"/>
        <v>5.5555555555555552E-2</v>
      </c>
      <c r="Q228" s="209">
        <f t="shared" si="73"/>
        <v>5.2631578947368418E-2</v>
      </c>
      <c r="R228" s="209">
        <f t="shared" si="73"/>
        <v>0.05</v>
      </c>
      <c r="S228" s="209">
        <f t="shared" si="73"/>
        <v>4.7619047619047616E-2</v>
      </c>
      <c r="T228" s="209">
        <f t="shared" si="73"/>
        <v>4.5454545454545456E-2</v>
      </c>
      <c r="U228" s="209">
        <f t="shared" si="73"/>
        <v>8.6956521739130432E-2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6.6666666666666666E-2</v>
      </c>
      <c r="N230" s="209">
        <f t="shared" si="73"/>
        <v>6.25E-2</v>
      </c>
      <c r="O230" s="209">
        <f t="shared" si="73"/>
        <v>5.8823529411764705E-2</v>
      </c>
      <c r="P230" s="209">
        <f t="shared" si="73"/>
        <v>5.5555555555555552E-2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>
        <f t="shared" si="73"/>
        <v>1</v>
      </c>
      <c r="N231" s="209">
        <f t="shared" si="73"/>
        <v>1</v>
      </c>
      <c r="O231" s="209">
        <f t="shared" si="73"/>
        <v>1</v>
      </c>
      <c r="P231" s="209">
        <f t="shared" si="73"/>
        <v>1</v>
      </c>
      <c r="Q231" s="209">
        <f t="shared" si="73"/>
        <v>1.0526315789473684</v>
      </c>
      <c r="R231" s="209">
        <f t="shared" si="73"/>
        <v>1.05</v>
      </c>
      <c r="S231" s="209">
        <f t="shared" si="73"/>
        <v>1.0476190476190477</v>
      </c>
      <c r="T231" s="209">
        <f t="shared" si="73"/>
        <v>1.0454545454545454</v>
      </c>
      <c r="U231" s="209">
        <f t="shared" si="73"/>
        <v>1.0434782608695652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15</v>
      </c>
      <c r="N243" s="9">
        <f t="shared" si="77"/>
        <v>16</v>
      </c>
      <c r="O243" s="9">
        <f t="shared" si="77"/>
        <v>17</v>
      </c>
      <c r="P243" s="9">
        <f t="shared" si="77"/>
        <v>18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1</v>
      </c>
      <c r="N246" s="9">
        <f t="shared" si="79"/>
        <v>1</v>
      </c>
      <c r="O246" s="9">
        <f t="shared" si="79"/>
        <v>1</v>
      </c>
      <c r="P246" s="9">
        <f t="shared" si="79"/>
        <v>1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15</v>
      </c>
      <c r="N247" s="9">
        <f t="shared" si="80"/>
        <v>16</v>
      </c>
      <c r="O247" s="9">
        <f t="shared" si="80"/>
        <v>17</v>
      </c>
      <c r="P247" s="9">
        <f t="shared" si="80"/>
        <v>18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>
        <f xml:space="preserve"> (Data!$B$44 - M$86 - M$42)</f>
        <v>-4</v>
      </c>
      <c r="N255" s="8">
        <f xml:space="preserve"> (Data!$B$44 - N$86 - N$42)</f>
        <v>-5</v>
      </c>
      <c r="O255" s="8">
        <f xml:space="preserve"> (Data!$B$44 - O$86 - O$42)</f>
        <v>-7</v>
      </c>
      <c r="P255" s="8">
        <f xml:space="preserve"> (Data!$B$44 - P$86 - P$42)</f>
        <v>-8</v>
      </c>
      <c r="Q255" s="8">
        <f xml:space="preserve"> (Data!$B$44 - Q$86 - Q$42)</f>
        <v>-11</v>
      </c>
      <c r="R255" s="8">
        <f xml:space="preserve"> (Data!$B$44 - R$86 - R$42)</f>
        <v>-13</v>
      </c>
      <c r="S255" s="8">
        <f xml:space="preserve"> (Data!$B$44 - S$86 - S$42)</f>
        <v>-14</v>
      </c>
      <c r="T255" s="8">
        <f xml:space="preserve"> (Data!$B$44 - T$86 - T$42)</f>
        <v>-16</v>
      </c>
      <c r="U255" s="8">
        <f xml:space="preserve"> (Data!$B$44 - U$86 - U$42)</f>
        <v>-17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>
        <f xml:space="preserve"> (Data!$B$44 - M$85 - M$42)</f>
        <v>-7</v>
      </c>
      <c r="N256" s="8">
        <f xml:space="preserve"> (Data!$B$44 - N$85 - N$42)</f>
        <v>-9</v>
      </c>
      <c r="O256" s="8">
        <f xml:space="preserve"> (Data!$B$44 - O$85 - O$42)</f>
        <v>-10</v>
      </c>
      <c r="P256" s="8">
        <f xml:space="preserve"> (Data!$B$44 - P$85 - P$42)</f>
        <v>-12</v>
      </c>
      <c r="Q256" s="8">
        <f xml:space="preserve"> (Data!$B$44 - Q$85 - Q$42)</f>
        <v>-14</v>
      </c>
      <c r="R256" s="8">
        <f xml:space="preserve"> (Data!$B$44 - R$85 - R$42)</f>
        <v>-16</v>
      </c>
      <c r="S256" s="8">
        <f xml:space="preserve"> (Data!$B$44 - S$85 - S$42)</f>
        <v>-17</v>
      </c>
      <c r="T256" s="8">
        <f xml:space="preserve"> (Data!$B$44 - T$85 - T$42)</f>
        <v>-19</v>
      </c>
      <c r="U256" s="8">
        <f xml:space="preserve"> (Data!$B$44 - U$85 - U$42)</f>
        <v>-20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>
        <f xml:space="preserve"> (Data!$B$44 - M$85 - M$42)</f>
        <v>-7</v>
      </c>
      <c r="N257" s="8">
        <f xml:space="preserve"> (Data!$B$44 - N$85 - N$42)</f>
        <v>-9</v>
      </c>
      <c r="O257" s="8">
        <f xml:space="preserve"> (Data!$B$44 - O$85 - O$42)</f>
        <v>-10</v>
      </c>
      <c r="P257" s="8">
        <f xml:space="preserve"> (Data!$B$44 - P$85 - P$42)</f>
        <v>-12</v>
      </c>
      <c r="Q257" s="8">
        <f xml:space="preserve"> (Data!$B$44 - Q$85 - Q$42)</f>
        <v>-14</v>
      </c>
      <c r="R257" s="8">
        <f xml:space="preserve"> (Data!$B$44 - R$85 - R$42)</f>
        <v>-16</v>
      </c>
      <c r="S257" s="8">
        <f xml:space="preserve"> (Data!$B$44 - S$85 - S$42)</f>
        <v>-17</v>
      </c>
      <c r="T257" s="8">
        <f xml:space="preserve"> (Data!$B$44 - T$85 - T$42)</f>
        <v>-19</v>
      </c>
      <c r="U257" s="8">
        <f xml:space="preserve"> (Data!$B$44 - U$85 - U$42)</f>
        <v>-20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>
        <f xml:space="preserve"> (Data!$B$45 - M$86 - M$42)</f>
        <v>6</v>
      </c>
      <c r="N260" s="8">
        <f xml:space="preserve"> (Data!$B$45 - N$86 - N$42)</f>
        <v>5</v>
      </c>
      <c r="O260" s="8">
        <f xml:space="preserve"> (Data!$B$45 - O$86 - O$42)</f>
        <v>3</v>
      </c>
      <c r="P260" s="8">
        <f xml:space="preserve"> (Data!$B$45 - P$86 - P$42)</f>
        <v>2</v>
      </c>
      <c r="Q260" s="8">
        <f xml:space="preserve"> (Data!$B$45 - Q$86 - Q$42)</f>
        <v>-1</v>
      </c>
      <c r="R260" s="8">
        <f xml:space="preserve"> (Data!$B$45 - R$86 - R$42)</f>
        <v>-3</v>
      </c>
      <c r="S260" s="8">
        <f xml:space="preserve"> (Data!$B$45 - S$86 - S$42)</f>
        <v>-4</v>
      </c>
      <c r="T260" s="8">
        <f xml:space="preserve"> (Data!$B$45 - T$86 - T$42)</f>
        <v>-6</v>
      </c>
      <c r="U260" s="8">
        <f xml:space="preserve"> (Data!$B$45 - U$86 - U$42)</f>
        <v>-7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>
        <f xml:space="preserve"> (Data!$B$45 - M$85 - M$42)</f>
        <v>3</v>
      </c>
      <c r="N261" s="8">
        <f xml:space="preserve"> (Data!$B$45 - N$85 - N$42)</f>
        <v>1</v>
      </c>
      <c r="O261" s="8">
        <f xml:space="preserve"> (Data!$B$45 - O$85 - O$42)</f>
        <v>0</v>
      </c>
      <c r="P261" s="8">
        <f xml:space="preserve"> (Data!$B$45 - P$85 - P$42)</f>
        <v>-2</v>
      </c>
      <c r="Q261" s="8">
        <f xml:space="preserve"> (Data!$B$45 - Q$85 - Q$42)</f>
        <v>-4</v>
      </c>
      <c r="R261" s="8">
        <f xml:space="preserve"> (Data!$B$45 - R$85 - R$42)</f>
        <v>-6</v>
      </c>
      <c r="S261" s="8">
        <f xml:space="preserve"> (Data!$B$45 - S$85 - S$42)</f>
        <v>-7</v>
      </c>
      <c r="T261" s="8">
        <f xml:space="preserve"> (Data!$B$45 - T$85 - T$42)</f>
        <v>-9</v>
      </c>
      <c r="U261" s="8">
        <f xml:space="preserve"> (Data!$B$45 - U$85 - U$42)</f>
        <v>-10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>
        <f xml:space="preserve"> (Data!$B$45 - M$85 - M$42)</f>
        <v>3</v>
      </c>
      <c r="N262" s="8">
        <f xml:space="preserve"> (Data!$B$45 - N$85 - N$42)</f>
        <v>1</v>
      </c>
      <c r="O262" s="8">
        <f xml:space="preserve"> (Data!$B$45 - O$85 - O$42)</f>
        <v>0</v>
      </c>
      <c r="P262" s="8">
        <f xml:space="preserve"> (Data!$B$45 - P$85 - P$42)</f>
        <v>-2</v>
      </c>
      <c r="Q262" s="8">
        <f xml:space="preserve"> (Data!$B$45 - Q$85 - Q$42)</f>
        <v>-4</v>
      </c>
      <c r="R262" s="8">
        <f xml:space="preserve"> (Data!$B$45 - R$85 - R$42)</f>
        <v>-6</v>
      </c>
      <c r="S262" s="8">
        <f xml:space="preserve"> (Data!$B$45 - S$85 - S$42)</f>
        <v>-7</v>
      </c>
      <c r="T262" s="8">
        <f xml:space="preserve"> (Data!$B$45 - T$85 - T$42)</f>
        <v>-9</v>
      </c>
      <c r="U262" s="8">
        <f xml:space="preserve"> (Data!$B$45 - U$85 - U$42)</f>
        <v>-10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>
        <f xml:space="preserve"> (Data!$B$46 - M$86 - M$42)</f>
        <v>16</v>
      </c>
      <c r="N265" s="8">
        <f xml:space="preserve"> (Data!$B$46 - N$86 - N$42)</f>
        <v>15</v>
      </c>
      <c r="O265" s="8">
        <f xml:space="preserve"> (Data!$B$46 - O$86 - O$42)</f>
        <v>13</v>
      </c>
      <c r="P265" s="8">
        <f xml:space="preserve"> (Data!$B$46 - P$86 - P$42)</f>
        <v>12</v>
      </c>
      <c r="Q265" s="8">
        <f xml:space="preserve"> (Data!$B$46 - Q$86 - Q$42)</f>
        <v>9</v>
      </c>
      <c r="R265" s="8">
        <f xml:space="preserve"> (Data!$B$46 - R$86 - R$42)</f>
        <v>7</v>
      </c>
      <c r="S265" s="8">
        <f xml:space="preserve"> (Data!$B$46 - S$86 - S$42)</f>
        <v>6</v>
      </c>
      <c r="T265" s="8">
        <f xml:space="preserve"> (Data!$B$46 - T$86 - T$42)</f>
        <v>4</v>
      </c>
      <c r="U265" s="8">
        <f xml:space="preserve"> (Data!$B$46 - U$86 - U$42)</f>
        <v>3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>
        <f xml:space="preserve"> (Data!$B$46 - M$85 - M$42)</f>
        <v>13</v>
      </c>
      <c r="N266" s="8">
        <f xml:space="preserve"> (Data!$B$46 - N$85 - N$42)</f>
        <v>11</v>
      </c>
      <c r="O266" s="8">
        <f xml:space="preserve"> (Data!$B$46 - O$85 - O$42)</f>
        <v>10</v>
      </c>
      <c r="P266" s="8">
        <f xml:space="preserve"> (Data!$B$46 - P$85 - P$42)</f>
        <v>8</v>
      </c>
      <c r="Q266" s="8">
        <f xml:space="preserve"> (Data!$B$46 - Q$85 - Q$42)</f>
        <v>6</v>
      </c>
      <c r="R266" s="8">
        <f xml:space="preserve"> (Data!$B$46 - R$85 - R$42)</f>
        <v>4</v>
      </c>
      <c r="S266" s="8">
        <f xml:space="preserve"> (Data!$B$46 - S$85 - S$42)</f>
        <v>3</v>
      </c>
      <c r="T266" s="8">
        <f xml:space="preserve"> (Data!$B$46 - T$85 - T$42)</f>
        <v>1</v>
      </c>
      <c r="U266" s="8">
        <f xml:space="preserve"> (Data!$B$46 - U$85 - U$42)</f>
        <v>0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>
        <f xml:space="preserve"> (Data!$B$46 - M$85 - M$42)</f>
        <v>13</v>
      </c>
      <c r="N267" s="8">
        <f xml:space="preserve"> (Data!$B$46 - N$85 - N$42)</f>
        <v>11</v>
      </c>
      <c r="O267" s="8">
        <f xml:space="preserve"> (Data!$B$46 - O$85 - O$42)</f>
        <v>10</v>
      </c>
      <c r="P267" s="8">
        <f xml:space="preserve"> (Data!$B$46 - P$85 - P$42)</f>
        <v>8</v>
      </c>
      <c r="Q267" s="8">
        <f xml:space="preserve"> (Data!$B$46 - Q$85 - Q$42)</f>
        <v>6</v>
      </c>
      <c r="R267" s="8">
        <f xml:space="preserve"> (Data!$B$46 - R$85 - R$42)</f>
        <v>4</v>
      </c>
      <c r="S267" s="8">
        <f xml:space="preserve"> (Data!$B$46 - S$85 - S$42)</f>
        <v>3</v>
      </c>
      <c r="T267" s="8">
        <f xml:space="preserve"> (Data!$B$46 - T$85 - T$42)</f>
        <v>1</v>
      </c>
      <c r="U267" s="8">
        <f xml:space="preserve"> (Data!$B$46 - U$85 - U$42)</f>
        <v>0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4</v>
      </c>
      <c r="O272" s="8">
        <f xml:space="preserve"> (Data!$C$44 - O$86 - O$40)</f>
        <v>3</v>
      </c>
      <c r="P272" s="8">
        <f xml:space="preserve"> (Data!$C$44 - P$86 - P$40)</f>
        <v>3</v>
      </c>
      <c r="Q272" s="8">
        <f xml:space="preserve"> (Data!$C$44 - Q$86 - Q$40)</f>
        <v>2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9</v>
      </c>
      <c r="O277" s="8">
        <f xml:space="preserve"> (Data!$C$45 - O$86 - O$40)</f>
        <v>8</v>
      </c>
      <c r="P277" s="8">
        <f xml:space="preserve"> (Data!$C$45 - P$86 - P$40)</f>
        <v>8</v>
      </c>
      <c r="Q277" s="8">
        <f xml:space="preserve"> (Data!$C$45 - Q$86 - Q$40)</f>
        <v>7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14</v>
      </c>
      <c r="O282" s="8">
        <f xml:space="preserve"> (Data!$C$46 - O$86 - O$40)</f>
        <v>13</v>
      </c>
      <c r="P282" s="8">
        <f xml:space="preserve"> (Data!$C$46 - P$86 - P$40)</f>
        <v>13</v>
      </c>
      <c r="Q282" s="8">
        <f xml:space="preserve"> (Data!$C$46 - Q$86 - Q$40)</f>
        <v>12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9</v>
      </c>
      <c r="O289" s="8">
        <f xml:space="preserve"> (Data!$D$44 - O$86 - O$40)</f>
        <v>8</v>
      </c>
      <c r="P289" s="8">
        <f xml:space="preserve"> (Data!$D$44 - P$86 - P$40)</f>
        <v>8</v>
      </c>
      <c r="Q289" s="8">
        <f xml:space="preserve"> (Data!$D$44 - Q$86 - Q$40)</f>
        <v>7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14</v>
      </c>
      <c r="O294" s="8">
        <f xml:space="preserve"> (Data!$D$45 - O$86 - O$40)</f>
        <v>13</v>
      </c>
      <c r="P294" s="8">
        <f xml:space="preserve"> (Data!$D$45 - P$86 - P$40)</f>
        <v>13</v>
      </c>
      <c r="Q294" s="8">
        <f xml:space="preserve"> (Data!$D$45 - Q$86 - Q$40)</f>
        <v>12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19</v>
      </c>
      <c r="O299" s="8">
        <f xml:space="preserve"> (Data!$D$46 - O$86 - O$40)</f>
        <v>18</v>
      </c>
      <c r="P299" s="8">
        <f xml:space="preserve"> (Data!$D$46 - P$86 - P$40)</f>
        <v>18</v>
      </c>
      <c r="Q299" s="8">
        <f xml:space="preserve"> (Data!$D$46 - Q$86 - Q$40)</f>
        <v>17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19</v>
      </c>
      <c r="O306" s="8">
        <f xml:space="preserve"> (Data!$E$44 - O$86 - O$40)</f>
        <v>18</v>
      </c>
      <c r="P306" s="8">
        <f xml:space="preserve"> (Data!$E$44 - P$86 - P$40)</f>
        <v>18</v>
      </c>
      <c r="Q306" s="8">
        <f xml:space="preserve"> (Data!$E$44 - Q$86 - Q$40)</f>
        <v>17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24</v>
      </c>
      <c r="O311" s="8">
        <f xml:space="preserve"> (Data!$E$45 - O$86 - O$40)</f>
        <v>23</v>
      </c>
      <c r="P311" s="8">
        <f xml:space="preserve"> (Data!$E$45 - P$86 - P$40)</f>
        <v>23</v>
      </c>
      <c r="Q311" s="8">
        <f xml:space="preserve"> (Data!$E$45 - Q$86 - Q$40)</f>
        <v>22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29</v>
      </c>
      <c r="O316" s="8">
        <f xml:space="preserve"> (Data!$E$46 - O$86 - O$40)</f>
        <v>28</v>
      </c>
      <c r="P316" s="8">
        <f xml:space="preserve"> (Data!$E$46 - P$86 - P$40)</f>
        <v>28</v>
      </c>
      <c r="Q316" s="8">
        <f xml:space="preserve"> (Data!$E$46 - Q$86 - Q$40)</f>
        <v>27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51" priority="15" operator="equal">
      <formula>-1</formula>
    </cfRule>
    <cfRule type="cellIs" dxfId="50" priority="16" operator="equal">
      <formula>1</formula>
    </cfRule>
  </conditionalFormatting>
  <conditionalFormatting sqref="B197:U204">
    <cfRule type="cellIs" dxfId="49" priority="14" operator="greaterThan">
      <formula>0</formula>
    </cfRule>
  </conditionalFormatting>
  <conditionalFormatting sqref="B9:U14">
    <cfRule type="expression" dxfId="48" priority="4">
      <formula>B$7&lt;=$B$5</formula>
    </cfRule>
    <cfRule type="expression" dxfId="47" priority="13">
      <formula>A9&lt;B9</formula>
    </cfRule>
  </conditionalFormatting>
  <conditionalFormatting sqref="B190:U195">
    <cfRule type="expression" dxfId="46" priority="12">
      <formula>A190&lt;B190</formula>
    </cfRule>
  </conditionalFormatting>
  <conditionalFormatting sqref="B8:U8">
    <cfRule type="cellIs" dxfId="45" priority="10" operator="lessThan">
      <formula>0</formula>
    </cfRule>
    <cfRule type="cellIs" dxfId="44" priority="11" operator="greaterThan">
      <formula>0</formula>
    </cfRule>
  </conditionalFormatting>
  <conditionalFormatting sqref="B25:U25">
    <cfRule type="expression" dxfId="43" priority="2">
      <formula>B$7&lt;=$B$5</formula>
    </cfRule>
    <cfRule type="expression" dxfId="42" priority="21">
      <formula>B24&gt;0</formula>
    </cfRule>
  </conditionalFormatting>
  <conditionalFormatting sqref="B27:U27">
    <cfRule type="expression" dxfId="41" priority="1">
      <formula>B$7&lt;=$B$5</formula>
    </cfRule>
    <cfRule type="expression" dxfId="40" priority="9">
      <formula>B26&gt;0</formula>
    </cfRule>
  </conditionalFormatting>
  <conditionalFormatting sqref="B15:U15">
    <cfRule type="cellIs" dxfId="39" priority="22" operator="lessThan">
      <formula>0</formula>
    </cfRule>
    <cfRule type="cellIs" dxfId="38" priority="23" operator="greaterThan">
      <formula>0</formula>
    </cfRule>
    <cfRule type="cellIs" dxfId="37" priority="24" operator="greaterThan">
      <formula>$C$221</formula>
    </cfRule>
  </conditionalFormatting>
  <conditionalFormatting sqref="B16:U23">
    <cfRule type="expression" dxfId="36" priority="25" stopIfTrue="1">
      <formula>B16&gt;A16</formula>
    </cfRule>
    <cfRule type="expression" dxfId="35" priority="26">
      <formula>B89=1</formula>
    </cfRule>
  </conditionalFormatting>
  <conditionalFormatting sqref="A16:A23">
    <cfRule type="expression" dxfId="34" priority="27" stopIfTrue="1">
      <formula>B89=0</formula>
    </cfRule>
    <cfRule type="expression" dxfId="33" priority="28">
      <formula>$B89=1</formula>
    </cfRule>
  </conditionalFormatting>
  <conditionalFormatting sqref="B16:U23">
    <cfRule type="expression" dxfId="32" priority="3">
      <formula>B$7&lt;=$B$5</formula>
    </cfRule>
    <cfRule type="expression" dxfId="31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30" priority="5" stopIfTrue="1">
      <formula>B224&gt;0.75</formula>
    </cfRule>
    <cfRule type="expression" dxfId="29" priority="6" stopIfTrue="1">
      <formula>B224&gt;0.5</formula>
    </cfRule>
    <cfRule type="expression" dxfId="28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opLeftCell="A2" workbookViewId="0">
      <selection activeCell="Q44" sqref="Q44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152</v>
      </c>
    </row>
    <row r="2" spans="1:97" ht="139.05000000000001" customHeight="1">
      <c r="A2" s="12"/>
    </row>
    <row r="3" spans="1:97" ht="23.25">
      <c r="A3" s="62" t="s">
        <v>19</v>
      </c>
      <c r="B3" s="91" t="s">
        <v>148</v>
      </c>
      <c r="C3" s="91" t="s">
        <v>148</v>
      </c>
      <c r="D3" s="91" t="s">
        <v>148</v>
      </c>
      <c r="E3" s="91" t="s">
        <v>148</v>
      </c>
      <c r="F3" s="91" t="s">
        <v>148</v>
      </c>
      <c r="G3" s="91" t="s">
        <v>148</v>
      </c>
      <c r="H3" s="91" t="s">
        <v>148</v>
      </c>
      <c r="I3" s="91" t="s">
        <v>148</v>
      </c>
      <c r="J3" s="91" t="s">
        <v>148</v>
      </c>
      <c r="K3" s="91" t="s">
        <v>148</v>
      </c>
      <c r="L3" s="91" t="s">
        <v>148</v>
      </c>
      <c r="M3" s="91" t="s">
        <v>148</v>
      </c>
      <c r="N3" s="91" t="s">
        <v>148</v>
      </c>
      <c r="O3" s="91" t="s">
        <v>148</v>
      </c>
      <c r="P3" s="91" t="s">
        <v>148</v>
      </c>
      <c r="Q3" s="91" t="s">
        <v>148</v>
      </c>
      <c r="R3" s="91" t="s">
        <v>148</v>
      </c>
      <c r="S3" s="91" t="s">
        <v>148</v>
      </c>
      <c r="T3" s="91" t="s">
        <v>148</v>
      </c>
      <c r="U3" s="91" t="s">
        <v>148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99">
        <v>5</v>
      </c>
      <c r="K17" s="20">
        <v>5</v>
      </c>
      <c r="L17" s="172">
        <v>5</v>
      </c>
      <c r="M17" s="20">
        <v>5</v>
      </c>
      <c r="N17" s="20">
        <v>5</v>
      </c>
      <c r="O17" s="20">
        <v>5</v>
      </c>
      <c r="P17" s="20">
        <v>5</v>
      </c>
      <c r="Q17" s="20">
        <v>5</v>
      </c>
      <c r="R17" s="20">
        <v>5</v>
      </c>
      <c r="S17" s="20">
        <v>5</v>
      </c>
      <c r="T17" s="20">
        <v>5</v>
      </c>
      <c r="U17" s="20">
        <v>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7</v>
      </c>
      <c r="I21" s="20">
        <v>8</v>
      </c>
      <c r="J21" s="99">
        <v>9</v>
      </c>
      <c r="K21" s="20">
        <v>10</v>
      </c>
      <c r="L21" s="172">
        <v>11</v>
      </c>
      <c r="M21" s="20">
        <v>12</v>
      </c>
      <c r="N21" s="20">
        <v>13</v>
      </c>
      <c r="O21" s="20">
        <v>14</v>
      </c>
      <c r="P21" s="20">
        <v>15</v>
      </c>
      <c r="Q21" s="20">
        <v>16</v>
      </c>
      <c r="R21" s="20">
        <v>17</v>
      </c>
      <c r="S21" s="20">
        <v>18</v>
      </c>
      <c r="T21" s="20">
        <v>19</v>
      </c>
      <c r="U21" s="20">
        <v>20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7</v>
      </c>
      <c r="I40" s="8">
        <f t="shared" si="5"/>
        <v>7</v>
      </c>
      <c r="J40" s="8">
        <f t="shared" si="5"/>
        <v>7</v>
      </c>
      <c r="K40" s="8">
        <f t="shared" si="5"/>
        <v>7</v>
      </c>
      <c r="L40" s="8">
        <f t="shared" si="5"/>
        <v>7</v>
      </c>
      <c r="M40" s="8">
        <f t="shared" si="5"/>
        <v>7</v>
      </c>
      <c r="N40" s="8">
        <f t="shared" si="5"/>
        <v>7</v>
      </c>
      <c r="O40" s="8">
        <f t="shared" si="5"/>
        <v>7</v>
      </c>
      <c r="P40" s="8">
        <f t="shared" si="5"/>
        <v>7</v>
      </c>
      <c r="Q40" s="8">
        <f t="shared" si="5"/>
        <v>7</v>
      </c>
      <c r="R40" s="8">
        <f t="shared" si="5"/>
        <v>7</v>
      </c>
      <c r="S40" s="8">
        <f t="shared" si="5"/>
        <v>7</v>
      </c>
      <c r="T40" s="8">
        <f t="shared" si="5"/>
        <v>7</v>
      </c>
      <c r="U40" s="8">
        <f t="shared" si="5"/>
        <v>7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122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123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95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90</v>
      </c>
      <c r="I135" s="8">
        <f t="shared" si="64"/>
        <v>95</v>
      </c>
      <c r="J135" s="26">
        <f t="shared" si="64"/>
        <v>95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70</v>
      </c>
      <c r="I137" s="8">
        <f t="shared" si="65"/>
        <v>75</v>
      </c>
      <c r="J137" s="26">
        <f t="shared" si="65"/>
        <v>75</v>
      </c>
      <c r="K137" s="8">
        <f t="shared" si="65"/>
        <v>80</v>
      </c>
      <c r="L137" s="28">
        <f t="shared" si="65"/>
        <v>85</v>
      </c>
      <c r="M137" s="8">
        <f t="shared" si="65"/>
        <v>85</v>
      </c>
      <c r="N137" s="8">
        <f t="shared" si="65"/>
        <v>85</v>
      </c>
      <c r="O137" s="8">
        <f t="shared" si="65"/>
        <v>90</v>
      </c>
      <c r="P137" s="8">
        <f t="shared" si="65"/>
        <v>90</v>
      </c>
      <c r="Q137" s="8">
        <f t="shared" si="65"/>
        <v>95</v>
      </c>
      <c r="R137" s="8">
        <f t="shared" si="65"/>
        <v>95</v>
      </c>
      <c r="S137" s="8">
        <f t="shared" si="65"/>
        <v>95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65</v>
      </c>
      <c r="I140" s="8">
        <f t="shared" si="68"/>
        <v>70</v>
      </c>
      <c r="J140" s="26">
        <f t="shared" si="68"/>
        <v>70</v>
      </c>
      <c r="K140" s="8">
        <f t="shared" si="68"/>
        <v>80</v>
      </c>
      <c r="L140" s="28">
        <f t="shared" si="68"/>
        <v>85</v>
      </c>
      <c r="M140" s="8">
        <f t="shared" si="68"/>
        <v>85</v>
      </c>
      <c r="N140" s="8">
        <f t="shared" si="68"/>
        <v>95</v>
      </c>
      <c r="O140" s="8">
        <f t="shared" si="68"/>
        <v>95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44.999999999999993</v>
      </c>
      <c r="I142" s="8">
        <f t="shared" si="69"/>
        <v>50</v>
      </c>
      <c r="J142" s="26">
        <f t="shared" si="69"/>
        <v>50</v>
      </c>
      <c r="K142" s="8">
        <f t="shared" si="69"/>
        <v>55.000000000000007</v>
      </c>
      <c r="L142" s="28">
        <f t="shared" si="69"/>
        <v>60</v>
      </c>
      <c r="M142" s="8">
        <f t="shared" si="69"/>
        <v>60</v>
      </c>
      <c r="N142" s="8">
        <f t="shared" si="69"/>
        <v>60</v>
      </c>
      <c r="O142" s="8">
        <f t="shared" si="69"/>
        <v>65</v>
      </c>
      <c r="P142" s="8">
        <f t="shared" si="69"/>
        <v>65</v>
      </c>
      <c r="Q142" s="8">
        <f t="shared" si="69"/>
        <v>70</v>
      </c>
      <c r="R142" s="8">
        <f t="shared" si="69"/>
        <v>70</v>
      </c>
      <c r="S142" s="8">
        <f t="shared" si="69"/>
        <v>70</v>
      </c>
      <c r="T142" s="8">
        <f t="shared" si="69"/>
        <v>75</v>
      </c>
      <c r="U142" s="8">
        <f t="shared" si="69"/>
        <v>75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40</v>
      </c>
      <c r="I145" s="8">
        <f t="shared" si="72"/>
        <v>44.999999999999993</v>
      </c>
      <c r="J145" s="26">
        <f t="shared" si="72"/>
        <v>44.999999999999993</v>
      </c>
      <c r="K145" s="8">
        <f t="shared" si="72"/>
        <v>55.000000000000007</v>
      </c>
      <c r="L145" s="28">
        <f t="shared" si="72"/>
        <v>60</v>
      </c>
      <c r="M145" s="8">
        <f t="shared" si="72"/>
        <v>60</v>
      </c>
      <c r="N145" s="8">
        <f t="shared" si="72"/>
        <v>70</v>
      </c>
      <c r="O145" s="8">
        <f t="shared" si="72"/>
        <v>70</v>
      </c>
      <c r="P145" s="8">
        <f t="shared" si="72"/>
        <v>75</v>
      </c>
      <c r="Q145" s="8">
        <f t="shared" si="72"/>
        <v>75</v>
      </c>
      <c r="R145" s="8">
        <f t="shared" si="72"/>
        <v>80</v>
      </c>
      <c r="S145" s="8">
        <f t="shared" si="72"/>
        <v>80</v>
      </c>
      <c r="T145" s="8">
        <f t="shared" si="72"/>
        <v>85</v>
      </c>
      <c r="U145" s="8">
        <f t="shared" si="72"/>
        <v>85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70</v>
      </c>
      <c r="I149" s="8">
        <f t="shared" si="73"/>
        <v>75</v>
      </c>
      <c r="J149" s="26">
        <f t="shared" si="73"/>
        <v>75</v>
      </c>
      <c r="K149" s="8">
        <f t="shared" si="73"/>
        <v>80</v>
      </c>
      <c r="L149" s="28">
        <f t="shared" si="73"/>
        <v>85</v>
      </c>
      <c r="M149" s="8">
        <f t="shared" si="73"/>
        <v>85</v>
      </c>
      <c r="N149" s="8">
        <f t="shared" si="73"/>
        <v>85</v>
      </c>
      <c r="O149" s="8">
        <f t="shared" si="73"/>
        <v>90</v>
      </c>
      <c r="P149" s="8">
        <f t="shared" si="73"/>
        <v>90</v>
      </c>
      <c r="Q149" s="8">
        <f t="shared" si="73"/>
        <v>95</v>
      </c>
      <c r="R149" s="8">
        <f t="shared" si="73"/>
        <v>95</v>
      </c>
      <c r="S149" s="8">
        <f t="shared" si="73"/>
        <v>95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65</v>
      </c>
      <c r="I152" s="8">
        <f t="shared" si="76"/>
        <v>70</v>
      </c>
      <c r="J152" s="26">
        <f t="shared" si="76"/>
        <v>70</v>
      </c>
      <c r="K152" s="8">
        <f t="shared" si="76"/>
        <v>80</v>
      </c>
      <c r="L152" s="28">
        <f t="shared" si="76"/>
        <v>85</v>
      </c>
      <c r="M152" s="8">
        <f t="shared" si="76"/>
        <v>85</v>
      </c>
      <c r="N152" s="8">
        <f t="shared" si="76"/>
        <v>95</v>
      </c>
      <c r="O152" s="8">
        <f t="shared" si="76"/>
        <v>95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44.999999999999993</v>
      </c>
      <c r="I154" s="8">
        <f t="shared" si="77"/>
        <v>50</v>
      </c>
      <c r="J154" s="26">
        <f t="shared" si="77"/>
        <v>50</v>
      </c>
      <c r="K154" s="8">
        <f t="shared" si="77"/>
        <v>55.000000000000007</v>
      </c>
      <c r="L154" s="28">
        <f t="shared" si="77"/>
        <v>60</v>
      </c>
      <c r="M154" s="8">
        <f t="shared" si="77"/>
        <v>60</v>
      </c>
      <c r="N154" s="8">
        <f t="shared" si="77"/>
        <v>60</v>
      </c>
      <c r="O154" s="8">
        <f t="shared" si="77"/>
        <v>65</v>
      </c>
      <c r="P154" s="8">
        <f t="shared" si="77"/>
        <v>65</v>
      </c>
      <c r="Q154" s="8">
        <f t="shared" si="77"/>
        <v>70</v>
      </c>
      <c r="R154" s="8">
        <f t="shared" si="77"/>
        <v>70</v>
      </c>
      <c r="S154" s="8">
        <f t="shared" si="77"/>
        <v>70</v>
      </c>
      <c r="T154" s="8">
        <f t="shared" si="77"/>
        <v>75</v>
      </c>
      <c r="U154" s="8">
        <f t="shared" si="77"/>
        <v>75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40</v>
      </c>
      <c r="I157" s="8">
        <f t="shared" si="80"/>
        <v>44.999999999999993</v>
      </c>
      <c r="J157" s="26">
        <f t="shared" si="80"/>
        <v>44.999999999999993</v>
      </c>
      <c r="K157" s="8">
        <f t="shared" si="80"/>
        <v>55.000000000000007</v>
      </c>
      <c r="L157" s="28">
        <f t="shared" si="80"/>
        <v>60</v>
      </c>
      <c r="M157" s="8">
        <f t="shared" si="80"/>
        <v>60</v>
      </c>
      <c r="N157" s="8">
        <f t="shared" si="80"/>
        <v>70</v>
      </c>
      <c r="O157" s="8">
        <f t="shared" si="80"/>
        <v>70</v>
      </c>
      <c r="P157" s="8">
        <f t="shared" si="80"/>
        <v>75</v>
      </c>
      <c r="Q157" s="8">
        <f t="shared" si="80"/>
        <v>75</v>
      </c>
      <c r="R157" s="8">
        <f t="shared" si="80"/>
        <v>80</v>
      </c>
      <c r="S157" s="8">
        <f t="shared" si="80"/>
        <v>80</v>
      </c>
      <c r="T157" s="8">
        <f t="shared" si="80"/>
        <v>85</v>
      </c>
      <c r="U157" s="8">
        <f t="shared" si="80"/>
        <v>85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19.999999999999996</v>
      </c>
      <c r="I159" s="8">
        <f t="shared" si="81"/>
        <v>25</v>
      </c>
      <c r="J159" s="26">
        <f t="shared" si="81"/>
        <v>25</v>
      </c>
      <c r="K159" s="8">
        <f t="shared" si="81"/>
        <v>30.000000000000004</v>
      </c>
      <c r="L159" s="28">
        <f t="shared" si="81"/>
        <v>35</v>
      </c>
      <c r="M159" s="8">
        <f t="shared" si="81"/>
        <v>35</v>
      </c>
      <c r="N159" s="8">
        <f t="shared" si="81"/>
        <v>35</v>
      </c>
      <c r="O159" s="8">
        <f t="shared" si="81"/>
        <v>40</v>
      </c>
      <c r="P159" s="8">
        <f t="shared" si="81"/>
        <v>40</v>
      </c>
      <c r="Q159" s="8">
        <f t="shared" si="81"/>
        <v>44.999999999999993</v>
      </c>
      <c r="R159" s="8">
        <f t="shared" si="81"/>
        <v>44.999999999999993</v>
      </c>
      <c r="S159" s="8">
        <f t="shared" si="81"/>
        <v>44.999999999999993</v>
      </c>
      <c r="T159" s="8">
        <f t="shared" si="81"/>
        <v>50</v>
      </c>
      <c r="U159" s="8">
        <f t="shared" si="81"/>
        <v>50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15.000000000000002</v>
      </c>
      <c r="I162" s="8">
        <f t="shared" si="84"/>
        <v>19.999999999999996</v>
      </c>
      <c r="J162" s="26">
        <f t="shared" si="84"/>
        <v>19.999999999999996</v>
      </c>
      <c r="K162" s="8">
        <f t="shared" si="84"/>
        <v>30.000000000000004</v>
      </c>
      <c r="L162" s="28">
        <f t="shared" si="84"/>
        <v>35</v>
      </c>
      <c r="M162" s="8">
        <f t="shared" si="84"/>
        <v>35</v>
      </c>
      <c r="N162" s="8">
        <f t="shared" si="84"/>
        <v>44.999999999999993</v>
      </c>
      <c r="O162" s="8">
        <f t="shared" si="84"/>
        <v>44.999999999999993</v>
      </c>
      <c r="P162" s="8">
        <f t="shared" si="84"/>
        <v>50</v>
      </c>
      <c r="Q162" s="8">
        <f t="shared" si="84"/>
        <v>50</v>
      </c>
      <c r="R162" s="8">
        <f t="shared" si="84"/>
        <v>55.000000000000007</v>
      </c>
      <c r="S162" s="8">
        <f t="shared" si="84"/>
        <v>55.000000000000007</v>
      </c>
      <c r="T162" s="8">
        <f t="shared" si="84"/>
        <v>60</v>
      </c>
      <c r="U162" s="8">
        <f t="shared" si="84"/>
        <v>60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19.999999999999996</v>
      </c>
      <c r="I166" s="8">
        <f t="shared" si="85"/>
        <v>25</v>
      </c>
      <c r="J166" s="26">
        <f t="shared" si="85"/>
        <v>25</v>
      </c>
      <c r="K166" s="8">
        <f t="shared" si="85"/>
        <v>30.000000000000004</v>
      </c>
      <c r="L166" s="28">
        <f t="shared" si="85"/>
        <v>35</v>
      </c>
      <c r="M166" s="8">
        <f t="shared" si="85"/>
        <v>35</v>
      </c>
      <c r="N166" s="8">
        <f t="shared" si="85"/>
        <v>35</v>
      </c>
      <c r="O166" s="8">
        <f t="shared" si="85"/>
        <v>40</v>
      </c>
      <c r="P166" s="8">
        <f t="shared" si="85"/>
        <v>40</v>
      </c>
      <c r="Q166" s="8">
        <f t="shared" si="85"/>
        <v>44.999999999999993</v>
      </c>
      <c r="R166" s="8">
        <f t="shared" si="85"/>
        <v>44.999999999999993</v>
      </c>
      <c r="S166" s="8">
        <f t="shared" si="85"/>
        <v>44.999999999999993</v>
      </c>
      <c r="T166" s="8">
        <f t="shared" si="85"/>
        <v>50</v>
      </c>
      <c r="U166" s="8">
        <f t="shared" si="85"/>
        <v>50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15.000000000000002</v>
      </c>
      <c r="I169" s="8">
        <f t="shared" si="88"/>
        <v>19.999999999999996</v>
      </c>
      <c r="J169" s="26">
        <f t="shared" si="88"/>
        <v>19.999999999999996</v>
      </c>
      <c r="K169" s="8">
        <f t="shared" si="88"/>
        <v>30.000000000000004</v>
      </c>
      <c r="L169" s="28">
        <f t="shared" si="88"/>
        <v>35</v>
      </c>
      <c r="M169" s="8">
        <f t="shared" si="88"/>
        <v>35</v>
      </c>
      <c r="N169" s="8">
        <f t="shared" si="88"/>
        <v>44.999999999999993</v>
      </c>
      <c r="O169" s="8">
        <f t="shared" si="88"/>
        <v>44.999999999999993</v>
      </c>
      <c r="P169" s="8">
        <f t="shared" si="88"/>
        <v>50</v>
      </c>
      <c r="Q169" s="8">
        <f t="shared" si="88"/>
        <v>50</v>
      </c>
      <c r="R169" s="8">
        <f t="shared" si="88"/>
        <v>55.000000000000007</v>
      </c>
      <c r="S169" s="8">
        <f t="shared" si="88"/>
        <v>55.000000000000007</v>
      </c>
      <c r="T169" s="8">
        <f t="shared" si="88"/>
        <v>60</v>
      </c>
      <c r="U169" s="8">
        <f t="shared" si="88"/>
        <v>60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5.0000000000000044</v>
      </c>
      <c r="L171" s="28">
        <f t="shared" si="89"/>
        <v>9.9999999999999982</v>
      </c>
      <c r="M171" s="8">
        <f t="shared" si="89"/>
        <v>9.9999999999999982</v>
      </c>
      <c r="N171" s="8">
        <f t="shared" si="89"/>
        <v>9.9999999999999982</v>
      </c>
      <c r="O171" s="8">
        <f t="shared" si="89"/>
        <v>15.000000000000002</v>
      </c>
      <c r="P171" s="8">
        <f t="shared" si="89"/>
        <v>15.000000000000002</v>
      </c>
      <c r="Q171" s="8">
        <f t="shared" si="89"/>
        <v>19.999999999999996</v>
      </c>
      <c r="R171" s="8">
        <f t="shared" si="89"/>
        <v>19.999999999999996</v>
      </c>
      <c r="S171" s="8">
        <f t="shared" si="89"/>
        <v>19.999999999999996</v>
      </c>
      <c r="T171" s="8">
        <f t="shared" si="89"/>
        <v>25</v>
      </c>
      <c r="U171" s="8">
        <f t="shared" si="89"/>
        <v>25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5.0000000000000044</v>
      </c>
      <c r="L174" s="28">
        <f t="shared" si="92"/>
        <v>9.9999999999999982</v>
      </c>
      <c r="M174" s="8">
        <f t="shared" si="92"/>
        <v>9.9999999999999982</v>
      </c>
      <c r="N174" s="8">
        <f t="shared" si="92"/>
        <v>19.999999999999996</v>
      </c>
      <c r="O174" s="8">
        <f t="shared" si="92"/>
        <v>19.999999999999996</v>
      </c>
      <c r="P174" s="8">
        <f t="shared" si="92"/>
        <v>25</v>
      </c>
      <c r="Q174" s="8">
        <f t="shared" si="92"/>
        <v>25</v>
      </c>
      <c r="R174" s="8">
        <f t="shared" si="92"/>
        <v>30.000000000000004</v>
      </c>
      <c r="S174" s="8">
        <f t="shared" si="92"/>
        <v>30.000000000000004</v>
      </c>
      <c r="T174" s="8">
        <f t="shared" si="92"/>
        <v>35</v>
      </c>
      <c r="U174" s="8">
        <f t="shared" si="92"/>
        <v>35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5.0000000000000044</v>
      </c>
      <c r="S179" s="8">
        <f t="shared" si="96"/>
        <v>5.0000000000000044</v>
      </c>
      <c r="T179" s="8">
        <f t="shared" si="96"/>
        <v>9.9999999999999982</v>
      </c>
      <c r="U179" s="8">
        <f t="shared" si="96"/>
        <v>9.9999999999999982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124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125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0.7</v>
      </c>
      <c r="I225" s="209">
        <f t="shared" si="127"/>
        <v>0.63636363636363635</v>
      </c>
      <c r="J225" s="209">
        <f t="shared" si="127"/>
        <v>0.58333333333333337</v>
      </c>
      <c r="K225" s="209">
        <f t="shared" si="127"/>
        <v>0.53846153846153844</v>
      </c>
      <c r="L225" s="209">
        <f t="shared" si="127"/>
        <v>0.5</v>
      </c>
      <c r="M225" s="209">
        <f t="shared" si="127"/>
        <v>0.46666666666666667</v>
      </c>
      <c r="N225" s="209">
        <f t="shared" si="127"/>
        <v>0.4375</v>
      </c>
      <c r="O225" s="209">
        <f t="shared" si="127"/>
        <v>0.41176470588235292</v>
      </c>
      <c r="P225" s="209">
        <f t="shared" si="127"/>
        <v>0.3888888888888889</v>
      </c>
      <c r="Q225" s="209">
        <f t="shared" si="127"/>
        <v>0.36842105263157893</v>
      </c>
      <c r="R225" s="209">
        <f t="shared" si="126"/>
        <v>0.35</v>
      </c>
      <c r="S225" s="209">
        <f t="shared" si="126"/>
        <v>0.33333333333333331</v>
      </c>
      <c r="T225" s="209">
        <f t="shared" si="126"/>
        <v>0.31818181818181818</v>
      </c>
      <c r="U225" s="209">
        <f t="shared" si="126"/>
        <v>0.30434782608695654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2</v>
      </c>
      <c r="I272" s="8">
        <f xml:space="preserve"> (Data!$C$44 - I$86 - I$40)</f>
        <v>1</v>
      </c>
      <c r="J272" s="8">
        <f xml:space="preserve"> (Data!$C$44 - J$86 - J$40)</f>
        <v>1</v>
      </c>
      <c r="K272" s="8">
        <f xml:space="preserve"> (Data!$C$44 - K$86 - K$40)</f>
        <v>0</v>
      </c>
      <c r="L272" s="8">
        <f xml:space="preserve"> (Data!$C$44 - L$86 - L$40)</f>
        <v>-1</v>
      </c>
      <c r="M272" s="8">
        <f xml:space="preserve"> (Data!$C$44 - M$86 - M$40)</f>
        <v>-1</v>
      </c>
      <c r="N272" s="8">
        <f xml:space="preserve"> (Data!$C$44 - N$86 - N$40)</f>
        <v>-1</v>
      </c>
      <c r="O272" s="8">
        <f xml:space="preserve"> (Data!$C$44 - O$86 - O$40)</f>
        <v>-2</v>
      </c>
      <c r="P272" s="8">
        <f xml:space="preserve"> (Data!$C$44 - P$86 - P$40)</f>
        <v>-2</v>
      </c>
      <c r="Q272" s="8">
        <f xml:space="preserve"> (Data!$C$44 - Q$86 - Q$40)</f>
        <v>-3</v>
      </c>
      <c r="R272" s="8">
        <f xml:space="preserve"> (Data!$C$44 - R$86 - R$40)</f>
        <v>-3</v>
      </c>
      <c r="S272" s="8">
        <f xml:space="preserve"> (Data!$C$44 - S$86 - S$40)</f>
        <v>-3</v>
      </c>
      <c r="T272" s="8">
        <f xml:space="preserve"> (Data!$C$44 - T$86 - T$40)</f>
        <v>-4</v>
      </c>
      <c r="U272" s="8">
        <f xml:space="preserve"> (Data!$C$44 - U$86 - U$40)</f>
        <v>-4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3</v>
      </c>
      <c r="I275" s="8">
        <f xml:space="preserve"> (Data!$C$44 - I$84 - I$40)</f>
        <v>2</v>
      </c>
      <c r="J275" s="8">
        <f xml:space="preserve"> (Data!$C$44 - J$84 - J$40)</f>
        <v>2</v>
      </c>
      <c r="K275" s="8">
        <f xml:space="preserve"> (Data!$C$44 - K$84 - K$40)</f>
        <v>0</v>
      </c>
      <c r="L275" s="8">
        <f xml:space="preserve"> (Data!$C$44 - L$84 - L$40)</f>
        <v>-1</v>
      </c>
      <c r="M275" s="8">
        <f xml:space="preserve"> (Data!$C$44 - M$84 - M$40)</f>
        <v>-1</v>
      </c>
      <c r="N275" s="8">
        <f xml:space="preserve"> (Data!$C$44 - N$84 - N$40)</f>
        <v>-3</v>
      </c>
      <c r="O275" s="8">
        <f xml:space="preserve"> (Data!$C$44 - O$84 - O$40)</f>
        <v>-3</v>
      </c>
      <c r="P275" s="8">
        <f xml:space="preserve"> (Data!$C$44 - P$84 - P$40)</f>
        <v>-4</v>
      </c>
      <c r="Q275" s="8">
        <f xml:space="preserve"> (Data!$C$44 - Q$84 - Q$40)</f>
        <v>-4</v>
      </c>
      <c r="R275" s="8">
        <f xml:space="preserve"> (Data!$C$44 - R$84 - R$40)</f>
        <v>-5</v>
      </c>
      <c r="S275" s="8">
        <f xml:space="preserve"> (Data!$C$44 - S$84 - S$40)</f>
        <v>-5</v>
      </c>
      <c r="T275" s="8">
        <f xml:space="preserve"> (Data!$C$44 - T$84 - T$40)</f>
        <v>-6</v>
      </c>
      <c r="U275" s="8">
        <f xml:space="preserve"> (Data!$C$44 - U$84 - U$40)</f>
        <v>-6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7</v>
      </c>
      <c r="I277" s="8">
        <f xml:space="preserve"> (Data!$C$45 - I$86 - I$40)</f>
        <v>6</v>
      </c>
      <c r="J277" s="8">
        <f xml:space="preserve"> (Data!$C$45 - J$86 - J$40)</f>
        <v>6</v>
      </c>
      <c r="K277" s="8">
        <f xml:space="preserve"> (Data!$C$45 - K$86 - K$40)</f>
        <v>5</v>
      </c>
      <c r="L277" s="8">
        <f xml:space="preserve"> (Data!$C$45 - L$86 - L$40)</f>
        <v>4</v>
      </c>
      <c r="M277" s="8">
        <f xml:space="preserve"> (Data!$C$45 - M$86 - M$40)</f>
        <v>4</v>
      </c>
      <c r="N277" s="8">
        <f xml:space="preserve"> (Data!$C$45 - N$86 - N$40)</f>
        <v>4</v>
      </c>
      <c r="O277" s="8">
        <f xml:space="preserve"> (Data!$C$45 - O$86 - O$40)</f>
        <v>3</v>
      </c>
      <c r="P277" s="8">
        <f xml:space="preserve"> (Data!$C$45 - P$86 - P$40)</f>
        <v>3</v>
      </c>
      <c r="Q277" s="8">
        <f xml:space="preserve"> (Data!$C$45 - Q$86 - Q$40)</f>
        <v>2</v>
      </c>
      <c r="R277" s="8">
        <f xml:space="preserve"> (Data!$C$45 - R$86 - R$40)</f>
        <v>2</v>
      </c>
      <c r="S277" s="8">
        <f xml:space="preserve"> (Data!$C$45 - S$86 - S$40)</f>
        <v>2</v>
      </c>
      <c r="T277" s="8">
        <f xml:space="preserve"> (Data!$C$45 - T$86 - T$40)</f>
        <v>1</v>
      </c>
      <c r="U277" s="8">
        <f xml:space="preserve"> (Data!$C$45 - U$86 - U$40)</f>
        <v>1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8</v>
      </c>
      <c r="I280" s="8">
        <f xml:space="preserve"> (Data!$C$45 - I$84 - I$40)</f>
        <v>7</v>
      </c>
      <c r="J280" s="8">
        <f xml:space="preserve"> (Data!$C$45 - J$84 - J$40)</f>
        <v>7</v>
      </c>
      <c r="K280" s="8">
        <f xml:space="preserve"> (Data!$C$45 - K$84 - K$40)</f>
        <v>5</v>
      </c>
      <c r="L280" s="8">
        <f xml:space="preserve"> (Data!$C$45 - L$84 - L$40)</f>
        <v>4</v>
      </c>
      <c r="M280" s="8">
        <f xml:space="preserve"> (Data!$C$45 - M$84 - M$40)</f>
        <v>4</v>
      </c>
      <c r="N280" s="8">
        <f xml:space="preserve"> (Data!$C$45 - N$84 - N$40)</f>
        <v>2</v>
      </c>
      <c r="O280" s="8">
        <f xml:space="preserve"> (Data!$C$45 - O$84 - O$40)</f>
        <v>2</v>
      </c>
      <c r="P280" s="8">
        <f xml:space="preserve"> (Data!$C$45 - P$84 - P$40)</f>
        <v>1</v>
      </c>
      <c r="Q280" s="8">
        <f xml:space="preserve"> (Data!$C$45 - Q$84 - Q$40)</f>
        <v>1</v>
      </c>
      <c r="R280" s="8">
        <f xml:space="preserve"> (Data!$C$45 - R$84 - R$40)</f>
        <v>0</v>
      </c>
      <c r="S280" s="8">
        <f xml:space="preserve"> (Data!$C$45 - S$84 - S$40)</f>
        <v>0</v>
      </c>
      <c r="T280" s="8">
        <f xml:space="preserve"> (Data!$C$45 - T$84 - T$40)</f>
        <v>-1</v>
      </c>
      <c r="U280" s="8">
        <f xml:space="preserve"> (Data!$C$45 - U$84 - U$40)</f>
        <v>-1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12</v>
      </c>
      <c r="I282" s="8">
        <f xml:space="preserve"> (Data!$C$46 - I$86 - I$40)</f>
        <v>11</v>
      </c>
      <c r="J282" s="8">
        <f xml:space="preserve"> (Data!$C$46 - J$86 - J$40)</f>
        <v>11</v>
      </c>
      <c r="K282" s="8">
        <f xml:space="preserve"> (Data!$C$46 - K$86 - K$40)</f>
        <v>10</v>
      </c>
      <c r="L282" s="8">
        <f xml:space="preserve"> (Data!$C$46 - L$86 - L$40)</f>
        <v>9</v>
      </c>
      <c r="M282" s="8">
        <f xml:space="preserve"> (Data!$C$46 - M$86 - M$40)</f>
        <v>9</v>
      </c>
      <c r="N282" s="8">
        <f xml:space="preserve"> (Data!$C$46 - N$86 - N$40)</f>
        <v>9</v>
      </c>
      <c r="O282" s="8">
        <f xml:space="preserve"> (Data!$C$46 - O$86 - O$40)</f>
        <v>8</v>
      </c>
      <c r="P282" s="8">
        <f xml:space="preserve"> (Data!$C$46 - P$86 - P$40)</f>
        <v>8</v>
      </c>
      <c r="Q282" s="8">
        <f xml:space="preserve"> (Data!$C$46 - Q$86 - Q$40)</f>
        <v>7</v>
      </c>
      <c r="R282" s="8">
        <f xml:space="preserve"> (Data!$C$46 - R$86 - R$40)</f>
        <v>7</v>
      </c>
      <c r="S282" s="8">
        <f xml:space="preserve"> (Data!$C$46 - S$86 - S$40)</f>
        <v>7</v>
      </c>
      <c r="T282" s="8">
        <f xml:space="preserve"> (Data!$C$46 - T$86 - T$40)</f>
        <v>6</v>
      </c>
      <c r="U282" s="8">
        <f xml:space="preserve"> (Data!$C$46 - U$86 - U$40)</f>
        <v>6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13</v>
      </c>
      <c r="I285" s="8">
        <f xml:space="preserve"> (Data!$C$46 - I$84 - I$40)</f>
        <v>12</v>
      </c>
      <c r="J285" s="8">
        <f xml:space="preserve"> (Data!$C$46 - J$84 - J$40)</f>
        <v>12</v>
      </c>
      <c r="K285" s="8">
        <f xml:space="preserve"> (Data!$C$46 - K$84 - K$40)</f>
        <v>10</v>
      </c>
      <c r="L285" s="8">
        <f xml:space="preserve"> (Data!$C$46 - L$84 - L$40)</f>
        <v>9</v>
      </c>
      <c r="M285" s="8">
        <f xml:space="preserve"> (Data!$C$46 - M$84 - M$40)</f>
        <v>9</v>
      </c>
      <c r="N285" s="8">
        <f xml:space="preserve"> (Data!$C$46 - N$84 - N$40)</f>
        <v>7</v>
      </c>
      <c r="O285" s="8">
        <f xml:space="preserve"> (Data!$C$46 - O$84 - O$40)</f>
        <v>7</v>
      </c>
      <c r="P285" s="8">
        <f xml:space="preserve"> (Data!$C$46 - P$84 - P$40)</f>
        <v>6</v>
      </c>
      <c r="Q285" s="8">
        <f xml:space="preserve"> (Data!$C$46 - Q$84 - Q$40)</f>
        <v>6</v>
      </c>
      <c r="R285" s="8">
        <f xml:space="preserve"> (Data!$C$46 - R$84 - R$40)</f>
        <v>5</v>
      </c>
      <c r="S285" s="8">
        <f xml:space="preserve"> (Data!$C$46 - S$84 - S$40)</f>
        <v>5</v>
      </c>
      <c r="T285" s="8">
        <f xml:space="preserve"> (Data!$C$46 - T$84 - T$40)</f>
        <v>4</v>
      </c>
      <c r="U285" s="8">
        <f xml:space="preserve"> (Data!$C$46 - U$84 - U$40)</f>
        <v>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7</v>
      </c>
      <c r="I289" s="8">
        <f xml:space="preserve"> (Data!$D$44 - I$86 - I$40)</f>
        <v>6</v>
      </c>
      <c r="J289" s="8">
        <f xml:space="preserve"> (Data!$D$44 - J$86 - J$40)</f>
        <v>6</v>
      </c>
      <c r="K289" s="8">
        <f xml:space="preserve"> (Data!$D$44 - K$86 - K$40)</f>
        <v>5</v>
      </c>
      <c r="L289" s="8">
        <f xml:space="preserve"> (Data!$D$44 - L$86 - L$40)</f>
        <v>4</v>
      </c>
      <c r="M289" s="8">
        <f xml:space="preserve"> (Data!$D$44 - M$86 - M$40)</f>
        <v>4</v>
      </c>
      <c r="N289" s="8">
        <f xml:space="preserve"> (Data!$D$44 - N$86 - N$40)</f>
        <v>4</v>
      </c>
      <c r="O289" s="8">
        <f xml:space="preserve"> (Data!$D$44 - O$86 - O$40)</f>
        <v>3</v>
      </c>
      <c r="P289" s="8">
        <f xml:space="preserve"> (Data!$D$44 - P$86 - P$40)</f>
        <v>3</v>
      </c>
      <c r="Q289" s="8">
        <f xml:space="preserve"> (Data!$D$44 - Q$86 - Q$40)</f>
        <v>2</v>
      </c>
      <c r="R289" s="8">
        <f xml:space="preserve"> (Data!$D$44 - R$86 - R$40)</f>
        <v>2</v>
      </c>
      <c r="S289" s="8">
        <f xml:space="preserve"> (Data!$D$44 - S$86 - S$40)</f>
        <v>2</v>
      </c>
      <c r="T289" s="8">
        <f xml:space="preserve"> (Data!$D$44 - T$86 - T$40)</f>
        <v>1</v>
      </c>
      <c r="U289" s="8">
        <f xml:space="preserve"> (Data!$D$44 - U$86 - U$40)</f>
        <v>1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8</v>
      </c>
      <c r="I292" s="8">
        <f xml:space="preserve"> (Data!$D$44 - I$84 - I$40)</f>
        <v>7</v>
      </c>
      <c r="J292" s="8">
        <f xml:space="preserve"> (Data!$D$44 - J$84 - J$40)</f>
        <v>7</v>
      </c>
      <c r="K292" s="8">
        <f xml:space="preserve"> (Data!$D$44 - K$84 - K$40)</f>
        <v>5</v>
      </c>
      <c r="L292" s="8">
        <f xml:space="preserve"> (Data!$D$44 - L$84 - L$40)</f>
        <v>4</v>
      </c>
      <c r="M292" s="8">
        <f xml:space="preserve"> (Data!$D$44 - M$84 - M$40)</f>
        <v>4</v>
      </c>
      <c r="N292" s="8">
        <f xml:space="preserve"> (Data!$D$44 - N$84 - N$40)</f>
        <v>2</v>
      </c>
      <c r="O292" s="8">
        <f xml:space="preserve"> (Data!$D$44 - O$84 - O$40)</f>
        <v>2</v>
      </c>
      <c r="P292" s="8">
        <f xml:space="preserve"> (Data!$D$44 - P$84 - P$40)</f>
        <v>1</v>
      </c>
      <c r="Q292" s="8">
        <f xml:space="preserve"> (Data!$D$44 - Q$84 - Q$40)</f>
        <v>1</v>
      </c>
      <c r="R292" s="8">
        <f xml:space="preserve"> (Data!$D$44 - R$84 - R$40)</f>
        <v>0</v>
      </c>
      <c r="S292" s="8">
        <f xml:space="preserve"> (Data!$D$44 - S$84 - S$40)</f>
        <v>0</v>
      </c>
      <c r="T292" s="8">
        <f xml:space="preserve"> (Data!$D$44 - T$84 - T$40)</f>
        <v>-1</v>
      </c>
      <c r="U292" s="8">
        <f xml:space="preserve"> (Data!$D$44 - U$84 - U$40)</f>
        <v>-1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12</v>
      </c>
      <c r="I294" s="8">
        <f xml:space="preserve"> (Data!$D$45 - I$86 - I$40)</f>
        <v>11</v>
      </c>
      <c r="J294" s="8">
        <f xml:space="preserve"> (Data!$D$45 - J$86 - J$40)</f>
        <v>11</v>
      </c>
      <c r="K294" s="8">
        <f xml:space="preserve"> (Data!$D$45 - K$86 - K$40)</f>
        <v>10</v>
      </c>
      <c r="L294" s="8">
        <f xml:space="preserve"> (Data!$D$45 - L$86 - L$40)</f>
        <v>9</v>
      </c>
      <c r="M294" s="8">
        <f xml:space="preserve"> (Data!$D$45 - M$86 - M$40)</f>
        <v>9</v>
      </c>
      <c r="N294" s="8">
        <f xml:space="preserve"> (Data!$D$45 - N$86 - N$40)</f>
        <v>9</v>
      </c>
      <c r="O294" s="8">
        <f xml:space="preserve"> (Data!$D$45 - O$86 - O$40)</f>
        <v>8</v>
      </c>
      <c r="P294" s="8">
        <f xml:space="preserve"> (Data!$D$45 - P$86 - P$40)</f>
        <v>8</v>
      </c>
      <c r="Q294" s="8">
        <f xml:space="preserve"> (Data!$D$45 - Q$86 - Q$40)</f>
        <v>7</v>
      </c>
      <c r="R294" s="8">
        <f xml:space="preserve"> (Data!$D$45 - R$86 - R$40)</f>
        <v>7</v>
      </c>
      <c r="S294" s="8">
        <f xml:space="preserve"> (Data!$D$45 - S$86 - S$40)</f>
        <v>7</v>
      </c>
      <c r="T294" s="8">
        <f xml:space="preserve"> (Data!$D$45 - T$86 - T$40)</f>
        <v>6</v>
      </c>
      <c r="U294" s="8">
        <f xml:space="preserve"> (Data!$D$45 - U$86 - U$40)</f>
        <v>6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13</v>
      </c>
      <c r="I297" s="8">
        <f xml:space="preserve"> (Data!$D$45 - I$84 - I$40)</f>
        <v>12</v>
      </c>
      <c r="J297" s="8">
        <f xml:space="preserve"> (Data!$D$45 - J$84 - J$40)</f>
        <v>12</v>
      </c>
      <c r="K297" s="8">
        <f xml:space="preserve"> (Data!$D$45 - K$84 - K$40)</f>
        <v>10</v>
      </c>
      <c r="L297" s="8">
        <f xml:space="preserve"> (Data!$D$45 - L$84 - L$40)</f>
        <v>9</v>
      </c>
      <c r="M297" s="8">
        <f xml:space="preserve"> (Data!$D$45 - M$84 - M$40)</f>
        <v>9</v>
      </c>
      <c r="N297" s="8">
        <f xml:space="preserve"> (Data!$D$45 - N$84 - N$40)</f>
        <v>7</v>
      </c>
      <c r="O297" s="8">
        <f xml:space="preserve"> (Data!$D$45 - O$84 - O$40)</f>
        <v>7</v>
      </c>
      <c r="P297" s="8">
        <f xml:space="preserve"> (Data!$D$45 - P$84 - P$40)</f>
        <v>6</v>
      </c>
      <c r="Q297" s="8">
        <f xml:space="preserve"> (Data!$D$45 - Q$84 - Q$40)</f>
        <v>6</v>
      </c>
      <c r="R297" s="8">
        <f xml:space="preserve"> (Data!$D$45 - R$84 - R$40)</f>
        <v>5</v>
      </c>
      <c r="S297" s="8">
        <f xml:space="preserve"> (Data!$D$45 - S$84 - S$40)</f>
        <v>5</v>
      </c>
      <c r="T297" s="8">
        <f xml:space="preserve"> (Data!$D$45 - T$84 - T$40)</f>
        <v>4</v>
      </c>
      <c r="U297" s="8">
        <f xml:space="preserve"> (Data!$D$45 - U$84 - U$40)</f>
        <v>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17</v>
      </c>
      <c r="I299" s="8">
        <f xml:space="preserve"> (Data!$D$46 - I$86 - I$40)</f>
        <v>16</v>
      </c>
      <c r="J299" s="8">
        <f xml:space="preserve"> (Data!$D$46 - J$86 - J$40)</f>
        <v>16</v>
      </c>
      <c r="K299" s="8">
        <f xml:space="preserve"> (Data!$D$46 - K$86 - K$40)</f>
        <v>15</v>
      </c>
      <c r="L299" s="8">
        <f xml:space="preserve"> (Data!$D$46 - L$86 - L$40)</f>
        <v>14</v>
      </c>
      <c r="M299" s="8">
        <f xml:space="preserve"> (Data!$D$46 - M$86 - M$40)</f>
        <v>14</v>
      </c>
      <c r="N299" s="8">
        <f xml:space="preserve"> (Data!$D$46 - N$86 - N$40)</f>
        <v>14</v>
      </c>
      <c r="O299" s="8">
        <f xml:space="preserve"> (Data!$D$46 - O$86 - O$40)</f>
        <v>13</v>
      </c>
      <c r="P299" s="8">
        <f xml:space="preserve"> (Data!$D$46 - P$86 - P$40)</f>
        <v>13</v>
      </c>
      <c r="Q299" s="8">
        <f xml:space="preserve"> (Data!$D$46 - Q$86 - Q$40)</f>
        <v>12</v>
      </c>
      <c r="R299" s="8">
        <f xml:space="preserve"> (Data!$D$46 - R$86 - R$40)</f>
        <v>12</v>
      </c>
      <c r="S299" s="8">
        <f xml:space="preserve"> (Data!$D$46 - S$86 - S$40)</f>
        <v>12</v>
      </c>
      <c r="T299" s="8">
        <f xml:space="preserve"> (Data!$D$46 - T$86 - T$40)</f>
        <v>11</v>
      </c>
      <c r="U299" s="8">
        <f xml:space="preserve"> (Data!$D$46 - U$86 - U$40)</f>
        <v>11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18</v>
      </c>
      <c r="I302" s="8">
        <f xml:space="preserve"> (Data!$D$46 - I$84 - I$40)</f>
        <v>17</v>
      </c>
      <c r="J302" s="8">
        <f xml:space="preserve"> (Data!$D$46 - J$84 - J$40)</f>
        <v>17</v>
      </c>
      <c r="K302" s="8">
        <f xml:space="preserve"> (Data!$D$46 - K$84 - K$40)</f>
        <v>15</v>
      </c>
      <c r="L302" s="8">
        <f xml:space="preserve"> (Data!$D$46 - L$84 - L$40)</f>
        <v>14</v>
      </c>
      <c r="M302" s="8">
        <f xml:space="preserve"> (Data!$D$46 - M$84 - M$40)</f>
        <v>14</v>
      </c>
      <c r="N302" s="8">
        <f xml:space="preserve"> (Data!$D$46 - N$84 - N$40)</f>
        <v>12</v>
      </c>
      <c r="O302" s="8">
        <f xml:space="preserve"> (Data!$D$46 - O$84 - O$40)</f>
        <v>12</v>
      </c>
      <c r="P302" s="8">
        <f xml:space="preserve"> (Data!$D$46 - P$84 - P$40)</f>
        <v>11</v>
      </c>
      <c r="Q302" s="8">
        <f xml:space="preserve"> (Data!$D$46 - Q$84 - Q$40)</f>
        <v>11</v>
      </c>
      <c r="R302" s="8">
        <f xml:space="preserve"> (Data!$D$46 - R$84 - R$40)</f>
        <v>10</v>
      </c>
      <c r="S302" s="8">
        <f xml:space="preserve"> (Data!$D$46 - S$84 - S$40)</f>
        <v>10</v>
      </c>
      <c r="T302" s="8">
        <f xml:space="preserve"> (Data!$D$46 - T$84 - T$40)</f>
        <v>9</v>
      </c>
      <c r="U302" s="8">
        <f xml:space="preserve"> (Data!$D$46 - U$84 - U$40)</f>
        <v>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17</v>
      </c>
      <c r="I306" s="8">
        <f xml:space="preserve"> (Data!$E$44 - I$86 - I$40)</f>
        <v>16</v>
      </c>
      <c r="J306" s="8">
        <f xml:space="preserve"> (Data!$E$44 - J$86 - J$40)</f>
        <v>16</v>
      </c>
      <c r="K306" s="8">
        <f xml:space="preserve"> (Data!$E$44 - K$86 - K$40)</f>
        <v>15</v>
      </c>
      <c r="L306" s="8">
        <f xml:space="preserve"> (Data!$E$44 - L$86 - L$40)</f>
        <v>14</v>
      </c>
      <c r="M306" s="8">
        <f xml:space="preserve"> (Data!$E$44 - M$86 - M$40)</f>
        <v>14</v>
      </c>
      <c r="N306" s="8">
        <f xml:space="preserve"> (Data!$E$44 - N$86 - N$40)</f>
        <v>14</v>
      </c>
      <c r="O306" s="8">
        <f xml:space="preserve"> (Data!$E$44 - O$86 - O$40)</f>
        <v>13</v>
      </c>
      <c r="P306" s="8">
        <f xml:space="preserve"> (Data!$E$44 - P$86 - P$40)</f>
        <v>13</v>
      </c>
      <c r="Q306" s="8">
        <f xml:space="preserve"> (Data!$E$44 - Q$86 - Q$40)</f>
        <v>12</v>
      </c>
      <c r="R306" s="8">
        <f xml:space="preserve"> (Data!$E$44 - R$86 - R$40)</f>
        <v>12</v>
      </c>
      <c r="S306" s="8">
        <f xml:space="preserve"> (Data!$E$44 - S$86 - S$40)</f>
        <v>12</v>
      </c>
      <c r="T306" s="8">
        <f xml:space="preserve"> (Data!$E$44 - T$86 - T$40)</f>
        <v>11</v>
      </c>
      <c r="U306" s="8">
        <f xml:space="preserve"> (Data!$E$44 - U$86 - U$40)</f>
        <v>11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18</v>
      </c>
      <c r="I309" s="8">
        <f xml:space="preserve"> (Data!$E$44 - I$84 - I$40)</f>
        <v>17</v>
      </c>
      <c r="J309" s="8">
        <f xml:space="preserve"> (Data!$E$44 - J$84 - J$40)</f>
        <v>17</v>
      </c>
      <c r="K309" s="8">
        <f xml:space="preserve"> (Data!$E$44 - K$84 - K$40)</f>
        <v>15</v>
      </c>
      <c r="L309" s="8">
        <f xml:space="preserve"> (Data!$E$44 - L$84 - L$40)</f>
        <v>14</v>
      </c>
      <c r="M309" s="8">
        <f xml:space="preserve"> (Data!$E$44 - M$84 - M$40)</f>
        <v>14</v>
      </c>
      <c r="N309" s="8">
        <f xml:space="preserve"> (Data!$E$44 - N$84 - N$40)</f>
        <v>12</v>
      </c>
      <c r="O309" s="8">
        <f xml:space="preserve"> (Data!$E$44 - O$84 - O$40)</f>
        <v>12</v>
      </c>
      <c r="P309" s="8">
        <f xml:space="preserve"> (Data!$E$44 - P$84 - P$40)</f>
        <v>11</v>
      </c>
      <c r="Q309" s="8">
        <f xml:space="preserve"> (Data!$E$44 - Q$84 - Q$40)</f>
        <v>11</v>
      </c>
      <c r="R309" s="8">
        <f xml:space="preserve"> (Data!$E$44 - R$84 - R$40)</f>
        <v>10</v>
      </c>
      <c r="S309" s="8">
        <f xml:space="preserve"> (Data!$E$44 - S$84 - S$40)</f>
        <v>10</v>
      </c>
      <c r="T309" s="8">
        <f xml:space="preserve"> (Data!$E$44 - T$84 - T$40)</f>
        <v>9</v>
      </c>
      <c r="U309" s="8">
        <f xml:space="preserve"> (Data!$E$44 - U$84 - U$40)</f>
        <v>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22</v>
      </c>
      <c r="I311" s="8">
        <f xml:space="preserve"> (Data!$E$45 - I$86 - I$40)</f>
        <v>21</v>
      </c>
      <c r="J311" s="8">
        <f xml:space="preserve"> (Data!$E$45 - J$86 - J$40)</f>
        <v>21</v>
      </c>
      <c r="K311" s="8">
        <f xml:space="preserve"> (Data!$E$45 - K$86 - K$40)</f>
        <v>20</v>
      </c>
      <c r="L311" s="8">
        <f xml:space="preserve"> (Data!$E$45 - L$86 - L$40)</f>
        <v>19</v>
      </c>
      <c r="M311" s="8">
        <f xml:space="preserve"> (Data!$E$45 - M$86 - M$40)</f>
        <v>19</v>
      </c>
      <c r="N311" s="8">
        <f xml:space="preserve"> (Data!$E$45 - N$86 - N$40)</f>
        <v>19</v>
      </c>
      <c r="O311" s="8">
        <f xml:space="preserve"> (Data!$E$45 - O$86 - O$40)</f>
        <v>18</v>
      </c>
      <c r="P311" s="8">
        <f xml:space="preserve"> (Data!$E$45 - P$86 - P$40)</f>
        <v>18</v>
      </c>
      <c r="Q311" s="8">
        <f xml:space="preserve"> (Data!$E$45 - Q$86 - Q$40)</f>
        <v>17</v>
      </c>
      <c r="R311" s="8">
        <f xml:space="preserve"> (Data!$E$45 - R$86 - R$40)</f>
        <v>17</v>
      </c>
      <c r="S311" s="8">
        <f xml:space="preserve"> (Data!$E$45 - S$86 - S$40)</f>
        <v>17</v>
      </c>
      <c r="T311" s="8">
        <f xml:space="preserve"> (Data!$E$45 - T$86 - T$40)</f>
        <v>16</v>
      </c>
      <c r="U311" s="8">
        <f xml:space="preserve"> (Data!$E$45 - U$86 - U$40)</f>
        <v>16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23</v>
      </c>
      <c r="I314" s="8">
        <f xml:space="preserve"> (Data!$E$45 - I$84 - I$40)</f>
        <v>22</v>
      </c>
      <c r="J314" s="8">
        <f xml:space="preserve"> (Data!$E$45 - J$84 - J$40)</f>
        <v>22</v>
      </c>
      <c r="K314" s="8">
        <f xml:space="preserve"> (Data!$E$45 - K$84 - K$40)</f>
        <v>20</v>
      </c>
      <c r="L314" s="8">
        <f xml:space="preserve"> (Data!$E$45 - L$84 - L$40)</f>
        <v>19</v>
      </c>
      <c r="M314" s="8">
        <f xml:space="preserve"> (Data!$E$45 - M$84 - M$40)</f>
        <v>19</v>
      </c>
      <c r="N314" s="8">
        <f xml:space="preserve"> (Data!$E$45 - N$84 - N$40)</f>
        <v>17</v>
      </c>
      <c r="O314" s="8">
        <f xml:space="preserve"> (Data!$E$45 - O$84 - O$40)</f>
        <v>17</v>
      </c>
      <c r="P314" s="8">
        <f xml:space="preserve"> (Data!$E$45 - P$84 - P$40)</f>
        <v>16</v>
      </c>
      <c r="Q314" s="8">
        <f xml:space="preserve"> (Data!$E$45 - Q$84 - Q$40)</f>
        <v>16</v>
      </c>
      <c r="R314" s="8">
        <f xml:space="preserve"> (Data!$E$45 - R$84 - R$40)</f>
        <v>15</v>
      </c>
      <c r="S314" s="8">
        <f xml:space="preserve"> (Data!$E$45 - S$84 - S$40)</f>
        <v>15</v>
      </c>
      <c r="T314" s="8">
        <f xml:space="preserve"> (Data!$E$45 - T$84 - T$40)</f>
        <v>14</v>
      </c>
      <c r="U314" s="8">
        <f xml:space="preserve"> (Data!$E$45 - U$84 - U$40)</f>
        <v>14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27</v>
      </c>
      <c r="I316" s="8">
        <f xml:space="preserve"> (Data!$E$46 - I$86 - I$40)</f>
        <v>26</v>
      </c>
      <c r="J316" s="8">
        <f xml:space="preserve"> (Data!$E$46 - J$86 - J$40)</f>
        <v>26</v>
      </c>
      <c r="K316" s="8">
        <f xml:space="preserve"> (Data!$E$46 - K$86 - K$40)</f>
        <v>25</v>
      </c>
      <c r="L316" s="8">
        <f xml:space="preserve"> (Data!$E$46 - L$86 - L$40)</f>
        <v>24</v>
      </c>
      <c r="M316" s="8">
        <f xml:space="preserve"> (Data!$E$46 - M$86 - M$40)</f>
        <v>24</v>
      </c>
      <c r="N316" s="8">
        <f xml:space="preserve"> (Data!$E$46 - N$86 - N$40)</f>
        <v>24</v>
      </c>
      <c r="O316" s="8">
        <f xml:space="preserve"> (Data!$E$46 - O$86 - O$40)</f>
        <v>23</v>
      </c>
      <c r="P316" s="8">
        <f xml:space="preserve"> (Data!$E$46 - P$86 - P$40)</f>
        <v>23</v>
      </c>
      <c r="Q316" s="8">
        <f xml:space="preserve"> (Data!$E$46 - Q$86 - Q$40)</f>
        <v>22</v>
      </c>
      <c r="R316" s="8">
        <f xml:space="preserve"> (Data!$E$46 - R$86 - R$40)</f>
        <v>22</v>
      </c>
      <c r="S316" s="8">
        <f xml:space="preserve"> (Data!$E$46 - S$86 - S$40)</f>
        <v>22</v>
      </c>
      <c r="T316" s="8">
        <f xml:space="preserve"> (Data!$E$46 - T$86 - T$40)</f>
        <v>21</v>
      </c>
      <c r="U316" s="8">
        <f xml:space="preserve"> (Data!$E$46 - U$86 - U$40)</f>
        <v>21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28</v>
      </c>
      <c r="I319" s="8">
        <f xml:space="preserve"> (Data!$E$46 - I$84 - I$40)</f>
        <v>27</v>
      </c>
      <c r="J319" s="8">
        <f xml:space="preserve"> (Data!$E$46 - J$84 - J$40)</f>
        <v>27</v>
      </c>
      <c r="K319" s="8">
        <f xml:space="preserve"> (Data!$E$46 - K$84 - K$40)</f>
        <v>25</v>
      </c>
      <c r="L319" s="8">
        <f xml:space="preserve"> (Data!$E$46 - L$84 - L$40)</f>
        <v>24</v>
      </c>
      <c r="M319" s="8">
        <f xml:space="preserve"> (Data!$E$46 - M$84 - M$40)</f>
        <v>24</v>
      </c>
      <c r="N319" s="8">
        <f xml:space="preserve"> (Data!$E$46 - N$84 - N$40)</f>
        <v>22</v>
      </c>
      <c r="O319" s="8">
        <f xml:space="preserve"> (Data!$E$46 - O$84 - O$40)</f>
        <v>22</v>
      </c>
      <c r="P319" s="8">
        <f xml:space="preserve"> (Data!$E$46 - P$84 - P$40)</f>
        <v>21</v>
      </c>
      <c r="Q319" s="8">
        <f xml:space="preserve"> (Data!$E$46 - Q$84 - Q$40)</f>
        <v>21</v>
      </c>
      <c r="R319" s="8">
        <f xml:space="preserve"> (Data!$E$46 - R$84 - R$40)</f>
        <v>20</v>
      </c>
      <c r="S319" s="8">
        <f xml:space="preserve"> (Data!$E$46 - S$84 - S$40)</f>
        <v>20</v>
      </c>
      <c r="T319" s="8">
        <f xml:space="preserve"> (Data!$E$46 - T$84 - T$40)</f>
        <v>19</v>
      </c>
      <c r="U319" s="8">
        <f xml:space="preserve"> (Data!$E$46 - U$84 - U$40)</f>
        <v>19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99" priority="42" operator="equal">
      <formula>-1</formula>
    </cfRule>
    <cfRule type="cellIs" dxfId="98" priority="43" operator="equal">
      <formula>1</formula>
    </cfRule>
  </conditionalFormatting>
  <conditionalFormatting sqref="B197:U204">
    <cfRule type="cellIs" dxfId="97" priority="41" operator="greaterThan">
      <formula>0</formula>
    </cfRule>
  </conditionalFormatting>
  <conditionalFormatting sqref="B190:U195">
    <cfRule type="expression" dxfId="96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95" priority="36" stopIfTrue="1">
      <formula>B224&gt;0.75</formula>
    </cfRule>
    <cfRule type="expression" dxfId="94" priority="37" stopIfTrue="1">
      <formula>B224&gt;0.5</formula>
    </cfRule>
    <cfRule type="expression" dxfId="93" priority="38">
      <formula>B224&lt;=0.5</formula>
    </cfRule>
  </conditionalFormatting>
  <conditionalFormatting sqref="B9:U14">
    <cfRule type="expression" dxfId="92" priority="4">
      <formula>B$7&lt;=$B$5</formula>
    </cfRule>
    <cfRule type="expression" dxfId="91" priority="8">
      <formula>A9&lt;B9</formula>
    </cfRule>
  </conditionalFormatting>
  <conditionalFormatting sqref="B8:U8">
    <cfRule type="cellIs" dxfId="90" priority="6" operator="lessThan">
      <formula>0</formula>
    </cfRule>
    <cfRule type="cellIs" dxfId="89" priority="7" operator="greaterThan">
      <formula>0</formula>
    </cfRule>
  </conditionalFormatting>
  <conditionalFormatting sqref="B25:U25">
    <cfRule type="expression" dxfId="88" priority="2">
      <formula>B$7&lt;=$B$5</formula>
    </cfRule>
    <cfRule type="expression" dxfId="87" priority="9">
      <formula>B24&gt;0</formula>
    </cfRule>
  </conditionalFormatting>
  <conditionalFormatting sqref="B27:U27">
    <cfRule type="expression" dxfId="86" priority="1">
      <formula>B$7&lt;=$B$5</formula>
    </cfRule>
    <cfRule type="expression" dxfId="85" priority="5">
      <formula>B26&gt;0</formula>
    </cfRule>
  </conditionalFormatting>
  <conditionalFormatting sqref="B15:U15">
    <cfRule type="cellIs" dxfId="84" priority="10" operator="lessThan">
      <formula>0</formula>
    </cfRule>
    <cfRule type="cellIs" dxfId="83" priority="11" operator="greaterThan">
      <formula>0</formula>
    </cfRule>
    <cfRule type="cellIs" dxfId="82" priority="12" operator="greaterThan">
      <formula>$C$221</formula>
    </cfRule>
  </conditionalFormatting>
  <conditionalFormatting sqref="C16:U23">
    <cfRule type="expression" dxfId="81" priority="13" stopIfTrue="1">
      <formula>C16&gt;B16</formula>
    </cfRule>
    <cfRule type="expression" dxfId="80" priority="14">
      <formula>C89=1</formula>
    </cfRule>
  </conditionalFormatting>
  <conditionalFormatting sqref="A16:A23">
    <cfRule type="expression" dxfId="79" priority="15" stopIfTrue="1">
      <formula>B89=0</formula>
    </cfRule>
    <cfRule type="expression" dxfId="78" priority="16">
      <formula>$B89=1</formula>
    </cfRule>
  </conditionalFormatting>
  <conditionalFormatting sqref="B16:U23">
    <cfRule type="expression" dxfId="77" priority="3">
      <formula>B$7&lt;=$B$5</formula>
    </cfRule>
    <cfRule type="expression" dxfId="7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Juhani</vt:lpstr>
      <vt:lpstr>HK-47</vt:lpstr>
      <vt:lpstr>Jolee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2020-09-09T22:09:15Z</dcterms:modified>
</cp:coreProperties>
</file>