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2\leveling\"/>
    </mc:Choice>
  </mc:AlternateContent>
  <xr:revisionPtr revIDLastSave="0" documentId="13_ncr:1_{85849419-2047-4056-B065-670EE5228666}" xr6:coauthVersionLast="46" xr6:coauthVersionMax="46" xr10:uidLastSave="{00000000-0000-0000-0000-000000000000}"/>
  <bookViews>
    <workbookView xWindow="-98" yWindow="-98" windowWidth="28996" windowHeight="15796" activeTab="2" xr2:uid="{FCA8DFD6-6E25-DA48-B148-56E053240F88}"/>
  </bookViews>
  <sheets>
    <sheet name="T3-M4" sheetId="19" r:id="rId1"/>
    <sheet name="Player" sheetId="18" r:id="rId2"/>
    <sheet name="Template" sheetId="16" r:id="rId3"/>
    <sheet name="Data" sheetId="3" r:id="rId4"/>
    <sheet name="Link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C15" i="16"/>
  <c r="D15" i="16"/>
  <c r="B15" i="16"/>
  <c r="AY223" i="19"/>
  <c r="AY247" i="19" s="1"/>
  <c r="AX223" i="19"/>
  <c r="AX247" i="19" s="1"/>
  <c r="AW223" i="19"/>
  <c r="AW247" i="19" s="1"/>
  <c r="AV223" i="19"/>
  <c r="AU223" i="19"/>
  <c r="AU247" i="19" s="1"/>
  <c r="AT223" i="19"/>
  <c r="AT247" i="19" s="1"/>
  <c r="AS223" i="19"/>
  <c r="AS247" i="19" s="1"/>
  <c r="AR223" i="19"/>
  <c r="AR247" i="19" s="1"/>
  <c r="AQ223" i="19"/>
  <c r="AQ247" i="19" s="1"/>
  <c r="AP223" i="19"/>
  <c r="AP247" i="19" s="1"/>
  <c r="AO223" i="19"/>
  <c r="AO247" i="19" s="1"/>
  <c r="AN223" i="19"/>
  <c r="AM223" i="19"/>
  <c r="AM247" i="19" s="1"/>
  <c r="AL223" i="19"/>
  <c r="AL247" i="19" s="1"/>
  <c r="AK223" i="19"/>
  <c r="AK247" i="19" s="1"/>
  <c r="AJ223" i="19"/>
  <c r="AJ247" i="19" s="1"/>
  <c r="AI223" i="19"/>
  <c r="AI247" i="19" s="1"/>
  <c r="AH223" i="19"/>
  <c r="AH247" i="19" s="1"/>
  <c r="AG223" i="19"/>
  <c r="AG247" i="19" s="1"/>
  <c r="AF223" i="19"/>
  <c r="AE223" i="19"/>
  <c r="AE247" i="19" s="1"/>
  <c r="AD223" i="19"/>
  <c r="AD247" i="19" s="1"/>
  <c r="AC223" i="19"/>
  <c r="AC247" i="19" s="1"/>
  <c r="AB223" i="19"/>
  <c r="AB247" i="19" s="1"/>
  <c r="AA223" i="19"/>
  <c r="AA247" i="19" s="1"/>
  <c r="Z223" i="19"/>
  <c r="Z247" i="19" s="1"/>
  <c r="Y223" i="19"/>
  <c r="Y247" i="19" s="1"/>
  <c r="X223" i="19"/>
  <c r="W223" i="19"/>
  <c r="W247" i="19" s="1"/>
  <c r="V223" i="19"/>
  <c r="V247" i="19" s="1"/>
  <c r="U223" i="19"/>
  <c r="U247" i="19" s="1"/>
  <c r="T223" i="19"/>
  <c r="T247" i="19" s="1"/>
  <c r="S223" i="19"/>
  <c r="S247" i="19" s="1"/>
  <c r="R223" i="19"/>
  <c r="R247" i="19" s="1"/>
  <c r="Q223" i="19"/>
  <c r="Q247" i="19" s="1"/>
  <c r="P223" i="19"/>
  <c r="O223" i="19"/>
  <c r="O247" i="19" s="1"/>
  <c r="N223" i="19"/>
  <c r="N247" i="19" s="1"/>
  <c r="M223" i="19"/>
  <c r="M247" i="19" s="1"/>
  <c r="L223" i="19"/>
  <c r="L247" i="19" s="1"/>
  <c r="K223" i="19"/>
  <c r="K247" i="19" s="1"/>
  <c r="J223" i="19"/>
  <c r="J247" i="19" s="1"/>
  <c r="I223" i="19"/>
  <c r="I247" i="19" s="1"/>
  <c r="H223" i="19"/>
  <c r="H46" i="19" s="1"/>
  <c r="G223" i="19"/>
  <c r="G247" i="19" s="1"/>
  <c r="F223" i="19"/>
  <c r="F247" i="19" s="1"/>
  <c r="E223" i="19"/>
  <c r="E247" i="19" s="1"/>
  <c r="D223" i="19"/>
  <c r="D247" i="19" s="1"/>
  <c r="C223" i="19"/>
  <c r="C247" i="19" s="1"/>
  <c r="B223" i="19"/>
  <c r="B247" i="19" s="1"/>
  <c r="B252" i="19" s="1"/>
  <c r="B77" i="19" s="1"/>
  <c r="AY222" i="19"/>
  <c r="AY249" i="19" s="1"/>
  <c r="AX222" i="19"/>
  <c r="AW222" i="19"/>
  <c r="AW249" i="19" s="1"/>
  <c r="AV222" i="19"/>
  <c r="AV48" i="19" s="1"/>
  <c r="AU222" i="19"/>
  <c r="AU249" i="19" s="1"/>
  <c r="AT222" i="19"/>
  <c r="AS222" i="19"/>
  <c r="AS249" i="19" s="1"/>
  <c r="AR222" i="19"/>
  <c r="AQ222" i="19"/>
  <c r="AQ249" i="19" s="1"/>
  <c r="AP222" i="19"/>
  <c r="AP48" i="19" s="1"/>
  <c r="AO222" i="19"/>
  <c r="AN222" i="19"/>
  <c r="AN48" i="19" s="1"/>
  <c r="AM222" i="19"/>
  <c r="AM249" i="19" s="1"/>
  <c r="AL222" i="19"/>
  <c r="AK222" i="19"/>
  <c r="AK249" i="19" s="1"/>
  <c r="AJ222" i="19"/>
  <c r="AI222" i="19"/>
  <c r="AI249" i="19" s="1"/>
  <c r="AH222" i="19"/>
  <c r="AH48" i="19" s="1"/>
  <c r="AG222" i="19"/>
  <c r="AF222" i="19"/>
  <c r="AF48" i="19" s="1"/>
  <c r="AE222" i="19"/>
  <c r="AE249" i="19" s="1"/>
  <c r="AD222" i="19"/>
  <c r="AC222" i="19"/>
  <c r="AB222" i="19"/>
  <c r="AA222" i="19"/>
  <c r="AA249" i="19" s="1"/>
  <c r="Z222" i="19"/>
  <c r="Y222" i="19"/>
  <c r="Y249" i="19" s="1"/>
  <c r="X222" i="19"/>
  <c r="X48" i="19" s="1"/>
  <c r="W222" i="19"/>
  <c r="W249" i="19" s="1"/>
  <c r="V222" i="19"/>
  <c r="U222" i="19"/>
  <c r="T222" i="19"/>
  <c r="S222" i="19"/>
  <c r="S249" i="19" s="1"/>
  <c r="R222" i="19"/>
  <c r="Q222" i="19"/>
  <c r="Q249" i="19" s="1"/>
  <c r="P222" i="19"/>
  <c r="P48" i="19" s="1"/>
  <c r="O222" i="19"/>
  <c r="O249" i="19" s="1"/>
  <c r="N222" i="19"/>
  <c r="M222" i="19"/>
  <c r="M249" i="19" s="1"/>
  <c r="L222" i="19"/>
  <c r="K222" i="19"/>
  <c r="K249" i="19" s="1"/>
  <c r="J222" i="19"/>
  <c r="J48" i="19" s="1"/>
  <c r="I222" i="19"/>
  <c r="H222" i="19"/>
  <c r="H49" i="19" s="1"/>
  <c r="G222" i="19"/>
  <c r="G249" i="19" s="1"/>
  <c r="F222" i="19"/>
  <c r="E222" i="19"/>
  <c r="E249" i="19" s="1"/>
  <c r="D222" i="19"/>
  <c r="C222" i="19"/>
  <c r="C249" i="19" s="1"/>
  <c r="B222" i="19"/>
  <c r="B89" i="19" s="1"/>
  <c r="AY221" i="19"/>
  <c r="AY248" i="19" s="1"/>
  <c r="AX221" i="19"/>
  <c r="AX248" i="19" s="1"/>
  <c r="AX74" i="19" s="1"/>
  <c r="AW221" i="19"/>
  <c r="AW248" i="19" s="1"/>
  <c r="AW74" i="19" s="1"/>
  <c r="AV221" i="19"/>
  <c r="AU221" i="19"/>
  <c r="AU248" i="19" s="1"/>
  <c r="AU74" i="19" s="1"/>
  <c r="AT221" i="19"/>
  <c r="AS221" i="19"/>
  <c r="AS248" i="19" s="1"/>
  <c r="AR221" i="19"/>
  <c r="AR248" i="19" s="1"/>
  <c r="AR74" i="19" s="1"/>
  <c r="AQ221" i="19"/>
  <c r="AQ244" i="19" s="1"/>
  <c r="AP221" i="19"/>
  <c r="AP248" i="19" s="1"/>
  <c r="AP74" i="19" s="1"/>
  <c r="AO221" i="19"/>
  <c r="AO248" i="19" s="1"/>
  <c r="AO74" i="19" s="1"/>
  <c r="AN221" i="19"/>
  <c r="AN248" i="19" s="1"/>
  <c r="AM221" i="19"/>
  <c r="AM248" i="19" s="1"/>
  <c r="AM74" i="19" s="1"/>
  <c r="AL221" i="19"/>
  <c r="AL248" i="19" s="1"/>
  <c r="AK221" i="19"/>
  <c r="AK248" i="19" s="1"/>
  <c r="AJ221" i="19"/>
  <c r="AJ248" i="19" s="1"/>
  <c r="AJ74" i="19" s="1"/>
  <c r="AI221" i="19"/>
  <c r="AI244" i="19" s="1"/>
  <c r="AH221" i="19"/>
  <c r="AH248" i="19" s="1"/>
  <c r="AH74" i="19" s="1"/>
  <c r="AG221" i="19"/>
  <c r="AG248" i="19" s="1"/>
  <c r="AG74" i="19" s="1"/>
  <c r="AF221" i="19"/>
  <c r="AF248" i="19" s="1"/>
  <c r="AE221" i="19"/>
  <c r="AE244" i="19" s="1"/>
  <c r="AE73" i="19" s="1"/>
  <c r="AD221" i="19"/>
  <c r="AD248" i="19" s="1"/>
  <c r="AC221" i="19"/>
  <c r="AC248" i="19" s="1"/>
  <c r="AB221" i="19"/>
  <c r="AB248" i="19" s="1"/>
  <c r="AB74" i="19" s="1"/>
  <c r="AA221" i="19"/>
  <c r="AA248" i="19" s="1"/>
  <c r="Z221" i="19"/>
  <c r="Z248" i="19" s="1"/>
  <c r="Z74" i="19" s="1"/>
  <c r="Y221" i="19"/>
  <c r="Y248" i="19" s="1"/>
  <c r="Y74" i="19" s="1"/>
  <c r="X221" i="19"/>
  <c r="X248" i="19" s="1"/>
  <c r="W221" i="19"/>
  <c r="W244" i="19" s="1"/>
  <c r="V221" i="19"/>
  <c r="V248" i="19" s="1"/>
  <c r="U221" i="19"/>
  <c r="U248" i="19" s="1"/>
  <c r="T221" i="19"/>
  <c r="T248" i="19" s="1"/>
  <c r="T74" i="19" s="1"/>
  <c r="S221" i="19"/>
  <c r="S248" i="19" s="1"/>
  <c r="R221" i="19"/>
  <c r="R248" i="19" s="1"/>
  <c r="R74" i="19" s="1"/>
  <c r="Q221" i="19"/>
  <c r="Q248" i="19" s="1"/>
  <c r="Q74" i="19" s="1"/>
  <c r="P221" i="19"/>
  <c r="P248" i="19" s="1"/>
  <c r="O221" i="19"/>
  <c r="O248" i="19" s="1"/>
  <c r="N221" i="19"/>
  <c r="N248" i="19" s="1"/>
  <c r="M221" i="19"/>
  <c r="M248" i="19" s="1"/>
  <c r="L221" i="19"/>
  <c r="L248" i="19" s="1"/>
  <c r="L74" i="19" s="1"/>
  <c r="K221" i="19"/>
  <c r="K244" i="19" s="1"/>
  <c r="J221" i="19"/>
  <c r="J248" i="19" s="1"/>
  <c r="J74" i="19" s="1"/>
  <c r="I221" i="19"/>
  <c r="I248" i="19" s="1"/>
  <c r="I74" i="19" s="1"/>
  <c r="H221" i="19"/>
  <c r="H248" i="19" s="1"/>
  <c r="G221" i="19"/>
  <c r="G248" i="19" s="1"/>
  <c r="G74" i="19" s="1"/>
  <c r="F221" i="19"/>
  <c r="F248" i="19" s="1"/>
  <c r="E221" i="19"/>
  <c r="E248" i="19" s="1"/>
  <c r="E74" i="19" s="1"/>
  <c r="D221" i="19"/>
  <c r="D248" i="19" s="1"/>
  <c r="D74" i="19" s="1"/>
  <c r="C221" i="19"/>
  <c r="C244" i="19" s="1"/>
  <c r="C73" i="19" s="1"/>
  <c r="B221" i="19"/>
  <c r="B248" i="19" s="1"/>
  <c r="B74" i="19" s="1"/>
  <c r="AY220" i="19"/>
  <c r="AX220" i="19"/>
  <c r="AW220" i="19"/>
  <c r="AV220" i="19"/>
  <c r="AU220" i="19"/>
  <c r="AT220" i="19"/>
  <c r="AS220" i="19"/>
  <c r="AR220" i="19"/>
  <c r="AQ220" i="19"/>
  <c r="AP220" i="19"/>
  <c r="AO220" i="19"/>
  <c r="AN220" i="19"/>
  <c r="AM220" i="19"/>
  <c r="AL220" i="19"/>
  <c r="AK220" i="19"/>
  <c r="AJ220" i="19"/>
  <c r="AI220" i="19"/>
  <c r="AH220" i="19"/>
  <c r="AG220" i="19"/>
  <c r="AF220" i="19"/>
  <c r="AE220" i="19"/>
  <c r="AD220" i="19"/>
  <c r="AC220" i="19"/>
  <c r="AB220" i="19"/>
  <c r="AA220" i="19"/>
  <c r="Z220" i="19"/>
  <c r="Y220" i="19"/>
  <c r="X220" i="19"/>
  <c r="W220" i="19"/>
  <c r="V220" i="19"/>
  <c r="U220" i="19"/>
  <c r="T220" i="19"/>
  <c r="S220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C220" i="19"/>
  <c r="B220" i="19"/>
  <c r="B87" i="19" s="1"/>
  <c r="AY219" i="19"/>
  <c r="AY245" i="19" s="1"/>
  <c r="AX219" i="19"/>
  <c r="AX245" i="19" s="1"/>
  <c r="AW219" i="19"/>
  <c r="AW245" i="19" s="1"/>
  <c r="AV219" i="19"/>
  <c r="AV245" i="19" s="1"/>
  <c r="AU219" i="19"/>
  <c r="AU245" i="19" s="1"/>
  <c r="AT219" i="19"/>
  <c r="AT245" i="19" s="1"/>
  <c r="AS219" i="19"/>
  <c r="AS44" i="19" s="1"/>
  <c r="AR219" i="19"/>
  <c r="AR245" i="19" s="1"/>
  <c r="AQ219" i="19"/>
  <c r="AQ245" i="19" s="1"/>
  <c r="AP219" i="19"/>
  <c r="AP245" i="19" s="1"/>
  <c r="AO219" i="19"/>
  <c r="AO245" i="19" s="1"/>
  <c r="AN219" i="19"/>
  <c r="AN245" i="19" s="1"/>
  <c r="AM219" i="19"/>
  <c r="AM245" i="19" s="1"/>
  <c r="AL219" i="19"/>
  <c r="AL245" i="19" s="1"/>
  <c r="AK219" i="19"/>
  <c r="AK245" i="19" s="1"/>
  <c r="AJ219" i="19"/>
  <c r="AJ245" i="19" s="1"/>
  <c r="AI219" i="19"/>
  <c r="AI245" i="19" s="1"/>
  <c r="AH219" i="19"/>
  <c r="AH245" i="19" s="1"/>
  <c r="AG219" i="19"/>
  <c r="AG245" i="19" s="1"/>
  <c r="AF219" i="19"/>
  <c r="AF245" i="19" s="1"/>
  <c r="AE219" i="19"/>
  <c r="AE245" i="19" s="1"/>
  <c r="AD219" i="19"/>
  <c r="AD245" i="19" s="1"/>
  <c r="AC219" i="19"/>
  <c r="AC245" i="19" s="1"/>
  <c r="AB219" i="19"/>
  <c r="AB245" i="19" s="1"/>
  <c r="AA219" i="19"/>
  <c r="AA245" i="19" s="1"/>
  <c r="Z219" i="19"/>
  <c r="Z245" i="19" s="1"/>
  <c r="Y219" i="19"/>
  <c r="Y245" i="19" s="1"/>
  <c r="X219" i="19"/>
  <c r="X245" i="19" s="1"/>
  <c r="W219" i="19"/>
  <c r="W245" i="19" s="1"/>
  <c r="V219" i="19"/>
  <c r="V245" i="19" s="1"/>
  <c r="U219" i="19"/>
  <c r="U245" i="19" s="1"/>
  <c r="T219" i="19"/>
  <c r="T245" i="19" s="1"/>
  <c r="S219" i="19"/>
  <c r="S245" i="19" s="1"/>
  <c r="R219" i="19"/>
  <c r="R245" i="19" s="1"/>
  <c r="Q219" i="19"/>
  <c r="Q245" i="19" s="1"/>
  <c r="P219" i="19"/>
  <c r="P245" i="19" s="1"/>
  <c r="O219" i="19"/>
  <c r="O245" i="19" s="1"/>
  <c r="N219" i="19"/>
  <c r="N245" i="19" s="1"/>
  <c r="M219" i="19"/>
  <c r="M245" i="19" s="1"/>
  <c r="L219" i="19"/>
  <c r="L245" i="19" s="1"/>
  <c r="K219" i="19"/>
  <c r="K245" i="19" s="1"/>
  <c r="J219" i="19"/>
  <c r="J245" i="19" s="1"/>
  <c r="I219" i="19"/>
  <c r="I245" i="19" s="1"/>
  <c r="H219" i="19"/>
  <c r="H245" i="19" s="1"/>
  <c r="G219" i="19"/>
  <c r="G245" i="19" s="1"/>
  <c r="F219" i="19"/>
  <c r="F245" i="19" s="1"/>
  <c r="E219" i="19"/>
  <c r="E245" i="19" s="1"/>
  <c r="D219" i="19"/>
  <c r="D245" i="19" s="1"/>
  <c r="C219" i="19"/>
  <c r="C245" i="19" s="1"/>
  <c r="B219" i="19"/>
  <c r="B245" i="19" s="1"/>
  <c r="AY218" i="19"/>
  <c r="AX218" i="19"/>
  <c r="AW218" i="19"/>
  <c r="AV218" i="19"/>
  <c r="AU218" i="19"/>
  <c r="AT218" i="19"/>
  <c r="AS218" i="19"/>
  <c r="AR218" i="19"/>
  <c r="AQ218" i="19"/>
  <c r="AP218" i="19"/>
  <c r="AO218" i="19"/>
  <c r="AN218" i="19"/>
  <c r="AM218" i="19"/>
  <c r="AL218" i="19"/>
  <c r="AK218" i="19"/>
  <c r="AJ218" i="19"/>
  <c r="AI218" i="19"/>
  <c r="AH218" i="19"/>
  <c r="AG218" i="19"/>
  <c r="AF218" i="19"/>
  <c r="AE218" i="19"/>
  <c r="AD218" i="19"/>
  <c r="AC218" i="19"/>
  <c r="AB218" i="19"/>
  <c r="AA218" i="19"/>
  <c r="Z218" i="19"/>
  <c r="Y218" i="19"/>
  <c r="X218" i="19"/>
  <c r="W218" i="19"/>
  <c r="V218" i="19"/>
  <c r="U218" i="19"/>
  <c r="T218" i="19"/>
  <c r="S218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C218" i="19"/>
  <c r="B218" i="19"/>
  <c r="B207" i="19"/>
  <c r="B206" i="19"/>
  <c r="B205" i="19"/>
  <c r="B204" i="19"/>
  <c r="B203" i="19"/>
  <c r="B202" i="19"/>
  <c r="B201" i="19"/>
  <c r="B200" i="19"/>
  <c r="AY198" i="19"/>
  <c r="AX198" i="19"/>
  <c r="AW198" i="19"/>
  <c r="AV198" i="19"/>
  <c r="AU198" i="19"/>
  <c r="AT198" i="19"/>
  <c r="AS198" i="19"/>
  <c r="AR198" i="19"/>
  <c r="AQ198" i="19"/>
  <c r="AP198" i="19"/>
  <c r="AO198" i="19"/>
  <c r="AN198" i="19"/>
  <c r="AM198" i="19"/>
  <c r="AL198" i="19"/>
  <c r="AK198" i="19"/>
  <c r="AJ198" i="19"/>
  <c r="AI198" i="19"/>
  <c r="AH198" i="19"/>
  <c r="AG198" i="19"/>
  <c r="AF198" i="19"/>
  <c r="AE198" i="19"/>
  <c r="AD198" i="19"/>
  <c r="AC198" i="19"/>
  <c r="AB198" i="19"/>
  <c r="AA198" i="19"/>
  <c r="Z198" i="19"/>
  <c r="Y198" i="19"/>
  <c r="X198" i="19"/>
  <c r="W198" i="19"/>
  <c r="V198" i="19"/>
  <c r="U198" i="19"/>
  <c r="T198" i="19"/>
  <c r="S198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C198" i="19"/>
  <c r="B198" i="19"/>
  <c r="AY197" i="19"/>
  <c r="AX197" i="19"/>
  <c r="AW197" i="19"/>
  <c r="AV197" i="19"/>
  <c r="AU197" i="19"/>
  <c r="AT197" i="19"/>
  <c r="AS197" i="19"/>
  <c r="AR197" i="19"/>
  <c r="AQ197" i="19"/>
  <c r="AP197" i="19"/>
  <c r="AO197" i="19"/>
  <c r="AN197" i="19"/>
  <c r="AM197" i="19"/>
  <c r="AL197" i="19"/>
  <c r="AK197" i="19"/>
  <c r="AJ197" i="19"/>
  <c r="AI197" i="19"/>
  <c r="AH197" i="19"/>
  <c r="AG197" i="19"/>
  <c r="AF197" i="19"/>
  <c r="AE197" i="19"/>
  <c r="AD197" i="19"/>
  <c r="AC197" i="19"/>
  <c r="AB197" i="19"/>
  <c r="AA197" i="19"/>
  <c r="Z197" i="19"/>
  <c r="Y197" i="19"/>
  <c r="X197" i="19"/>
  <c r="W197" i="19"/>
  <c r="V197" i="19"/>
  <c r="U197" i="19"/>
  <c r="T197" i="19"/>
  <c r="S197" i="19"/>
  <c r="R197" i="19"/>
  <c r="Q197" i="19"/>
  <c r="P197" i="19"/>
  <c r="O197" i="19"/>
  <c r="N197" i="19"/>
  <c r="M197" i="19"/>
  <c r="L197" i="19"/>
  <c r="K197" i="19"/>
  <c r="J197" i="19"/>
  <c r="I197" i="19"/>
  <c r="H197" i="19"/>
  <c r="G197" i="19"/>
  <c r="F197" i="19"/>
  <c r="E197" i="19"/>
  <c r="D197" i="19"/>
  <c r="C197" i="19"/>
  <c r="B197" i="19"/>
  <c r="AY196" i="19"/>
  <c r="AX196" i="19"/>
  <c r="AW196" i="19"/>
  <c r="AV196" i="19"/>
  <c r="AU196" i="19"/>
  <c r="AT196" i="19"/>
  <c r="AS196" i="19"/>
  <c r="AR196" i="19"/>
  <c r="AQ196" i="19"/>
  <c r="AP196" i="19"/>
  <c r="AO196" i="19"/>
  <c r="AN196" i="19"/>
  <c r="AM196" i="19"/>
  <c r="AL196" i="19"/>
  <c r="AK196" i="19"/>
  <c r="AJ196" i="19"/>
  <c r="AI196" i="19"/>
  <c r="AH196" i="19"/>
  <c r="AG196" i="19"/>
  <c r="AF196" i="19"/>
  <c r="AE196" i="19"/>
  <c r="AD196" i="19"/>
  <c r="AC196" i="19"/>
  <c r="AB196" i="19"/>
  <c r="AA196" i="19"/>
  <c r="Z196" i="19"/>
  <c r="Y196" i="19"/>
  <c r="X196" i="19"/>
  <c r="W196" i="19"/>
  <c r="V196" i="19"/>
  <c r="U196" i="19"/>
  <c r="T196" i="19"/>
  <c r="S196" i="19"/>
  <c r="R196" i="19"/>
  <c r="Q196" i="19"/>
  <c r="P196" i="19"/>
  <c r="O196" i="19"/>
  <c r="N196" i="19"/>
  <c r="M196" i="19"/>
  <c r="L196" i="19"/>
  <c r="K196" i="19"/>
  <c r="J196" i="19"/>
  <c r="I196" i="19"/>
  <c r="H196" i="19"/>
  <c r="G196" i="19"/>
  <c r="F196" i="19"/>
  <c r="E196" i="19"/>
  <c r="D196" i="19"/>
  <c r="C196" i="19"/>
  <c r="B196" i="19"/>
  <c r="AY195" i="19"/>
  <c r="AX195" i="19"/>
  <c r="AW195" i="19"/>
  <c r="AV195" i="19"/>
  <c r="AU195" i="19"/>
  <c r="AT195" i="19"/>
  <c r="AS195" i="19"/>
  <c r="AR195" i="19"/>
  <c r="AQ195" i="19"/>
  <c r="AP195" i="19"/>
  <c r="AO195" i="19"/>
  <c r="AN195" i="19"/>
  <c r="AM195" i="19"/>
  <c r="AL195" i="19"/>
  <c r="AK195" i="19"/>
  <c r="AJ195" i="19"/>
  <c r="AI195" i="19"/>
  <c r="AH195" i="19"/>
  <c r="AG195" i="19"/>
  <c r="AF195" i="19"/>
  <c r="AE195" i="19"/>
  <c r="AD195" i="19"/>
  <c r="AC195" i="19"/>
  <c r="AB195" i="19"/>
  <c r="AA195" i="19"/>
  <c r="Z195" i="19"/>
  <c r="Y195" i="19"/>
  <c r="X195" i="19"/>
  <c r="W195" i="19"/>
  <c r="V195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AY194" i="19"/>
  <c r="AX194" i="19"/>
  <c r="AW194" i="19"/>
  <c r="AV194" i="19"/>
  <c r="AU194" i="19"/>
  <c r="AT194" i="19"/>
  <c r="AS194" i="19"/>
  <c r="AR194" i="19"/>
  <c r="AQ194" i="19"/>
  <c r="AP194" i="19"/>
  <c r="AO194" i="19"/>
  <c r="AN194" i="19"/>
  <c r="AM194" i="19"/>
  <c r="AL194" i="19"/>
  <c r="AK194" i="19"/>
  <c r="AJ194" i="19"/>
  <c r="AI194" i="19"/>
  <c r="AH194" i="19"/>
  <c r="AG194" i="19"/>
  <c r="AF194" i="19"/>
  <c r="AE194" i="19"/>
  <c r="AD194" i="19"/>
  <c r="AC194" i="19"/>
  <c r="AB194" i="19"/>
  <c r="AA194" i="19"/>
  <c r="Z194" i="19"/>
  <c r="Y194" i="19"/>
  <c r="X194" i="19"/>
  <c r="W194" i="19"/>
  <c r="V194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B8" i="19" s="1"/>
  <c r="AY193" i="19"/>
  <c r="AX193" i="19"/>
  <c r="AW193" i="19"/>
  <c r="AV193" i="19"/>
  <c r="AU193" i="19"/>
  <c r="AT193" i="19"/>
  <c r="AS193" i="19"/>
  <c r="AR193" i="19"/>
  <c r="AQ193" i="19"/>
  <c r="AP193" i="19"/>
  <c r="AO193" i="19"/>
  <c r="AN193" i="19"/>
  <c r="AM193" i="19"/>
  <c r="AL193" i="19"/>
  <c r="AK193" i="19"/>
  <c r="AJ193" i="19"/>
  <c r="AI193" i="19"/>
  <c r="AH193" i="19"/>
  <c r="AG193" i="19"/>
  <c r="AF193" i="19"/>
  <c r="AE193" i="19"/>
  <c r="AD193" i="19"/>
  <c r="AC193" i="19"/>
  <c r="AB193" i="19"/>
  <c r="AA193" i="19"/>
  <c r="Z193" i="19"/>
  <c r="Y193" i="19"/>
  <c r="X193" i="19"/>
  <c r="W193" i="19"/>
  <c r="V193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B88" i="19"/>
  <c r="I84" i="19"/>
  <c r="B84" i="19"/>
  <c r="C84" i="19" s="1"/>
  <c r="D84" i="19" s="1"/>
  <c r="E84" i="19" s="1"/>
  <c r="F84" i="19" s="1"/>
  <c r="G84" i="19" s="1"/>
  <c r="H84" i="19" s="1"/>
  <c r="C83" i="19"/>
  <c r="D83" i="19" s="1"/>
  <c r="E83" i="19" s="1"/>
  <c r="F83" i="19" s="1"/>
  <c r="G83" i="19" s="1"/>
  <c r="H83" i="19" s="1"/>
  <c r="I83" i="19" s="1"/>
  <c r="J83" i="19" s="1"/>
  <c r="K83" i="19" s="1"/>
  <c r="L83" i="19" s="1"/>
  <c r="M83" i="19" s="1"/>
  <c r="N83" i="19" s="1"/>
  <c r="O83" i="19" s="1"/>
  <c r="P83" i="19" s="1"/>
  <c r="Q83" i="19" s="1"/>
  <c r="R83" i="19" s="1"/>
  <c r="S83" i="19" s="1"/>
  <c r="T83" i="19" s="1"/>
  <c r="U83" i="19" s="1"/>
  <c r="V83" i="19" s="1"/>
  <c r="W83" i="19" s="1"/>
  <c r="X83" i="19" s="1"/>
  <c r="Y83" i="19" s="1"/>
  <c r="Z83" i="19" s="1"/>
  <c r="AA83" i="19" s="1"/>
  <c r="AB83" i="19" s="1"/>
  <c r="AC83" i="19" s="1"/>
  <c r="AD83" i="19" s="1"/>
  <c r="AE83" i="19" s="1"/>
  <c r="AF83" i="19" s="1"/>
  <c r="AG83" i="19" s="1"/>
  <c r="AH83" i="19" s="1"/>
  <c r="AI83" i="19" s="1"/>
  <c r="AJ83" i="19" s="1"/>
  <c r="AK83" i="19" s="1"/>
  <c r="AL83" i="19" s="1"/>
  <c r="AM83" i="19" s="1"/>
  <c r="AN83" i="19" s="1"/>
  <c r="AO83" i="19" s="1"/>
  <c r="AP83" i="19" s="1"/>
  <c r="AQ83" i="19" s="1"/>
  <c r="AR83" i="19" s="1"/>
  <c r="AS83" i="19" s="1"/>
  <c r="AT83" i="19" s="1"/>
  <c r="AU83" i="19" s="1"/>
  <c r="AV83" i="19" s="1"/>
  <c r="AW83" i="19" s="1"/>
  <c r="AX83" i="19" s="1"/>
  <c r="AY83" i="19" s="1"/>
  <c r="AY74" i="19"/>
  <c r="AS74" i="19"/>
  <c r="AN74" i="19"/>
  <c r="AL74" i="19"/>
  <c r="AK74" i="19"/>
  <c r="AF74" i="19"/>
  <c r="AD74" i="19"/>
  <c r="AC74" i="19"/>
  <c r="AA74" i="19"/>
  <c r="X74" i="19"/>
  <c r="V74" i="19"/>
  <c r="U74" i="19"/>
  <c r="S74" i="19"/>
  <c r="P74" i="19"/>
  <c r="O74" i="19"/>
  <c r="N74" i="19"/>
  <c r="M74" i="19"/>
  <c r="H74" i="19"/>
  <c r="F74" i="19"/>
  <c r="AQ73" i="19"/>
  <c r="AI73" i="19"/>
  <c r="W73" i="19"/>
  <c r="K73" i="19"/>
  <c r="G49" i="19"/>
  <c r="F49" i="19"/>
  <c r="D49" i="19"/>
  <c r="B49" i="19"/>
  <c r="AY48" i="19"/>
  <c r="AX48" i="19"/>
  <c r="AW48" i="19"/>
  <c r="AT48" i="19"/>
  <c r="AS48" i="19"/>
  <c r="AR48" i="19"/>
  <c r="AQ48" i="19"/>
  <c r="AO48" i="19"/>
  <c r="AL48" i="19"/>
  <c r="AK48" i="19"/>
  <c r="AJ48" i="19"/>
  <c r="AI48" i="19"/>
  <c r="AG48" i="19"/>
  <c r="AD48" i="19"/>
  <c r="AC48" i="19"/>
  <c r="AB48" i="19"/>
  <c r="AA48" i="19"/>
  <c r="Z48" i="19"/>
  <c r="Y48" i="19"/>
  <c r="V48" i="19"/>
  <c r="U48" i="19"/>
  <c r="T48" i="19"/>
  <c r="S48" i="19"/>
  <c r="R48" i="19"/>
  <c r="Q48" i="19"/>
  <c r="N48" i="19"/>
  <c r="M48" i="19"/>
  <c r="L48" i="19"/>
  <c r="K48" i="19"/>
  <c r="I48" i="19"/>
  <c r="G48" i="19"/>
  <c r="F48" i="19"/>
  <c r="E48" i="19"/>
  <c r="D48" i="19"/>
  <c r="C48" i="19"/>
  <c r="B48" i="19"/>
  <c r="B233" i="19" s="1"/>
  <c r="AY47" i="19"/>
  <c r="AV47" i="19"/>
  <c r="AT47" i="19"/>
  <c r="AS47" i="19"/>
  <c r="AQ47" i="19"/>
  <c r="AN47" i="19"/>
  <c r="AL47" i="19"/>
  <c r="AK47" i="19"/>
  <c r="AI47" i="19"/>
  <c r="AF47" i="19"/>
  <c r="AD47" i="19"/>
  <c r="AC47" i="19"/>
  <c r="AA47" i="19"/>
  <c r="X47" i="19"/>
  <c r="V47" i="19"/>
  <c r="U47" i="19"/>
  <c r="S47" i="19"/>
  <c r="P47" i="19"/>
  <c r="N47" i="19"/>
  <c r="M47" i="19"/>
  <c r="K47" i="19"/>
  <c r="I47" i="19"/>
  <c r="H47" i="19"/>
  <c r="G47" i="19"/>
  <c r="F47" i="19"/>
  <c r="C47" i="19"/>
  <c r="G46" i="19"/>
  <c r="E46" i="19"/>
  <c r="D46" i="19"/>
  <c r="C46" i="19"/>
  <c r="G45" i="19"/>
  <c r="F45" i="19"/>
  <c r="E45" i="19"/>
  <c r="D45" i="19"/>
  <c r="D230" i="19" s="1"/>
  <c r="AX44" i="19"/>
  <c r="AW44" i="19"/>
  <c r="AU44" i="19"/>
  <c r="AR44" i="19"/>
  <c r="AP44" i="19"/>
  <c r="AO44" i="19"/>
  <c r="AM44" i="19"/>
  <c r="AJ44" i="19"/>
  <c r="AH44" i="19"/>
  <c r="AG44" i="19"/>
  <c r="AE44" i="19"/>
  <c r="AB44" i="19"/>
  <c r="Z44" i="19"/>
  <c r="Y44" i="19"/>
  <c r="W44" i="19"/>
  <c r="T44" i="19"/>
  <c r="R44" i="19"/>
  <c r="Q44" i="19"/>
  <c r="O44" i="19"/>
  <c r="K44" i="19"/>
  <c r="J44" i="19"/>
  <c r="I44" i="19"/>
  <c r="G44" i="19"/>
  <c r="C44" i="19"/>
  <c r="AY43" i="19"/>
  <c r="AV43" i="19"/>
  <c r="AU43" i="19"/>
  <c r="AT43" i="19"/>
  <c r="AS43" i="19"/>
  <c r="AR43" i="19"/>
  <c r="AQ43" i="19"/>
  <c r="AN43" i="19"/>
  <c r="AM43" i="19"/>
  <c r="AL43" i="19"/>
  <c r="AK43" i="19"/>
  <c r="AI43" i="19"/>
  <c r="AF43" i="19"/>
  <c r="AE43" i="19"/>
  <c r="AD43" i="19"/>
  <c r="AC43" i="19"/>
  <c r="AA43" i="19"/>
  <c r="X43" i="19"/>
  <c r="W43" i="19"/>
  <c r="V43" i="19"/>
  <c r="U43" i="19"/>
  <c r="S43" i="19"/>
  <c r="P43" i="19"/>
  <c r="O43" i="19"/>
  <c r="N43" i="19"/>
  <c r="M43" i="19"/>
  <c r="K43" i="19"/>
  <c r="I43" i="19"/>
  <c r="H43" i="19"/>
  <c r="G43" i="19"/>
  <c r="F43" i="19"/>
  <c r="D43" i="19"/>
  <c r="C43" i="19"/>
  <c r="AY42" i="19"/>
  <c r="AV42" i="19"/>
  <c r="AU42" i="19"/>
  <c r="AT42" i="19"/>
  <c r="AS42" i="19"/>
  <c r="AQ42" i="19"/>
  <c r="AN42" i="19"/>
  <c r="AM42" i="19"/>
  <c r="AL42" i="19"/>
  <c r="AK42" i="19"/>
  <c r="AI42" i="19"/>
  <c r="AF42" i="19"/>
  <c r="AE42" i="19"/>
  <c r="AD42" i="19"/>
  <c r="AC42" i="19"/>
  <c r="AA42" i="19"/>
  <c r="X42" i="19"/>
  <c r="W42" i="19"/>
  <c r="V42" i="19"/>
  <c r="U42" i="19"/>
  <c r="S42" i="19"/>
  <c r="P42" i="19"/>
  <c r="O42" i="19"/>
  <c r="N42" i="19"/>
  <c r="M42" i="19"/>
  <c r="K42" i="19"/>
  <c r="I42" i="19"/>
  <c r="H42" i="19"/>
  <c r="G42" i="19"/>
  <c r="F42" i="19"/>
  <c r="E42" i="19"/>
  <c r="D42" i="19"/>
  <c r="C42" i="19"/>
  <c r="B36" i="19"/>
  <c r="B39" i="19" s="1"/>
  <c r="B26" i="19"/>
  <c r="D7" i="19"/>
  <c r="C7" i="19"/>
  <c r="AV250" i="18"/>
  <c r="AF250" i="18"/>
  <c r="AH249" i="18"/>
  <c r="D248" i="18"/>
  <c r="AY247" i="18"/>
  <c r="AL247" i="18"/>
  <c r="AI247" i="18"/>
  <c r="V247" i="18"/>
  <c r="S247" i="18"/>
  <c r="F247" i="18"/>
  <c r="AN246" i="18"/>
  <c r="X246" i="18"/>
  <c r="AO244" i="18"/>
  <c r="AY223" i="18"/>
  <c r="AX223" i="18"/>
  <c r="AX247" i="18" s="1"/>
  <c r="AW223" i="18"/>
  <c r="AW247" i="18" s="1"/>
  <c r="AV223" i="18"/>
  <c r="AV247" i="18" s="1"/>
  <c r="AU223" i="18"/>
  <c r="AU247" i="18" s="1"/>
  <c r="AT223" i="18"/>
  <c r="AT247" i="18" s="1"/>
  <c r="AS223" i="18"/>
  <c r="AS247" i="18" s="1"/>
  <c r="AR223" i="18"/>
  <c r="AR247" i="18" s="1"/>
  <c r="AQ223" i="18"/>
  <c r="AQ247" i="18" s="1"/>
  <c r="AP223" i="18"/>
  <c r="AP247" i="18" s="1"/>
  <c r="AO223" i="18"/>
  <c r="AO247" i="18" s="1"/>
  <c r="AN223" i="18"/>
  <c r="AN247" i="18" s="1"/>
  <c r="AM223" i="18"/>
  <c r="AM247" i="18" s="1"/>
  <c r="AL223" i="18"/>
  <c r="AK223" i="18"/>
  <c r="AK247" i="18" s="1"/>
  <c r="AJ223" i="18"/>
  <c r="AJ247" i="18" s="1"/>
  <c r="AI223" i="18"/>
  <c r="AH223" i="18"/>
  <c r="AH247" i="18" s="1"/>
  <c r="AG223" i="18"/>
  <c r="AG247" i="18" s="1"/>
  <c r="AF223" i="18"/>
  <c r="AF247" i="18" s="1"/>
  <c r="AE223" i="18"/>
  <c r="AE247" i="18" s="1"/>
  <c r="AD223" i="18"/>
  <c r="AD247" i="18" s="1"/>
  <c r="AC223" i="18"/>
  <c r="AC247" i="18" s="1"/>
  <c r="AB223" i="18"/>
  <c r="AB247" i="18" s="1"/>
  <c r="AA223" i="18"/>
  <c r="AA247" i="18" s="1"/>
  <c r="Z223" i="18"/>
  <c r="Z247" i="18" s="1"/>
  <c r="Y223" i="18"/>
  <c r="Y247" i="18" s="1"/>
  <c r="X223" i="18"/>
  <c r="X247" i="18" s="1"/>
  <c r="W223" i="18"/>
  <c r="W247" i="18" s="1"/>
  <c r="V223" i="18"/>
  <c r="U223" i="18"/>
  <c r="U247" i="18" s="1"/>
  <c r="T223" i="18"/>
  <c r="T247" i="18" s="1"/>
  <c r="S223" i="18"/>
  <c r="R223" i="18"/>
  <c r="R247" i="18" s="1"/>
  <c r="Q223" i="18"/>
  <c r="Q247" i="18" s="1"/>
  <c r="P223" i="18"/>
  <c r="P247" i="18" s="1"/>
  <c r="O223" i="18"/>
  <c r="O247" i="18" s="1"/>
  <c r="N223" i="18"/>
  <c r="N247" i="18" s="1"/>
  <c r="M223" i="18"/>
  <c r="M247" i="18" s="1"/>
  <c r="L223" i="18"/>
  <c r="L247" i="18" s="1"/>
  <c r="K223" i="18"/>
  <c r="K247" i="18" s="1"/>
  <c r="J223" i="18"/>
  <c r="J247" i="18" s="1"/>
  <c r="I223" i="18"/>
  <c r="I247" i="18" s="1"/>
  <c r="H223" i="18"/>
  <c r="H247" i="18" s="1"/>
  <c r="G223" i="18"/>
  <c r="G247" i="18" s="1"/>
  <c r="F223" i="18"/>
  <c r="E223" i="18"/>
  <c r="E247" i="18" s="1"/>
  <c r="D223" i="18"/>
  <c r="D247" i="18" s="1"/>
  <c r="C223" i="18"/>
  <c r="C247" i="18" s="1"/>
  <c r="B223" i="18"/>
  <c r="B247" i="18" s="1"/>
  <c r="B252" i="18" s="1"/>
  <c r="AY222" i="18"/>
  <c r="AY249" i="18" s="1"/>
  <c r="AX222" i="18"/>
  <c r="AW222" i="18"/>
  <c r="AV222" i="18"/>
  <c r="AV249" i="18" s="1"/>
  <c r="AU222" i="18"/>
  <c r="AT222" i="18"/>
  <c r="AS222" i="18"/>
  <c r="AS250" i="18" s="1"/>
  <c r="AR222" i="18"/>
  <c r="AQ222" i="18"/>
  <c r="AQ249" i="18" s="1"/>
  <c r="AP222" i="18"/>
  <c r="AO222" i="18"/>
  <c r="AN222" i="18"/>
  <c r="AN249" i="18" s="1"/>
  <c r="AM222" i="18"/>
  <c r="AL222" i="18"/>
  <c r="AK222" i="18"/>
  <c r="AK246" i="18" s="1"/>
  <c r="AJ222" i="18"/>
  <c r="AI222" i="18"/>
  <c r="AI249" i="18" s="1"/>
  <c r="AH222" i="18"/>
  <c r="AG222" i="18"/>
  <c r="AF222" i="18"/>
  <c r="AF249" i="18" s="1"/>
  <c r="AE222" i="18"/>
  <c r="AD222" i="18"/>
  <c r="AC222" i="18"/>
  <c r="AC250" i="18" s="1"/>
  <c r="AB222" i="18"/>
  <c r="AA222" i="18"/>
  <c r="AA249" i="18" s="1"/>
  <c r="Z222" i="18"/>
  <c r="Y222" i="18"/>
  <c r="X222" i="18"/>
  <c r="X249" i="18" s="1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AY221" i="18"/>
  <c r="AX221" i="18"/>
  <c r="AW221" i="18"/>
  <c r="AV221" i="18"/>
  <c r="AU221" i="18"/>
  <c r="AT221" i="18"/>
  <c r="AS221" i="18"/>
  <c r="AR221" i="18"/>
  <c r="AR248" i="18" s="1"/>
  <c r="AQ221" i="18"/>
  <c r="AP221" i="18"/>
  <c r="AO221" i="18"/>
  <c r="AO248" i="18" s="1"/>
  <c r="AN221" i="18"/>
  <c r="AM221" i="18"/>
  <c r="AL221" i="18"/>
  <c r="AK221" i="18"/>
  <c r="AJ221" i="18"/>
  <c r="AJ244" i="18" s="1"/>
  <c r="AI221" i="18"/>
  <c r="AH221" i="18"/>
  <c r="AG221" i="18"/>
  <c r="AF221" i="18"/>
  <c r="AE221" i="18"/>
  <c r="AD221" i="18"/>
  <c r="AC221" i="18"/>
  <c r="AB221" i="18"/>
  <c r="AB248" i="18" s="1"/>
  <c r="AA221" i="18"/>
  <c r="Z221" i="18"/>
  <c r="Y221" i="18"/>
  <c r="Y248" i="18" s="1"/>
  <c r="X221" i="18"/>
  <c r="W221" i="18"/>
  <c r="V221" i="18"/>
  <c r="U221" i="18"/>
  <c r="T221" i="18"/>
  <c r="T244" i="18" s="1"/>
  <c r="S221" i="18"/>
  <c r="R221" i="18"/>
  <c r="Q221" i="18"/>
  <c r="P221" i="18"/>
  <c r="O221" i="18"/>
  <c r="N221" i="18"/>
  <c r="M221" i="18"/>
  <c r="L221" i="18"/>
  <c r="L248" i="18" s="1"/>
  <c r="K221" i="18"/>
  <c r="J221" i="18"/>
  <c r="I221" i="18"/>
  <c r="I248" i="18" s="1"/>
  <c r="H221" i="18"/>
  <c r="G221" i="18"/>
  <c r="F221" i="18"/>
  <c r="E221" i="18"/>
  <c r="D221" i="18"/>
  <c r="D244" i="18" s="1"/>
  <c r="C221" i="18"/>
  <c r="B221" i="18"/>
  <c r="AY220" i="18"/>
  <c r="AX220" i="18"/>
  <c r="AW220" i="18"/>
  <c r="AV220" i="18"/>
  <c r="AU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H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AY219" i="18"/>
  <c r="AY245" i="18" s="1"/>
  <c r="AX219" i="18"/>
  <c r="AX245" i="18" s="1"/>
  <c r="AW219" i="18"/>
  <c r="AW245" i="18" s="1"/>
  <c r="AV219" i="18"/>
  <c r="AV245" i="18" s="1"/>
  <c r="AU219" i="18"/>
  <c r="AU245" i="18" s="1"/>
  <c r="AT219" i="18"/>
  <c r="AT245" i="18" s="1"/>
  <c r="AS219" i="18"/>
  <c r="AS245" i="18" s="1"/>
  <c r="AR219" i="18"/>
  <c r="AR245" i="18" s="1"/>
  <c r="AQ219" i="18"/>
  <c r="AQ245" i="18" s="1"/>
  <c r="AP219" i="18"/>
  <c r="AP245" i="18" s="1"/>
  <c r="AO219" i="18"/>
  <c r="AO245" i="18" s="1"/>
  <c r="AN219" i="18"/>
  <c r="AN245" i="18" s="1"/>
  <c r="AM219" i="18"/>
  <c r="AM245" i="18" s="1"/>
  <c r="AL219" i="18"/>
  <c r="AL245" i="18" s="1"/>
  <c r="AK219" i="18"/>
  <c r="AK245" i="18" s="1"/>
  <c r="AJ219" i="18"/>
  <c r="AJ245" i="18" s="1"/>
  <c r="AI219" i="18"/>
  <c r="AI245" i="18" s="1"/>
  <c r="AH219" i="18"/>
  <c r="AH245" i="18" s="1"/>
  <c r="AG219" i="18"/>
  <c r="AG245" i="18" s="1"/>
  <c r="AF219" i="18"/>
  <c r="AF245" i="18" s="1"/>
  <c r="AE219" i="18"/>
  <c r="AE245" i="18" s="1"/>
  <c r="AD219" i="18"/>
  <c r="AD245" i="18" s="1"/>
  <c r="AC219" i="18"/>
  <c r="AC245" i="18" s="1"/>
  <c r="AB219" i="18"/>
  <c r="AB245" i="18" s="1"/>
  <c r="AA219" i="18"/>
  <c r="AA245" i="18" s="1"/>
  <c r="Z219" i="18"/>
  <c r="Z245" i="18" s="1"/>
  <c r="Y219" i="18"/>
  <c r="Y245" i="18" s="1"/>
  <c r="X219" i="18"/>
  <c r="X245" i="18" s="1"/>
  <c r="W219" i="18"/>
  <c r="W245" i="18" s="1"/>
  <c r="V219" i="18"/>
  <c r="V245" i="18" s="1"/>
  <c r="U219" i="18"/>
  <c r="U245" i="18" s="1"/>
  <c r="T219" i="18"/>
  <c r="T245" i="18" s="1"/>
  <c r="S219" i="18"/>
  <c r="S245" i="18" s="1"/>
  <c r="R219" i="18"/>
  <c r="R245" i="18" s="1"/>
  <c r="Q219" i="18"/>
  <c r="Q245" i="18" s="1"/>
  <c r="P219" i="18"/>
  <c r="P245" i="18" s="1"/>
  <c r="O219" i="18"/>
  <c r="O245" i="18" s="1"/>
  <c r="N219" i="18"/>
  <c r="N245" i="18" s="1"/>
  <c r="M219" i="18"/>
  <c r="M245" i="18" s="1"/>
  <c r="L219" i="18"/>
  <c r="L245" i="18" s="1"/>
  <c r="K219" i="18"/>
  <c r="K245" i="18" s="1"/>
  <c r="J219" i="18"/>
  <c r="J245" i="18" s="1"/>
  <c r="I219" i="18"/>
  <c r="I245" i="18" s="1"/>
  <c r="H219" i="18"/>
  <c r="H245" i="18" s="1"/>
  <c r="G219" i="18"/>
  <c r="G245" i="18" s="1"/>
  <c r="F219" i="18"/>
  <c r="F245" i="18" s="1"/>
  <c r="E219" i="18"/>
  <c r="E245" i="18" s="1"/>
  <c r="D219" i="18"/>
  <c r="D245" i="18" s="1"/>
  <c r="C219" i="18"/>
  <c r="C245" i="18" s="1"/>
  <c r="B219" i="18"/>
  <c r="B245" i="18" s="1"/>
  <c r="AY218" i="18"/>
  <c r="AX218" i="18"/>
  <c r="AW218" i="18"/>
  <c r="AV218" i="18"/>
  <c r="AU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H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B211" i="18"/>
  <c r="B210" i="18"/>
  <c r="B207" i="18"/>
  <c r="B206" i="18"/>
  <c r="B205" i="18"/>
  <c r="B204" i="18"/>
  <c r="B203" i="18"/>
  <c r="B202" i="18"/>
  <c r="B201" i="18"/>
  <c r="B200" i="18"/>
  <c r="AY198" i="18"/>
  <c r="AX198" i="18"/>
  <c r="AW198" i="18"/>
  <c r="AV198" i="18"/>
  <c r="AU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H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AY197" i="18"/>
  <c r="AX197" i="18"/>
  <c r="AW197" i="18"/>
  <c r="AV197" i="18"/>
  <c r="AU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H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AY196" i="18"/>
  <c r="AX196" i="18"/>
  <c r="AW196" i="18"/>
  <c r="AV196" i="18"/>
  <c r="AU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H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AY195" i="18"/>
  <c r="AX195" i="18"/>
  <c r="AW195" i="18"/>
  <c r="AV195" i="18"/>
  <c r="AU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H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AY194" i="18"/>
  <c r="AX194" i="18"/>
  <c r="AW194" i="18"/>
  <c r="AV194" i="18"/>
  <c r="AU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H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AY193" i="18"/>
  <c r="AX193" i="18"/>
  <c r="AW193" i="18"/>
  <c r="AV193" i="18"/>
  <c r="AU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B89" i="18"/>
  <c r="B88" i="18"/>
  <c r="B87" i="18"/>
  <c r="C84" i="18"/>
  <c r="D84" i="18" s="1"/>
  <c r="E84" i="18" s="1"/>
  <c r="F84" i="18" s="1"/>
  <c r="G84" i="18" s="1"/>
  <c r="H84" i="18" s="1"/>
  <c r="I84" i="18" s="1"/>
  <c r="B84" i="18"/>
  <c r="C83" i="18"/>
  <c r="D83" i="18" s="1"/>
  <c r="E83" i="18" s="1"/>
  <c r="F83" i="18" s="1"/>
  <c r="G83" i="18" s="1"/>
  <c r="H83" i="18" s="1"/>
  <c r="I83" i="18" s="1"/>
  <c r="J83" i="18" s="1"/>
  <c r="K83" i="18" s="1"/>
  <c r="L83" i="18" s="1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W83" i="18" s="1"/>
  <c r="X83" i="18" s="1"/>
  <c r="Y83" i="18" s="1"/>
  <c r="Z83" i="18" s="1"/>
  <c r="AA83" i="18" s="1"/>
  <c r="AB83" i="18" s="1"/>
  <c r="AC83" i="18" s="1"/>
  <c r="AD83" i="18" s="1"/>
  <c r="AE83" i="18" s="1"/>
  <c r="AF83" i="18" s="1"/>
  <c r="AG83" i="18" s="1"/>
  <c r="AH83" i="18" s="1"/>
  <c r="AI83" i="18" s="1"/>
  <c r="AJ83" i="18" s="1"/>
  <c r="AK83" i="18" s="1"/>
  <c r="AL83" i="18" s="1"/>
  <c r="AM83" i="18" s="1"/>
  <c r="AN83" i="18" s="1"/>
  <c r="AO83" i="18" s="1"/>
  <c r="AP83" i="18" s="1"/>
  <c r="AQ83" i="18" s="1"/>
  <c r="AR83" i="18" s="1"/>
  <c r="AS83" i="18" s="1"/>
  <c r="AT83" i="18" s="1"/>
  <c r="AU83" i="18" s="1"/>
  <c r="AV83" i="18" s="1"/>
  <c r="AW83" i="18" s="1"/>
  <c r="AX83" i="18" s="1"/>
  <c r="AY83" i="18" s="1"/>
  <c r="B77" i="18"/>
  <c r="B76" i="18"/>
  <c r="B75" i="18"/>
  <c r="AR74" i="18"/>
  <c r="AO74" i="18"/>
  <c r="AB74" i="18"/>
  <c r="Y74" i="18"/>
  <c r="L74" i="18"/>
  <c r="I74" i="18"/>
  <c r="D74" i="18"/>
  <c r="AO73" i="18"/>
  <c r="AJ73" i="18"/>
  <c r="T73" i="18"/>
  <c r="D73" i="18"/>
  <c r="H49" i="18"/>
  <c r="G49" i="18"/>
  <c r="F49" i="18"/>
  <c r="E49" i="18"/>
  <c r="D49" i="18"/>
  <c r="C49" i="18"/>
  <c r="B49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B233" i="18" s="1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B232" i="18" s="1"/>
  <c r="H46" i="18"/>
  <c r="G46" i="18"/>
  <c r="F46" i="18"/>
  <c r="E46" i="18"/>
  <c r="D46" i="18"/>
  <c r="C46" i="18"/>
  <c r="B46" i="18"/>
  <c r="B231" i="18" s="1"/>
  <c r="H45" i="18"/>
  <c r="G45" i="18"/>
  <c r="F45" i="18"/>
  <c r="E45" i="18"/>
  <c r="D45" i="18"/>
  <c r="C45" i="18"/>
  <c r="B45" i="18"/>
  <c r="B230" i="18" s="1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B229" i="18" s="1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B228" i="18" s="1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B227" i="18" s="1"/>
  <c r="B36" i="18"/>
  <c r="B26" i="18"/>
  <c r="B8" i="18"/>
  <c r="C7" i="18"/>
  <c r="B26" i="16"/>
  <c r="AS245" i="16"/>
  <c r="AC246" i="16"/>
  <c r="AA250" i="16"/>
  <c r="AH250" i="16"/>
  <c r="AY250" i="16"/>
  <c r="Y244" i="16"/>
  <c r="Y73" i="16" s="1"/>
  <c r="W250" i="16"/>
  <c r="X193" i="16"/>
  <c r="Y193" i="16"/>
  <c r="Z193" i="16"/>
  <c r="AA193" i="16"/>
  <c r="AB193" i="16"/>
  <c r="AC193" i="16"/>
  <c r="AD193" i="16"/>
  <c r="AE193" i="16"/>
  <c r="AF193" i="16"/>
  <c r="AG193" i="16"/>
  <c r="AH193" i="16"/>
  <c r="AI193" i="16"/>
  <c r="AJ193" i="16"/>
  <c r="AK193" i="16"/>
  <c r="AL193" i="16"/>
  <c r="AM193" i="16"/>
  <c r="AN193" i="16"/>
  <c r="AO193" i="16"/>
  <c r="AP193" i="16"/>
  <c r="AQ193" i="16"/>
  <c r="AR193" i="16"/>
  <c r="AS193" i="16"/>
  <c r="AT193" i="16"/>
  <c r="AU193" i="16"/>
  <c r="AV193" i="16"/>
  <c r="AW193" i="16"/>
  <c r="AX193" i="16"/>
  <c r="AY193" i="16"/>
  <c r="X194" i="16"/>
  <c r="Y194" i="16"/>
  <c r="Z194" i="16"/>
  <c r="AA194" i="16"/>
  <c r="AB194" i="16"/>
  <c r="AC194" i="16"/>
  <c r="AD194" i="16"/>
  <c r="AE194" i="16"/>
  <c r="AF194" i="16"/>
  <c r="AG194" i="16"/>
  <c r="AH194" i="16"/>
  <c r="AI194" i="16"/>
  <c r="AJ194" i="16"/>
  <c r="AK194" i="16"/>
  <c r="AL194" i="16"/>
  <c r="AM194" i="16"/>
  <c r="AN194" i="16"/>
  <c r="AO194" i="16"/>
  <c r="AP194" i="16"/>
  <c r="AQ194" i="16"/>
  <c r="AR194" i="16"/>
  <c r="AS194" i="16"/>
  <c r="AT194" i="16"/>
  <c r="AU194" i="16"/>
  <c r="AV194" i="16"/>
  <c r="AW194" i="16"/>
  <c r="AX194" i="16"/>
  <c r="AY194" i="16"/>
  <c r="X195" i="16"/>
  <c r="Y195" i="16"/>
  <c r="Z195" i="16"/>
  <c r="AA195" i="16"/>
  <c r="AB195" i="16"/>
  <c r="AC195" i="16"/>
  <c r="AD195" i="16"/>
  <c r="AE195" i="16"/>
  <c r="AF195" i="16"/>
  <c r="AG195" i="16"/>
  <c r="AH195" i="16"/>
  <c r="AI195" i="16"/>
  <c r="AJ195" i="16"/>
  <c r="AK195" i="16"/>
  <c r="AL195" i="16"/>
  <c r="AM195" i="16"/>
  <c r="AN195" i="16"/>
  <c r="AO195" i="16"/>
  <c r="AP195" i="16"/>
  <c r="AQ195" i="16"/>
  <c r="AR195" i="16"/>
  <c r="AS195" i="16"/>
  <c r="AT195" i="16"/>
  <c r="AU195" i="16"/>
  <c r="AV195" i="16"/>
  <c r="AW195" i="16"/>
  <c r="AX195" i="16"/>
  <c r="AY195" i="16"/>
  <c r="X196" i="16"/>
  <c r="Y196" i="16"/>
  <c r="Z196" i="16"/>
  <c r="AA196" i="16"/>
  <c r="AB196" i="16"/>
  <c r="AC196" i="16"/>
  <c r="AD196" i="16"/>
  <c r="AE196" i="16"/>
  <c r="AF196" i="16"/>
  <c r="AG196" i="16"/>
  <c r="AH196" i="16"/>
  <c r="AI196" i="16"/>
  <c r="AJ196" i="16"/>
  <c r="AK196" i="16"/>
  <c r="AL196" i="16"/>
  <c r="AM196" i="16"/>
  <c r="AN196" i="16"/>
  <c r="AO196" i="16"/>
  <c r="AP196" i="16"/>
  <c r="AQ196" i="16"/>
  <c r="AR196" i="16"/>
  <c r="AS196" i="16"/>
  <c r="AT196" i="16"/>
  <c r="AU196" i="16"/>
  <c r="AV196" i="16"/>
  <c r="AW196" i="16"/>
  <c r="AX196" i="16"/>
  <c r="AY196" i="16"/>
  <c r="X197" i="16"/>
  <c r="Y197" i="16"/>
  <c r="Z197" i="16"/>
  <c r="AA197" i="16"/>
  <c r="AB197" i="16"/>
  <c r="AC197" i="16"/>
  <c r="AD197" i="16"/>
  <c r="AE197" i="16"/>
  <c r="AF197" i="16"/>
  <c r="AG197" i="16"/>
  <c r="AH197" i="16"/>
  <c r="AI197" i="16"/>
  <c r="AJ197" i="16"/>
  <c r="AK197" i="16"/>
  <c r="AL197" i="16"/>
  <c r="AM197" i="16"/>
  <c r="AN197" i="16"/>
  <c r="AO197" i="16"/>
  <c r="AP197" i="16"/>
  <c r="AQ197" i="16"/>
  <c r="AR197" i="16"/>
  <c r="AS197" i="16"/>
  <c r="AT197" i="16"/>
  <c r="AU197" i="16"/>
  <c r="AV197" i="16"/>
  <c r="AW197" i="16"/>
  <c r="AX197" i="16"/>
  <c r="AY197" i="16"/>
  <c r="X198" i="16"/>
  <c r="Y198" i="16"/>
  <c r="Z198" i="16"/>
  <c r="AA198" i="16"/>
  <c r="AB198" i="16"/>
  <c r="AC198" i="16"/>
  <c r="AD198" i="16"/>
  <c r="AE198" i="16"/>
  <c r="AF198" i="16"/>
  <c r="AG198" i="16"/>
  <c r="AH198" i="16"/>
  <c r="AI198" i="16"/>
  <c r="AJ198" i="16"/>
  <c r="AK198" i="16"/>
  <c r="AL198" i="16"/>
  <c r="AM198" i="16"/>
  <c r="AN198" i="16"/>
  <c r="AO198" i="16"/>
  <c r="AP198" i="16"/>
  <c r="AQ198" i="16"/>
  <c r="AR198" i="16"/>
  <c r="AS198" i="16"/>
  <c r="AT198" i="16"/>
  <c r="AU198" i="16"/>
  <c r="AV198" i="16"/>
  <c r="AW198" i="16"/>
  <c r="AX198" i="16"/>
  <c r="AY198" i="16"/>
  <c r="X218" i="16"/>
  <c r="Y218" i="16"/>
  <c r="Z218" i="16"/>
  <c r="AA218" i="16"/>
  <c r="AB218" i="16"/>
  <c r="AC218" i="16"/>
  <c r="AD218" i="16"/>
  <c r="AE218" i="16"/>
  <c r="AF218" i="16"/>
  <c r="AG218" i="16"/>
  <c r="AH218" i="16"/>
  <c r="AI218" i="16"/>
  <c r="AJ218" i="16"/>
  <c r="AK218" i="16"/>
  <c r="AL218" i="16"/>
  <c r="AM218" i="16"/>
  <c r="AN218" i="16"/>
  <c r="AO218" i="16"/>
  <c r="AP218" i="16"/>
  <c r="AQ218" i="16"/>
  <c r="AR218" i="16"/>
  <c r="AS218" i="16"/>
  <c r="AT218" i="16"/>
  <c r="AU218" i="16"/>
  <c r="AV218" i="16"/>
  <c r="AW218" i="16"/>
  <c r="AX218" i="16"/>
  <c r="AY218" i="16"/>
  <c r="X219" i="16"/>
  <c r="X245" i="16" s="1"/>
  <c r="Y219" i="16"/>
  <c r="Y245" i="16" s="1"/>
  <c r="Z219" i="16"/>
  <c r="AA88" i="16" s="1"/>
  <c r="AA298" i="16" s="1"/>
  <c r="AA158" i="16" s="1"/>
  <c r="AA219" i="16"/>
  <c r="AB88" i="16" s="1"/>
  <c r="AB219" i="16"/>
  <c r="AB245" i="16" s="1"/>
  <c r="AC219" i="16"/>
  <c r="AC245" i="16" s="1"/>
  <c r="AD219" i="16"/>
  <c r="AD245" i="16" s="1"/>
  <c r="AE219" i="16"/>
  <c r="AE245" i="16" s="1"/>
  <c r="AF219" i="16"/>
  <c r="AF245" i="16" s="1"/>
  <c r="AG219" i="16"/>
  <c r="AG245" i="16" s="1"/>
  <c r="AH219" i="16"/>
  <c r="AH245" i="16" s="1"/>
  <c r="AI219" i="16"/>
  <c r="AJ88" i="16" s="1"/>
  <c r="AJ219" i="16"/>
  <c r="AJ245" i="16" s="1"/>
  <c r="AK219" i="16"/>
  <c r="AK245" i="16" s="1"/>
  <c r="AL219" i="16"/>
  <c r="AL245" i="16" s="1"/>
  <c r="AM219" i="16"/>
  <c r="AM245" i="16" s="1"/>
  <c r="AN219" i="16"/>
  <c r="AN245" i="16" s="1"/>
  <c r="AO219" i="16"/>
  <c r="AO245" i="16" s="1"/>
  <c r="AP219" i="16"/>
  <c r="AP245" i="16" s="1"/>
  <c r="AQ219" i="16"/>
  <c r="AR88" i="16" s="1"/>
  <c r="AR219" i="16"/>
  <c r="AR245" i="16" s="1"/>
  <c r="AS219" i="16"/>
  <c r="AT219" i="16"/>
  <c r="AT245" i="16" s="1"/>
  <c r="AU219" i="16"/>
  <c r="AU245" i="16" s="1"/>
  <c r="AV219" i="16"/>
  <c r="AV245" i="16" s="1"/>
  <c r="AW219" i="16"/>
  <c r="AW245" i="16" s="1"/>
  <c r="AX219" i="16"/>
  <c r="AX245" i="16" s="1"/>
  <c r="AY219" i="16"/>
  <c r="AY44" i="16" s="1"/>
  <c r="AY229" i="16" s="1"/>
  <c r="X220" i="16"/>
  <c r="Y220" i="16"/>
  <c r="Z220" i="16"/>
  <c r="AA220" i="16"/>
  <c r="AB220" i="16"/>
  <c r="AC220" i="16"/>
  <c r="AD220" i="16"/>
  <c r="AE87" i="16" s="1"/>
  <c r="AE220" i="16"/>
  <c r="AF87" i="16" s="1"/>
  <c r="AF220" i="16"/>
  <c r="AG220" i="16"/>
  <c r="AH220" i="16"/>
  <c r="AI220" i="16"/>
  <c r="AJ220" i="16"/>
  <c r="AK220" i="16"/>
  <c r="AL220" i="16"/>
  <c r="AM220" i="16"/>
  <c r="AN87" i="16" s="1"/>
  <c r="AN220" i="16"/>
  <c r="AO220" i="16"/>
  <c r="AP220" i="16"/>
  <c r="AQ220" i="16"/>
  <c r="AR220" i="16"/>
  <c r="AS220" i="16"/>
  <c r="AT87" i="16" s="1"/>
  <c r="AT220" i="16"/>
  <c r="AU87" i="16" s="1"/>
  <c r="AU220" i="16"/>
  <c r="AV87" i="16" s="1"/>
  <c r="AV220" i="16"/>
  <c r="AW220" i="16"/>
  <c r="AX220" i="16"/>
  <c r="AY220" i="16"/>
  <c r="X221" i="16"/>
  <c r="X244" i="16" s="1"/>
  <c r="Y221" i="16"/>
  <c r="Y248" i="16" s="1"/>
  <c r="Y74" i="16" s="1"/>
  <c r="Z221" i="16"/>
  <c r="Z248" i="16" s="1"/>
  <c r="Z74" i="16" s="1"/>
  <c r="AA221" i="16"/>
  <c r="AA43" i="16" s="1"/>
  <c r="AB221" i="16"/>
  <c r="AC221" i="16"/>
  <c r="AD221" i="16"/>
  <c r="AE221" i="16"/>
  <c r="AF221" i="16"/>
  <c r="AG221" i="16"/>
  <c r="AG248" i="16" s="1"/>
  <c r="AG74" i="16" s="1"/>
  <c r="AH221" i="16"/>
  <c r="AH47" i="16" s="1"/>
  <c r="AH232" i="16" s="1"/>
  <c r="AI221" i="16"/>
  <c r="AI43" i="16" s="1"/>
  <c r="AJ221" i="16"/>
  <c r="AK221" i="16"/>
  <c r="AL221" i="16"/>
  <c r="AM221" i="16"/>
  <c r="AN221" i="16"/>
  <c r="AO221" i="16"/>
  <c r="AO248" i="16" s="1"/>
  <c r="AO74" i="16" s="1"/>
  <c r="AP221" i="16"/>
  <c r="AP42" i="16" s="1"/>
  <c r="AP227" i="16" s="1"/>
  <c r="AQ221" i="16"/>
  <c r="AQ43" i="16" s="1"/>
  <c r="AR221" i="16"/>
  <c r="AS221" i="16"/>
  <c r="AT221" i="16"/>
  <c r="AU221" i="16"/>
  <c r="AV221" i="16"/>
  <c r="AW221" i="16"/>
  <c r="AW248" i="16" s="1"/>
  <c r="AW74" i="16" s="1"/>
  <c r="AX221" i="16"/>
  <c r="AX42" i="16" s="1"/>
  <c r="AX227" i="16" s="1"/>
  <c r="AY221" i="16"/>
  <c r="AY43" i="16" s="1"/>
  <c r="X222" i="16"/>
  <c r="X249" i="16" s="1"/>
  <c r="Y222" i="16"/>
  <c r="Z222" i="16"/>
  <c r="Z250" i="16" s="1"/>
  <c r="AA222" i="16"/>
  <c r="AB222" i="16"/>
  <c r="AC222" i="16"/>
  <c r="AC48" i="16" s="1"/>
  <c r="AC233" i="16" s="1"/>
  <c r="AD222" i="16"/>
  <c r="AE89" i="16" s="1"/>
  <c r="AE222" i="16"/>
  <c r="AE246" i="16" s="1"/>
  <c r="AF222" i="16"/>
  <c r="AG222" i="16"/>
  <c r="AH222" i="16"/>
  <c r="AH246" i="16" s="1"/>
  <c r="AI222" i="16"/>
  <c r="AI250" i="16" s="1"/>
  <c r="AJ222" i="16"/>
  <c r="AJ246" i="16" s="1"/>
  <c r="AK222" i="16"/>
  <c r="AK249" i="16" s="1"/>
  <c r="AL222" i="16"/>
  <c r="AL48" i="16" s="1"/>
  <c r="AL233" i="16" s="1"/>
  <c r="AM222" i="16"/>
  <c r="AM48" i="16" s="1"/>
  <c r="AM233" i="16" s="1"/>
  <c r="AN222" i="16"/>
  <c r="AO222" i="16"/>
  <c r="AP222" i="16"/>
  <c r="AP246" i="16" s="1"/>
  <c r="AQ222" i="16"/>
  <c r="AQ250" i="16" s="1"/>
  <c r="AR222" i="16"/>
  <c r="AR246" i="16" s="1"/>
  <c r="AS222" i="16"/>
  <c r="AS249" i="16" s="1"/>
  <c r="AT222" i="16"/>
  <c r="AT48" i="16" s="1"/>
  <c r="AT233" i="16" s="1"/>
  <c r="AU222" i="16"/>
  <c r="AU48" i="16" s="1"/>
  <c r="AU233" i="16" s="1"/>
  <c r="AV222" i="16"/>
  <c r="AW222" i="16"/>
  <c r="AX222" i="16"/>
  <c r="AX246" i="16" s="1"/>
  <c r="AY222" i="16"/>
  <c r="X223" i="16"/>
  <c r="X210" i="16" s="1"/>
  <c r="Y223" i="16"/>
  <c r="Y247" i="16" s="1"/>
  <c r="Y252" i="16" s="1"/>
  <c r="Z223" i="16"/>
  <c r="AA223" i="16"/>
  <c r="AB223" i="16"/>
  <c r="AC223" i="16"/>
  <c r="AD223" i="16"/>
  <c r="AE223" i="16"/>
  <c r="AF223" i="16"/>
  <c r="AG223" i="16"/>
  <c r="AH223" i="16"/>
  <c r="AI223" i="16"/>
  <c r="AJ223" i="16"/>
  <c r="AJ247" i="16" s="1"/>
  <c r="AJ252" i="16" s="1"/>
  <c r="AK223" i="16"/>
  <c r="AL223" i="16"/>
  <c r="AM223" i="16"/>
  <c r="AN223" i="16"/>
  <c r="AO223" i="16"/>
  <c r="AP223" i="16"/>
  <c r="AQ223" i="16"/>
  <c r="AR223" i="16"/>
  <c r="AS223" i="16"/>
  <c r="AT223" i="16"/>
  <c r="AU223" i="16"/>
  <c r="AV223" i="16"/>
  <c r="AW223" i="16"/>
  <c r="AX223" i="16"/>
  <c r="AY223" i="16"/>
  <c r="V193" i="16"/>
  <c r="W193" i="16"/>
  <c r="V194" i="16"/>
  <c r="W194" i="16"/>
  <c r="V195" i="16"/>
  <c r="W195" i="16"/>
  <c r="V196" i="16"/>
  <c r="W196" i="16"/>
  <c r="V197" i="16"/>
  <c r="W197" i="16"/>
  <c r="V198" i="16"/>
  <c r="W198" i="16"/>
  <c r="V218" i="16"/>
  <c r="W218" i="16"/>
  <c r="V219" i="16"/>
  <c r="V245" i="16" s="1"/>
  <c r="W219" i="16"/>
  <c r="W245" i="16" s="1"/>
  <c r="V220" i="16"/>
  <c r="W87" i="16" s="1"/>
  <c r="W220" i="16"/>
  <c r="X87" i="16" s="1"/>
  <c r="V221" i="16"/>
  <c r="V244" i="16" s="1"/>
  <c r="V73" i="16" s="1"/>
  <c r="W221" i="16"/>
  <c r="W43" i="16" s="1"/>
  <c r="W317" i="16" s="1"/>
  <c r="W177" i="16" s="1"/>
  <c r="V222" i="16"/>
  <c r="V249" i="16" s="1"/>
  <c r="W222" i="16"/>
  <c r="X89" i="16" s="1"/>
  <c r="V223" i="16"/>
  <c r="V247" i="16" s="1"/>
  <c r="V252" i="16" s="1"/>
  <c r="W223" i="16"/>
  <c r="W247" i="16" s="1"/>
  <c r="W252" i="16" s="1"/>
  <c r="Y87" i="16"/>
  <c r="Z87" i="16"/>
  <c r="AA87" i="16"/>
  <c r="AB87" i="16"/>
  <c r="AC87" i="16"/>
  <c r="AD87" i="16"/>
  <c r="AG87" i="16"/>
  <c r="AH87" i="16"/>
  <c r="AI87" i="16"/>
  <c r="AJ87" i="16"/>
  <c r="AK87" i="16"/>
  <c r="AL87" i="16"/>
  <c r="AM87" i="16"/>
  <c r="AO87" i="16"/>
  <c r="AP87" i="16"/>
  <c r="AQ87" i="16"/>
  <c r="AR87" i="16"/>
  <c r="AS87" i="16"/>
  <c r="AW87" i="16"/>
  <c r="AX87" i="16"/>
  <c r="AY87" i="16"/>
  <c r="Y88" i="16"/>
  <c r="AC88" i="16"/>
  <c r="AD88" i="16"/>
  <c r="AE88" i="16"/>
  <c r="AG88" i="16"/>
  <c r="AK88" i="16"/>
  <c r="AL88" i="16"/>
  <c r="AM88" i="16"/>
  <c r="AN88" i="16"/>
  <c r="AO88" i="16"/>
  <c r="AS88" i="16"/>
  <c r="AT88" i="16"/>
  <c r="AU88" i="16"/>
  <c r="AV88" i="16"/>
  <c r="AW88" i="16"/>
  <c r="Y89" i="16"/>
  <c r="Z89" i="16"/>
  <c r="AA89" i="16"/>
  <c r="AA319" i="16" s="1"/>
  <c r="AA179" i="16" s="1"/>
  <c r="AB89" i="16"/>
  <c r="AC89" i="16"/>
  <c r="AG89" i="16"/>
  <c r="AH89" i="16"/>
  <c r="AI89" i="16"/>
  <c r="AJ89" i="16"/>
  <c r="AK89" i="16"/>
  <c r="AO89" i="16"/>
  <c r="AP89" i="16"/>
  <c r="AQ89" i="16"/>
  <c r="AR89" i="16"/>
  <c r="AS89" i="16"/>
  <c r="AT89" i="16"/>
  <c r="AW89" i="16"/>
  <c r="AX89" i="16"/>
  <c r="AY89" i="16"/>
  <c r="X73" i="16"/>
  <c r="V42" i="16"/>
  <c r="V227" i="16" s="1"/>
  <c r="X42" i="16"/>
  <c r="X227" i="16" s="1"/>
  <c r="AB42" i="16"/>
  <c r="AB227" i="16" s="1"/>
  <c r="AC42" i="16"/>
  <c r="AC227" i="16" s="1"/>
  <c r="AD42" i="16"/>
  <c r="AD227" i="16" s="1"/>
  <c r="AE42" i="16"/>
  <c r="AE227" i="16" s="1"/>
  <c r="AF42" i="16"/>
  <c r="AF227" i="16" s="1"/>
  <c r="AJ42" i="16"/>
  <c r="AJ227" i="16" s="1"/>
  <c r="AK42" i="16"/>
  <c r="AK227" i="16" s="1"/>
  <c r="AL42" i="16"/>
  <c r="AL227" i="16" s="1"/>
  <c r="AM42" i="16"/>
  <c r="AM227" i="16" s="1"/>
  <c r="AN42" i="16"/>
  <c r="AN227" i="16" s="1"/>
  <c r="AR42" i="16"/>
  <c r="AR227" i="16" s="1"/>
  <c r="AS42" i="16"/>
  <c r="AS227" i="16" s="1"/>
  <c r="AT42" i="16"/>
  <c r="AT227" i="16" s="1"/>
  <c r="AU42" i="16"/>
  <c r="AU227" i="16" s="1"/>
  <c r="AV42" i="16"/>
  <c r="AV227" i="16" s="1"/>
  <c r="V43" i="16"/>
  <c r="X43" i="16"/>
  <c r="Y43" i="16"/>
  <c r="Z43" i="16"/>
  <c r="AB43" i="16"/>
  <c r="AB322" i="16" s="1"/>
  <c r="AB182" i="16" s="1"/>
  <c r="AC43" i="16"/>
  <c r="AD43" i="16"/>
  <c r="AE43" i="16"/>
  <c r="AF43" i="16"/>
  <c r="AJ43" i="16"/>
  <c r="AK43" i="16"/>
  <c r="AK283" i="16" s="1"/>
  <c r="AK143" i="16" s="1"/>
  <c r="AL43" i="16"/>
  <c r="AM43" i="16"/>
  <c r="AN43" i="16"/>
  <c r="AR43" i="16"/>
  <c r="AS43" i="16"/>
  <c r="AT43" i="16"/>
  <c r="AU43" i="16"/>
  <c r="AV43" i="16"/>
  <c r="X44" i="16"/>
  <c r="X229" i="16" s="1"/>
  <c r="Y44" i="16"/>
  <c r="Y229" i="16" s="1"/>
  <c r="AB44" i="16"/>
  <c r="AB229" i="16" s="1"/>
  <c r="AC44" i="16"/>
  <c r="AC229" i="16" s="1"/>
  <c r="AD44" i="16"/>
  <c r="AD229" i="16" s="1"/>
  <c r="AF44" i="16"/>
  <c r="AF229" i="16" s="1"/>
  <c r="AJ44" i="16"/>
  <c r="AJ229" i="16" s="1"/>
  <c r="AK44" i="16"/>
  <c r="AK229" i="16" s="1"/>
  <c r="AL44" i="16"/>
  <c r="AL229" i="16" s="1"/>
  <c r="AM44" i="16"/>
  <c r="AM229" i="16" s="1"/>
  <c r="AN44" i="16"/>
  <c r="AN229" i="16" s="1"/>
  <c r="AR44" i="16"/>
  <c r="AR229" i="16" s="1"/>
  <c r="AS44" i="16"/>
  <c r="AS229" i="16" s="1"/>
  <c r="AT44" i="16"/>
  <c r="AT229" i="16" s="1"/>
  <c r="AV44" i="16"/>
  <c r="AV229" i="16" s="1"/>
  <c r="V47" i="16"/>
  <c r="V232" i="16" s="1"/>
  <c r="X47" i="16"/>
  <c r="X232" i="16" s="1"/>
  <c r="Y47" i="16"/>
  <c r="Y232" i="16" s="1"/>
  <c r="Z47" i="16"/>
  <c r="Z232" i="16" s="1"/>
  <c r="AB47" i="16"/>
  <c r="AB232" i="16" s="1"/>
  <c r="AC47" i="16"/>
  <c r="AC232" i="16" s="1"/>
  <c r="AD47" i="16"/>
  <c r="AD232" i="16" s="1"/>
  <c r="AE47" i="16"/>
  <c r="AE232" i="16" s="1"/>
  <c r="AF47" i="16"/>
  <c r="AF232" i="16" s="1"/>
  <c r="AJ47" i="16"/>
  <c r="AJ232" i="16" s="1"/>
  <c r="AK47" i="16"/>
  <c r="AK232" i="16" s="1"/>
  <c r="AL47" i="16"/>
  <c r="AL232" i="16" s="1"/>
  <c r="AM47" i="16"/>
  <c r="AM232" i="16" s="1"/>
  <c r="AN47" i="16"/>
  <c r="AN232" i="16" s="1"/>
  <c r="AR47" i="16"/>
  <c r="AR232" i="16" s="1"/>
  <c r="AS47" i="16"/>
  <c r="AS232" i="16" s="1"/>
  <c r="AT47" i="16"/>
  <c r="AT232" i="16" s="1"/>
  <c r="AU47" i="16"/>
  <c r="AU232" i="16" s="1"/>
  <c r="AV47" i="16"/>
  <c r="AV232" i="16" s="1"/>
  <c r="V48" i="16"/>
  <c r="V233" i="16" s="1"/>
  <c r="W48" i="16"/>
  <c r="W233" i="16" s="1"/>
  <c r="X48" i="16"/>
  <c r="X233" i="16" s="1"/>
  <c r="Y48" i="16"/>
  <c r="Y233" i="16" s="1"/>
  <c r="Z48" i="16"/>
  <c r="Z233" i="16" s="1"/>
  <c r="AA48" i="16"/>
  <c r="AA233" i="16" s="1"/>
  <c r="AB48" i="16"/>
  <c r="AB233" i="16" s="1"/>
  <c r="AF48" i="16"/>
  <c r="AF233" i="16" s="1"/>
  <c r="AG48" i="16"/>
  <c r="AG233" i="16" s="1"/>
  <c r="AH48" i="16"/>
  <c r="AH233" i="16" s="1"/>
  <c r="AI48" i="16"/>
  <c r="AI233" i="16" s="1"/>
  <c r="AJ48" i="16"/>
  <c r="AJ233" i="16" s="1"/>
  <c r="AN48" i="16"/>
  <c r="AN233" i="16" s="1"/>
  <c r="AO48" i="16"/>
  <c r="AO233" i="16" s="1"/>
  <c r="AP48" i="16"/>
  <c r="AP233" i="16" s="1"/>
  <c r="AQ48" i="16"/>
  <c r="AQ233" i="16" s="1"/>
  <c r="AR48" i="16"/>
  <c r="AR233" i="16" s="1"/>
  <c r="AV48" i="16"/>
  <c r="AV233" i="16" s="1"/>
  <c r="AW48" i="16"/>
  <c r="AW233" i="16" s="1"/>
  <c r="AX48" i="16"/>
  <c r="AX233" i="16" s="1"/>
  <c r="AY48" i="16"/>
  <c r="AY233" i="16" s="1"/>
  <c r="V7" i="16"/>
  <c r="W7" i="16" s="1"/>
  <c r="L43" i="19" l="1"/>
  <c r="AJ43" i="19"/>
  <c r="H45" i="19"/>
  <c r="T47" i="19"/>
  <c r="AA246" i="19"/>
  <c r="E47" i="19"/>
  <c r="E43" i="19"/>
  <c r="B45" i="19"/>
  <c r="B230" i="19" s="1"/>
  <c r="D47" i="19"/>
  <c r="D232" i="19" s="1"/>
  <c r="D8" i="19"/>
  <c r="D44" i="19"/>
  <c r="D229" i="19" s="1"/>
  <c r="L42" i="19"/>
  <c r="AR42" i="19"/>
  <c r="H44" i="19"/>
  <c r="AD44" i="19"/>
  <c r="AN44" i="19"/>
  <c r="AR47" i="19"/>
  <c r="AJ42" i="19"/>
  <c r="V44" i="19"/>
  <c r="AF44" i="19"/>
  <c r="AB43" i="19"/>
  <c r="AJ47" i="19"/>
  <c r="AB42" i="19"/>
  <c r="N44" i="19"/>
  <c r="X44" i="19"/>
  <c r="AT44" i="19"/>
  <c r="L47" i="19"/>
  <c r="J43" i="19"/>
  <c r="T43" i="19"/>
  <c r="T42" i="19"/>
  <c r="P44" i="19"/>
  <c r="AL44" i="19"/>
  <c r="AV44" i="19"/>
  <c r="AB47" i="19"/>
  <c r="AS245" i="19"/>
  <c r="Q42" i="19"/>
  <c r="Y42" i="19"/>
  <c r="AG42" i="19"/>
  <c r="AO42" i="19"/>
  <c r="AW42" i="19"/>
  <c r="O47" i="19"/>
  <c r="W47" i="19"/>
  <c r="AE47" i="19"/>
  <c r="AM47" i="19"/>
  <c r="AU47" i="19"/>
  <c r="W248" i="19"/>
  <c r="W74" i="19" s="1"/>
  <c r="R42" i="19"/>
  <c r="Z42" i="19"/>
  <c r="AH42" i="19"/>
  <c r="AP42" i="19"/>
  <c r="AX42" i="19"/>
  <c r="Q43" i="19"/>
  <c r="Y43" i="19"/>
  <c r="AG43" i="19"/>
  <c r="AO43" i="19"/>
  <c r="AW43" i="19"/>
  <c r="S44" i="19"/>
  <c r="AA44" i="19"/>
  <c r="AI44" i="19"/>
  <c r="AQ44" i="19"/>
  <c r="AY44" i="19"/>
  <c r="O48" i="19"/>
  <c r="W48" i="19"/>
  <c r="AE48" i="19"/>
  <c r="AM48" i="19"/>
  <c r="AU48" i="19"/>
  <c r="R43" i="19"/>
  <c r="Z43" i="19"/>
  <c r="AH43" i="19"/>
  <c r="AP43" i="19"/>
  <c r="AX43" i="19"/>
  <c r="Q47" i="19"/>
  <c r="Y47" i="19"/>
  <c r="AG47" i="19"/>
  <c r="AO47" i="19"/>
  <c r="AW47" i="19"/>
  <c r="S250" i="19"/>
  <c r="M44" i="19"/>
  <c r="U44" i="19"/>
  <c r="AC44" i="19"/>
  <c r="AK44" i="19"/>
  <c r="R47" i="19"/>
  <c r="Z47" i="19"/>
  <c r="AH47" i="19"/>
  <c r="AP47" i="19"/>
  <c r="AX47" i="19"/>
  <c r="AY250" i="19"/>
  <c r="L44" i="19"/>
  <c r="E44" i="19"/>
  <c r="F46" i="19"/>
  <c r="E49" i="19"/>
  <c r="E234" i="19" s="1"/>
  <c r="F44" i="19"/>
  <c r="J47" i="19"/>
  <c r="H48" i="19"/>
  <c r="J42" i="19"/>
  <c r="C45" i="19"/>
  <c r="C230" i="19" s="1"/>
  <c r="C49" i="19"/>
  <c r="C212" i="19" s="1"/>
  <c r="B44" i="19"/>
  <c r="B229" i="19" s="1"/>
  <c r="B47" i="19"/>
  <c r="B232" i="19" s="1"/>
  <c r="B46" i="19"/>
  <c r="B231" i="19" s="1"/>
  <c r="B42" i="19"/>
  <c r="B227" i="19" s="1"/>
  <c r="B75" i="19"/>
  <c r="B76" i="19"/>
  <c r="B43" i="19"/>
  <c r="B228" i="19" s="1"/>
  <c r="B24" i="19"/>
  <c r="H212" i="19"/>
  <c r="H214" i="19"/>
  <c r="H213" i="19"/>
  <c r="C227" i="19"/>
  <c r="J84" i="19"/>
  <c r="I46" i="19"/>
  <c r="I49" i="19"/>
  <c r="I45" i="19"/>
  <c r="D227" i="19"/>
  <c r="C211" i="19"/>
  <c r="C210" i="19"/>
  <c r="C88" i="19"/>
  <c r="C87" i="19"/>
  <c r="C89" i="19"/>
  <c r="C228" i="19"/>
  <c r="D210" i="19"/>
  <c r="D211" i="19"/>
  <c r="D88" i="19"/>
  <c r="D87" i="19"/>
  <c r="D89" i="19"/>
  <c r="B216" i="19"/>
  <c r="B224" i="19" s="1"/>
  <c r="B15" i="19" s="1"/>
  <c r="B99" i="19"/>
  <c r="B95" i="19"/>
  <c r="C95" i="19" s="1"/>
  <c r="B98" i="19"/>
  <c r="C98" i="19" s="1"/>
  <c r="B94" i="19"/>
  <c r="C94" i="19" s="1"/>
  <c r="B97" i="19"/>
  <c r="B93" i="19"/>
  <c r="C93" i="19" s="1"/>
  <c r="B96" i="19"/>
  <c r="B92" i="19"/>
  <c r="C92" i="19" s="1"/>
  <c r="B67" i="19"/>
  <c r="B68" i="19" s="1"/>
  <c r="B69" i="19" s="1"/>
  <c r="B62" i="19"/>
  <c r="B52" i="19"/>
  <c r="B53" i="19" s="1"/>
  <c r="D228" i="19"/>
  <c r="E7" i="19"/>
  <c r="E228" i="19" s="1"/>
  <c r="C8" i="19"/>
  <c r="C36" i="19"/>
  <c r="C229" i="19"/>
  <c r="E229" i="19"/>
  <c r="E232" i="19"/>
  <c r="C233" i="19"/>
  <c r="D233" i="19"/>
  <c r="B234" i="19"/>
  <c r="B212" i="19"/>
  <c r="D234" i="19"/>
  <c r="D214" i="19"/>
  <c r="D213" i="19"/>
  <c r="D212" i="19"/>
  <c r="E230" i="19"/>
  <c r="C231" i="19"/>
  <c r="E214" i="19"/>
  <c r="E213" i="19"/>
  <c r="E212" i="19"/>
  <c r="D231" i="19"/>
  <c r="F213" i="19"/>
  <c r="F212" i="19"/>
  <c r="F214" i="19"/>
  <c r="E231" i="19"/>
  <c r="C232" i="19"/>
  <c r="G214" i="19"/>
  <c r="G213" i="19"/>
  <c r="G212" i="19"/>
  <c r="D244" i="19"/>
  <c r="D73" i="19" s="1"/>
  <c r="E252" i="19"/>
  <c r="L244" i="19"/>
  <c r="L73" i="19" s="1"/>
  <c r="T244" i="19"/>
  <c r="T73" i="19" s="1"/>
  <c r="AB244" i="19"/>
  <c r="AB73" i="19" s="1"/>
  <c r="B250" i="19"/>
  <c r="B246" i="19"/>
  <c r="B249" i="19"/>
  <c r="B211" i="19"/>
  <c r="B214" i="19"/>
  <c r="B210" i="19"/>
  <c r="B213" i="19"/>
  <c r="J250" i="19"/>
  <c r="J246" i="19"/>
  <c r="J249" i="19"/>
  <c r="R250" i="19"/>
  <c r="R246" i="19"/>
  <c r="R249" i="19"/>
  <c r="Z250" i="19"/>
  <c r="Z246" i="19"/>
  <c r="Z249" i="19"/>
  <c r="AH250" i="19"/>
  <c r="AH246" i="19"/>
  <c r="AH249" i="19"/>
  <c r="AP250" i="19"/>
  <c r="AP246" i="19"/>
  <c r="AP249" i="19"/>
  <c r="AX250" i="19"/>
  <c r="AX246" i="19"/>
  <c r="AX249" i="19"/>
  <c r="H247" i="19"/>
  <c r="P247" i="19"/>
  <c r="X247" i="19"/>
  <c r="AF247" i="19"/>
  <c r="AN247" i="19"/>
  <c r="AV247" i="19"/>
  <c r="AJ244" i="19"/>
  <c r="AJ73" i="19" s="1"/>
  <c r="AR244" i="19"/>
  <c r="AR73" i="19" s="1"/>
  <c r="AT248" i="19"/>
  <c r="AT74" i="19" s="1"/>
  <c r="AT244" i="19"/>
  <c r="AT73" i="19" s="1"/>
  <c r="D250" i="19"/>
  <c r="D246" i="19"/>
  <c r="D249" i="19"/>
  <c r="L250" i="19"/>
  <c r="L246" i="19"/>
  <c r="L249" i="19"/>
  <c r="T250" i="19"/>
  <c r="T246" i="19"/>
  <c r="T249" i="19"/>
  <c r="AB250" i="19"/>
  <c r="AB246" i="19"/>
  <c r="AB249" i="19"/>
  <c r="AJ250" i="19"/>
  <c r="AJ246" i="19"/>
  <c r="AJ249" i="19"/>
  <c r="AR250" i="19"/>
  <c r="AR246" i="19"/>
  <c r="AR249" i="19"/>
  <c r="F244" i="19"/>
  <c r="F73" i="19" s="1"/>
  <c r="N244" i="19"/>
  <c r="N73" i="19" s="1"/>
  <c r="V244" i="19"/>
  <c r="V73" i="19" s="1"/>
  <c r="AD244" i="19"/>
  <c r="AD73" i="19" s="1"/>
  <c r="AL244" i="19"/>
  <c r="AL73" i="19" s="1"/>
  <c r="AU244" i="19"/>
  <c r="AU73" i="19" s="1"/>
  <c r="C246" i="19"/>
  <c r="AI246" i="19"/>
  <c r="AE248" i="19"/>
  <c r="AE74" i="19" s="1"/>
  <c r="AA250" i="19"/>
  <c r="E250" i="19"/>
  <c r="E246" i="19"/>
  <c r="M250" i="19"/>
  <c r="M246" i="19"/>
  <c r="U250" i="19"/>
  <c r="U246" i="19"/>
  <c r="AC250" i="19"/>
  <c r="AC246" i="19"/>
  <c r="AK250" i="19"/>
  <c r="AK246" i="19"/>
  <c r="AS250" i="19"/>
  <c r="AS246" i="19"/>
  <c r="C252" i="19"/>
  <c r="G244" i="19"/>
  <c r="G73" i="19" s="1"/>
  <c r="O244" i="19"/>
  <c r="O73" i="19" s="1"/>
  <c r="AM244" i="19"/>
  <c r="AM73" i="19" s="1"/>
  <c r="AW244" i="19"/>
  <c r="AW73" i="19" s="1"/>
  <c r="G246" i="19"/>
  <c r="AM246" i="19"/>
  <c r="C248" i="19"/>
  <c r="C74" i="19" s="1"/>
  <c r="AI248" i="19"/>
  <c r="AI74" i="19" s="1"/>
  <c r="AE250" i="19"/>
  <c r="AV248" i="19"/>
  <c r="AV74" i="19" s="1"/>
  <c r="AV244" i="19"/>
  <c r="AV73" i="19" s="1"/>
  <c r="F249" i="19"/>
  <c r="F250" i="19"/>
  <c r="F246" i="19"/>
  <c r="N249" i="19"/>
  <c r="N250" i="19"/>
  <c r="N246" i="19"/>
  <c r="V249" i="19"/>
  <c r="V250" i="19"/>
  <c r="V246" i="19"/>
  <c r="AD249" i="19"/>
  <c r="AD250" i="19"/>
  <c r="AD246" i="19"/>
  <c r="AL249" i="19"/>
  <c r="AL250" i="19"/>
  <c r="AL246" i="19"/>
  <c r="AT249" i="19"/>
  <c r="AT250" i="19"/>
  <c r="AT246" i="19"/>
  <c r="D252" i="19"/>
  <c r="H244" i="19"/>
  <c r="H73" i="19" s="1"/>
  <c r="P244" i="19"/>
  <c r="P73" i="19" s="1"/>
  <c r="X244" i="19"/>
  <c r="X73" i="19" s="1"/>
  <c r="AF244" i="19"/>
  <c r="AF73" i="19" s="1"/>
  <c r="AN244" i="19"/>
  <c r="AN73" i="19" s="1"/>
  <c r="AX244" i="19"/>
  <c r="AX73" i="19" s="1"/>
  <c r="K246" i="19"/>
  <c r="AQ246" i="19"/>
  <c r="U249" i="19"/>
  <c r="C250" i="19"/>
  <c r="AI250" i="19"/>
  <c r="I244" i="19"/>
  <c r="I73" i="19" s="1"/>
  <c r="Q244" i="19"/>
  <c r="Q73" i="19" s="1"/>
  <c r="Y244" i="19"/>
  <c r="Y73" i="19" s="1"/>
  <c r="AG244" i="19"/>
  <c r="AG73" i="19" s="1"/>
  <c r="AO244" i="19"/>
  <c r="AO73" i="19" s="1"/>
  <c r="AY244" i="19"/>
  <c r="AY73" i="19" s="1"/>
  <c r="O246" i="19"/>
  <c r="AU246" i="19"/>
  <c r="K248" i="19"/>
  <c r="K74" i="19" s="1"/>
  <c r="AQ248" i="19"/>
  <c r="AQ74" i="19" s="1"/>
  <c r="G250" i="19"/>
  <c r="AM250" i="19"/>
  <c r="H250" i="19"/>
  <c r="H246" i="19"/>
  <c r="H249" i="19"/>
  <c r="P250" i="19"/>
  <c r="P246" i="19"/>
  <c r="P249" i="19"/>
  <c r="X250" i="19"/>
  <c r="X246" i="19"/>
  <c r="X249" i="19"/>
  <c r="AF250" i="19"/>
  <c r="AF246" i="19"/>
  <c r="AF249" i="19"/>
  <c r="AN250" i="19"/>
  <c r="AN246" i="19"/>
  <c r="AN249" i="19"/>
  <c r="AV250" i="19"/>
  <c r="AV246" i="19"/>
  <c r="AV249" i="19"/>
  <c r="B244" i="19"/>
  <c r="B73" i="19" s="1"/>
  <c r="J244" i="19"/>
  <c r="J73" i="19" s="1"/>
  <c r="R244" i="19"/>
  <c r="R73" i="19" s="1"/>
  <c r="Z244" i="19"/>
  <c r="Z73" i="19" s="1"/>
  <c r="AH244" i="19"/>
  <c r="AH73" i="19" s="1"/>
  <c r="AP244" i="19"/>
  <c r="AP73" i="19" s="1"/>
  <c r="S246" i="19"/>
  <c r="AY246" i="19"/>
  <c r="AC249" i="19"/>
  <c r="K250" i="19"/>
  <c r="AQ250" i="19"/>
  <c r="I250" i="19"/>
  <c r="I246" i="19"/>
  <c r="Q250" i="19"/>
  <c r="Q246" i="19"/>
  <c r="Y250" i="19"/>
  <c r="Y246" i="19"/>
  <c r="AG250" i="19"/>
  <c r="AG246" i="19"/>
  <c r="AO250" i="19"/>
  <c r="AO246" i="19"/>
  <c r="AW250" i="19"/>
  <c r="AW246" i="19"/>
  <c r="S244" i="19"/>
  <c r="S73" i="19" s="1"/>
  <c r="AA244" i="19"/>
  <c r="AA73" i="19" s="1"/>
  <c r="W246" i="19"/>
  <c r="AG249" i="19"/>
  <c r="O250" i="19"/>
  <c r="AU250" i="19"/>
  <c r="E244" i="19"/>
  <c r="E73" i="19" s="1"/>
  <c r="M244" i="19"/>
  <c r="M73" i="19" s="1"/>
  <c r="U244" i="19"/>
  <c r="U73" i="19" s="1"/>
  <c r="AC244" i="19"/>
  <c r="AC73" i="19" s="1"/>
  <c r="AK244" i="19"/>
  <c r="AK73" i="19" s="1"/>
  <c r="AS244" i="19"/>
  <c r="AS73" i="19" s="1"/>
  <c r="AE246" i="19"/>
  <c r="I249" i="19"/>
  <c r="AO249" i="19"/>
  <c r="W250" i="19"/>
  <c r="C210" i="18"/>
  <c r="C211" i="18"/>
  <c r="C88" i="18"/>
  <c r="C87" i="18"/>
  <c r="C89" i="18"/>
  <c r="D7" i="18"/>
  <c r="D228" i="18" s="1"/>
  <c r="B216" i="18"/>
  <c r="B224" i="18" s="1"/>
  <c r="B15" i="18" s="1"/>
  <c r="B96" i="18"/>
  <c r="C96" i="18" s="1"/>
  <c r="B92" i="18"/>
  <c r="C92" i="18" s="1"/>
  <c r="B99" i="18"/>
  <c r="C99" i="18" s="1"/>
  <c r="B98" i="18"/>
  <c r="C98" i="18" s="1"/>
  <c r="B93" i="18"/>
  <c r="C93" i="18" s="1"/>
  <c r="B97" i="18"/>
  <c r="B94" i="18"/>
  <c r="C94" i="18" s="1"/>
  <c r="B39" i="18"/>
  <c r="B24" i="18" s="1"/>
  <c r="B67" i="18"/>
  <c r="B68" i="18" s="1"/>
  <c r="B69" i="18" s="1"/>
  <c r="B95" i="18"/>
  <c r="C95" i="18" s="1"/>
  <c r="B62" i="18"/>
  <c r="B52" i="18"/>
  <c r="B53" i="18" s="1"/>
  <c r="C8" i="18"/>
  <c r="C36" i="18"/>
  <c r="J84" i="18"/>
  <c r="I46" i="18"/>
  <c r="I49" i="18"/>
  <c r="I45" i="18"/>
  <c r="C228" i="18"/>
  <c r="D234" i="18"/>
  <c r="D213" i="18"/>
  <c r="D212" i="18"/>
  <c r="D214" i="18"/>
  <c r="C227" i="18"/>
  <c r="C231" i="18"/>
  <c r="E213" i="18"/>
  <c r="E212" i="18"/>
  <c r="E214" i="18"/>
  <c r="D231" i="18"/>
  <c r="F212" i="18"/>
  <c r="F214" i="18"/>
  <c r="F213" i="18"/>
  <c r="C232" i="18"/>
  <c r="G212" i="18"/>
  <c r="G213" i="18"/>
  <c r="D232" i="18"/>
  <c r="C229" i="18"/>
  <c r="C233" i="18"/>
  <c r="D229" i="18"/>
  <c r="D233" i="18"/>
  <c r="B234" i="18"/>
  <c r="B214" i="18"/>
  <c r="B213" i="18"/>
  <c r="B212" i="18"/>
  <c r="C230" i="18"/>
  <c r="C234" i="18"/>
  <c r="C214" i="18"/>
  <c r="C213" i="18"/>
  <c r="C212" i="18"/>
  <c r="B322" i="18"/>
  <c r="B182" i="18" s="1"/>
  <c r="B305" i="18"/>
  <c r="B165" i="18" s="1"/>
  <c r="B300" i="18"/>
  <c r="B160" i="18" s="1"/>
  <c r="B312" i="18"/>
  <c r="B172" i="18" s="1"/>
  <c r="B317" i="18"/>
  <c r="B177" i="18" s="1"/>
  <c r="B295" i="18"/>
  <c r="B155" i="18" s="1"/>
  <c r="B288" i="18"/>
  <c r="B148" i="18" s="1"/>
  <c r="B283" i="18"/>
  <c r="B143" i="18" s="1"/>
  <c r="B278" i="18"/>
  <c r="B138" i="18" s="1"/>
  <c r="B271" i="18"/>
  <c r="B131" i="18" s="1"/>
  <c r="B266" i="18"/>
  <c r="B126" i="18" s="1"/>
  <c r="B261" i="18"/>
  <c r="B121" i="18" s="1"/>
  <c r="B321" i="18"/>
  <c r="B181" i="18" s="1"/>
  <c r="B316" i="18"/>
  <c r="B176" i="18" s="1"/>
  <c r="B303" i="18"/>
  <c r="B163" i="18" s="1"/>
  <c r="B315" i="18"/>
  <c r="B175" i="18" s="1"/>
  <c r="B310" i="18"/>
  <c r="B170" i="18" s="1"/>
  <c r="B320" i="18"/>
  <c r="B180" i="18" s="1"/>
  <c r="B311" i="18"/>
  <c r="B171" i="18" s="1"/>
  <c r="B294" i="18"/>
  <c r="B154" i="18" s="1"/>
  <c r="B287" i="18"/>
  <c r="B147" i="18" s="1"/>
  <c r="B304" i="18"/>
  <c r="B164" i="18" s="1"/>
  <c r="B298" i="18"/>
  <c r="B158" i="18" s="1"/>
  <c r="B299" i="18"/>
  <c r="B159" i="18" s="1"/>
  <c r="B286" i="18"/>
  <c r="B146" i="18" s="1"/>
  <c r="B282" i="18"/>
  <c r="B142" i="18" s="1"/>
  <c r="B277" i="18"/>
  <c r="B137" i="18" s="1"/>
  <c r="B281" i="18"/>
  <c r="B141" i="18" s="1"/>
  <c r="B276" i="18"/>
  <c r="B136" i="18" s="1"/>
  <c r="B293" i="18"/>
  <c r="B153" i="18" s="1"/>
  <c r="B264" i="18"/>
  <c r="B124" i="18" s="1"/>
  <c r="B269" i="18"/>
  <c r="B129" i="18" s="1"/>
  <c r="B260" i="18"/>
  <c r="B120" i="18" s="1"/>
  <c r="B259" i="18"/>
  <c r="B119" i="18" s="1"/>
  <c r="B270" i="18"/>
  <c r="B130" i="18" s="1"/>
  <c r="B265" i="18"/>
  <c r="B125" i="18" s="1"/>
  <c r="B319" i="18"/>
  <c r="B179" i="18" s="1"/>
  <c r="B314" i="18"/>
  <c r="B174" i="18" s="1"/>
  <c r="B302" i="18"/>
  <c r="B162" i="18" s="1"/>
  <c r="B309" i="18"/>
  <c r="B169" i="18" s="1"/>
  <c r="B297" i="18"/>
  <c r="B157" i="18" s="1"/>
  <c r="B292" i="18"/>
  <c r="B152" i="18" s="1"/>
  <c r="B285" i="18"/>
  <c r="B145" i="18" s="1"/>
  <c r="B275" i="18"/>
  <c r="B135" i="18" s="1"/>
  <c r="B263" i="18"/>
  <c r="B123" i="18" s="1"/>
  <c r="B258" i="18"/>
  <c r="B118" i="18" s="1"/>
  <c r="B268" i="18"/>
  <c r="B128" i="18" s="1"/>
  <c r="B280" i="18"/>
  <c r="B140" i="18" s="1"/>
  <c r="G214" i="18"/>
  <c r="B248" i="18"/>
  <c r="B74" i="18" s="1"/>
  <c r="B244" i="18"/>
  <c r="B73" i="18" s="1"/>
  <c r="J248" i="18"/>
  <c r="J74" i="18" s="1"/>
  <c r="J244" i="18"/>
  <c r="J73" i="18" s="1"/>
  <c r="R248" i="18"/>
  <c r="R74" i="18" s="1"/>
  <c r="R244" i="18"/>
  <c r="R73" i="18" s="1"/>
  <c r="Z248" i="18"/>
  <c r="Z74" i="18" s="1"/>
  <c r="Z244" i="18"/>
  <c r="Z73" i="18" s="1"/>
  <c r="AH248" i="18"/>
  <c r="AH74" i="18" s="1"/>
  <c r="AH244" i="18"/>
  <c r="AH73" i="18" s="1"/>
  <c r="AP248" i="18"/>
  <c r="AP74" i="18" s="1"/>
  <c r="AP244" i="18"/>
  <c r="AP73" i="18" s="1"/>
  <c r="AX248" i="18"/>
  <c r="AX74" i="18" s="1"/>
  <c r="AX244" i="18"/>
  <c r="AX73" i="18" s="1"/>
  <c r="H249" i="18"/>
  <c r="H250" i="18"/>
  <c r="H246" i="18"/>
  <c r="H214" i="18"/>
  <c r="H213" i="18"/>
  <c r="P249" i="18"/>
  <c r="P246" i="18"/>
  <c r="P250" i="18"/>
  <c r="H212" i="18"/>
  <c r="C248" i="18"/>
  <c r="C74" i="18" s="1"/>
  <c r="C244" i="18"/>
  <c r="C73" i="18" s="1"/>
  <c r="K248" i="18"/>
  <c r="K74" i="18" s="1"/>
  <c r="K244" i="18"/>
  <c r="K73" i="18" s="1"/>
  <c r="S248" i="18"/>
  <c r="S74" i="18" s="1"/>
  <c r="S244" i="18"/>
  <c r="S73" i="18" s="1"/>
  <c r="AA248" i="18"/>
  <c r="AA74" i="18" s="1"/>
  <c r="AA244" i="18"/>
  <c r="AA73" i="18" s="1"/>
  <c r="AI248" i="18"/>
  <c r="AI74" i="18" s="1"/>
  <c r="AI244" i="18"/>
  <c r="AI73" i="18" s="1"/>
  <c r="AQ248" i="18"/>
  <c r="AQ74" i="18" s="1"/>
  <c r="AQ244" i="18"/>
  <c r="AQ73" i="18" s="1"/>
  <c r="AY248" i="18"/>
  <c r="AY74" i="18" s="1"/>
  <c r="AY244" i="18"/>
  <c r="AY73" i="18" s="1"/>
  <c r="I250" i="18"/>
  <c r="I246" i="18"/>
  <c r="I249" i="18"/>
  <c r="Q250" i="18"/>
  <c r="Q246" i="18"/>
  <c r="Q249" i="18"/>
  <c r="Y250" i="18"/>
  <c r="Y246" i="18"/>
  <c r="Y249" i="18"/>
  <c r="AG250" i="18"/>
  <c r="AG246" i="18"/>
  <c r="AG249" i="18"/>
  <c r="AO250" i="18"/>
  <c r="AO246" i="18"/>
  <c r="AO249" i="18"/>
  <c r="AW250" i="18"/>
  <c r="AW246" i="18"/>
  <c r="AW249" i="18"/>
  <c r="AR244" i="18"/>
  <c r="AR73" i="18" s="1"/>
  <c r="T248" i="18"/>
  <c r="T74" i="18" s="1"/>
  <c r="B246" i="18"/>
  <c r="B250" i="18"/>
  <c r="J250" i="18"/>
  <c r="J249" i="18"/>
  <c r="J246" i="18"/>
  <c r="R246" i="18"/>
  <c r="R250" i="18"/>
  <c r="Z250" i="18"/>
  <c r="Z249" i="18"/>
  <c r="Z246" i="18"/>
  <c r="AH246" i="18"/>
  <c r="AH250" i="18"/>
  <c r="AP250" i="18"/>
  <c r="AP249" i="18"/>
  <c r="AP246" i="18"/>
  <c r="AX246" i="18"/>
  <c r="AX250" i="18"/>
  <c r="AJ248" i="18"/>
  <c r="AJ74" i="18" s="1"/>
  <c r="E248" i="18"/>
  <c r="E74" i="18" s="1"/>
  <c r="E244" i="18"/>
  <c r="E73" i="18" s="1"/>
  <c r="M248" i="18"/>
  <c r="M74" i="18" s="1"/>
  <c r="M244" i="18"/>
  <c r="M73" i="18" s="1"/>
  <c r="U248" i="18"/>
  <c r="U74" i="18" s="1"/>
  <c r="U244" i="18"/>
  <c r="U73" i="18" s="1"/>
  <c r="AC248" i="18"/>
  <c r="AC74" i="18" s="1"/>
  <c r="AC244" i="18"/>
  <c r="AC73" i="18" s="1"/>
  <c r="AK248" i="18"/>
  <c r="AK74" i="18" s="1"/>
  <c r="AK244" i="18"/>
  <c r="AK73" i="18" s="1"/>
  <c r="AS248" i="18"/>
  <c r="AS74" i="18" s="1"/>
  <c r="AS244" i="18"/>
  <c r="AS73" i="18" s="1"/>
  <c r="C249" i="18"/>
  <c r="C246" i="18"/>
  <c r="C250" i="18"/>
  <c r="K249" i="18"/>
  <c r="K250" i="18"/>
  <c r="K246" i="18"/>
  <c r="S249" i="18"/>
  <c r="S246" i="18"/>
  <c r="S250" i="18"/>
  <c r="B249" i="18"/>
  <c r="F244" i="18"/>
  <c r="F73" i="18" s="1"/>
  <c r="F248" i="18"/>
  <c r="F74" i="18" s="1"/>
  <c r="N248" i="18"/>
  <c r="N74" i="18" s="1"/>
  <c r="N244" i="18"/>
  <c r="N73" i="18" s="1"/>
  <c r="V244" i="18"/>
  <c r="V73" i="18" s="1"/>
  <c r="V248" i="18"/>
  <c r="V74" i="18" s="1"/>
  <c r="AD248" i="18"/>
  <c r="AD74" i="18" s="1"/>
  <c r="AD244" i="18"/>
  <c r="AD73" i="18" s="1"/>
  <c r="AL244" i="18"/>
  <c r="AL73" i="18" s="1"/>
  <c r="AL248" i="18"/>
  <c r="AL74" i="18" s="1"/>
  <c r="AT248" i="18"/>
  <c r="AT74" i="18" s="1"/>
  <c r="AT244" i="18"/>
  <c r="AT73" i="18" s="1"/>
  <c r="D250" i="18"/>
  <c r="D246" i="18"/>
  <c r="D249" i="18"/>
  <c r="L250" i="18"/>
  <c r="L246" i="18"/>
  <c r="L249" i="18"/>
  <c r="T250" i="18"/>
  <c r="T246" i="18"/>
  <c r="T249" i="18"/>
  <c r="AB250" i="18"/>
  <c r="AB246" i="18"/>
  <c r="AB249" i="18"/>
  <c r="AJ250" i="18"/>
  <c r="AJ246" i="18"/>
  <c r="AJ249" i="18"/>
  <c r="AR250" i="18"/>
  <c r="AR246" i="18"/>
  <c r="AR249" i="18"/>
  <c r="I244" i="18"/>
  <c r="I73" i="18" s="1"/>
  <c r="R249" i="18"/>
  <c r="G244" i="18"/>
  <c r="G73" i="18" s="1"/>
  <c r="G248" i="18"/>
  <c r="G74" i="18" s="1"/>
  <c r="O248" i="18"/>
  <c r="O74" i="18" s="1"/>
  <c r="O244" i="18"/>
  <c r="O73" i="18" s="1"/>
  <c r="W244" i="18"/>
  <c r="W73" i="18" s="1"/>
  <c r="W248" i="18"/>
  <c r="W74" i="18" s="1"/>
  <c r="AE248" i="18"/>
  <c r="AE74" i="18" s="1"/>
  <c r="AE244" i="18"/>
  <c r="AE73" i="18" s="1"/>
  <c r="AM244" i="18"/>
  <c r="AM73" i="18" s="1"/>
  <c r="AM248" i="18"/>
  <c r="AM74" i="18" s="1"/>
  <c r="AU248" i="18"/>
  <c r="AU74" i="18" s="1"/>
  <c r="AU244" i="18"/>
  <c r="AU73" i="18" s="1"/>
  <c r="E246" i="18"/>
  <c r="E250" i="18"/>
  <c r="E249" i="18"/>
  <c r="M250" i="18"/>
  <c r="M249" i="18"/>
  <c r="M246" i="18"/>
  <c r="U246" i="18"/>
  <c r="U250" i="18"/>
  <c r="U249" i="18"/>
  <c r="C252" i="18"/>
  <c r="L244" i="18"/>
  <c r="L73" i="18" s="1"/>
  <c r="H248" i="18"/>
  <c r="H74" i="18" s="1"/>
  <c r="H244" i="18"/>
  <c r="H73" i="18" s="1"/>
  <c r="P248" i="18"/>
  <c r="P74" i="18" s="1"/>
  <c r="P244" i="18"/>
  <c r="P73" i="18" s="1"/>
  <c r="X248" i="18"/>
  <c r="X74" i="18" s="1"/>
  <c r="X244" i="18"/>
  <c r="X73" i="18" s="1"/>
  <c r="AF248" i="18"/>
  <c r="AF74" i="18" s="1"/>
  <c r="AF244" i="18"/>
  <c r="AF73" i="18" s="1"/>
  <c r="AN248" i="18"/>
  <c r="AN74" i="18" s="1"/>
  <c r="AN244" i="18"/>
  <c r="AN73" i="18" s="1"/>
  <c r="AV248" i="18"/>
  <c r="AV74" i="18" s="1"/>
  <c r="AV244" i="18"/>
  <c r="AV73" i="18" s="1"/>
  <c r="F250" i="18"/>
  <c r="F246" i="18"/>
  <c r="F249" i="18"/>
  <c r="N250" i="18"/>
  <c r="N246" i="18"/>
  <c r="N249" i="18"/>
  <c r="V250" i="18"/>
  <c r="V246" i="18"/>
  <c r="V249" i="18"/>
  <c r="AD250" i="18"/>
  <c r="AD246" i="18"/>
  <c r="AD249" i="18"/>
  <c r="AL250" i="18"/>
  <c r="AL246" i="18"/>
  <c r="AL249" i="18"/>
  <c r="AT250" i="18"/>
  <c r="AT246" i="18"/>
  <c r="AT249" i="18"/>
  <c r="D252" i="18"/>
  <c r="Y244" i="18"/>
  <c r="Y73" i="18" s="1"/>
  <c r="AX249" i="18"/>
  <c r="Q248" i="18"/>
  <c r="Q74" i="18" s="1"/>
  <c r="Q244" i="18"/>
  <c r="Q73" i="18" s="1"/>
  <c r="AG248" i="18"/>
  <c r="AG74" i="18" s="1"/>
  <c r="AG244" i="18"/>
  <c r="AG73" i="18" s="1"/>
  <c r="AW248" i="18"/>
  <c r="AW74" i="18" s="1"/>
  <c r="AW244" i="18"/>
  <c r="AW73" i="18" s="1"/>
  <c r="G250" i="18"/>
  <c r="G246" i="18"/>
  <c r="G249" i="18"/>
  <c r="O250" i="18"/>
  <c r="O246" i="18"/>
  <c r="O249" i="18"/>
  <c r="W250" i="18"/>
  <c r="W246" i="18"/>
  <c r="W249" i="18"/>
  <c r="AE250" i="18"/>
  <c r="AE246" i="18"/>
  <c r="AE249" i="18"/>
  <c r="AM250" i="18"/>
  <c r="AM246" i="18"/>
  <c r="AM249" i="18"/>
  <c r="AU250" i="18"/>
  <c r="AU246" i="18"/>
  <c r="AU249" i="18"/>
  <c r="AB244" i="18"/>
  <c r="AB73" i="18" s="1"/>
  <c r="AA246" i="18"/>
  <c r="AQ246" i="18"/>
  <c r="AK249" i="18"/>
  <c r="AI250" i="18"/>
  <c r="AY250" i="18"/>
  <c r="AC246" i="18"/>
  <c r="AS246" i="18"/>
  <c r="AK250" i="18"/>
  <c r="AF246" i="18"/>
  <c r="AV246" i="18"/>
  <c r="X250" i="18"/>
  <c r="AN250" i="18"/>
  <c r="AI246" i="18"/>
  <c r="AY246" i="18"/>
  <c r="AC249" i="18"/>
  <c r="AS249" i="18"/>
  <c r="AA250" i="18"/>
  <c r="AQ250" i="18"/>
  <c r="AQ292" i="16"/>
  <c r="AQ152" i="16" s="1"/>
  <c r="AJ75" i="16"/>
  <c r="AJ76" i="16"/>
  <c r="Y75" i="16"/>
  <c r="Y77" i="16"/>
  <c r="Y76" i="16"/>
  <c r="Z42" i="16"/>
  <c r="Z227" i="16" s="1"/>
  <c r="AU300" i="16"/>
  <c r="AU160" i="16" s="1"/>
  <c r="AM89" i="16"/>
  <c r="AD89" i="16"/>
  <c r="AX88" i="16"/>
  <c r="Z245" i="16"/>
  <c r="AK250" i="16"/>
  <c r="AM246" i="16"/>
  <c r="AI244" i="16"/>
  <c r="AI73" i="16" s="1"/>
  <c r="Z44" i="16"/>
  <c r="Z229" i="16" s="1"/>
  <c r="AT297" i="16"/>
  <c r="AT157" i="16" s="1"/>
  <c r="AU89" i="16"/>
  <c r="AL89" i="16"/>
  <c r="AI283" i="16"/>
  <c r="AI143" i="16" s="1"/>
  <c r="X250" i="16"/>
  <c r="Z244" i="16"/>
  <c r="Z73" i="16" s="1"/>
  <c r="AH43" i="16"/>
  <c r="AH278" i="16" s="1"/>
  <c r="AH138" i="16" s="1"/>
  <c r="AD48" i="16"/>
  <c r="AD233" i="16" s="1"/>
  <c r="AP47" i="16"/>
  <c r="AP232" i="16" s="1"/>
  <c r="AG47" i="16"/>
  <c r="AG232" i="16" s="1"/>
  <c r="AP44" i="16"/>
  <c r="AP229" i="16" s="1"/>
  <c r="AG44" i="16"/>
  <c r="AG229" i="16" s="1"/>
  <c r="V44" i="16"/>
  <c r="V229" i="16" s="1"/>
  <c r="AP43" i="16"/>
  <c r="AG43" i="16"/>
  <c r="AG322" i="16" s="1"/>
  <c r="AG182" i="16" s="1"/>
  <c r="AH42" i="16"/>
  <c r="AH227" i="16" s="1"/>
  <c r="Y42" i="16"/>
  <c r="Y227" i="16" s="1"/>
  <c r="AK304" i="16"/>
  <c r="AK164" i="16" s="1"/>
  <c r="Z88" i="16"/>
  <c r="AX250" i="16"/>
  <c r="AU249" i="16"/>
  <c r="AX47" i="16"/>
  <c r="AX232" i="16" s="1"/>
  <c r="AO47" i="16"/>
  <c r="AO232" i="16" s="1"/>
  <c r="AO44" i="16"/>
  <c r="AO229" i="16" s="1"/>
  <c r="AX43" i="16"/>
  <c r="AX285" i="16" s="1"/>
  <c r="AX145" i="16" s="1"/>
  <c r="AO43" i="16"/>
  <c r="AG42" i="16"/>
  <c r="AG227" i="16" s="1"/>
  <c r="AS316" i="16"/>
  <c r="AS176" i="16" s="1"/>
  <c r="AI88" i="16"/>
  <c r="AS250" i="16"/>
  <c r="AR249" i="16"/>
  <c r="AH44" i="16"/>
  <c r="AH229" i="16" s="1"/>
  <c r="AK48" i="16"/>
  <c r="AK233" i="16" s="1"/>
  <c r="AX44" i="16"/>
  <c r="AX229" i="16" s="1"/>
  <c r="AW43" i="16"/>
  <c r="AW302" i="16" s="1"/>
  <c r="AW162" i="16" s="1"/>
  <c r="AO42" i="16"/>
  <c r="AO227" i="16" s="1"/>
  <c r="AQ88" i="16"/>
  <c r="AQ276" i="16" s="1"/>
  <c r="AQ136" i="16" s="1"/>
  <c r="AH88" i="16"/>
  <c r="X88" i="16"/>
  <c r="X316" i="16" s="1"/>
  <c r="X176" i="16" s="1"/>
  <c r="AT211" i="16"/>
  <c r="AL211" i="16"/>
  <c r="AD211" i="16"/>
  <c r="AQ248" i="16"/>
  <c r="AQ74" i="16" s="1"/>
  <c r="AW244" i="16"/>
  <c r="AW73" i="16" s="1"/>
  <c r="AJ280" i="16"/>
  <c r="AJ140" i="16" s="1"/>
  <c r="AW47" i="16"/>
  <c r="AW232" i="16" s="1"/>
  <c r="AS48" i="16"/>
  <c r="AS233" i="16" s="1"/>
  <c r="AW44" i="16"/>
  <c r="AW229" i="16" s="1"/>
  <c r="AW42" i="16"/>
  <c r="AW227" i="16" s="1"/>
  <c r="AY88" i="16"/>
  <c r="AY286" i="16" s="1"/>
  <c r="AY146" i="16" s="1"/>
  <c r="AP88" i="16"/>
  <c r="W88" i="16"/>
  <c r="V246" i="16"/>
  <c r="AP250" i="16"/>
  <c r="AO244" i="16"/>
  <c r="AO73" i="16" s="1"/>
  <c r="X285" i="16"/>
  <c r="X145" i="16" s="1"/>
  <c r="X297" i="16"/>
  <c r="X157" i="16" s="1"/>
  <c r="X280" i="16"/>
  <c r="X140" i="16" s="1"/>
  <c r="X309" i="16"/>
  <c r="X169" i="16" s="1"/>
  <c r="X292" i="16"/>
  <c r="X152" i="16" s="1"/>
  <c r="X319" i="16"/>
  <c r="X179" i="16" s="1"/>
  <c r="X275" i="16"/>
  <c r="X135" i="16" s="1"/>
  <c r="X302" i="16"/>
  <c r="X162" i="16" s="1"/>
  <c r="AP228" i="16"/>
  <c r="AP288" i="16"/>
  <c r="AP148" i="16" s="1"/>
  <c r="AP317" i="16"/>
  <c r="AP177" i="16" s="1"/>
  <c r="AP300" i="16"/>
  <c r="AP160" i="16" s="1"/>
  <c r="AP312" i="16"/>
  <c r="AP172" i="16" s="1"/>
  <c r="AP283" i="16"/>
  <c r="AP143" i="16" s="1"/>
  <c r="AP278" i="16"/>
  <c r="AP138" i="16" s="1"/>
  <c r="AP322" i="16"/>
  <c r="AP182" i="16" s="1"/>
  <c r="AP305" i="16"/>
  <c r="AP165" i="16" s="1"/>
  <c r="AP295" i="16"/>
  <c r="AP155" i="16" s="1"/>
  <c r="AG295" i="16"/>
  <c r="AG155" i="16" s="1"/>
  <c r="X228" i="16"/>
  <c r="X300" i="16"/>
  <c r="X160" i="16" s="1"/>
  <c r="X312" i="16"/>
  <c r="X172" i="16" s="1"/>
  <c r="X283" i="16"/>
  <c r="X143" i="16" s="1"/>
  <c r="X295" i="16"/>
  <c r="X155" i="16" s="1"/>
  <c r="X322" i="16"/>
  <c r="X182" i="16" s="1"/>
  <c r="X288" i="16"/>
  <c r="X148" i="16" s="1"/>
  <c r="X317" i="16"/>
  <c r="X177" i="16" s="1"/>
  <c r="X305" i="16"/>
  <c r="X165" i="16" s="1"/>
  <c r="X278" i="16"/>
  <c r="X138" i="16" s="1"/>
  <c r="AX302" i="16"/>
  <c r="AX162" i="16" s="1"/>
  <c r="AX314" i="16"/>
  <c r="AX174" i="16" s="1"/>
  <c r="AX292" i="16"/>
  <c r="AX152" i="16" s="1"/>
  <c r="AX319" i="16"/>
  <c r="AX179" i="16" s="1"/>
  <c r="AX280" i="16"/>
  <c r="AX140" i="16" s="1"/>
  <c r="AO314" i="16"/>
  <c r="AO174" i="16" s="1"/>
  <c r="AO285" i="16"/>
  <c r="AO145" i="16" s="1"/>
  <c r="AO297" i="16"/>
  <c r="AO157" i="16" s="1"/>
  <c r="AO280" i="16"/>
  <c r="AO140" i="16" s="1"/>
  <c r="AO309" i="16"/>
  <c r="AO169" i="16" s="1"/>
  <c r="AO275" i="16"/>
  <c r="AO135" i="16" s="1"/>
  <c r="AO319" i="16"/>
  <c r="AO179" i="16" s="1"/>
  <c r="AO302" i="16"/>
  <c r="AO162" i="16" s="1"/>
  <c r="AO292" i="16"/>
  <c r="AO152" i="16" s="1"/>
  <c r="AE297" i="16"/>
  <c r="AE157" i="16" s="1"/>
  <c r="AE280" i="16"/>
  <c r="AE140" i="16" s="1"/>
  <c r="AE309" i="16"/>
  <c r="AE169" i="16" s="1"/>
  <c r="AE292" i="16"/>
  <c r="AE152" i="16" s="1"/>
  <c r="AE319" i="16"/>
  <c r="AE179" i="16" s="1"/>
  <c r="AE314" i="16"/>
  <c r="AE174" i="16" s="1"/>
  <c r="AE302" i="16"/>
  <c r="AE162" i="16" s="1"/>
  <c r="AE285" i="16"/>
  <c r="AE145" i="16" s="1"/>
  <c r="AE275" i="16"/>
  <c r="AE135" i="16" s="1"/>
  <c r="AR228" i="16"/>
  <c r="AR278" i="16"/>
  <c r="AR138" i="16" s="1"/>
  <c r="AR305" i="16"/>
  <c r="AR165" i="16" s="1"/>
  <c r="AR288" i="16"/>
  <c r="AR148" i="16" s="1"/>
  <c r="AR317" i="16"/>
  <c r="AR177" i="16" s="1"/>
  <c r="AR300" i="16"/>
  <c r="AR160" i="16" s="1"/>
  <c r="AR283" i="16"/>
  <c r="AR143" i="16" s="1"/>
  <c r="AR322" i="16"/>
  <c r="AR182" i="16" s="1"/>
  <c r="AR312" i="16"/>
  <c r="AR172" i="16" s="1"/>
  <c r="AX228" i="16"/>
  <c r="AX288" i="16"/>
  <c r="AX148" i="16" s="1"/>
  <c r="AX317" i="16"/>
  <c r="AX177" i="16" s="1"/>
  <c r="AX300" i="16"/>
  <c r="AX160" i="16" s="1"/>
  <c r="AX312" i="16"/>
  <c r="AX172" i="16" s="1"/>
  <c r="AX283" i="16"/>
  <c r="AX143" i="16" s="1"/>
  <c r="AX295" i="16"/>
  <c r="AX155" i="16" s="1"/>
  <c r="AX278" i="16"/>
  <c r="AX138" i="16" s="1"/>
  <c r="AX322" i="16"/>
  <c r="AX182" i="16" s="1"/>
  <c r="AO228" i="16"/>
  <c r="AO300" i="16"/>
  <c r="AO160" i="16" s="1"/>
  <c r="AO312" i="16"/>
  <c r="AO172" i="16" s="1"/>
  <c r="AO283" i="16"/>
  <c r="AO143" i="16" s="1"/>
  <c r="AO295" i="16"/>
  <c r="AO155" i="16" s="1"/>
  <c r="AO322" i="16"/>
  <c r="AO182" i="16" s="1"/>
  <c r="AO278" i="16"/>
  <c r="AO138" i="16" s="1"/>
  <c r="AO305" i="16"/>
  <c r="AO165" i="16" s="1"/>
  <c r="AO317" i="16"/>
  <c r="AO177" i="16" s="1"/>
  <c r="AF228" i="16"/>
  <c r="AF300" i="16"/>
  <c r="AF160" i="16" s="1"/>
  <c r="AF312" i="16"/>
  <c r="AF172" i="16" s="1"/>
  <c r="AF283" i="16"/>
  <c r="AF143" i="16" s="1"/>
  <c r="AF295" i="16"/>
  <c r="AF155" i="16" s="1"/>
  <c r="AF322" i="16"/>
  <c r="AF182" i="16" s="1"/>
  <c r="AF288" i="16"/>
  <c r="AF148" i="16" s="1"/>
  <c r="AF317" i="16"/>
  <c r="AF177" i="16" s="1"/>
  <c r="AF305" i="16"/>
  <c r="AF165" i="16" s="1"/>
  <c r="AF278" i="16"/>
  <c r="AF138" i="16" s="1"/>
  <c r="V228" i="16"/>
  <c r="AW314" i="16"/>
  <c r="AW174" i="16" s="1"/>
  <c r="AW285" i="16"/>
  <c r="AW145" i="16" s="1"/>
  <c r="AW297" i="16"/>
  <c r="AW157" i="16" s="1"/>
  <c r="AW280" i="16"/>
  <c r="AW140" i="16" s="1"/>
  <c r="AW309" i="16"/>
  <c r="AW169" i="16" s="1"/>
  <c r="AW292" i="16"/>
  <c r="AW152" i="16" s="1"/>
  <c r="AW275" i="16"/>
  <c r="AW135" i="16" s="1"/>
  <c r="AW319" i="16"/>
  <c r="AW179" i="16" s="1"/>
  <c r="AM297" i="16"/>
  <c r="AM157" i="16" s="1"/>
  <c r="AM280" i="16"/>
  <c r="AM140" i="16" s="1"/>
  <c r="AM309" i="16"/>
  <c r="AM169" i="16" s="1"/>
  <c r="AM292" i="16"/>
  <c r="AM152" i="16" s="1"/>
  <c r="AM319" i="16"/>
  <c r="AM179" i="16" s="1"/>
  <c r="AM314" i="16"/>
  <c r="AM174" i="16" s="1"/>
  <c r="AM275" i="16"/>
  <c r="AM135" i="16" s="1"/>
  <c r="AM302" i="16"/>
  <c r="AM162" i="16" s="1"/>
  <c r="AD280" i="16"/>
  <c r="AD140" i="16" s="1"/>
  <c r="AD309" i="16"/>
  <c r="AD169" i="16" s="1"/>
  <c r="AD292" i="16"/>
  <c r="AD152" i="16" s="1"/>
  <c r="AD319" i="16"/>
  <c r="AD179" i="16" s="1"/>
  <c r="AD275" i="16"/>
  <c r="AD135" i="16" s="1"/>
  <c r="AD302" i="16"/>
  <c r="AD162" i="16" s="1"/>
  <c r="AD285" i="16"/>
  <c r="AD145" i="16" s="1"/>
  <c r="AD314" i="16"/>
  <c r="AD174" i="16" s="1"/>
  <c r="AD297" i="16"/>
  <c r="AD157" i="16" s="1"/>
  <c r="Y228" i="16"/>
  <c r="Y300" i="16"/>
  <c r="Y160" i="16" s="1"/>
  <c r="Y312" i="16"/>
  <c r="Y172" i="16" s="1"/>
  <c r="Y283" i="16"/>
  <c r="Y143" i="16" s="1"/>
  <c r="Y295" i="16"/>
  <c r="Y155" i="16" s="1"/>
  <c r="Y322" i="16"/>
  <c r="Y182" i="16" s="1"/>
  <c r="Y278" i="16"/>
  <c r="Y138" i="16" s="1"/>
  <c r="Y305" i="16"/>
  <c r="Y165" i="16" s="1"/>
  <c r="Y288" i="16"/>
  <c r="Y148" i="16" s="1"/>
  <c r="AU297" i="16"/>
  <c r="AU157" i="16" s="1"/>
  <c r="AU280" i="16"/>
  <c r="AU140" i="16" s="1"/>
  <c r="AU309" i="16"/>
  <c r="AU169" i="16" s="1"/>
  <c r="AU292" i="16"/>
  <c r="AU152" i="16" s="1"/>
  <c r="AU319" i="16"/>
  <c r="AU179" i="16" s="1"/>
  <c r="AU314" i="16"/>
  <c r="AU174" i="16" s="1"/>
  <c r="AU285" i="16"/>
  <c r="AU145" i="16" s="1"/>
  <c r="AU275" i="16"/>
  <c r="AU135" i="16" s="1"/>
  <c r="AU302" i="16"/>
  <c r="AU162" i="16" s="1"/>
  <c r="AC280" i="16"/>
  <c r="AC140" i="16" s="1"/>
  <c r="AC309" i="16"/>
  <c r="AC169" i="16" s="1"/>
  <c r="AC292" i="16"/>
  <c r="AC152" i="16" s="1"/>
  <c r="AC319" i="16"/>
  <c r="AC179" i="16" s="1"/>
  <c r="AC275" i="16"/>
  <c r="AC135" i="16" s="1"/>
  <c r="AC302" i="16"/>
  <c r="AC162" i="16" s="1"/>
  <c r="AC314" i="16"/>
  <c r="AC174" i="16" s="1"/>
  <c r="AC297" i="16"/>
  <c r="AC157" i="16" s="1"/>
  <c r="AC285" i="16"/>
  <c r="AC145" i="16" s="1"/>
  <c r="AH305" i="16"/>
  <c r="AH165" i="16" s="1"/>
  <c r="AE312" i="16"/>
  <c r="AE172" i="16" s="1"/>
  <c r="AE283" i="16"/>
  <c r="AE143" i="16" s="1"/>
  <c r="AE295" i="16"/>
  <c r="AE155" i="16" s="1"/>
  <c r="AE322" i="16"/>
  <c r="AE182" i="16" s="1"/>
  <c r="AE278" i="16"/>
  <c r="AE138" i="16" s="1"/>
  <c r="AE305" i="16"/>
  <c r="AE165" i="16" s="1"/>
  <c r="AE317" i="16"/>
  <c r="AE177" i="16" s="1"/>
  <c r="AE300" i="16"/>
  <c r="AE160" i="16" s="1"/>
  <c r="AE288" i="16"/>
  <c r="AE148" i="16" s="1"/>
  <c r="AE228" i="16"/>
  <c r="AL280" i="16"/>
  <c r="AL140" i="16" s="1"/>
  <c r="AL309" i="16"/>
  <c r="AL169" i="16" s="1"/>
  <c r="AL292" i="16"/>
  <c r="AL152" i="16" s="1"/>
  <c r="AL319" i="16"/>
  <c r="AL179" i="16" s="1"/>
  <c r="AL275" i="16"/>
  <c r="AL135" i="16" s="1"/>
  <c r="AL302" i="16"/>
  <c r="AL162" i="16" s="1"/>
  <c r="AL285" i="16"/>
  <c r="AL145" i="16" s="1"/>
  <c r="AL314" i="16"/>
  <c r="AL174" i="16" s="1"/>
  <c r="AL297" i="16"/>
  <c r="AL157" i="16" s="1"/>
  <c r="AV228" i="16"/>
  <c r="AV300" i="16"/>
  <c r="AV160" i="16" s="1"/>
  <c r="AV312" i="16"/>
  <c r="AV172" i="16" s="1"/>
  <c r="AV283" i="16"/>
  <c r="AV143" i="16" s="1"/>
  <c r="AV295" i="16"/>
  <c r="AV155" i="16" s="1"/>
  <c r="AV322" i="16"/>
  <c r="AV182" i="16" s="1"/>
  <c r="AV288" i="16"/>
  <c r="AV148" i="16" s="1"/>
  <c r="AV317" i="16"/>
  <c r="AV177" i="16" s="1"/>
  <c r="AV278" i="16"/>
  <c r="AV138" i="16" s="1"/>
  <c r="AV305" i="16"/>
  <c r="AV165" i="16" s="1"/>
  <c r="AM312" i="16"/>
  <c r="AM172" i="16" s="1"/>
  <c r="AM283" i="16"/>
  <c r="AM143" i="16" s="1"/>
  <c r="AM295" i="16"/>
  <c r="AM155" i="16" s="1"/>
  <c r="AM322" i="16"/>
  <c r="AM182" i="16" s="1"/>
  <c r="AM278" i="16"/>
  <c r="AM138" i="16" s="1"/>
  <c r="AM305" i="16"/>
  <c r="AM165" i="16" s="1"/>
  <c r="AM317" i="16"/>
  <c r="AM177" i="16" s="1"/>
  <c r="AM300" i="16"/>
  <c r="AM160" i="16" s="1"/>
  <c r="AM288" i="16"/>
  <c r="AM148" i="16" s="1"/>
  <c r="AD228" i="16"/>
  <c r="AD283" i="16"/>
  <c r="AD143" i="16" s="1"/>
  <c r="AD295" i="16"/>
  <c r="AD155" i="16" s="1"/>
  <c r="AD322" i="16"/>
  <c r="AD182" i="16" s="1"/>
  <c r="AD278" i="16"/>
  <c r="AD138" i="16" s="1"/>
  <c r="AD305" i="16"/>
  <c r="AD165" i="16" s="1"/>
  <c r="AD288" i="16"/>
  <c r="AD148" i="16" s="1"/>
  <c r="AD317" i="16"/>
  <c r="AD177" i="16" s="1"/>
  <c r="AD300" i="16"/>
  <c r="AD160" i="16" s="1"/>
  <c r="AD312" i="16"/>
  <c r="AD172" i="16" s="1"/>
  <c r="AT280" i="16"/>
  <c r="AT140" i="16" s="1"/>
  <c r="AT309" i="16"/>
  <c r="AT169" i="16" s="1"/>
  <c r="AT292" i="16"/>
  <c r="AT152" i="16" s="1"/>
  <c r="AT319" i="16"/>
  <c r="AT179" i="16" s="1"/>
  <c r="AT275" i="16"/>
  <c r="AT135" i="16" s="1"/>
  <c r="AT302" i="16"/>
  <c r="AT162" i="16" s="1"/>
  <c r="AT285" i="16"/>
  <c r="AT145" i="16" s="1"/>
  <c r="AT314" i="16"/>
  <c r="AT174" i="16" s="1"/>
  <c r="AK280" i="16"/>
  <c r="AK140" i="16" s="1"/>
  <c r="AK309" i="16"/>
  <c r="AK169" i="16" s="1"/>
  <c r="AK292" i="16"/>
  <c r="AK152" i="16" s="1"/>
  <c r="AK319" i="16"/>
  <c r="AK179" i="16" s="1"/>
  <c r="AK275" i="16"/>
  <c r="AK135" i="16" s="1"/>
  <c r="AK302" i="16"/>
  <c r="AK162" i="16" s="1"/>
  <c r="AK314" i="16"/>
  <c r="AK174" i="16" s="1"/>
  <c r="AK297" i="16"/>
  <c r="AK157" i="16" s="1"/>
  <c r="AK285" i="16"/>
  <c r="AK145" i="16" s="1"/>
  <c r="AB292" i="16"/>
  <c r="AB152" i="16" s="1"/>
  <c r="AB319" i="16"/>
  <c r="AB179" i="16" s="1"/>
  <c r="AB275" i="16"/>
  <c r="AB135" i="16" s="1"/>
  <c r="AB302" i="16"/>
  <c r="AB162" i="16" s="1"/>
  <c r="AB314" i="16"/>
  <c r="AB174" i="16" s="1"/>
  <c r="AB285" i="16"/>
  <c r="AB145" i="16" s="1"/>
  <c r="AB309" i="16"/>
  <c r="AB169" i="16" s="1"/>
  <c r="AB297" i="16"/>
  <c r="AB157" i="16" s="1"/>
  <c r="AB280" i="16"/>
  <c r="AB140" i="16" s="1"/>
  <c r="Y317" i="16"/>
  <c r="Y177" i="16" s="1"/>
  <c r="AR295" i="16"/>
  <c r="AR155" i="16" s="1"/>
  <c r="AY275" i="16"/>
  <c r="AY135" i="16" s="1"/>
  <c r="AY302" i="16"/>
  <c r="AY162" i="16" s="1"/>
  <c r="AY314" i="16"/>
  <c r="AY174" i="16" s="1"/>
  <c r="AY285" i="16"/>
  <c r="AY145" i="16" s="1"/>
  <c r="AY297" i="16"/>
  <c r="AY157" i="16" s="1"/>
  <c r="AY280" i="16"/>
  <c r="AY140" i="16" s="1"/>
  <c r="AY309" i="16"/>
  <c r="AY169" i="16" s="1"/>
  <c r="AY292" i="16"/>
  <c r="AY152" i="16" s="1"/>
  <c r="AY319" i="16"/>
  <c r="AY179" i="16" s="1"/>
  <c r="AG285" i="16"/>
  <c r="AG145" i="16" s="1"/>
  <c r="AN228" i="16"/>
  <c r="AN300" i="16"/>
  <c r="AN160" i="16" s="1"/>
  <c r="AN312" i="16"/>
  <c r="AN172" i="16" s="1"/>
  <c r="AN283" i="16"/>
  <c r="AN143" i="16" s="1"/>
  <c r="AN295" i="16"/>
  <c r="AN155" i="16" s="1"/>
  <c r="AN322" i="16"/>
  <c r="AN182" i="16" s="1"/>
  <c r="AN288" i="16"/>
  <c r="AN148" i="16" s="1"/>
  <c r="AN317" i="16"/>
  <c r="AN177" i="16" s="1"/>
  <c r="AN278" i="16"/>
  <c r="AN138" i="16" s="1"/>
  <c r="AN305" i="16"/>
  <c r="AN165" i="16" s="1"/>
  <c r="AU312" i="16"/>
  <c r="AU172" i="16" s="1"/>
  <c r="AU283" i="16"/>
  <c r="AU143" i="16" s="1"/>
  <c r="AU295" i="16"/>
  <c r="AU155" i="16" s="1"/>
  <c r="AU322" i="16"/>
  <c r="AU182" i="16" s="1"/>
  <c r="AU278" i="16"/>
  <c r="AU138" i="16" s="1"/>
  <c r="AU305" i="16"/>
  <c r="AU165" i="16" s="1"/>
  <c r="AU288" i="16"/>
  <c r="AU148" i="16" s="1"/>
  <c r="AU228" i="16"/>
  <c r="AU317" i="16"/>
  <c r="AU177" i="16" s="1"/>
  <c r="AL228" i="16"/>
  <c r="AL283" i="16"/>
  <c r="AL143" i="16" s="1"/>
  <c r="AL295" i="16"/>
  <c r="AL155" i="16" s="1"/>
  <c r="AL322" i="16"/>
  <c r="AL182" i="16" s="1"/>
  <c r="AL278" i="16"/>
  <c r="AL138" i="16" s="1"/>
  <c r="AL305" i="16"/>
  <c r="AL165" i="16" s="1"/>
  <c r="AL288" i="16"/>
  <c r="AL148" i="16" s="1"/>
  <c r="AL317" i="16"/>
  <c r="AL177" i="16" s="1"/>
  <c r="AL300" i="16"/>
  <c r="AL160" i="16" s="1"/>
  <c r="AL312" i="16"/>
  <c r="AL172" i="16" s="1"/>
  <c r="AC228" i="16"/>
  <c r="AC294" i="16"/>
  <c r="AC154" i="16" s="1"/>
  <c r="AC295" i="16"/>
  <c r="AC155" i="16" s="1"/>
  <c r="AC322" i="16"/>
  <c r="AC182" i="16" s="1"/>
  <c r="AC278" i="16"/>
  <c r="AC138" i="16" s="1"/>
  <c r="AC305" i="16"/>
  <c r="AC165" i="16" s="1"/>
  <c r="AC288" i="16"/>
  <c r="AC148" i="16" s="1"/>
  <c r="AC317" i="16"/>
  <c r="AC177" i="16" s="1"/>
  <c r="AC312" i="16"/>
  <c r="AC172" i="16" s="1"/>
  <c r="AC300" i="16"/>
  <c r="AC160" i="16" s="1"/>
  <c r="AC283" i="16"/>
  <c r="AC143" i="16" s="1"/>
  <c r="AJ77" i="16"/>
  <c r="AS280" i="16"/>
  <c r="AS140" i="16" s="1"/>
  <c r="AS309" i="16"/>
  <c r="AS169" i="16" s="1"/>
  <c r="AS292" i="16"/>
  <c r="AS152" i="16" s="1"/>
  <c r="AS319" i="16"/>
  <c r="AS179" i="16" s="1"/>
  <c r="AS275" i="16"/>
  <c r="AS135" i="16" s="1"/>
  <c r="AS302" i="16"/>
  <c r="AS162" i="16" s="1"/>
  <c r="AS314" i="16"/>
  <c r="AS174" i="16" s="1"/>
  <c r="AS297" i="16"/>
  <c r="AS157" i="16" s="1"/>
  <c r="AS285" i="16"/>
  <c r="AS145" i="16" s="1"/>
  <c r="AJ292" i="16"/>
  <c r="AJ152" i="16" s="1"/>
  <c r="AJ319" i="16"/>
  <c r="AJ179" i="16" s="1"/>
  <c r="AJ275" i="16"/>
  <c r="AJ135" i="16" s="1"/>
  <c r="AJ302" i="16"/>
  <c r="AJ162" i="16" s="1"/>
  <c r="AJ314" i="16"/>
  <c r="AJ174" i="16" s="1"/>
  <c r="AJ285" i="16"/>
  <c r="AJ145" i="16" s="1"/>
  <c r="AJ309" i="16"/>
  <c r="AJ169" i="16" s="1"/>
  <c r="AJ297" i="16"/>
  <c r="AJ157" i="16" s="1"/>
  <c r="AA275" i="16"/>
  <c r="AA135" i="16" s="1"/>
  <c r="AA302" i="16"/>
  <c r="AA162" i="16" s="1"/>
  <c r="AA314" i="16"/>
  <c r="AA174" i="16" s="1"/>
  <c r="AA285" i="16"/>
  <c r="AA145" i="16" s="1"/>
  <c r="AA297" i="16"/>
  <c r="AA157" i="16" s="1"/>
  <c r="AA280" i="16"/>
  <c r="AA140" i="16" s="1"/>
  <c r="AA309" i="16"/>
  <c r="AA169" i="16" s="1"/>
  <c r="AA292" i="16"/>
  <c r="AA152" i="16" s="1"/>
  <c r="AS211" i="16"/>
  <c r="AS247" i="16"/>
  <c r="AS252" i="16" s="1"/>
  <c r="AK211" i="16"/>
  <c r="AK247" i="16"/>
  <c r="AK252" i="16" s="1"/>
  <c r="AC211" i="16"/>
  <c r="AC247" i="16"/>
  <c r="AC252" i="16" s="1"/>
  <c r="AW246" i="16"/>
  <c r="AW249" i="16"/>
  <c r="AW250" i="16"/>
  <c r="AO246" i="16"/>
  <c r="AO249" i="16"/>
  <c r="AO250" i="16"/>
  <c r="AG246" i="16"/>
  <c r="AG249" i="16"/>
  <c r="AG250" i="16"/>
  <c r="Y250" i="16"/>
  <c r="Y249" i="16"/>
  <c r="Y246" i="16"/>
  <c r="AS244" i="16"/>
  <c r="AS73" i="16" s="1"/>
  <c r="AS248" i="16"/>
  <c r="AS74" i="16" s="1"/>
  <c r="AK244" i="16"/>
  <c r="AK73" i="16" s="1"/>
  <c r="AK248" i="16"/>
  <c r="AK74" i="16" s="1"/>
  <c r="AC244" i="16"/>
  <c r="AC73" i="16" s="1"/>
  <c r="AC248" i="16"/>
  <c r="AC74" i="16" s="1"/>
  <c r="X314" i="16"/>
  <c r="X174" i="16" s="1"/>
  <c r="AP275" i="16"/>
  <c r="AP135" i="16" s="1"/>
  <c r="AP302" i="16"/>
  <c r="AP162" i="16" s="1"/>
  <c r="AP314" i="16"/>
  <c r="AP174" i="16" s="1"/>
  <c r="AP285" i="16"/>
  <c r="AP145" i="16" s="1"/>
  <c r="AP297" i="16"/>
  <c r="AP157" i="16" s="1"/>
  <c r="AP292" i="16"/>
  <c r="AP152" i="16" s="1"/>
  <c r="AP319" i="16"/>
  <c r="AP179" i="16" s="1"/>
  <c r="AP280" i="16"/>
  <c r="AP140" i="16" s="1"/>
  <c r="AP309" i="16"/>
  <c r="AP169" i="16" s="1"/>
  <c r="AW228" i="16"/>
  <c r="AW300" i="16"/>
  <c r="AW160" i="16" s="1"/>
  <c r="AW312" i="16"/>
  <c r="AW172" i="16" s="1"/>
  <c r="AW283" i="16"/>
  <c r="AW143" i="16" s="1"/>
  <c r="AW295" i="16"/>
  <c r="AW155" i="16" s="1"/>
  <c r="AW322" i="16"/>
  <c r="AW182" i="16" s="1"/>
  <c r="AW278" i="16"/>
  <c r="AW138" i="16" s="1"/>
  <c r="AW305" i="16"/>
  <c r="AW165" i="16" s="1"/>
  <c r="AW288" i="16"/>
  <c r="AW148" i="16" s="1"/>
  <c r="AW317" i="16"/>
  <c r="AW177" i="16" s="1"/>
  <c r="AT228" i="16"/>
  <c r="AT283" i="16"/>
  <c r="AT143" i="16" s="1"/>
  <c r="AT295" i="16"/>
  <c r="AT155" i="16" s="1"/>
  <c r="AT322" i="16"/>
  <c r="AT182" i="16" s="1"/>
  <c r="AT278" i="16"/>
  <c r="AT138" i="16" s="1"/>
  <c r="AT305" i="16"/>
  <c r="AT165" i="16" s="1"/>
  <c r="AT288" i="16"/>
  <c r="AT148" i="16" s="1"/>
  <c r="AT317" i="16"/>
  <c r="AT177" i="16" s="1"/>
  <c r="AT300" i="16"/>
  <c r="AT160" i="16" s="1"/>
  <c r="AT312" i="16"/>
  <c r="AT172" i="16" s="1"/>
  <c r="AK228" i="16"/>
  <c r="AK295" i="16"/>
  <c r="AK155" i="16" s="1"/>
  <c r="AK321" i="16"/>
  <c r="AK181" i="16" s="1"/>
  <c r="AK322" i="16"/>
  <c r="AK182" i="16" s="1"/>
  <c r="AK277" i="16"/>
  <c r="AK137" i="16" s="1"/>
  <c r="AK278" i="16"/>
  <c r="AK138" i="16" s="1"/>
  <c r="AK305" i="16"/>
  <c r="AK165" i="16" s="1"/>
  <c r="AK288" i="16"/>
  <c r="AK148" i="16" s="1"/>
  <c r="AK317" i="16"/>
  <c r="AK177" i="16" s="1"/>
  <c r="AK312" i="16"/>
  <c r="AK172" i="16" s="1"/>
  <c r="AK300" i="16"/>
  <c r="AK160" i="16" s="1"/>
  <c r="AB228" i="16"/>
  <c r="AB278" i="16"/>
  <c r="AB138" i="16" s="1"/>
  <c r="AB305" i="16"/>
  <c r="AB165" i="16" s="1"/>
  <c r="AB288" i="16"/>
  <c r="AB148" i="16" s="1"/>
  <c r="AB317" i="16"/>
  <c r="AB177" i="16" s="1"/>
  <c r="AB300" i="16"/>
  <c r="AB160" i="16" s="1"/>
  <c r="AB283" i="16"/>
  <c r="AB143" i="16" s="1"/>
  <c r="AB312" i="16"/>
  <c r="AB172" i="16" s="1"/>
  <c r="AB295" i="16"/>
  <c r="AB155" i="16" s="1"/>
  <c r="AR292" i="16"/>
  <c r="AR152" i="16" s="1"/>
  <c r="AR319" i="16"/>
  <c r="AR179" i="16" s="1"/>
  <c r="AR275" i="16"/>
  <c r="AR135" i="16" s="1"/>
  <c r="AR302" i="16"/>
  <c r="AR162" i="16" s="1"/>
  <c r="AR314" i="16"/>
  <c r="AR174" i="16" s="1"/>
  <c r="AR285" i="16"/>
  <c r="AR145" i="16" s="1"/>
  <c r="AR280" i="16"/>
  <c r="AR140" i="16" s="1"/>
  <c r="AR309" i="16"/>
  <c r="AR169" i="16" s="1"/>
  <c r="AR297" i="16"/>
  <c r="AR157" i="16" s="1"/>
  <c r="AI275" i="16"/>
  <c r="AI135" i="16" s="1"/>
  <c r="AI302" i="16"/>
  <c r="AI162" i="16" s="1"/>
  <c r="AI314" i="16"/>
  <c r="AI174" i="16" s="1"/>
  <c r="AI285" i="16"/>
  <c r="AI145" i="16" s="1"/>
  <c r="AI297" i="16"/>
  <c r="AI157" i="16" s="1"/>
  <c r="AI280" i="16"/>
  <c r="AI140" i="16" s="1"/>
  <c r="AI309" i="16"/>
  <c r="AI169" i="16" s="1"/>
  <c r="AI319" i="16"/>
  <c r="AI179" i="16" s="1"/>
  <c r="AI292" i="16"/>
  <c r="AI152" i="16" s="1"/>
  <c r="Z275" i="16"/>
  <c r="Z135" i="16" s="1"/>
  <c r="Z302" i="16"/>
  <c r="Z162" i="16" s="1"/>
  <c r="Z314" i="16"/>
  <c r="Z174" i="16" s="1"/>
  <c r="Z285" i="16"/>
  <c r="Z145" i="16" s="1"/>
  <c r="Z297" i="16"/>
  <c r="Z157" i="16" s="1"/>
  <c r="Z292" i="16"/>
  <c r="Z152" i="16" s="1"/>
  <c r="Z319" i="16"/>
  <c r="Z179" i="16" s="1"/>
  <c r="Z309" i="16"/>
  <c r="Z169" i="16" s="1"/>
  <c r="Z280" i="16"/>
  <c r="Z140" i="16" s="1"/>
  <c r="V211" i="16"/>
  <c r="V210" i="16"/>
  <c r="AM228" i="16"/>
  <c r="AO288" i="16"/>
  <c r="AO148" i="16" s="1"/>
  <c r="AS228" i="16"/>
  <c r="AS295" i="16"/>
  <c r="AS155" i="16" s="1"/>
  <c r="AS322" i="16"/>
  <c r="AS182" i="16" s="1"/>
  <c r="AS278" i="16"/>
  <c r="AS138" i="16" s="1"/>
  <c r="AS304" i="16"/>
  <c r="AS164" i="16" s="1"/>
  <c r="AS305" i="16"/>
  <c r="AS165" i="16" s="1"/>
  <c r="AS288" i="16"/>
  <c r="AS148" i="16" s="1"/>
  <c r="AS317" i="16"/>
  <c r="AS177" i="16" s="1"/>
  <c r="AS312" i="16"/>
  <c r="AS172" i="16" s="1"/>
  <c r="AS283" i="16"/>
  <c r="AS143" i="16" s="1"/>
  <c r="AS300" i="16"/>
  <c r="AS160" i="16" s="1"/>
  <c r="AJ228" i="16"/>
  <c r="AJ278" i="16"/>
  <c r="AJ138" i="16" s="1"/>
  <c r="AJ305" i="16"/>
  <c r="AJ165" i="16" s="1"/>
  <c r="AJ288" i="16"/>
  <c r="AJ148" i="16" s="1"/>
  <c r="AJ317" i="16"/>
  <c r="AJ177" i="16" s="1"/>
  <c r="AJ300" i="16"/>
  <c r="AJ160" i="16" s="1"/>
  <c r="AJ283" i="16"/>
  <c r="AJ143" i="16" s="1"/>
  <c r="AJ322" i="16"/>
  <c r="AJ182" i="16" s="1"/>
  <c r="AJ312" i="16"/>
  <c r="AJ172" i="16" s="1"/>
  <c r="AJ295" i="16"/>
  <c r="AJ155" i="16" s="1"/>
  <c r="Z228" i="16"/>
  <c r="Z288" i="16"/>
  <c r="Z148" i="16" s="1"/>
  <c r="Z317" i="16"/>
  <c r="Z177" i="16" s="1"/>
  <c r="Z300" i="16"/>
  <c r="Z160" i="16" s="1"/>
  <c r="Z312" i="16"/>
  <c r="Z172" i="16" s="1"/>
  <c r="Z283" i="16"/>
  <c r="Z143" i="16" s="1"/>
  <c r="Z305" i="16"/>
  <c r="Z165" i="16" s="1"/>
  <c r="Z295" i="16"/>
  <c r="Z155" i="16" s="1"/>
  <c r="Z278" i="16"/>
  <c r="Z138" i="16" s="1"/>
  <c r="Z322" i="16"/>
  <c r="Z182" i="16" s="1"/>
  <c r="AQ275" i="16"/>
  <c r="AQ135" i="16" s="1"/>
  <c r="AQ302" i="16"/>
  <c r="AQ162" i="16" s="1"/>
  <c r="AQ314" i="16"/>
  <c r="AQ174" i="16" s="1"/>
  <c r="AQ285" i="16"/>
  <c r="AQ145" i="16" s="1"/>
  <c r="AQ297" i="16"/>
  <c r="AQ157" i="16" s="1"/>
  <c r="AQ280" i="16"/>
  <c r="AQ140" i="16" s="1"/>
  <c r="AQ309" i="16"/>
  <c r="AQ169" i="16" s="1"/>
  <c r="AQ319" i="16"/>
  <c r="AQ179" i="16" s="1"/>
  <c r="AH309" i="16"/>
  <c r="AH169" i="16" s="1"/>
  <c r="Y314" i="16"/>
  <c r="Y174" i="16" s="1"/>
  <c r="Y285" i="16"/>
  <c r="Y145" i="16" s="1"/>
  <c r="Y297" i="16"/>
  <c r="Y157" i="16" s="1"/>
  <c r="Y280" i="16"/>
  <c r="Y140" i="16" s="1"/>
  <c r="Y309" i="16"/>
  <c r="Y169" i="16" s="1"/>
  <c r="Y302" i="16"/>
  <c r="Y162" i="16" s="1"/>
  <c r="Y292" i="16"/>
  <c r="Y152" i="16" s="1"/>
  <c r="Y275" i="16"/>
  <c r="Y135" i="16" s="1"/>
  <c r="Y319" i="16"/>
  <c r="Y179" i="16" s="1"/>
  <c r="W249" i="16"/>
  <c r="W246" i="16"/>
  <c r="W211" i="16"/>
  <c r="AX305" i="16"/>
  <c r="AX165" i="16" s="1"/>
  <c r="AM285" i="16"/>
  <c r="AM145" i="16" s="1"/>
  <c r="AR211" i="16"/>
  <c r="AJ211" i="16"/>
  <c r="AB211" i="16"/>
  <c r="AV246" i="16"/>
  <c r="AV249" i="16"/>
  <c r="AN246" i="16"/>
  <c r="AN249" i="16"/>
  <c r="AF246" i="16"/>
  <c r="AF249" i="16"/>
  <c r="AR244" i="16"/>
  <c r="AR73" i="16" s="1"/>
  <c r="AR248" i="16"/>
  <c r="AR74" i="16" s="1"/>
  <c r="AJ244" i="16"/>
  <c r="AJ73" i="16" s="1"/>
  <c r="AJ248" i="16"/>
  <c r="AJ74" i="16" s="1"/>
  <c r="AB244" i="16"/>
  <c r="AB73" i="16" s="1"/>
  <c r="AB248" i="16"/>
  <c r="AB74" i="16" s="1"/>
  <c r="V250" i="16"/>
  <c r="X248" i="16"/>
  <c r="X74" i="16" s="1"/>
  <c r="Z246" i="16"/>
  <c r="AP249" i="16"/>
  <c r="AD247" i="16"/>
  <c r="AD252" i="16" s="1"/>
  <c r="AG244" i="16"/>
  <c r="AG73" i="16" s="1"/>
  <c r="W228" i="16"/>
  <c r="W312" i="16"/>
  <c r="W172" i="16" s="1"/>
  <c r="W283" i="16"/>
  <c r="W143" i="16" s="1"/>
  <c r="W295" i="16"/>
  <c r="W155" i="16" s="1"/>
  <c r="W322" i="16"/>
  <c r="W182" i="16" s="1"/>
  <c r="W278" i="16"/>
  <c r="W138" i="16" s="1"/>
  <c r="W305" i="16"/>
  <c r="W165" i="16" s="1"/>
  <c r="AY210" i="16"/>
  <c r="AY247" i="16"/>
  <c r="AY252" i="16" s="1"/>
  <c r="AQ210" i="16"/>
  <c r="AQ247" i="16"/>
  <c r="AQ252" i="16" s="1"/>
  <c r="AI210" i="16"/>
  <c r="AI247" i="16"/>
  <c r="AI252" i="16" s="1"/>
  <c r="AA211" i="16"/>
  <c r="AA247" i="16"/>
  <c r="AA252" i="16" s="1"/>
  <c r="AE48" i="16"/>
  <c r="AE233" i="16" s="1"/>
  <c r="AE249" i="16"/>
  <c r="AY228" i="16"/>
  <c r="AY278" i="16"/>
  <c r="AY138" i="16" s="1"/>
  <c r="AY305" i="16"/>
  <c r="AY165" i="16" s="1"/>
  <c r="AY288" i="16"/>
  <c r="AY148" i="16" s="1"/>
  <c r="AY317" i="16"/>
  <c r="AY177" i="16" s="1"/>
  <c r="AY300" i="16"/>
  <c r="AY160" i="16" s="1"/>
  <c r="AY312" i="16"/>
  <c r="AY172" i="16" s="1"/>
  <c r="AY295" i="16"/>
  <c r="AY155" i="16" s="1"/>
  <c r="AY322" i="16"/>
  <c r="AY182" i="16" s="1"/>
  <c r="AQ228" i="16"/>
  <c r="AQ278" i="16"/>
  <c r="AQ138" i="16" s="1"/>
  <c r="AQ305" i="16"/>
  <c r="AQ165" i="16" s="1"/>
  <c r="AQ288" i="16"/>
  <c r="AQ148" i="16" s="1"/>
  <c r="AQ317" i="16"/>
  <c r="AQ177" i="16" s="1"/>
  <c r="AQ300" i="16"/>
  <c r="AQ160" i="16" s="1"/>
  <c r="AQ312" i="16"/>
  <c r="AQ172" i="16" s="1"/>
  <c r="AQ295" i="16"/>
  <c r="AQ155" i="16" s="1"/>
  <c r="AQ322" i="16"/>
  <c r="AQ182" i="16" s="1"/>
  <c r="AI228" i="16"/>
  <c r="AI278" i="16"/>
  <c r="AI138" i="16" s="1"/>
  <c r="AI305" i="16"/>
  <c r="AI165" i="16" s="1"/>
  <c r="AI288" i="16"/>
  <c r="AI148" i="16" s="1"/>
  <c r="AI317" i="16"/>
  <c r="AI177" i="16" s="1"/>
  <c r="AI300" i="16"/>
  <c r="AI160" i="16" s="1"/>
  <c r="AI312" i="16"/>
  <c r="AI172" i="16" s="1"/>
  <c r="AI295" i="16"/>
  <c r="AI155" i="16" s="1"/>
  <c r="AI322" i="16"/>
  <c r="AI182" i="16" s="1"/>
  <c r="AA228" i="16"/>
  <c r="AA278" i="16"/>
  <c r="AA138" i="16" s="1"/>
  <c r="AA305" i="16"/>
  <c r="AA165" i="16" s="1"/>
  <c r="AA288" i="16"/>
  <c r="AA148" i="16" s="1"/>
  <c r="AA317" i="16"/>
  <c r="AA177" i="16" s="1"/>
  <c r="AA300" i="16"/>
  <c r="AA160" i="16" s="1"/>
  <c r="AA315" i="16"/>
  <c r="AA175" i="16" s="1"/>
  <c r="AA312" i="16"/>
  <c r="AA172" i="16" s="1"/>
  <c r="AA295" i="16"/>
  <c r="AA155" i="16" s="1"/>
  <c r="AA322" i="16"/>
  <c r="AA182" i="16" s="1"/>
  <c r="AR276" i="16"/>
  <c r="AR136" i="16" s="1"/>
  <c r="AJ276" i="16"/>
  <c r="AJ136" i="16" s="1"/>
  <c r="AB276" i="16"/>
  <c r="AB136" i="16" s="1"/>
  <c r="Z249" i="16"/>
  <c r="W248" i="16"/>
  <c r="W74" i="16" s="1"/>
  <c r="W244" i="16"/>
  <c r="W73" i="16" s="1"/>
  <c r="AV250" i="16"/>
  <c r="AN250" i="16"/>
  <c r="AF250" i="16"/>
  <c r="AM249" i="16"/>
  <c r="AI248" i="16"/>
  <c r="AI74" i="16" s="1"/>
  <c r="AB247" i="16"/>
  <c r="AB252" i="16" s="1"/>
  <c r="AA244" i="16"/>
  <c r="AA73" i="16" s="1"/>
  <c r="AX210" i="16"/>
  <c r="AX247" i="16"/>
  <c r="AX252" i="16" s="1"/>
  <c r="AP210" i="16"/>
  <c r="AP247" i="16"/>
  <c r="AP252" i="16" s="1"/>
  <c r="AH210" i="16"/>
  <c r="AH247" i="16"/>
  <c r="AH252" i="16" s="1"/>
  <c r="Z210" i="16"/>
  <c r="AT249" i="16"/>
  <c r="AT246" i="16"/>
  <c r="AL249" i="16"/>
  <c r="AL246" i="16"/>
  <c r="AD249" i="16"/>
  <c r="AD246" i="16"/>
  <c r="AX248" i="16"/>
  <c r="AX74" i="16" s="1"/>
  <c r="AX244" i="16"/>
  <c r="AX73" i="16" s="1"/>
  <c r="AP248" i="16"/>
  <c r="AP74" i="16" s="1"/>
  <c r="AP244" i="16"/>
  <c r="AP73" i="16" s="1"/>
  <c r="AH248" i="16"/>
  <c r="AH74" i="16" s="1"/>
  <c r="AH244" i="16"/>
  <c r="AH73" i="16" s="1"/>
  <c r="V248" i="16"/>
  <c r="V74" i="16" s="1"/>
  <c r="X246" i="16"/>
  <c r="AU250" i="16"/>
  <c r="AM250" i="16"/>
  <c r="AE250" i="16"/>
  <c r="AJ249" i="16"/>
  <c r="AU246" i="16"/>
  <c r="AA283" i="16"/>
  <c r="AA143" i="16" s="1"/>
  <c r="AW210" i="16"/>
  <c r="AW247" i="16"/>
  <c r="AW252" i="16" s="1"/>
  <c r="AW75" i="16" s="1"/>
  <c r="AO210" i="16"/>
  <c r="AO247" i="16"/>
  <c r="AO252" i="16" s="1"/>
  <c r="AO75" i="16" s="1"/>
  <c r="AG210" i="16"/>
  <c r="AG247" i="16"/>
  <c r="AG252" i="16" s="1"/>
  <c r="AG75" i="16" s="1"/>
  <c r="Y210" i="16"/>
  <c r="AC249" i="16"/>
  <c r="AC250" i="16"/>
  <c r="Z247" i="16"/>
  <c r="Z252" i="16" s="1"/>
  <c r="AT250" i="16"/>
  <c r="AL250" i="16"/>
  <c r="AD250" i="16"/>
  <c r="AH249" i="16"/>
  <c r="AA248" i="16"/>
  <c r="AA74" i="16" s="1"/>
  <c r="AS246" i="16"/>
  <c r="AY244" i="16"/>
  <c r="AY73" i="16" s="1"/>
  <c r="AQ281" i="16"/>
  <c r="AQ141" i="16" s="1"/>
  <c r="AV210" i="16"/>
  <c r="AV247" i="16"/>
  <c r="AV252" i="16" s="1"/>
  <c r="AN210" i="16"/>
  <c r="AN247" i="16"/>
  <c r="AN252" i="16" s="1"/>
  <c r="AF210" i="16"/>
  <c r="AF247" i="16"/>
  <c r="AF252" i="16" s="1"/>
  <c r="AB250" i="16"/>
  <c r="AB246" i="16"/>
  <c r="AV248" i="16"/>
  <c r="AV74" i="16" s="1"/>
  <c r="AV244" i="16"/>
  <c r="AV73" i="16" s="1"/>
  <c r="AN248" i="16"/>
  <c r="AN74" i="16" s="1"/>
  <c r="AN244" i="16"/>
  <c r="AN73" i="16" s="1"/>
  <c r="AF248" i="16"/>
  <c r="AF74" i="16" s="1"/>
  <c r="AF244" i="16"/>
  <c r="AF73" i="16" s="1"/>
  <c r="AB249" i="16"/>
  <c r="AT247" i="16"/>
  <c r="AT252" i="16" s="1"/>
  <c r="W288" i="16"/>
  <c r="W148" i="16" s="1"/>
  <c r="AY283" i="16"/>
  <c r="AY143" i="16" s="1"/>
  <c r="AU211" i="16"/>
  <c r="AU247" i="16"/>
  <c r="AU252" i="16" s="1"/>
  <c r="AM211" i="16"/>
  <c r="AM247" i="16"/>
  <c r="AM252" i="16" s="1"/>
  <c r="AE211" i="16"/>
  <c r="AE247" i="16"/>
  <c r="AE252" i="16" s="1"/>
  <c r="AY246" i="16"/>
  <c r="AY249" i="16"/>
  <c r="AQ246" i="16"/>
  <c r="AQ249" i="16"/>
  <c r="AI246" i="16"/>
  <c r="AI249" i="16"/>
  <c r="AA246" i="16"/>
  <c r="AA249" i="16"/>
  <c r="AU248" i="16"/>
  <c r="AU74" i="16" s="1"/>
  <c r="AU244" i="16"/>
  <c r="AU73" i="16" s="1"/>
  <c r="AM248" i="16"/>
  <c r="AM74" i="16" s="1"/>
  <c r="AM244" i="16"/>
  <c r="AM73" i="16" s="1"/>
  <c r="AE248" i="16"/>
  <c r="AE74" i="16" s="1"/>
  <c r="AE244" i="16"/>
  <c r="AE73" i="16" s="1"/>
  <c r="X247" i="16"/>
  <c r="X252" i="16" s="1"/>
  <c r="AR250" i="16"/>
  <c r="AJ250" i="16"/>
  <c r="AX249" i="16"/>
  <c r="AY248" i="16"/>
  <c r="AY74" i="16" s="1"/>
  <c r="AR247" i="16"/>
  <c r="AR252" i="16" s="1"/>
  <c r="AK246" i="16"/>
  <c r="AQ244" i="16"/>
  <c r="AQ73" i="16" s="1"/>
  <c r="W300" i="16"/>
  <c r="W160" i="16" s="1"/>
  <c r="AT248" i="16"/>
  <c r="AT74" i="16" s="1"/>
  <c r="AT244" i="16"/>
  <c r="AT73" i="16" s="1"/>
  <c r="AL248" i="16"/>
  <c r="AL74" i="16" s="1"/>
  <c r="AL244" i="16"/>
  <c r="AL73" i="16" s="1"/>
  <c r="AD248" i="16"/>
  <c r="AD74" i="16" s="1"/>
  <c r="AD244" i="16"/>
  <c r="AD73" i="16" s="1"/>
  <c r="AL247" i="16"/>
  <c r="AL252" i="16" s="1"/>
  <c r="AQ283" i="16"/>
  <c r="AQ143" i="16" s="1"/>
  <c r="AD277" i="16"/>
  <c r="AD137" i="16" s="1"/>
  <c r="AD282" i="16"/>
  <c r="AD142" i="16" s="1"/>
  <c r="AD287" i="16"/>
  <c r="AD147" i="16" s="1"/>
  <c r="AD294" i="16"/>
  <c r="AD154" i="16" s="1"/>
  <c r="AD299" i="16"/>
  <c r="AD159" i="16" s="1"/>
  <c r="AD304" i="16"/>
  <c r="AD164" i="16" s="1"/>
  <c r="AD311" i="16"/>
  <c r="AD171" i="16" s="1"/>
  <c r="AD316" i="16"/>
  <c r="AD176" i="16" s="1"/>
  <c r="AD321" i="16"/>
  <c r="AD181" i="16" s="1"/>
  <c r="AD276" i="16"/>
  <c r="AD136" i="16" s="1"/>
  <c r="AD281" i="16"/>
  <c r="AD141" i="16" s="1"/>
  <c r="AD286" i="16"/>
  <c r="AD146" i="16" s="1"/>
  <c r="AD293" i="16"/>
  <c r="AD153" i="16" s="1"/>
  <c r="AD298" i="16"/>
  <c r="AD158" i="16" s="1"/>
  <c r="AD303" i="16"/>
  <c r="AD163" i="16" s="1"/>
  <c r="AD310" i="16"/>
  <c r="AD170" i="16" s="1"/>
  <c r="AD315" i="16"/>
  <c r="AD175" i="16" s="1"/>
  <c r="AD320" i="16"/>
  <c r="AD180" i="16" s="1"/>
  <c r="AU277" i="16"/>
  <c r="AU137" i="16" s="1"/>
  <c r="AU282" i="16"/>
  <c r="AU142" i="16" s="1"/>
  <c r="AU287" i="16"/>
  <c r="AU147" i="16" s="1"/>
  <c r="AU294" i="16"/>
  <c r="AU154" i="16" s="1"/>
  <c r="AU299" i="16"/>
  <c r="AU159" i="16" s="1"/>
  <c r="AU304" i="16"/>
  <c r="AU164" i="16" s="1"/>
  <c r="AU311" i="16"/>
  <c r="AU171" i="16" s="1"/>
  <c r="AU316" i="16"/>
  <c r="AU176" i="16" s="1"/>
  <c r="AU321" i="16"/>
  <c r="AU181" i="16" s="1"/>
  <c r="AU276" i="16"/>
  <c r="AU136" i="16" s="1"/>
  <c r="AU281" i="16"/>
  <c r="AU141" i="16" s="1"/>
  <c r="AU286" i="16"/>
  <c r="AU146" i="16" s="1"/>
  <c r="AU293" i="16"/>
  <c r="AU153" i="16" s="1"/>
  <c r="AU298" i="16"/>
  <c r="AU158" i="16" s="1"/>
  <c r="AU303" i="16"/>
  <c r="AU163" i="16" s="1"/>
  <c r="AU310" i="16"/>
  <c r="AU170" i="16" s="1"/>
  <c r="AU315" i="16"/>
  <c r="AU175" i="16" s="1"/>
  <c r="AU320" i="16"/>
  <c r="AU180" i="16" s="1"/>
  <c r="AL277" i="16"/>
  <c r="AL137" i="16" s="1"/>
  <c r="AL282" i="16"/>
  <c r="AL142" i="16" s="1"/>
  <c r="AL287" i="16"/>
  <c r="AL147" i="16" s="1"/>
  <c r="AL294" i="16"/>
  <c r="AL154" i="16" s="1"/>
  <c r="AL299" i="16"/>
  <c r="AL159" i="16" s="1"/>
  <c r="AL304" i="16"/>
  <c r="AL164" i="16" s="1"/>
  <c r="AL311" i="16"/>
  <c r="AL171" i="16" s="1"/>
  <c r="AL316" i="16"/>
  <c r="AL176" i="16" s="1"/>
  <c r="AL321" i="16"/>
  <c r="AL181" i="16" s="1"/>
  <c r="AL276" i="16"/>
  <c r="AL136" i="16" s="1"/>
  <c r="AL281" i="16"/>
  <c r="AL141" i="16" s="1"/>
  <c r="AL286" i="16"/>
  <c r="AL146" i="16" s="1"/>
  <c r="AL293" i="16"/>
  <c r="AL153" i="16" s="1"/>
  <c r="AL298" i="16"/>
  <c r="AL158" i="16" s="1"/>
  <c r="AL303" i="16"/>
  <c r="AL163" i="16" s="1"/>
  <c r="AL310" i="16"/>
  <c r="AL170" i="16" s="1"/>
  <c r="AL315" i="16"/>
  <c r="AL175" i="16" s="1"/>
  <c r="AL320" i="16"/>
  <c r="AL180" i="16" s="1"/>
  <c r="AC276" i="16"/>
  <c r="AC136" i="16" s="1"/>
  <c r="AC281" i="16"/>
  <c r="AC141" i="16" s="1"/>
  <c r="AC286" i="16"/>
  <c r="AC146" i="16" s="1"/>
  <c r="AC293" i="16"/>
  <c r="AC153" i="16" s="1"/>
  <c r="AC298" i="16"/>
  <c r="AC158" i="16" s="1"/>
  <c r="AC303" i="16"/>
  <c r="AC163" i="16" s="1"/>
  <c r="AC310" i="16"/>
  <c r="AC170" i="16" s="1"/>
  <c r="AC315" i="16"/>
  <c r="AC175" i="16" s="1"/>
  <c r="AC320" i="16"/>
  <c r="AC180" i="16" s="1"/>
  <c r="AC321" i="16"/>
  <c r="AC181" i="16" s="1"/>
  <c r="AQ310" i="16"/>
  <c r="AQ170" i="16" s="1"/>
  <c r="AY293" i="16"/>
  <c r="AY153" i="16" s="1"/>
  <c r="AS287" i="16"/>
  <c r="AS147" i="16" s="1"/>
  <c r="AI281" i="16"/>
  <c r="AI141" i="16" s="1"/>
  <c r="AC277" i="16"/>
  <c r="AC137" i="16" s="1"/>
  <c r="AV277" i="16"/>
  <c r="AV137" i="16" s="1"/>
  <c r="AV282" i="16"/>
  <c r="AV142" i="16" s="1"/>
  <c r="AV287" i="16"/>
  <c r="AV147" i="16" s="1"/>
  <c r="AV294" i="16"/>
  <c r="AV154" i="16" s="1"/>
  <c r="AV299" i="16"/>
  <c r="AV159" i="16" s="1"/>
  <c r="AV304" i="16"/>
  <c r="AV164" i="16" s="1"/>
  <c r="AV311" i="16"/>
  <c r="AV171" i="16" s="1"/>
  <c r="AV316" i="16"/>
  <c r="AV176" i="16" s="1"/>
  <c r="AV321" i="16"/>
  <c r="AV181" i="16" s="1"/>
  <c r="AV276" i="16"/>
  <c r="AV136" i="16" s="1"/>
  <c r="AV281" i="16"/>
  <c r="AV141" i="16" s="1"/>
  <c r="AV286" i="16"/>
  <c r="AV146" i="16" s="1"/>
  <c r="AV293" i="16"/>
  <c r="AV153" i="16" s="1"/>
  <c r="AV298" i="16"/>
  <c r="AV158" i="16" s="1"/>
  <c r="AV303" i="16"/>
  <c r="AV163" i="16" s="1"/>
  <c r="AV310" i="16"/>
  <c r="AV170" i="16" s="1"/>
  <c r="AV315" i="16"/>
  <c r="AV175" i="16" s="1"/>
  <c r="AV320" i="16"/>
  <c r="AV180" i="16" s="1"/>
  <c r="AY310" i="16"/>
  <c r="AY170" i="16" s="1"/>
  <c r="AT277" i="16"/>
  <c r="AT137" i="16" s="1"/>
  <c r="AT282" i="16"/>
  <c r="AT142" i="16" s="1"/>
  <c r="AT287" i="16"/>
  <c r="AT147" i="16" s="1"/>
  <c r="AT294" i="16"/>
  <c r="AT154" i="16" s="1"/>
  <c r="AT299" i="16"/>
  <c r="AT159" i="16" s="1"/>
  <c r="AT304" i="16"/>
  <c r="AT164" i="16" s="1"/>
  <c r="AT311" i="16"/>
  <c r="AT171" i="16" s="1"/>
  <c r="AT316" i="16"/>
  <c r="AT176" i="16" s="1"/>
  <c r="AT321" i="16"/>
  <c r="AT181" i="16" s="1"/>
  <c r="AT276" i="16"/>
  <c r="AT136" i="16" s="1"/>
  <c r="AT281" i="16"/>
  <c r="AT141" i="16" s="1"/>
  <c r="AT286" i="16"/>
  <c r="AT146" i="16" s="1"/>
  <c r="AT293" i="16"/>
  <c r="AT153" i="16" s="1"/>
  <c r="AT298" i="16"/>
  <c r="AT158" i="16" s="1"/>
  <c r="AT303" i="16"/>
  <c r="AT163" i="16" s="1"/>
  <c r="AT310" i="16"/>
  <c r="AT170" i="16" s="1"/>
  <c r="AT315" i="16"/>
  <c r="AT175" i="16" s="1"/>
  <c r="AT320" i="16"/>
  <c r="AT180" i="16" s="1"/>
  <c r="AK276" i="16"/>
  <c r="AK136" i="16" s="1"/>
  <c r="AK281" i="16"/>
  <c r="AK141" i="16" s="1"/>
  <c r="AK286" i="16"/>
  <c r="AK146" i="16" s="1"/>
  <c r="AK293" i="16"/>
  <c r="AK153" i="16" s="1"/>
  <c r="AK298" i="16"/>
  <c r="AK158" i="16" s="1"/>
  <c r="AK303" i="16"/>
  <c r="AK163" i="16" s="1"/>
  <c r="AK310" i="16"/>
  <c r="AK170" i="16" s="1"/>
  <c r="AK315" i="16"/>
  <c r="AK175" i="16" s="1"/>
  <c r="AK320" i="16"/>
  <c r="AK180" i="16" s="1"/>
  <c r="AA277" i="16"/>
  <c r="AA137" i="16" s="1"/>
  <c r="AA282" i="16"/>
  <c r="AA142" i="16" s="1"/>
  <c r="AA287" i="16"/>
  <c r="AA147" i="16" s="1"/>
  <c r="AA294" i="16"/>
  <c r="AA154" i="16" s="1"/>
  <c r="AA299" i="16"/>
  <c r="AA159" i="16" s="1"/>
  <c r="AA304" i="16"/>
  <c r="AA164" i="16" s="1"/>
  <c r="AA311" i="16"/>
  <c r="AA171" i="16" s="1"/>
  <c r="AA316" i="16"/>
  <c r="AA176" i="16" s="1"/>
  <c r="AA321" i="16"/>
  <c r="AA181" i="16" s="1"/>
  <c r="AY320" i="16"/>
  <c r="AY180" i="16" s="1"/>
  <c r="AC304" i="16"/>
  <c r="AC164" i="16" s="1"/>
  <c r="AQ293" i="16"/>
  <c r="AQ153" i="16" s="1"/>
  <c r="AK287" i="16"/>
  <c r="AK147" i="16" s="1"/>
  <c r="AA281" i="16"/>
  <c r="AA141" i="16" s="1"/>
  <c r="AY276" i="16"/>
  <c r="AY136" i="16" s="1"/>
  <c r="AM277" i="16"/>
  <c r="AM137" i="16" s="1"/>
  <c r="AM282" i="16"/>
  <c r="AM142" i="16" s="1"/>
  <c r="AM287" i="16"/>
  <c r="AM147" i="16" s="1"/>
  <c r="AM294" i="16"/>
  <c r="AM154" i="16" s="1"/>
  <c r="AM299" i="16"/>
  <c r="AM159" i="16" s="1"/>
  <c r="AM304" i="16"/>
  <c r="AM164" i="16" s="1"/>
  <c r="AM311" i="16"/>
  <c r="AM171" i="16" s="1"/>
  <c r="AM316" i="16"/>
  <c r="AM176" i="16" s="1"/>
  <c r="AM321" i="16"/>
  <c r="AM181" i="16" s="1"/>
  <c r="AM276" i="16"/>
  <c r="AM136" i="16" s="1"/>
  <c r="AM281" i="16"/>
  <c r="AM141" i="16" s="1"/>
  <c r="AM286" i="16"/>
  <c r="AM146" i="16" s="1"/>
  <c r="AM293" i="16"/>
  <c r="AM153" i="16" s="1"/>
  <c r="AM298" i="16"/>
  <c r="AM158" i="16" s="1"/>
  <c r="AM303" i="16"/>
  <c r="AM163" i="16" s="1"/>
  <c r="AM310" i="16"/>
  <c r="AM170" i="16" s="1"/>
  <c r="AM315" i="16"/>
  <c r="AM175" i="16" s="1"/>
  <c r="AM320" i="16"/>
  <c r="AM180" i="16" s="1"/>
  <c r="W44" i="16"/>
  <c r="W229" i="16" s="1"/>
  <c r="AS276" i="16"/>
  <c r="AS136" i="16" s="1"/>
  <c r="AS281" i="16"/>
  <c r="AS141" i="16" s="1"/>
  <c r="AS286" i="16"/>
  <c r="AS146" i="16" s="1"/>
  <c r="AS293" i="16"/>
  <c r="AS153" i="16" s="1"/>
  <c r="AS298" i="16"/>
  <c r="AS158" i="16" s="1"/>
  <c r="AS303" i="16"/>
  <c r="AS163" i="16" s="1"/>
  <c r="AS310" i="16"/>
  <c r="AS170" i="16" s="1"/>
  <c r="AS315" i="16"/>
  <c r="AS175" i="16" s="1"/>
  <c r="AS320" i="16"/>
  <c r="AS180" i="16" s="1"/>
  <c r="AI277" i="16"/>
  <c r="AI137" i="16" s="1"/>
  <c r="AI282" i="16"/>
  <c r="AI142" i="16" s="1"/>
  <c r="AI287" i="16"/>
  <c r="AI147" i="16" s="1"/>
  <c r="AI294" i="16"/>
  <c r="AI154" i="16" s="1"/>
  <c r="AI299" i="16"/>
  <c r="AI159" i="16" s="1"/>
  <c r="AI304" i="16"/>
  <c r="AI164" i="16" s="1"/>
  <c r="AI311" i="16"/>
  <c r="AI171" i="16" s="1"/>
  <c r="AI316" i="16"/>
  <c r="AI176" i="16" s="1"/>
  <c r="AI321" i="16"/>
  <c r="AI181" i="16" s="1"/>
  <c r="Z277" i="16"/>
  <c r="Z137" i="16" s="1"/>
  <c r="Z282" i="16"/>
  <c r="Z142" i="16" s="1"/>
  <c r="Z287" i="16"/>
  <c r="Z147" i="16" s="1"/>
  <c r="Z294" i="16"/>
  <c r="Z154" i="16" s="1"/>
  <c r="Z299" i="16"/>
  <c r="Z159" i="16" s="1"/>
  <c r="Z304" i="16"/>
  <c r="Z164" i="16" s="1"/>
  <c r="Z311" i="16"/>
  <c r="Z171" i="16" s="1"/>
  <c r="Z316" i="16"/>
  <c r="Z176" i="16" s="1"/>
  <c r="Z321" i="16"/>
  <c r="Z181" i="16" s="1"/>
  <c r="Z276" i="16"/>
  <c r="Z136" i="16" s="1"/>
  <c r="Z281" i="16"/>
  <c r="Z141" i="16" s="1"/>
  <c r="Z286" i="16"/>
  <c r="Z146" i="16" s="1"/>
  <c r="Z293" i="16"/>
  <c r="Z153" i="16" s="1"/>
  <c r="Z298" i="16"/>
  <c r="Z158" i="16" s="1"/>
  <c r="Z303" i="16"/>
  <c r="Z163" i="16" s="1"/>
  <c r="Z310" i="16"/>
  <c r="Z170" i="16" s="1"/>
  <c r="Z315" i="16"/>
  <c r="Z175" i="16" s="1"/>
  <c r="Z320" i="16"/>
  <c r="Z180" i="16" s="1"/>
  <c r="AQ320" i="16"/>
  <c r="AQ180" i="16" s="1"/>
  <c r="AK316" i="16"/>
  <c r="AK176" i="16" s="1"/>
  <c r="AA310" i="16"/>
  <c r="AA170" i="16" s="1"/>
  <c r="AY303" i="16"/>
  <c r="AY163" i="16" s="1"/>
  <c r="AS299" i="16"/>
  <c r="AS159" i="16" s="1"/>
  <c r="AI293" i="16"/>
  <c r="AI153" i="16" s="1"/>
  <c r="AC287" i="16"/>
  <c r="AC147" i="16" s="1"/>
  <c r="AE44" i="16"/>
  <c r="AE229" i="16" s="1"/>
  <c r="AQ277" i="16"/>
  <c r="AQ137" i="16" s="1"/>
  <c r="AQ282" i="16"/>
  <c r="AQ142" i="16" s="1"/>
  <c r="AQ287" i="16"/>
  <c r="AQ147" i="16" s="1"/>
  <c r="AQ294" i="16"/>
  <c r="AQ154" i="16" s="1"/>
  <c r="AQ299" i="16"/>
  <c r="AQ159" i="16" s="1"/>
  <c r="AQ304" i="16"/>
  <c r="AQ164" i="16" s="1"/>
  <c r="AQ311" i="16"/>
  <c r="AQ171" i="16" s="1"/>
  <c r="AQ316" i="16"/>
  <c r="AQ176" i="16" s="1"/>
  <c r="AQ321" i="16"/>
  <c r="AQ181" i="16" s="1"/>
  <c r="AH287" i="16"/>
  <c r="AH147" i="16" s="1"/>
  <c r="AH281" i="16"/>
  <c r="AH141" i="16" s="1"/>
  <c r="Y277" i="16"/>
  <c r="Y137" i="16" s="1"/>
  <c r="Y282" i="16"/>
  <c r="Y142" i="16" s="1"/>
  <c r="Y287" i="16"/>
  <c r="Y147" i="16" s="1"/>
  <c r="Y294" i="16"/>
  <c r="Y154" i="16" s="1"/>
  <c r="Y299" i="16"/>
  <c r="Y159" i="16" s="1"/>
  <c r="Y304" i="16"/>
  <c r="Y164" i="16" s="1"/>
  <c r="Y311" i="16"/>
  <c r="Y171" i="16" s="1"/>
  <c r="Y316" i="16"/>
  <c r="Y176" i="16" s="1"/>
  <c r="Y321" i="16"/>
  <c r="Y181" i="16" s="1"/>
  <c r="Y276" i="16"/>
  <c r="Y136" i="16" s="1"/>
  <c r="Y281" i="16"/>
  <c r="Y141" i="16" s="1"/>
  <c r="Y286" i="16"/>
  <c r="Y146" i="16" s="1"/>
  <c r="Y293" i="16"/>
  <c r="Y153" i="16" s="1"/>
  <c r="Y298" i="16"/>
  <c r="Y158" i="16" s="1"/>
  <c r="Y303" i="16"/>
  <c r="Y163" i="16" s="1"/>
  <c r="Y310" i="16"/>
  <c r="Y170" i="16" s="1"/>
  <c r="Y315" i="16"/>
  <c r="Y175" i="16" s="1"/>
  <c r="Y320" i="16"/>
  <c r="Y180" i="16" s="1"/>
  <c r="AI320" i="16"/>
  <c r="AI180" i="16" s="1"/>
  <c r="AC316" i="16"/>
  <c r="AC176" i="16" s="1"/>
  <c r="AQ303" i="16"/>
  <c r="AQ163" i="16" s="1"/>
  <c r="AK299" i="16"/>
  <c r="AK159" i="16" s="1"/>
  <c r="AA293" i="16"/>
  <c r="AA153" i="16" s="1"/>
  <c r="AS282" i="16"/>
  <c r="AS142" i="16" s="1"/>
  <c r="AI276" i="16"/>
  <c r="AI136" i="16" s="1"/>
  <c r="AY277" i="16"/>
  <c r="AY137" i="16" s="1"/>
  <c r="AY282" i="16"/>
  <c r="AY142" i="16" s="1"/>
  <c r="AY287" i="16"/>
  <c r="AY147" i="16" s="1"/>
  <c r="AY294" i="16"/>
  <c r="AY154" i="16" s="1"/>
  <c r="AY299" i="16"/>
  <c r="AY159" i="16" s="1"/>
  <c r="AY304" i="16"/>
  <c r="AY164" i="16" s="1"/>
  <c r="AY311" i="16"/>
  <c r="AY171" i="16" s="1"/>
  <c r="AY316" i="16"/>
  <c r="AY176" i="16" s="1"/>
  <c r="AY321" i="16"/>
  <c r="AY181" i="16" s="1"/>
  <c r="AG311" i="16"/>
  <c r="AG171" i="16" s="1"/>
  <c r="AG303" i="16"/>
  <c r="AG163" i="16" s="1"/>
  <c r="AA320" i="16"/>
  <c r="AA180" i="16" s="1"/>
  <c r="AY315" i="16"/>
  <c r="AY175" i="16" s="1"/>
  <c r="AS311" i="16"/>
  <c r="AS171" i="16" s="1"/>
  <c r="AI303" i="16"/>
  <c r="AI163" i="16" s="1"/>
  <c r="AC299" i="16"/>
  <c r="AC159" i="16" s="1"/>
  <c r="AQ286" i="16"/>
  <c r="AQ146" i="16" s="1"/>
  <c r="AK282" i="16"/>
  <c r="AK142" i="16" s="1"/>
  <c r="AA276" i="16"/>
  <c r="AA136" i="16" s="1"/>
  <c r="AP277" i="16"/>
  <c r="AP137" i="16" s="1"/>
  <c r="AP282" i="16"/>
  <c r="AP142" i="16" s="1"/>
  <c r="AP287" i="16"/>
  <c r="AP147" i="16" s="1"/>
  <c r="AP294" i="16"/>
  <c r="AP154" i="16" s="1"/>
  <c r="AP299" i="16"/>
  <c r="AP159" i="16" s="1"/>
  <c r="AP304" i="16"/>
  <c r="AP164" i="16" s="1"/>
  <c r="AP311" i="16"/>
  <c r="AP171" i="16" s="1"/>
  <c r="AP316" i="16"/>
  <c r="AP176" i="16" s="1"/>
  <c r="AP321" i="16"/>
  <c r="AP181" i="16" s="1"/>
  <c r="AP276" i="16"/>
  <c r="AP136" i="16" s="1"/>
  <c r="AP281" i="16"/>
  <c r="AP141" i="16" s="1"/>
  <c r="AP286" i="16"/>
  <c r="AP146" i="16" s="1"/>
  <c r="AP293" i="16"/>
  <c r="AP153" i="16" s="1"/>
  <c r="AP298" i="16"/>
  <c r="AP158" i="16" s="1"/>
  <c r="AP303" i="16"/>
  <c r="AP163" i="16" s="1"/>
  <c r="AP310" i="16"/>
  <c r="AP170" i="16" s="1"/>
  <c r="AP315" i="16"/>
  <c r="AP175" i="16" s="1"/>
  <c r="AP320" i="16"/>
  <c r="AP180" i="16" s="1"/>
  <c r="X311" i="16"/>
  <c r="X171" i="16" s="1"/>
  <c r="X303" i="16"/>
  <c r="X163" i="16" s="1"/>
  <c r="AU44" i="16"/>
  <c r="AU229" i="16" s="1"/>
  <c r="AX277" i="16"/>
  <c r="AX137" i="16" s="1"/>
  <c r="AX282" i="16"/>
  <c r="AX142" i="16" s="1"/>
  <c r="AX287" i="16"/>
  <c r="AX147" i="16" s="1"/>
  <c r="AX294" i="16"/>
  <c r="AX154" i="16" s="1"/>
  <c r="AX299" i="16"/>
  <c r="AX159" i="16" s="1"/>
  <c r="AX304" i="16"/>
  <c r="AX164" i="16" s="1"/>
  <c r="AX311" i="16"/>
  <c r="AX171" i="16" s="1"/>
  <c r="AX316" i="16"/>
  <c r="AX176" i="16" s="1"/>
  <c r="AX321" i="16"/>
  <c r="AX181" i="16" s="1"/>
  <c r="AX276" i="16"/>
  <c r="AX136" i="16" s="1"/>
  <c r="AX281" i="16"/>
  <c r="AX141" i="16" s="1"/>
  <c r="AX286" i="16"/>
  <c r="AX146" i="16" s="1"/>
  <c r="AX293" i="16"/>
  <c r="AX153" i="16" s="1"/>
  <c r="AX298" i="16"/>
  <c r="AX158" i="16" s="1"/>
  <c r="AX303" i="16"/>
  <c r="AX163" i="16" s="1"/>
  <c r="AX310" i="16"/>
  <c r="AX170" i="16" s="1"/>
  <c r="AX315" i="16"/>
  <c r="AX175" i="16" s="1"/>
  <c r="AX320" i="16"/>
  <c r="AX180" i="16" s="1"/>
  <c r="AO277" i="16"/>
  <c r="AO137" i="16" s="1"/>
  <c r="AO282" i="16"/>
  <c r="AO142" i="16" s="1"/>
  <c r="AO287" i="16"/>
  <c r="AO147" i="16" s="1"/>
  <c r="AO294" i="16"/>
  <c r="AO154" i="16" s="1"/>
  <c r="AO299" i="16"/>
  <c r="AO159" i="16" s="1"/>
  <c r="AO304" i="16"/>
  <c r="AO164" i="16" s="1"/>
  <c r="AO311" i="16"/>
  <c r="AO171" i="16" s="1"/>
  <c r="AO316" i="16"/>
  <c r="AO176" i="16" s="1"/>
  <c r="AO321" i="16"/>
  <c r="AO181" i="16" s="1"/>
  <c r="AO276" i="16"/>
  <c r="AO136" i="16" s="1"/>
  <c r="AO281" i="16"/>
  <c r="AO141" i="16" s="1"/>
  <c r="AO286" i="16"/>
  <c r="AO146" i="16" s="1"/>
  <c r="AO293" i="16"/>
  <c r="AO153" i="16" s="1"/>
  <c r="AO298" i="16"/>
  <c r="AO158" i="16" s="1"/>
  <c r="AO303" i="16"/>
  <c r="AO163" i="16" s="1"/>
  <c r="AO310" i="16"/>
  <c r="AO170" i="16" s="1"/>
  <c r="AO315" i="16"/>
  <c r="AO175" i="16" s="1"/>
  <c r="AO320" i="16"/>
  <c r="AO180" i="16" s="1"/>
  <c r="AF88" i="16"/>
  <c r="W277" i="16"/>
  <c r="W137" i="16" s="1"/>
  <c r="W282" i="16"/>
  <c r="W142" i="16" s="1"/>
  <c r="W287" i="16"/>
  <c r="W147" i="16" s="1"/>
  <c r="W294" i="16"/>
  <c r="W154" i="16" s="1"/>
  <c r="W299" i="16"/>
  <c r="W159" i="16" s="1"/>
  <c r="W304" i="16"/>
  <c r="W164" i="16" s="1"/>
  <c r="W311" i="16"/>
  <c r="W171" i="16" s="1"/>
  <c r="W316" i="16"/>
  <c r="W176" i="16" s="1"/>
  <c r="W321" i="16"/>
  <c r="W181" i="16" s="1"/>
  <c r="W276" i="16"/>
  <c r="W136" i="16" s="1"/>
  <c r="W281" i="16"/>
  <c r="W141" i="16" s="1"/>
  <c r="W286" i="16"/>
  <c r="W146" i="16" s="1"/>
  <c r="W293" i="16"/>
  <c r="W153" i="16" s="1"/>
  <c r="W298" i="16"/>
  <c r="W158" i="16" s="1"/>
  <c r="W303" i="16"/>
  <c r="W163" i="16" s="1"/>
  <c r="W310" i="16"/>
  <c r="W170" i="16" s="1"/>
  <c r="W315" i="16"/>
  <c r="W175" i="16" s="1"/>
  <c r="W320" i="16"/>
  <c r="W180" i="16" s="1"/>
  <c r="AQ315" i="16"/>
  <c r="AQ175" i="16" s="1"/>
  <c r="AK311" i="16"/>
  <c r="AK171" i="16" s="1"/>
  <c r="AA303" i="16"/>
  <c r="AA163" i="16" s="1"/>
  <c r="AY298" i="16"/>
  <c r="AY158" i="16" s="1"/>
  <c r="AS294" i="16"/>
  <c r="AS154" i="16" s="1"/>
  <c r="AI286" i="16"/>
  <c r="AI146" i="16" s="1"/>
  <c r="AC282" i="16"/>
  <c r="AC142" i="16" s="1"/>
  <c r="AW277" i="16"/>
  <c r="AW137" i="16" s="1"/>
  <c r="AW282" i="16"/>
  <c r="AW142" i="16" s="1"/>
  <c r="AW287" i="16"/>
  <c r="AW147" i="16" s="1"/>
  <c r="AW294" i="16"/>
  <c r="AW154" i="16" s="1"/>
  <c r="AW299" i="16"/>
  <c r="AW159" i="16" s="1"/>
  <c r="AW304" i="16"/>
  <c r="AW164" i="16" s="1"/>
  <c r="AW311" i="16"/>
  <c r="AW171" i="16" s="1"/>
  <c r="AW316" i="16"/>
  <c r="AW176" i="16" s="1"/>
  <c r="AW321" i="16"/>
  <c r="AW181" i="16" s="1"/>
  <c r="AW276" i="16"/>
  <c r="AW136" i="16" s="1"/>
  <c r="AW281" i="16"/>
  <c r="AW141" i="16" s="1"/>
  <c r="AW286" i="16"/>
  <c r="AW146" i="16" s="1"/>
  <c r="AW293" i="16"/>
  <c r="AW153" i="16" s="1"/>
  <c r="AW298" i="16"/>
  <c r="AW158" i="16" s="1"/>
  <c r="AW303" i="16"/>
  <c r="AW163" i="16" s="1"/>
  <c r="AW310" i="16"/>
  <c r="AW170" i="16" s="1"/>
  <c r="AW315" i="16"/>
  <c r="AW175" i="16" s="1"/>
  <c r="AW320" i="16"/>
  <c r="AW180" i="16" s="1"/>
  <c r="AN277" i="16"/>
  <c r="AN137" i="16" s="1"/>
  <c r="AN282" i="16"/>
  <c r="AN142" i="16" s="1"/>
  <c r="AN287" i="16"/>
  <c r="AN147" i="16" s="1"/>
  <c r="AN294" i="16"/>
  <c r="AN154" i="16" s="1"/>
  <c r="AN299" i="16"/>
  <c r="AN159" i="16" s="1"/>
  <c r="AN304" i="16"/>
  <c r="AN164" i="16" s="1"/>
  <c r="AN311" i="16"/>
  <c r="AN171" i="16" s="1"/>
  <c r="AN316" i="16"/>
  <c r="AN176" i="16" s="1"/>
  <c r="AN321" i="16"/>
  <c r="AN181" i="16" s="1"/>
  <c r="AN276" i="16"/>
  <c r="AN136" i="16" s="1"/>
  <c r="AN281" i="16"/>
  <c r="AN141" i="16" s="1"/>
  <c r="AN286" i="16"/>
  <c r="AN146" i="16" s="1"/>
  <c r="AN293" i="16"/>
  <c r="AN153" i="16" s="1"/>
  <c r="AN298" i="16"/>
  <c r="AN158" i="16" s="1"/>
  <c r="AN303" i="16"/>
  <c r="AN163" i="16" s="1"/>
  <c r="AN310" i="16"/>
  <c r="AN170" i="16" s="1"/>
  <c r="AN315" i="16"/>
  <c r="AN175" i="16" s="1"/>
  <c r="AN320" i="16"/>
  <c r="AN180" i="16" s="1"/>
  <c r="AE277" i="16"/>
  <c r="AE137" i="16" s="1"/>
  <c r="AE282" i="16"/>
  <c r="AE142" i="16" s="1"/>
  <c r="AE287" i="16"/>
  <c r="AE147" i="16" s="1"/>
  <c r="AE294" i="16"/>
  <c r="AE154" i="16" s="1"/>
  <c r="AE299" i="16"/>
  <c r="AE159" i="16" s="1"/>
  <c r="AE304" i="16"/>
  <c r="AE164" i="16" s="1"/>
  <c r="AE311" i="16"/>
  <c r="AE171" i="16" s="1"/>
  <c r="AE316" i="16"/>
  <c r="AE176" i="16" s="1"/>
  <c r="AE321" i="16"/>
  <c r="AE181" i="16" s="1"/>
  <c r="AE276" i="16"/>
  <c r="AE136" i="16" s="1"/>
  <c r="AE281" i="16"/>
  <c r="AE141" i="16" s="1"/>
  <c r="AE286" i="16"/>
  <c r="AE146" i="16" s="1"/>
  <c r="AE293" i="16"/>
  <c r="AE153" i="16" s="1"/>
  <c r="AE298" i="16"/>
  <c r="AE158" i="16" s="1"/>
  <c r="AE303" i="16"/>
  <c r="AE163" i="16" s="1"/>
  <c r="AE310" i="16"/>
  <c r="AE170" i="16" s="1"/>
  <c r="AE315" i="16"/>
  <c r="AE175" i="16" s="1"/>
  <c r="AE320" i="16"/>
  <c r="AE180" i="16" s="1"/>
  <c r="AS321" i="16"/>
  <c r="AS181" i="16" s="1"/>
  <c r="AI315" i="16"/>
  <c r="AI175" i="16" s="1"/>
  <c r="AC311" i="16"/>
  <c r="AC171" i="16" s="1"/>
  <c r="AQ298" i="16"/>
  <c r="AQ158" i="16" s="1"/>
  <c r="AK294" i="16"/>
  <c r="AK154" i="16" s="1"/>
  <c r="AA286" i="16"/>
  <c r="AA146" i="16" s="1"/>
  <c r="AY281" i="16"/>
  <c r="AY141" i="16" s="1"/>
  <c r="AS277" i="16"/>
  <c r="AS137" i="16" s="1"/>
  <c r="AR321" i="16"/>
  <c r="AR181" i="16" s="1"/>
  <c r="AJ321" i="16"/>
  <c r="AJ181" i="16" s="1"/>
  <c r="AB321" i="16"/>
  <c r="AB181" i="16" s="1"/>
  <c r="AR316" i="16"/>
  <c r="AR176" i="16" s="1"/>
  <c r="AJ316" i="16"/>
  <c r="AJ176" i="16" s="1"/>
  <c r="AB316" i="16"/>
  <c r="AB176" i="16" s="1"/>
  <c r="AR311" i="16"/>
  <c r="AR171" i="16" s="1"/>
  <c r="AJ311" i="16"/>
  <c r="AJ171" i="16" s="1"/>
  <c r="AB311" i="16"/>
  <c r="AB171" i="16" s="1"/>
  <c r="AR304" i="16"/>
  <c r="AR164" i="16" s="1"/>
  <c r="AJ304" i="16"/>
  <c r="AJ164" i="16" s="1"/>
  <c r="AB304" i="16"/>
  <c r="AB164" i="16" s="1"/>
  <c r="AR299" i="16"/>
  <c r="AR159" i="16" s="1"/>
  <c r="AJ299" i="16"/>
  <c r="AJ159" i="16" s="1"/>
  <c r="AB299" i="16"/>
  <c r="AB159" i="16" s="1"/>
  <c r="AR294" i="16"/>
  <c r="AR154" i="16" s="1"/>
  <c r="AJ294" i="16"/>
  <c r="AJ154" i="16" s="1"/>
  <c r="AB294" i="16"/>
  <c r="AB154" i="16" s="1"/>
  <c r="AR287" i="16"/>
  <c r="AR147" i="16" s="1"/>
  <c r="AJ287" i="16"/>
  <c r="AJ147" i="16" s="1"/>
  <c r="AB287" i="16"/>
  <c r="AB147" i="16" s="1"/>
  <c r="AR282" i="16"/>
  <c r="AR142" i="16" s="1"/>
  <c r="AJ282" i="16"/>
  <c r="AJ142" i="16" s="1"/>
  <c r="AB282" i="16"/>
  <c r="AB142" i="16" s="1"/>
  <c r="AR277" i="16"/>
  <c r="AR137" i="16" s="1"/>
  <c r="AJ277" i="16"/>
  <c r="AJ137" i="16" s="1"/>
  <c r="AB277" i="16"/>
  <c r="AB137" i="16" s="1"/>
  <c r="AY245" i="16"/>
  <c r="AQ245" i="16"/>
  <c r="AI245" i="16"/>
  <c r="AA245" i="16"/>
  <c r="AR320" i="16"/>
  <c r="AR180" i="16" s="1"/>
  <c r="AJ320" i="16"/>
  <c r="AJ180" i="16" s="1"/>
  <c r="AB320" i="16"/>
  <c r="AB180" i="16" s="1"/>
  <c r="AR315" i="16"/>
  <c r="AR175" i="16" s="1"/>
  <c r="AJ315" i="16"/>
  <c r="AJ175" i="16" s="1"/>
  <c r="AB315" i="16"/>
  <c r="AB175" i="16" s="1"/>
  <c r="AR310" i="16"/>
  <c r="AR170" i="16" s="1"/>
  <c r="AJ310" i="16"/>
  <c r="AJ170" i="16" s="1"/>
  <c r="AB310" i="16"/>
  <c r="AB170" i="16" s="1"/>
  <c r="AR303" i="16"/>
  <c r="AR163" i="16" s="1"/>
  <c r="AJ303" i="16"/>
  <c r="AJ163" i="16" s="1"/>
  <c r="AB303" i="16"/>
  <c r="AB163" i="16" s="1"/>
  <c r="AR298" i="16"/>
  <c r="AR158" i="16" s="1"/>
  <c r="AJ298" i="16"/>
  <c r="AJ158" i="16" s="1"/>
  <c r="AB298" i="16"/>
  <c r="AB158" i="16" s="1"/>
  <c r="AR293" i="16"/>
  <c r="AR153" i="16" s="1"/>
  <c r="AJ293" i="16"/>
  <c r="AJ153" i="16" s="1"/>
  <c r="AB293" i="16"/>
  <c r="AB153" i="16" s="1"/>
  <c r="AR286" i="16"/>
  <c r="AR146" i="16" s="1"/>
  <c r="AJ286" i="16"/>
  <c r="AJ146" i="16" s="1"/>
  <c r="AB286" i="16"/>
  <c r="AB146" i="16" s="1"/>
  <c r="AR281" i="16"/>
  <c r="AR141" i="16" s="1"/>
  <c r="AJ281" i="16"/>
  <c r="AJ141" i="16" s="1"/>
  <c r="AB281" i="16"/>
  <c r="AB141" i="16" s="1"/>
  <c r="AC76" i="16"/>
  <c r="AC75" i="16"/>
  <c r="AC77" i="16"/>
  <c r="AS76" i="16"/>
  <c r="AS75" i="16"/>
  <c r="AS77" i="16"/>
  <c r="AX75" i="16"/>
  <c r="AX77" i="16"/>
  <c r="AX76" i="16"/>
  <c r="AP75" i="16"/>
  <c r="AP77" i="16"/>
  <c r="AP76" i="16"/>
  <c r="AH75" i="16"/>
  <c r="AH77" i="16"/>
  <c r="AH76" i="16"/>
  <c r="AK76" i="16"/>
  <c r="AK75" i="16"/>
  <c r="AK77" i="16"/>
  <c r="AO76" i="16"/>
  <c r="AO77" i="16"/>
  <c r="V76" i="16"/>
  <c r="V77" i="16"/>
  <c r="V75" i="16"/>
  <c r="W75" i="16"/>
  <c r="W77" i="16"/>
  <c r="W76" i="16"/>
  <c r="AQ211" i="16"/>
  <c r="AY47" i="16"/>
  <c r="AY232" i="16" s="1"/>
  <c r="AQ47" i="16"/>
  <c r="AQ232" i="16" s="1"/>
  <c r="AI47" i="16"/>
  <c r="AI232" i="16" s="1"/>
  <c r="AA47" i="16"/>
  <c r="AA232" i="16" s="1"/>
  <c r="AQ44" i="16"/>
  <c r="AQ229" i="16" s="1"/>
  <c r="AI44" i="16"/>
  <c r="AI229" i="16" s="1"/>
  <c r="AA44" i="16"/>
  <c r="AA229" i="16" s="1"/>
  <c r="AX211" i="16"/>
  <c r="AP211" i="16"/>
  <c r="AH211" i="16"/>
  <c r="Z211" i="16"/>
  <c r="AT210" i="16"/>
  <c r="AL210" i="16"/>
  <c r="AD210" i="16"/>
  <c r="AU210" i="16"/>
  <c r="AW211" i="16"/>
  <c r="AO211" i="16"/>
  <c r="AG211" i="16"/>
  <c r="Y211" i="16"/>
  <c r="AS210" i="16"/>
  <c r="AK210" i="16"/>
  <c r="AC210" i="16"/>
  <c r="AY211" i="16"/>
  <c r="AV211" i="16"/>
  <c r="AN211" i="16"/>
  <c r="AF211" i="16"/>
  <c r="X211" i="16"/>
  <c r="AR210" i="16"/>
  <c r="AJ210" i="16"/>
  <c r="AB210" i="16"/>
  <c r="AI211" i="16"/>
  <c r="AY42" i="16"/>
  <c r="AY227" i="16" s="1"/>
  <c r="AQ42" i="16"/>
  <c r="AQ227" i="16" s="1"/>
  <c r="AI42" i="16"/>
  <c r="AI227" i="16" s="1"/>
  <c r="AA42" i="16"/>
  <c r="AA227" i="16" s="1"/>
  <c r="AA210" i="16"/>
  <c r="AM210" i="16"/>
  <c r="AV89" i="16"/>
  <c r="AN89" i="16"/>
  <c r="AF89" i="16"/>
  <c r="AE210" i="16"/>
  <c r="W42" i="16"/>
  <c r="W227" i="16" s="1"/>
  <c r="W89" i="16"/>
  <c r="W210" i="16"/>
  <c r="W47" i="16"/>
  <c r="W232" i="16" s="1"/>
  <c r="X7" i="16"/>
  <c r="W8" i="16"/>
  <c r="V8" i="16"/>
  <c r="B36" i="16"/>
  <c r="C36" i="16" s="1"/>
  <c r="C216" i="16" l="1"/>
  <c r="C62" i="16"/>
  <c r="C52" i="16"/>
  <c r="B62" i="16"/>
  <c r="B52" i="16"/>
  <c r="B271" i="19"/>
  <c r="B131" i="19" s="1"/>
  <c r="C213" i="19"/>
  <c r="B258" i="19"/>
  <c r="B118" i="19" s="1"/>
  <c r="B297" i="19"/>
  <c r="B157" i="19" s="1"/>
  <c r="B269" i="19"/>
  <c r="B129" i="19" s="1"/>
  <c r="B265" i="19"/>
  <c r="B125" i="19" s="1"/>
  <c r="B263" i="19"/>
  <c r="B123" i="19" s="1"/>
  <c r="B270" i="19"/>
  <c r="B130" i="19" s="1"/>
  <c r="B268" i="19"/>
  <c r="B128" i="19" s="1"/>
  <c r="B293" i="19"/>
  <c r="B153" i="19" s="1"/>
  <c r="B259" i="19"/>
  <c r="B119" i="19" s="1"/>
  <c r="B266" i="19"/>
  <c r="B126" i="19" s="1"/>
  <c r="B264" i="19"/>
  <c r="B124" i="19" s="1"/>
  <c r="B261" i="19"/>
  <c r="B121" i="19" s="1"/>
  <c r="B260" i="19"/>
  <c r="B120" i="19" s="1"/>
  <c r="B288" i="19"/>
  <c r="B148" i="19" s="1"/>
  <c r="B319" i="19"/>
  <c r="B179" i="19" s="1"/>
  <c r="B281" i="19"/>
  <c r="B141" i="19" s="1"/>
  <c r="B303" i="19"/>
  <c r="B163" i="19" s="1"/>
  <c r="B300" i="19"/>
  <c r="B160" i="19" s="1"/>
  <c r="C214" i="19"/>
  <c r="B276" i="19"/>
  <c r="B136" i="19" s="1"/>
  <c r="B286" i="19"/>
  <c r="B146" i="19" s="1"/>
  <c r="B311" i="19"/>
  <c r="B171" i="19" s="1"/>
  <c r="B305" i="19"/>
  <c r="B165" i="19" s="1"/>
  <c r="C234" i="19"/>
  <c r="B277" i="19"/>
  <c r="B137" i="19" s="1"/>
  <c r="B321" i="19"/>
  <c r="B181" i="19" s="1"/>
  <c r="B312" i="19"/>
  <c r="B172" i="19" s="1"/>
  <c r="B287" i="19"/>
  <c r="B147" i="19" s="1"/>
  <c r="B322" i="19"/>
  <c r="B182" i="19" s="1"/>
  <c r="B275" i="19"/>
  <c r="B135" i="19" s="1"/>
  <c r="B299" i="19"/>
  <c r="B159" i="19" s="1"/>
  <c r="B280" i="19"/>
  <c r="B140" i="19" s="1"/>
  <c r="B315" i="19"/>
  <c r="B175" i="19" s="1"/>
  <c r="B309" i="19"/>
  <c r="B169" i="19" s="1"/>
  <c r="B320" i="19"/>
  <c r="B180" i="19" s="1"/>
  <c r="B278" i="19"/>
  <c r="B138" i="19" s="1"/>
  <c r="B292" i="19"/>
  <c r="B152" i="19" s="1"/>
  <c r="B282" i="19"/>
  <c r="B142" i="19" s="1"/>
  <c r="B298" i="19"/>
  <c r="B158" i="19" s="1"/>
  <c r="B317" i="19"/>
  <c r="B177" i="19" s="1"/>
  <c r="B314" i="19"/>
  <c r="B174" i="19" s="1"/>
  <c r="B294" i="19"/>
  <c r="B154" i="19" s="1"/>
  <c r="B310" i="19"/>
  <c r="B170" i="19" s="1"/>
  <c r="B283" i="19"/>
  <c r="B143" i="19" s="1"/>
  <c r="B285" i="19"/>
  <c r="B145" i="19" s="1"/>
  <c r="B302" i="19"/>
  <c r="B162" i="19" s="1"/>
  <c r="B304" i="19"/>
  <c r="B164" i="19" s="1"/>
  <c r="B316" i="19"/>
  <c r="B176" i="19" s="1"/>
  <c r="B295" i="19"/>
  <c r="B155" i="19" s="1"/>
  <c r="C99" i="19"/>
  <c r="C207" i="19" s="1"/>
  <c r="C96" i="19"/>
  <c r="B70" i="19"/>
  <c r="C322" i="19"/>
  <c r="C182" i="19" s="1"/>
  <c r="C317" i="19"/>
  <c r="C177" i="19" s="1"/>
  <c r="C312" i="19"/>
  <c r="C172" i="19" s="1"/>
  <c r="C305" i="19"/>
  <c r="C165" i="19" s="1"/>
  <c r="C300" i="19"/>
  <c r="C160" i="19" s="1"/>
  <c r="C295" i="19"/>
  <c r="C155" i="19" s="1"/>
  <c r="C288" i="19"/>
  <c r="C148" i="19" s="1"/>
  <c r="C283" i="19"/>
  <c r="C143" i="19" s="1"/>
  <c r="C278" i="19"/>
  <c r="C138" i="19" s="1"/>
  <c r="C271" i="19"/>
  <c r="C131" i="19" s="1"/>
  <c r="C266" i="19"/>
  <c r="C126" i="19" s="1"/>
  <c r="C261" i="19"/>
  <c r="C121" i="19" s="1"/>
  <c r="C76" i="19"/>
  <c r="C77" i="19"/>
  <c r="C75" i="19"/>
  <c r="C216" i="19"/>
  <c r="C224" i="19" s="1"/>
  <c r="C67" i="19"/>
  <c r="C68" i="19" s="1"/>
  <c r="C69" i="19" s="1"/>
  <c r="C62" i="19"/>
  <c r="C52" i="19"/>
  <c r="C53" i="19" s="1"/>
  <c r="C39" i="19"/>
  <c r="C24" i="19" s="1"/>
  <c r="D36" i="19"/>
  <c r="C200" i="19"/>
  <c r="D92" i="19"/>
  <c r="C321" i="19"/>
  <c r="C181" i="19" s="1"/>
  <c r="C316" i="19"/>
  <c r="C176" i="19" s="1"/>
  <c r="C311" i="19"/>
  <c r="C171" i="19" s="1"/>
  <c r="C320" i="19"/>
  <c r="C180" i="19" s="1"/>
  <c r="C315" i="19"/>
  <c r="C175" i="19" s="1"/>
  <c r="C310" i="19"/>
  <c r="C170" i="19" s="1"/>
  <c r="C298" i="19"/>
  <c r="C158" i="19" s="1"/>
  <c r="C294" i="19"/>
  <c r="C154" i="19" s="1"/>
  <c r="C287" i="19"/>
  <c r="C147" i="19" s="1"/>
  <c r="C282" i="19"/>
  <c r="C142" i="19" s="1"/>
  <c r="C277" i="19"/>
  <c r="C137" i="19" s="1"/>
  <c r="C304" i="19"/>
  <c r="C164" i="19" s="1"/>
  <c r="C293" i="19"/>
  <c r="C153" i="19" s="1"/>
  <c r="C276" i="19"/>
  <c r="C136" i="19" s="1"/>
  <c r="C269" i="19"/>
  <c r="C129" i="19" s="1"/>
  <c r="C264" i="19"/>
  <c r="C124" i="19" s="1"/>
  <c r="C286" i="19"/>
  <c r="C146" i="19" s="1"/>
  <c r="C299" i="19"/>
  <c r="C159" i="19" s="1"/>
  <c r="C303" i="19"/>
  <c r="C163" i="19" s="1"/>
  <c r="C281" i="19"/>
  <c r="C141" i="19" s="1"/>
  <c r="C270" i="19"/>
  <c r="C130" i="19" s="1"/>
  <c r="C265" i="19"/>
  <c r="C125" i="19" s="1"/>
  <c r="C259" i="19"/>
  <c r="C119" i="19" s="1"/>
  <c r="C260" i="19"/>
  <c r="C120" i="19" s="1"/>
  <c r="B63" i="19"/>
  <c r="C63" i="19" s="1"/>
  <c r="B64" i="19"/>
  <c r="C204" i="19"/>
  <c r="D96" i="19"/>
  <c r="E211" i="19"/>
  <c r="E210" i="19"/>
  <c r="E87" i="19"/>
  <c r="E89" i="19"/>
  <c r="E88" i="19"/>
  <c r="E8" i="19"/>
  <c r="F7" i="19"/>
  <c r="C201" i="19"/>
  <c r="D93" i="19"/>
  <c r="D319" i="19"/>
  <c r="D179" i="19" s="1"/>
  <c r="D302" i="19"/>
  <c r="D162" i="19" s="1"/>
  <c r="D297" i="19"/>
  <c r="D157" i="19" s="1"/>
  <c r="D314" i="19"/>
  <c r="D174" i="19" s="1"/>
  <c r="D309" i="19"/>
  <c r="D169" i="19" s="1"/>
  <c r="D292" i="19"/>
  <c r="D152" i="19" s="1"/>
  <c r="D285" i="19"/>
  <c r="D145" i="19" s="1"/>
  <c r="D280" i="19"/>
  <c r="D140" i="19" s="1"/>
  <c r="D275" i="19"/>
  <c r="D135" i="19" s="1"/>
  <c r="D268" i="19"/>
  <c r="D128" i="19" s="1"/>
  <c r="D263" i="19"/>
  <c r="D123" i="19" s="1"/>
  <c r="D258" i="19"/>
  <c r="D118" i="19" s="1"/>
  <c r="I213" i="19"/>
  <c r="I212" i="19"/>
  <c r="I214" i="19"/>
  <c r="C97" i="19"/>
  <c r="D305" i="19"/>
  <c r="D165" i="19" s="1"/>
  <c r="D300" i="19"/>
  <c r="D160" i="19" s="1"/>
  <c r="D295" i="19"/>
  <c r="D155" i="19" s="1"/>
  <c r="D322" i="19"/>
  <c r="D182" i="19" s="1"/>
  <c r="D317" i="19"/>
  <c r="D177" i="19" s="1"/>
  <c r="D288" i="19"/>
  <c r="D148" i="19" s="1"/>
  <c r="D312" i="19"/>
  <c r="D172" i="19" s="1"/>
  <c r="D283" i="19"/>
  <c r="D143" i="19" s="1"/>
  <c r="D278" i="19"/>
  <c r="D138" i="19" s="1"/>
  <c r="D271" i="19"/>
  <c r="D131" i="19" s="1"/>
  <c r="D266" i="19"/>
  <c r="D126" i="19" s="1"/>
  <c r="D261" i="19"/>
  <c r="D121" i="19" s="1"/>
  <c r="C319" i="19"/>
  <c r="C179" i="19" s="1"/>
  <c r="C314" i="19"/>
  <c r="C174" i="19" s="1"/>
  <c r="C309" i="19"/>
  <c r="C169" i="19" s="1"/>
  <c r="C302" i="19"/>
  <c r="C162" i="19" s="1"/>
  <c r="C297" i="19"/>
  <c r="C157" i="19" s="1"/>
  <c r="C280" i="19"/>
  <c r="C140" i="19" s="1"/>
  <c r="C275" i="19"/>
  <c r="C135" i="19" s="1"/>
  <c r="C268" i="19"/>
  <c r="C128" i="19" s="1"/>
  <c r="C292" i="19"/>
  <c r="C152" i="19" s="1"/>
  <c r="C285" i="19"/>
  <c r="C145" i="19" s="1"/>
  <c r="C263" i="19"/>
  <c r="C123" i="19" s="1"/>
  <c r="C258" i="19"/>
  <c r="C118" i="19" s="1"/>
  <c r="D76" i="19"/>
  <c r="D77" i="19"/>
  <c r="D75" i="19"/>
  <c r="E76" i="19"/>
  <c r="E77" i="19"/>
  <c r="E75" i="19"/>
  <c r="E233" i="19"/>
  <c r="C202" i="19"/>
  <c r="D94" i="19"/>
  <c r="D321" i="19"/>
  <c r="D181" i="19" s="1"/>
  <c r="D316" i="19"/>
  <c r="D176" i="19" s="1"/>
  <c r="D311" i="19"/>
  <c r="D171" i="19" s="1"/>
  <c r="D320" i="19"/>
  <c r="D180" i="19" s="1"/>
  <c r="D315" i="19"/>
  <c r="D175" i="19" s="1"/>
  <c r="D310" i="19"/>
  <c r="D170" i="19" s="1"/>
  <c r="D304" i="19"/>
  <c r="D164" i="19" s="1"/>
  <c r="D299" i="19"/>
  <c r="D159" i="19" s="1"/>
  <c r="D294" i="19"/>
  <c r="D154" i="19" s="1"/>
  <c r="D303" i="19"/>
  <c r="D163" i="19" s="1"/>
  <c r="D298" i="19"/>
  <c r="D158" i="19" s="1"/>
  <c r="D293" i="19"/>
  <c r="D153" i="19" s="1"/>
  <c r="D287" i="19"/>
  <c r="D147" i="19" s="1"/>
  <c r="D282" i="19"/>
  <c r="D142" i="19" s="1"/>
  <c r="D286" i="19"/>
  <c r="D146" i="19" s="1"/>
  <c r="D281" i="19"/>
  <c r="D141" i="19" s="1"/>
  <c r="D276" i="19"/>
  <c r="D136" i="19" s="1"/>
  <c r="D269" i="19"/>
  <c r="D129" i="19" s="1"/>
  <c r="D264" i="19"/>
  <c r="D124" i="19" s="1"/>
  <c r="D277" i="19"/>
  <c r="D137" i="19" s="1"/>
  <c r="D260" i="19"/>
  <c r="D120" i="19" s="1"/>
  <c r="D259" i="19"/>
  <c r="D119" i="19" s="1"/>
  <c r="D270" i="19"/>
  <c r="D130" i="19" s="1"/>
  <c r="D265" i="19"/>
  <c r="D125" i="19" s="1"/>
  <c r="E227" i="19"/>
  <c r="K84" i="19"/>
  <c r="J46" i="19"/>
  <c r="J49" i="19"/>
  <c r="J45" i="19"/>
  <c r="C203" i="19"/>
  <c r="D95" i="19"/>
  <c r="B54" i="19"/>
  <c r="B56" i="19" s="1"/>
  <c r="C206" i="19"/>
  <c r="D98" i="19"/>
  <c r="C26" i="19"/>
  <c r="C203" i="18"/>
  <c r="D95" i="18"/>
  <c r="I214" i="18"/>
  <c r="I213" i="18"/>
  <c r="I212" i="18"/>
  <c r="B70" i="18"/>
  <c r="C204" i="18"/>
  <c r="D96" i="18"/>
  <c r="K84" i="18"/>
  <c r="J49" i="18"/>
  <c r="J45" i="18"/>
  <c r="J46" i="18"/>
  <c r="C202" i="18"/>
  <c r="D94" i="18"/>
  <c r="D211" i="18"/>
  <c r="D210" i="18"/>
  <c r="D88" i="18"/>
  <c r="D87" i="18"/>
  <c r="D89" i="18"/>
  <c r="D8" i="18"/>
  <c r="E7" i="18"/>
  <c r="D230" i="18"/>
  <c r="C77" i="18"/>
  <c r="C76" i="18"/>
  <c r="C75" i="18"/>
  <c r="C216" i="18"/>
  <c r="C224" i="18" s="1"/>
  <c r="D36" i="18"/>
  <c r="C67" i="18"/>
  <c r="C68" i="18" s="1"/>
  <c r="C69" i="18" s="1"/>
  <c r="C62" i="18"/>
  <c r="C52" i="18"/>
  <c r="C39" i="18"/>
  <c r="C26" i="18" s="1"/>
  <c r="C97" i="18"/>
  <c r="D76" i="18"/>
  <c r="D75" i="18"/>
  <c r="D77" i="18"/>
  <c r="D227" i="18"/>
  <c r="C201" i="18"/>
  <c r="D93" i="18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85" i="18"/>
  <c r="C145" i="18" s="1"/>
  <c r="C275" i="18"/>
  <c r="C135" i="18" s="1"/>
  <c r="C263" i="18"/>
  <c r="C123" i="18" s="1"/>
  <c r="C258" i="18"/>
  <c r="C118" i="18" s="1"/>
  <c r="C280" i="18"/>
  <c r="C140" i="18" s="1"/>
  <c r="C268" i="18"/>
  <c r="C128" i="18" s="1"/>
  <c r="B54" i="18"/>
  <c r="B59" i="18" s="1"/>
  <c r="C53" i="18"/>
  <c r="C206" i="18"/>
  <c r="D98" i="18"/>
  <c r="C322" i="18"/>
  <c r="C182" i="18" s="1"/>
  <c r="C317" i="18"/>
  <c r="C177" i="18" s="1"/>
  <c r="C305" i="18"/>
  <c r="C165" i="18" s="1"/>
  <c r="C300" i="18"/>
  <c r="C160" i="18" s="1"/>
  <c r="C312" i="18"/>
  <c r="C172" i="18" s="1"/>
  <c r="C295" i="18"/>
  <c r="C155" i="18" s="1"/>
  <c r="C288" i="18"/>
  <c r="C148" i="18" s="1"/>
  <c r="C283" i="18"/>
  <c r="C143" i="18" s="1"/>
  <c r="C278" i="18"/>
  <c r="C138" i="18" s="1"/>
  <c r="C271" i="18"/>
  <c r="C131" i="18" s="1"/>
  <c r="C266" i="18"/>
  <c r="C126" i="18" s="1"/>
  <c r="C261" i="18"/>
  <c r="C121" i="18" s="1"/>
  <c r="C200" i="18"/>
  <c r="D92" i="18"/>
  <c r="B64" i="18"/>
  <c r="B63" i="18"/>
  <c r="C207" i="18"/>
  <c r="D99" i="18"/>
  <c r="C321" i="18"/>
  <c r="C181" i="18" s="1"/>
  <c r="C316" i="18"/>
  <c r="C176" i="18" s="1"/>
  <c r="C311" i="18"/>
  <c r="C171" i="18" s="1"/>
  <c r="C303" i="18"/>
  <c r="C163" i="18" s="1"/>
  <c r="C315" i="18"/>
  <c r="C175" i="18" s="1"/>
  <c r="C310" i="18"/>
  <c r="C170" i="18" s="1"/>
  <c r="C320" i="18"/>
  <c r="C180" i="18" s="1"/>
  <c r="C304" i="18"/>
  <c r="C164" i="18" s="1"/>
  <c r="C298" i="18"/>
  <c r="C158" i="18" s="1"/>
  <c r="C293" i="18"/>
  <c r="C153" i="18" s="1"/>
  <c r="C286" i="18"/>
  <c r="C146" i="18" s="1"/>
  <c r="C287" i="18"/>
  <c r="C147" i="18" s="1"/>
  <c r="C299" i="18"/>
  <c r="C159" i="18" s="1"/>
  <c r="C294" i="18"/>
  <c r="C154" i="18" s="1"/>
  <c r="C276" i="18"/>
  <c r="C136" i="18" s="1"/>
  <c r="C282" i="18"/>
  <c r="C142" i="18" s="1"/>
  <c r="C270" i="18"/>
  <c r="C130" i="18" s="1"/>
  <c r="C265" i="18"/>
  <c r="C125" i="18" s="1"/>
  <c r="C281" i="18"/>
  <c r="C141" i="18" s="1"/>
  <c r="C259" i="18"/>
  <c r="C119" i="18" s="1"/>
  <c r="C277" i="18"/>
  <c r="C137" i="18" s="1"/>
  <c r="C269" i="18"/>
  <c r="C129" i="18" s="1"/>
  <c r="C264" i="18"/>
  <c r="C124" i="18" s="1"/>
  <c r="C260" i="18"/>
  <c r="C120" i="18" s="1"/>
  <c r="AG76" i="16"/>
  <c r="AG298" i="16"/>
  <c r="AG158" i="16" s="1"/>
  <c r="AG304" i="16"/>
  <c r="AG164" i="16" s="1"/>
  <c r="AH320" i="16"/>
  <c r="AH180" i="16" s="1"/>
  <c r="AH276" i="16"/>
  <c r="AH136" i="16" s="1"/>
  <c r="AH282" i="16"/>
  <c r="AH142" i="16" s="1"/>
  <c r="AH319" i="16"/>
  <c r="AH179" i="16" s="1"/>
  <c r="AG314" i="16"/>
  <c r="AG174" i="16" s="1"/>
  <c r="AH322" i="16"/>
  <c r="AH182" i="16" s="1"/>
  <c r="AG283" i="16"/>
  <c r="AG143" i="16" s="1"/>
  <c r="AG293" i="16"/>
  <c r="AG153" i="16" s="1"/>
  <c r="AG299" i="16"/>
  <c r="AG159" i="16" s="1"/>
  <c r="AH315" i="16"/>
  <c r="AH175" i="16" s="1"/>
  <c r="AH321" i="16"/>
  <c r="AH181" i="16" s="1"/>
  <c r="AH277" i="16"/>
  <c r="AH137" i="16" s="1"/>
  <c r="AH292" i="16"/>
  <c r="AH152" i="16" s="1"/>
  <c r="AG292" i="16"/>
  <c r="AG152" i="16" s="1"/>
  <c r="AH283" i="16"/>
  <c r="AH143" i="16" s="1"/>
  <c r="AG312" i="16"/>
  <c r="AG172" i="16" s="1"/>
  <c r="AG275" i="16"/>
  <c r="AG135" i="16" s="1"/>
  <c r="AG286" i="16"/>
  <c r="AG146" i="16" s="1"/>
  <c r="AG294" i="16"/>
  <c r="AG154" i="16" s="1"/>
  <c r="AH310" i="16"/>
  <c r="AH170" i="16" s="1"/>
  <c r="AH316" i="16"/>
  <c r="AH176" i="16" s="1"/>
  <c r="AH297" i="16"/>
  <c r="AH157" i="16" s="1"/>
  <c r="AG302" i="16"/>
  <c r="AG162" i="16" s="1"/>
  <c r="AH312" i="16"/>
  <c r="AH172" i="16" s="1"/>
  <c r="AG288" i="16"/>
  <c r="AG148" i="16" s="1"/>
  <c r="AG300" i="16"/>
  <c r="AG160" i="16" s="1"/>
  <c r="AG281" i="16"/>
  <c r="AG141" i="16" s="1"/>
  <c r="AG287" i="16"/>
  <c r="AG147" i="16" s="1"/>
  <c r="AH303" i="16"/>
  <c r="AH163" i="16" s="1"/>
  <c r="AH311" i="16"/>
  <c r="AH171" i="16" s="1"/>
  <c r="AH285" i="16"/>
  <c r="AH145" i="16" s="1"/>
  <c r="AG319" i="16"/>
  <c r="AG179" i="16" s="1"/>
  <c r="AH300" i="16"/>
  <c r="AH160" i="16" s="1"/>
  <c r="AG317" i="16"/>
  <c r="AG177" i="16" s="1"/>
  <c r="AG228" i="16"/>
  <c r="AG320" i="16"/>
  <c r="AG180" i="16" s="1"/>
  <c r="AG276" i="16"/>
  <c r="AG136" i="16" s="1"/>
  <c r="AG282" i="16"/>
  <c r="AG142" i="16" s="1"/>
  <c r="AH298" i="16"/>
  <c r="AH158" i="16" s="1"/>
  <c r="AH304" i="16"/>
  <c r="AH164" i="16" s="1"/>
  <c r="AH314" i="16"/>
  <c r="AH174" i="16" s="1"/>
  <c r="AG309" i="16"/>
  <c r="AG169" i="16" s="1"/>
  <c r="AH317" i="16"/>
  <c r="AH177" i="16" s="1"/>
  <c r="AG305" i="16"/>
  <c r="AG165" i="16" s="1"/>
  <c r="AG315" i="16"/>
  <c r="AG175" i="16" s="1"/>
  <c r="AG321" i="16"/>
  <c r="AG181" i="16" s="1"/>
  <c r="AG277" i="16"/>
  <c r="AG137" i="16" s="1"/>
  <c r="AH293" i="16"/>
  <c r="AH153" i="16" s="1"/>
  <c r="AH299" i="16"/>
  <c r="AH159" i="16" s="1"/>
  <c r="AH302" i="16"/>
  <c r="AH162" i="16" s="1"/>
  <c r="AG280" i="16"/>
  <c r="AG140" i="16" s="1"/>
  <c r="AH288" i="16"/>
  <c r="AH148" i="16" s="1"/>
  <c r="AG278" i="16"/>
  <c r="AG138" i="16" s="1"/>
  <c r="AG77" i="16"/>
  <c r="AG310" i="16"/>
  <c r="AG170" i="16" s="1"/>
  <c r="AG316" i="16"/>
  <c r="AG176" i="16" s="1"/>
  <c r="AH286" i="16"/>
  <c r="AH146" i="16" s="1"/>
  <c r="AH294" i="16"/>
  <c r="AH154" i="16" s="1"/>
  <c r="AH280" i="16"/>
  <c r="AH140" i="16" s="1"/>
  <c r="AH275" i="16"/>
  <c r="AH135" i="16" s="1"/>
  <c r="AG297" i="16"/>
  <c r="AG157" i="16" s="1"/>
  <c r="AH295" i="16"/>
  <c r="AH155" i="16" s="1"/>
  <c r="AH228" i="16"/>
  <c r="D36" i="16"/>
  <c r="B216" i="16"/>
  <c r="B93" i="16"/>
  <c r="C93" i="16" s="1"/>
  <c r="D93" i="16" s="1"/>
  <c r="E93" i="16" s="1"/>
  <c r="F93" i="16" s="1"/>
  <c r="G93" i="16" s="1"/>
  <c r="H93" i="16" s="1"/>
  <c r="I93" i="16" s="1"/>
  <c r="J93" i="16" s="1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B97" i="16"/>
  <c r="C97" i="16" s="1"/>
  <c r="B99" i="16"/>
  <c r="C99" i="16" s="1"/>
  <c r="D99" i="16" s="1"/>
  <c r="B94" i="16"/>
  <c r="C94" i="16" s="1"/>
  <c r="D94" i="16" s="1"/>
  <c r="B95" i="16"/>
  <c r="C95" i="16" s="1"/>
  <c r="D95" i="16" s="1"/>
  <c r="E95" i="16" s="1"/>
  <c r="F95" i="16" s="1"/>
  <c r="G95" i="16" s="1"/>
  <c r="H95" i="16" s="1"/>
  <c r="I95" i="16" s="1"/>
  <c r="J95" i="16" s="1"/>
  <c r="K95" i="16" s="1"/>
  <c r="L95" i="16" s="1"/>
  <c r="M95" i="16" s="1"/>
  <c r="N95" i="16" s="1"/>
  <c r="O95" i="16" s="1"/>
  <c r="P95" i="16" s="1"/>
  <c r="Q95" i="16" s="1"/>
  <c r="R95" i="16" s="1"/>
  <c r="S95" i="16" s="1"/>
  <c r="T95" i="16" s="1"/>
  <c r="U95" i="16" s="1"/>
  <c r="V95" i="16" s="1"/>
  <c r="B96" i="16"/>
  <c r="C96" i="16" s="1"/>
  <c r="D96" i="16" s="1"/>
  <c r="B98" i="16"/>
  <c r="C98" i="16" s="1"/>
  <c r="D98" i="16" s="1"/>
  <c r="E98" i="16" s="1"/>
  <c r="F98" i="16" s="1"/>
  <c r="G98" i="16" s="1"/>
  <c r="H98" i="16" s="1"/>
  <c r="I98" i="16" s="1"/>
  <c r="J98" i="16" s="1"/>
  <c r="K98" i="16" s="1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B92" i="16"/>
  <c r="C92" i="16" s="1"/>
  <c r="D92" i="16" s="1"/>
  <c r="E92" i="16" s="1"/>
  <c r="F92" i="16" s="1"/>
  <c r="G92" i="16" s="1"/>
  <c r="H92" i="16" s="1"/>
  <c r="I92" i="16" s="1"/>
  <c r="J92" i="16" s="1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X298" i="16"/>
  <c r="X158" i="16" s="1"/>
  <c r="X304" i="16"/>
  <c r="X164" i="16" s="1"/>
  <c r="AX309" i="16"/>
  <c r="AX169" i="16" s="1"/>
  <c r="AX275" i="16"/>
  <c r="AX135" i="16" s="1"/>
  <c r="X293" i="16"/>
  <c r="X153" i="16" s="1"/>
  <c r="X299" i="16"/>
  <c r="X159" i="16" s="1"/>
  <c r="X286" i="16"/>
  <c r="X146" i="16" s="1"/>
  <c r="X294" i="16"/>
  <c r="X154" i="16" s="1"/>
  <c r="AI310" i="16"/>
  <c r="AI170" i="16" s="1"/>
  <c r="AI298" i="16"/>
  <c r="AI158" i="16" s="1"/>
  <c r="X281" i="16"/>
  <c r="X141" i="16" s="1"/>
  <c r="X287" i="16"/>
  <c r="X147" i="16" s="1"/>
  <c r="X320" i="16"/>
  <c r="X180" i="16" s="1"/>
  <c r="X276" i="16"/>
  <c r="X136" i="16" s="1"/>
  <c r="X282" i="16"/>
  <c r="X142" i="16" s="1"/>
  <c r="AX297" i="16"/>
  <c r="AX157" i="16" s="1"/>
  <c r="X315" i="16"/>
  <c r="X175" i="16" s="1"/>
  <c r="X321" i="16"/>
  <c r="X181" i="16" s="1"/>
  <c r="X277" i="16"/>
  <c r="X137" i="16" s="1"/>
  <c r="X310" i="16"/>
  <c r="X170" i="16" s="1"/>
  <c r="X77" i="16"/>
  <c r="X75" i="16"/>
  <c r="X76" i="16"/>
  <c r="AA76" i="16"/>
  <c r="AA77" i="16"/>
  <c r="AA75" i="16"/>
  <c r="AD75" i="16"/>
  <c r="AD76" i="16"/>
  <c r="AD77" i="16"/>
  <c r="AE75" i="16"/>
  <c r="AE77" i="16"/>
  <c r="AE76" i="16"/>
  <c r="AL76" i="16"/>
  <c r="AL77" i="16"/>
  <c r="AL75" i="16"/>
  <c r="AM76" i="16"/>
  <c r="AM77" i="16"/>
  <c r="AM75" i="16"/>
  <c r="AF77" i="16"/>
  <c r="AF75" i="16"/>
  <c r="AF76" i="16"/>
  <c r="AF285" i="16"/>
  <c r="AF145" i="16" s="1"/>
  <c r="AF297" i="16"/>
  <c r="AF157" i="16" s="1"/>
  <c r="AF280" i="16"/>
  <c r="AF140" i="16" s="1"/>
  <c r="AF309" i="16"/>
  <c r="AF169" i="16" s="1"/>
  <c r="AF292" i="16"/>
  <c r="AF152" i="16" s="1"/>
  <c r="AF319" i="16"/>
  <c r="AF179" i="16" s="1"/>
  <c r="AF275" i="16"/>
  <c r="AF135" i="16" s="1"/>
  <c r="AF302" i="16"/>
  <c r="AF162" i="16" s="1"/>
  <c r="AF314" i="16"/>
  <c r="AF174" i="16" s="1"/>
  <c r="AI77" i="16"/>
  <c r="AI75" i="16"/>
  <c r="AI76" i="16"/>
  <c r="Z75" i="16"/>
  <c r="Z76" i="16"/>
  <c r="Z77" i="16"/>
  <c r="AN285" i="16"/>
  <c r="AN145" i="16" s="1"/>
  <c r="AN297" i="16"/>
  <c r="AN157" i="16" s="1"/>
  <c r="AN280" i="16"/>
  <c r="AN140" i="16" s="1"/>
  <c r="AN309" i="16"/>
  <c r="AN169" i="16" s="1"/>
  <c r="AN292" i="16"/>
  <c r="AN152" i="16" s="1"/>
  <c r="AN319" i="16"/>
  <c r="AN179" i="16" s="1"/>
  <c r="AN275" i="16"/>
  <c r="AN135" i="16" s="1"/>
  <c r="AN302" i="16"/>
  <c r="AN162" i="16" s="1"/>
  <c r="AN314" i="16"/>
  <c r="AN174" i="16" s="1"/>
  <c r="AW77" i="16"/>
  <c r="AR75" i="16"/>
  <c r="AR76" i="16"/>
  <c r="AR77" i="16"/>
  <c r="AU77" i="16"/>
  <c r="AU75" i="16"/>
  <c r="AU76" i="16"/>
  <c r="AN76" i="16"/>
  <c r="AN77" i="16"/>
  <c r="AN75" i="16"/>
  <c r="W297" i="16"/>
  <c r="W157" i="16" s="1"/>
  <c r="W280" i="16"/>
  <c r="W140" i="16" s="1"/>
  <c r="W309" i="16"/>
  <c r="W169" i="16" s="1"/>
  <c r="W292" i="16"/>
  <c r="W152" i="16" s="1"/>
  <c r="W319" i="16"/>
  <c r="W179" i="16" s="1"/>
  <c r="W314" i="16"/>
  <c r="W174" i="16" s="1"/>
  <c r="W302" i="16"/>
  <c r="W162" i="16" s="1"/>
  <c r="W285" i="16"/>
  <c r="W145" i="16" s="1"/>
  <c r="W275" i="16"/>
  <c r="W135" i="16" s="1"/>
  <c r="AV285" i="16"/>
  <c r="AV145" i="16" s="1"/>
  <c r="AV297" i="16"/>
  <c r="AV157" i="16" s="1"/>
  <c r="AV280" i="16"/>
  <c r="AV140" i="16" s="1"/>
  <c r="AV309" i="16"/>
  <c r="AV169" i="16" s="1"/>
  <c r="AV292" i="16"/>
  <c r="AV152" i="16" s="1"/>
  <c r="AV319" i="16"/>
  <c r="AV179" i="16" s="1"/>
  <c r="AV275" i="16"/>
  <c r="AV135" i="16" s="1"/>
  <c r="AV302" i="16"/>
  <c r="AV162" i="16" s="1"/>
  <c r="AV314" i="16"/>
  <c r="AV174" i="16" s="1"/>
  <c r="AQ75" i="16"/>
  <c r="AQ76" i="16"/>
  <c r="AQ77" i="16"/>
  <c r="AT77" i="16"/>
  <c r="AT75" i="16"/>
  <c r="AT76" i="16"/>
  <c r="AV76" i="16"/>
  <c r="AV77" i="16"/>
  <c r="AV75" i="16"/>
  <c r="AB76" i="16"/>
  <c r="AB77" i="16"/>
  <c r="AB75" i="16"/>
  <c r="AW76" i="16"/>
  <c r="AY76" i="16"/>
  <c r="AY77" i="16"/>
  <c r="AY75" i="16"/>
  <c r="AF277" i="16"/>
  <c r="AF137" i="16" s="1"/>
  <c r="AF282" i="16"/>
  <c r="AF142" i="16" s="1"/>
  <c r="AF287" i="16"/>
  <c r="AF147" i="16" s="1"/>
  <c r="AF294" i="16"/>
  <c r="AF154" i="16" s="1"/>
  <c r="AF299" i="16"/>
  <c r="AF159" i="16" s="1"/>
  <c r="AF304" i="16"/>
  <c r="AF164" i="16" s="1"/>
  <c r="AF311" i="16"/>
  <c r="AF171" i="16" s="1"/>
  <c r="AF316" i="16"/>
  <c r="AF176" i="16" s="1"/>
  <c r="AF321" i="16"/>
  <c r="AF181" i="16" s="1"/>
  <c r="AF276" i="16"/>
  <c r="AF136" i="16" s="1"/>
  <c r="AF281" i="16"/>
  <c r="AF141" i="16" s="1"/>
  <c r="AF286" i="16"/>
  <c r="AF146" i="16" s="1"/>
  <c r="AF293" i="16"/>
  <c r="AF153" i="16" s="1"/>
  <c r="AF298" i="16"/>
  <c r="AF158" i="16" s="1"/>
  <c r="AF303" i="16"/>
  <c r="AF163" i="16" s="1"/>
  <c r="AF310" i="16"/>
  <c r="AF170" i="16" s="1"/>
  <c r="AF315" i="16"/>
  <c r="AF175" i="16" s="1"/>
  <c r="AF320" i="16"/>
  <c r="AF180" i="16" s="1"/>
  <c r="X8" i="16"/>
  <c r="Y7" i="16"/>
  <c r="D216" i="16"/>
  <c r="E36" i="16" l="1"/>
  <c r="D62" i="16"/>
  <c r="D52" i="16"/>
  <c r="E96" i="16"/>
  <c r="E94" i="16"/>
  <c r="E99" i="16"/>
  <c r="B58" i="19"/>
  <c r="D99" i="19"/>
  <c r="C54" i="19"/>
  <c r="C70" i="19"/>
  <c r="D206" i="19"/>
  <c r="E98" i="19"/>
  <c r="B59" i="19"/>
  <c r="J212" i="19"/>
  <c r="J213" i="19"/>
  <c r="J214" i="19"/>
  <c r="E321" i="19"/>
  <c r="E181" i="19" s="1"/>
  <c r="E316" i="19"/>
  <c r="E176" i="19" s="1"/>
  <c r="E311" i="19"/>
  <c r="E171" i="19" s="1"/>
  <c r="E320" i="19"/>
  <c r="E180" i="19" s="1"/>
  <c r="E315" i="19"/>
  <c r="E175" i="19" s="1"/>
  <c r="E310" i="19"/>
  <c r="E170" i="19" s="1"/>
  <c r="E304" i="19"/>
  <c r="E164" i="19" s="1"/>
  <c r="E299" i="19"/>
  <c r="E159" i="19" s="1"/>
  <c r="E294" i="19"/>
  <c r="E154" i="19" s="1"/>
  <c r="E298" i="19"/>
  <c r="E158" i="19" s="1"/>
  <c r="E287" i="19"/>
  <c r="E147" i="19" s="1"/>
  <c r="E282" i="19"/>
  <c r="E142" i="19" s="1"/>
  <c r="E286" i="19"/>
  <c r="E146" i="19" s="1"/>
  <c r="E281" i="19"/>
  <c r="E141" i="19" s="1"/>
  <c r="E293" i="19"/>
  <c r="E153" i="19" s="1"/>
  <c r="E303" i="19"/>
  <c r="E163" i="19" s="1"/>
  <c r="E277" i="19"/>
  <c r="E137" i="19" s="1"/>
  <c r="E270" i="19"/>
  <c r="E130" i="19" s="1"/>
  <c r="E265" i="19"/>
  <c r="E125" i="19" s="1"/>
  <c r="E276" i="19"/>
  <c r="E136" i="19" s="1"/>
  <c r="E269" i="19"/>
  <c r="E129" i="19" s="1"/>
  <c r="E264" i="19"/>
  <c r="E124" i="19" s="1"/>
  <c r="E260" i="19"/>
  <c r="E120" i="19" s="1"/>
  <c r="E259" i="19"/>
  <c r="E119" i="19" s="1"/>
  <c r="B57" i="19"/>
  <c r="F211" i="19"/>
  <c r="F210" i="19"/>
  <c r="F87" i="19"/>
  <c r="F89" i="19"/>
  <c r="F88" i="19"/>
  <c r="G7" i="19"/>
  <c r="F8" i="19"/>
  <c r="F229" i="19"/>
  <c r="F230" i="19"/>
  <c r="F234" i="19"/>
  <c r="F252" i="19"/>
  <c r="F227" i="19"/>
  <c r="F233" i="19"/>
  <c r="F232" i="19"/>
  <c r="F228" i="19"/>
  <c r="F231" i="19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75" i="19"/>
  <c r="E135" i="19" s="1"/>
  <c r="E268" i="19"/>
  <c r="E128" i="19" s="1"/>
  <c r="E285" i="19"/>
  <c r="E145" i="19" s="1"/>
  <c r="E280" i="19"/>
  <c r="E140" i="19" s="1"/>
  <c r="E263" i="19"/>
  <c r="E123" i="19" s="1"/>
  <c r="E258" i="19"/>
  <c r="E118" i="19" s="1"/>
  <c r="D204" i="19"/>
  <c r="D200" i="19"/>
  <c r="E92" i="19"/>
  <c r="L84" i="19"/>
  <c r="K46" i="19"/>
  <c r="K49" i="19"/>
  <c r="K45" i="19"/>
  <c r="E322" i="19"/>
  <c r="E182" i="19" s="1"/>
  <c r="E317" i="19"/>
  <c r="E177" i="19" s="1"/>
  <c r="E312" i="19"/>
  <c r="E172" i="19" s="1"/>
  <c r="E305" i="19"/>
  <c r="E165" i="19" s="1"/>
  <c r="E300" i="19"/>
  <c r="E160" i="19" s="1"/>
  <c r="E288" i="19"/>
  <c r="E148" i="19" s="1"/>
  <c r="E295" i="19"/>
  <c r="E155" i="19" s="1"/>
  <c r="E271" i="19"/>
  <c r="E131" i="19" s="1"/>
  <c r="E266" i="19"/>
  <c r="E126" i="19" s="1"/>
  <c r="E283" i="19"/>
  <c r="E143" i="19" s="1"/>
  <c r="E278" i="19"/>
  <c r="E138" i="19" s="1"/>
  <c r="E261" i="19"/>
  <c r="E121" i="19" s="1"/>
  <c r="B60" i="19"/>
  <c r="D201" i="19"/>
  <c r="E93" i="19"/>
  <c r="B65" i="19"/>
  <c r="C64" i="19"/>
  <c r="D202" i="19"/>
  <c r="C205" i="19"/>
  <c r="C15" i="19" s="1"/>
  <c r="D97" i="19"/>
  <c r="D216" i="19"/>
  <c r="D224" i="19" s="1"/>
  <c r="D67" i="19"/>
  <c r="D68" i="19" s="1"/>
  <c r="D69" i="19" s="1"/>
  <c r="D62" i="19"/>
  <c r="D63" i="19" s="1"/>
  <c r="D52" i="19"/>
  <c r="D53" i="19" s="1"/>
  <c r="E36" i="19"/>
  <c r="E96" i="19" s="1"/>
  <c r="D39" i="19"/>
  <c r="D24" i="19" s="1"/>
  <c r="D203" i="19"/>
  <c r="E95" i="19"/>
  <c r="D207" i="19"/>
  <c r="E99" i="19"/>
  <c r="C70" i="18"/>
  <c r="D206" i="18"/>
  <c r="E98" i="18"/>
  <c r="D314" i="18"/>
  <c r="D174" i="18" s="1"/>
  <c r="D302" i="18"/>
  <c r="D162" i="18" s="1"/>
  <c r="D319" i="18"/>
  <c r="D179" i="18" s="1"/>
  <c r="D297" i="18"/>
  <c r="D157" i="18" s="1"/>
  <c r="D309" i="18"/>
  <c r="D169" i="18" s="1"/>
  <c r="D285" i="18"/>
  <c r="D145" i="18" s="1"/>
  <c r="D280" i="18"/>
  <c r="D140" i="18" s="1"/>
  <c r="D275" i="18"/>
  <c r="D135" i="18" s="1"/>
  <c r="D292" i="18"/>
  <c r="D152" i="18" s="1"/>
  <c r="D263" i="18"/>
  <c r="D123" i="18" s="1"/>
  <c r="D268" i="18"/>
  <c r="D128" i="18" s="1"/>
  <c r="D258" i="18"/>
  <c r="D118" i="18" s="1"/>
  <c r="D200" i="18"/>
  <c r="E92" i="18"/>
  <c r="C54" i="18"/>
  <c r="D322" i="18"/>
  <c r="D182" i="18" s="1"/>
  <c r="D317" i="18"/>
  <c r="D177" i="18" s="1"/>
  <c r="D305" i="18"/>
  <c r="D165" i="18" s="1"/>
  <c r="D300" i="18"/>
  <c r="D160" i="18" s="1"/>
  <c r="D312" i="18"/>
  <c r="D172" i="18" s="1"/>
  <c r="D295" i="18"/>
  <c r="D155" i="18" s="1"/>
  <c r="D271" i="18"/>
  <c r="D131" i="18" s="1"/>
  <c r="D283" i="18"/>
  <c r="D143" i="18" s="1"/>
  <c r="D266" i="18"/>
  <c r="D126" i="18" s="1"/>
  <c r="D261" i="18"/>
  <c r="D121" i="18" s="1"/>
  <c r="D278" i="18"/>
  <c r="D138" i="18" s="1"/>
  <c r="D288" i="18"/>
  <c r="D148" i="18" s="1"/>
  <c r="J214" i="18"/>
  <c r="J213" i="18"/>
  <c r="J212" i="18"/>
  <c r="D207" i="18"/>
  <c r="E99" i="18"/>
  <c r="B56" i="18"/>
  <c r="B57" i="18"/>
  <c r="D201" i="18"/>
  <c r="E93" i="18"/>
  <c r="D216" i="18"/>
  <c r="D224" i="18" s="1"/>
  <c r="D67" i="18"/>
  <c r="D68" i="18" s="1"/>
  <c r="D69" i="18" s="1"/>
  <c r="D62" i="18"/>
  <c r="D52" i="18"/>
  <c r="D53" i="18" s="1"/>
  <c r="E36" i="18"/>
  <c r="D39" i="18"/>
  <c r="D24" i="18" s="1"/>
  <c r="D320" i="18"/>
  <c r="D180" i="18" s="1"/>
  <c r="D315" i="18"/>
  <c r="D175" i="18" s="1"/>
  <c r="D310" i="18"/>
  <c r="D170" i="18" s="1"/>
  <c r="D321" i="18"/>
  <c r="D181" i="18" s="1"/>
  <c r="D311" i="18"/>
  <c r="D171" i="18" s="1"/>
  <c r="D304" i="18"/>
  <c r="D164" i="18" s="1"/>
  <c r="D298" i="18"/>
  <c r="D158" i="18" s="1"/>
  <c r="D293" i="18"/>
  <c r="D153" i="18" s="1"/>
  <c r="D286" i="18"/>
  <c r="D146" i="18" s="1"/>
  <c r="D299" i="18"/>
  <c r="D159" i="18" s="1"/>
  <c r="D294" i="18"/>
  <c r="D154" i="18" s="1"/>
  <c r="D287" i="18"/>
  <c r="D147" i="18" s="1"/>
  <c r="D316" i="18"/>
  <c r="D176" i="18" s="1"/>
  <c r="D282" i="18"/>
  <c r="D142" i="18" s="1"/>
  <c r="D277" i="18"/>
  <c r="D137" i="18" s="1"/>
  <c r="D281" i="18"/>
  <c r="D141" i="18" s="1"/>
  <c r="D276" i="18"/>
  <c r="D136" i="18" s="1"/>
  <c r="D303" i="18"/>
  <c r="D163" i="18" s="1"/>
  <c r="D270" i="18"/>
  <c r="D130" i="18" s="1"/>
  <c r="D264" i="18"/>
  <c r="D124" i="18" s="1"/>
  <c r="D269" i="18"/>
  <c r="D129" i="18" s="1"/>
  <c r="D260" i="18"/>
  <c r="D120" i="18" s="1"/>
  <c r="D259" i="18"/>
  <c r="D119" i="18" s="1"/>
  <c r="D265" i="18"/>
  <c r="D125" i="18" s="1"/>
  <c r="L84" i="18"/>
  <c r="K49" i="18"/>
  <c r="K45" i="18"/>
  <c r="K46" i="18"/>
  <c r="C15" i="18"/>
  <c r="C63" i="18"/>
  <c r="D63" i="18" s="1"/>
  <c r="C205" i="18"/>
  <c r="D97" i="18"/>
  <c r="D204" i="18"/>
  <c r="E96" i="18"/>
  <c r="B58" i="18"/>
  <c r="B65" i="18"/>
  <c r="C64" i="18"/>
  <c r="C24" i="18"/>
  <c r="D26" i="18"/>
  <c r="D202" i="18"/>
  <c r="E94" i="18"/>
  <c r="B60" i="18"/>
  <c r="D203" i="18"/>
  <c r="E95" i="18"/>
  <c r="E211" i="18"/>
  <c r="E210" i="18"/>
  <c r="E87" i="18"/>
  <c r="E89" i="18"/>
  <c r="E88" i="18"/>
  <c r="E8" i="18"/>
  <c r="F7" i="18"/>
  <c r="E227" i="18"/>
  <c r="E230" i="18"/>
  <c r="E229" i="18"/>
  <c r="E228" i="18"/>
  <c r="E233" i="18"/>
  <c r="E231" i="18"/>
  <c r="E232" i="18"/>
  <c r="E252" i="18"/>
  <c r="E234" i="18"/>
  <c r="E216" i="16"/>
  <c r="D97" i="16"/>
  <c r="E97" i="16" s="1"/>
  <c r="F97" i="16" s="1"/>
  <c r="G97" i="16" s="1"/>
  <c r="H97" i="16" s="1"/>
  <c r="I97" i="16" s="1"/>
  <c r="J97" i="16" s="1"/>
  <c r="K97" i="16" s="1"/>
  <c r="L97" i="16" s="1"/>
  <c r="M97" i="16" s="1"/>
  <c r="N97" i="16" s="1"/>
  <c r="O97" i="16" s="1"/>
  <c r="P97" i="16" s="1"/>
  <c r="Q97" i="16" s="1"/>
  <c r="R97" i="16" s="1"/>
  <c r="S97" i="16" s="1"/>
  <c r="T97" i="16" s="1"/>
  <c r="U97" i="16" s="1"/>
  <c r="V97" i="16" s="1"/>
  <c r="W97" i="16" s="1"/>
  <c r="W205" i="16" s="1"/>
  <c r="W95" i="16"/>
  <c r="V203" i="16"/>
  <c r="W93" i="16"/>
  <c r="V201" i="16"/>
  <c r="W92" i="16"/>
  <c r="V200" i="16"/>
  <c r="W98" i="16"/>
  <c r="V206" i="16"/>
  <c r="Y8" i="16"/>
  <c r="Z7" i="16"/>
  <c r="F94" i="16" l="1"/>
  <c r="F36" i="16"/>
  <c r="E62" i="16"/>
  <c r="E52" i="16"/>
  <c r="E94" i="19"/>
  <c r="D54" i="19"/>
  <c r="D70" i="19"/>
  <c r="E203" i="19"/>
  <c r="F95" i="19"/>
  <c r="D26" i="19"/>
  <c r="E204" i="19"/>
  <c r="E206" i="19"/>
  <c r="F98" i="19"/>
  <c r="C65" i="19"/>
  <c r="D64" i="19"/>
  <c r="E200" i="19"/>
  <c r="F92" i="19"/>
  <c r="E201" i="19"/>
  <c r="F93" i="19"/>
  <c r="D205" i="19"/>
  <c r="D15" i="19" s="1"/>
  <c r="E97" i="19"/>
  <c r="K212" i="19"/>
  <c r="K214" i="19"/>
  <c r="K213" i="19"/>
  <c r="G210" i="19"/>
  <c r="G211" i="19"/>
  <c r="G89" i="19"/>
  <c r="G88" i="19"/>
  <c r="G87" i="19"/>
  <c r="H7" i="19"/>
  <c r="G8" i="19"/>
  <c r="G231" i="19"/>
  <c r="G232" i="19"/>
  <c r="G234" i="19"/>
  <c r="G230" i="19"/>
  <c r="G228" i="19"/>
  <c r="G233" i="19"/>
  <c r="G252" i="19"/>
  <c r="G229" i="19"/>
  <c r="G227" i="19"/>
  <c r="E207" i="19"/>
  <c r="F99" i="19"/>
  <c r="E216" i="19"/>
  <c r="E224" i="19" s="1"/>
  <c r="E67" i="19"/>
  <c r="E68" i="19" s="1"/>
  <c r="E69" i="19" s="1"/>
  <c r="E62" i="19"/>
  <c r="E63" i="19" s="1"/>
  <c r="E52" i="19"/>
  <c r="E53" i="19" s="1"/>
  <c r="F36" i="19"/>
  <c r="F96" i="19" s="1"/>
  <c r="E24" i="19"/>
  <c r="E39" i="19"/>
  <c r="E26" i="19"/>
  <c r="F320" i="19"/>
  <c r="F180" i="19" s="1"/>
  <c r="F315" i="19"/>
  <c r="F175" i="19" s="1"/>
  <c r="F310" i="19"/>
  <c r="F170" i="19" s="1"/>
  <c r="F316" i="19"/>
  <c r="F176" i="19" s="1"/>
  <c r="F304" i="19"/>
  <c r="F164" i="19" s="1"/>
  <c r="F299" i="19"/>
  <c r="F159" i="19" s="1"/>
  <c r="F294" i="19"/>
  <c r="F154" i="19" s="1"/>
  <c r="F311" i="19"/>
  <c r="F171" i="19" s="1"/>
  <c r="F303" i="19"/>
  <c r="F163" i="19" s="1"/>
  <c r="F298" i="19"/>
  <c r="F158" i="19" s="1"/>
  <c r="F293" i="19"/>
  <c r="F153" i="19" s="1"/>
  <c r="F321" i="19"/>
  <c r="F181" i="19" s="1"/>
  <c r="F286" i="19"/>
  <c r="F146" i="19" s="1"/>
  <c r="F281" i="19"/>
  <c r="F141" i="19" s="1"/>
  <c r="F282" i="19"/>
  <c r="F142" i="19" s="1"/>
  <c r="F270" i="19"/>
  <c r="F130" i="19" s="1"/>
  <c r="F265" i="19"/>
  <c r="F125" i="19" s="1"/>
  <c r="F287" i="19"/>
  <c r="F147" i="19" s="1"/>
  <c r="F259" i="19"/>
  <c r="F119" i="19" s="1"/>
  <c r="F277" i="19"/>
  <c r="F137" i="19" s="1"/>
  <c r="F264" i="19"/>
  <c r="F124" i="19" s="1"/>
  <c r="F276" i="19"/>
  <c r="F136" i="19" s="1"/>
  <c r="F260" i="19"/>
  <c r="F120" i="19" s="1"/>
  <c r="F269" i="19"/>
  <c r="F129" i="19" s="1"/>
  <c r="E202" i="19"/>
  <c r="F94" i="19"/>
  <c r="M84" i="19"/>
  <c r="L46" i="19"/>
  <c r="L49" i="19"/>
  <c r="L45" i="19"/>
  <c r="F77" i="19"/>
  <c r="F76" i="19"/>
  <c r="F75" i="19"/>
  <c r="F319" i="19"/>
  <c r="F179" i="19" s="1"/>
  <c r="F314" i="19"/>
  <c r="F174" i="19" s="1"/>
  <c r="F309" i="19"/>
  <c r="F169" i="19" s="1"/>
  <c r="F302" i="19"/>
  <c r="F162" i="19" s="1"/>
  <c r="F297" i="19"/>
  <c r="F157" i="19" s="1"/>
  <c r="F292" i="19"/>
  <c r="F152" i="19" s="1"/>
  <c r="F285" i="19"/>
  <c r="F145" i="19" s="1"/>
  <c r="F280" i="19"/>
  <c r="F140" i="19" s="1"/>
  <c r="F275" i="19"/>
  <c r="F135" i="19" s="1"/>
  <c r="F268" i="19"/>
  <c r="F128" i="19" s="1"/>
  <c r="F263" i="19"/>
  <c r="F123" i="19" s="1"/>
  <c r="F258" i="19"/>
  <c r="F118" i="19" s="1"/>
  <c r="F305" i="19"/>
  <c r="F165" i="19" s="1"/>
  <c r="F300" i="19"/>
  <c r="F160" i="19" s="1"/>
  <c r="F295" i="19"/>
  <c r="F155" i="19" s="1"/>
  <c r="F322" i="19"/>
  <c r="F182" i="19" s="1"/>
  <c r="F317" i="19"/>
  <c r="F177" i="19" s="1"/>
  <c r="F312" i="19"/>
  <c r="F172" i="19" s="1"/>
  <c r="F288" i="19"/>
  <c r="F148" i="19" s="1"/>
  <c r="F283" i="19"/>
  <c r="F143" i="19" s="1"/>
  <c r="F278" i="19"/>
  <c r="F138" i="19" s="1"/>
  <c r="F266" i="19"/>
  <c r="F126" i="19" s="1"/>
  <c r="F261" i="19"/>
  <c r="F121" i="19" s="1"/>
  <c r="F271" i="19"/>
  <c r="F131" i="19" s="1"/>
  <c r="C59" i="19"/>
  <c r="C58" i="19"/>
  <c r="C57" i="19"/>
  <c r="C56" i="19"/>
  <c r="C60" i="19"/>
  <c r="D54" i="18"/>
  <c r="E53" i="18"/>
  <c r="D70" i="18"/>
  <c r="E69" i="18"/>
  <c r="E302" i="18"/>
  <c r="E162" i="18" s="1"/>
  <c r="E319" i="18"/>
  <c r="E179" i="18" s="1"/>
  <c r="E297" i="18"/>
  <c r="E157" i="18" s="1"/>
  <c r="E292" i="18"/>
  <c r="E152" i="18" s="1"/>
  <c r="E309" i="18"/>
  <c r="E169" i="18" s="1"/>
  <c r="E314" i="18"/>
  <c r="E174" i="18" s="1"/>
  <c r="E285" i="18"/>
  <c r="E145" i="18" s="1"/>
  <c r="E280" i="18"/>
  <c r="E140" i="18" s="1"/>
  <c r="E275" i="18"/>
  <c r="E135" i="18" s="1"/>
  <c r="E263" i="18"/>
  <c r="E123" i="18" s="1"/>
  <c r="E258" i="18"/>
  <c r="E118" i="18" s="1"/>
  <c r="E268" i="18"/>
  <c r="E128" i="18" s="1"/>
  <c r="E322" i="18"/>
  <c r="E182" i="18" s="1"/>
  <c r="E317" i="18"/>
  <c r="E177" i="18" s="1"/>
  <c r="E312" i="18"/>
  <c r="E172" i="18" s="1"/>
  <c r="E305" i="18"/>
  <c r="E165" i="18" s="1"/>
  <c r="E300" i="18"/>
  <c r="E160" i="18" s="1"/>
  <c r="E295" i="18"/>
  <c r="E155" i="18" s="1"/>
  <c r="E288" i="18"/>
  <c r="E148" i="18" s="1"/>
  <c r="E283" i="18"/>
  <c r="E143" i="18" s="1"/>
  <c r="E266" i="18"/>
  <c r="E126" i="18" s="1"/>
  <c r="E271" i="18"/>
  <c r="E131" i="18" s="1"/>
  <c r="E278" i="18"/>
  <c r="E138" i="18" s="1"/>
  <c r="E261" i="18"/>
  <c r="E121" i="18" s="1"/>
  <c r="D205" i="18"/>
  <c r="E97" i="18"/>
  <c r="K214" i="18"/>
  <c r="K213" i="18"/>
  <c r="K212" i="18"/>
  <c r="D15" i="18"/>
  <c r="M84" i="18"/>
  <c r="L46" i="18"/>
  <c r="L49" i="18"/>
  <c r="L45" i="18"/>
  <c r="E201" i="18"/>
  <c r="F93" i="18"/>
  <c r="C59" i="18"/>
  <c r="C56" i="18"/>
  <c r="C57" i="18"/>
  <c r="C58" i="18"/>
  <c r="C60" i="18"/>
  <c r="C65" i="18"/>
  <c r="D64" i="18"/>
  <c r="E200" i="18"/>
  <c r="F92" i="18"/>
  <c r="E76" i="18"/>
  <c r="E75" i="18"/>
  <c r="E77" i="18"/>
  <c r="E203" i="18"/>
  <c r="F95" i="18"/>
  <c r="E206" i="18"/>
  <c r="F98" i="18"/>
  <c r="F211" i="18"/>
  <c r="F210" i="18"/>
  <c r="F87" i="18"/>
  <c r="F89" i="18"/>
  <c r="F88" i="18"/>
  <c r="G7" i="18"/>
  <c r="F8" i="18"/>
  <c r="F233" i="18"/>
  <c r="F227" i="18"/>
  <c r="F252" i="18"/>
  <c r="F234" i="18"/>
  <c r="F228" i="18"/>
  <c r="F232" i="18"/>
  <c r="F230" i="18"/>
  <c r="F229" i="18"/>
  <c r="F231" i="18"/>
  <c r="E216" i="18"/>
  <c r="E224" i="18" s="1"/>
  <c r="E67" i="18"/>
  <c r="E68" i="18" s="1"/>
  <c r="E62" i="18"/>
  <c r="E63" i="18" s="1"/>
  <c r="E52" i="18"/>
  <c r="E39" i="18"/>
  <c r="E26" i="18" s="1"/>
  <c r="F36" i="18"/>
  <c r="E24" i="18"/>
  <c r="E204" i="18"/>
  <c r="F96" i="18"/>
  <c r="E207" i="18"/>
  <c r="F99" i="18"/>
  <c r="E320" i="18"/>
  <c r="E180" i="18" s="1"/>
  <c r="E315" i="18"/>
  <c r="E175" i="18" s="1"/>
  <c r="E310" i="18"/>
  <c r="E170" i="18" s="1"/>
  <c r="E321" i="18"/>
  <c r="E181" i="18" s="1"/>
  <c r="E311" i="18"/>
  <c r="E171" i="18" s="1"/>
  <c r="E316" i="18"/>
  <c r="E176" i="18" s="1"/>
  <c r="E304" i="18"/>
  <c r="E164" i="18" s="1"/>
  <c r="E299" i="18"/>
  <c r="E159" i="18" s="1"/>
  <c r="E294" i="18"/>
  <c r="E154" i="18" s="1"/>
  <c r="E287" i="18"/>
  <c r="E147" i="18" s="1"/>
  <c r="E298" i="18"/>
  <c r="E158" i="18" s="1"/>
  <c r="E286" i="18"/>
  <c r="E146" i="18" s="1"/>
  <c r="E282" i="18"/>
  <c r="E142" i="18" s="1"/>
  <c r="E277" i="18"/>
  <c r="E137" i="18" s="1"/>
  <c r="E293" i="18"/>
  <c r="E153" i="18" s="1"/>
  <c r="E303" i="18"/>
  <c r="E163" i="18" s="1"/>
  <c r="E270" i="18"/>
  <c r="E130" i="18" s="1"/>
  <c r="E265" i="18"/>
  <c r="E125" i="18" s="1"/>
  <c r="E281" i="18"/>
  <c r="E141" i="18" s="1"/>
  <c r="E269" i="18"/>
  <c r="E129" i="18" s="1"/>
  <c r="E264" i="18"/>
  <c r="E124" i="18" s="1"/>
  <c r="E276" i="18"/>
  <c r="E136" i="18" s="1"/>
  <c r="E260" i="18"/>
  <c r="E120" i="18" s="1"/>
  <c r="E259" i="18"/>
  <c r="E119" i="18" s="1"/>
  <c r="E202" i="18"/>
  <c r="F94" i="18"/>
  <c r="X97" i="16"/>
  <c r="X205" i="16" s="1"/>
  <c r="V205" i="16"/>
  <c r="W206" i="16"/>
  <c r="X98" i="16"/>
  <c r="X95" i="16"/>
  <c r="W203" i="16"/>
  <c r="X92" i="16"/>
  <c r="W200" i="16"/>
  <c r="X93" i="16"/>
  <c r="W201" i="16"/>
  <c r="Z8" i="16"/>
  <c r="AA7" i="16"/>
  <c r="Y97" i="16" l="1"/>
  <c r="Z97" i="16" s="1"/>
  <c r="F62" i="16"/>
  <c r="F52" i="16"/>
  <c r="G36" i="16"/>
  <c r="F216" i="16"/>
  <c r="F96" i="16"/>
  <c r="G96" i="16" s="1"/>
  <c r="G94" i="16"/>
  <c r="F99" i="16"/>
  <c r="G99" i="16" s="1"/>
  <c r="E54" i="19"/>
  <c r="E70" i="19"/>
  <c r="G319" i="19"/>
  <c r="G179" i="19" s="1"/>
  <c r="G314" i="19"/>
  <c r="G174" i="19" s="1"/>
  <c r="G309" i="19"/>
  <c r="G169" i="19" s="1"/>
  <c r="G302" i="19"/>
  <c r="G162" i="19" s="1"/>
  <c r="G297" i="19"/>
  <c r="G157" i="19" s="1"/>
  <c r="G292" i="19"/>
  <c r="G152" i="19" s="1"/>
  <c r="G285" i="19"/>
  <c r="G145" i="19" s="1"/>
  <c r="G280" i="19"/>
  <c r="G140" i="19" s="1"/>
  <c r="G275" i="19"/>
  <c r="G135" i="19" s="1"/>
  <c r="G268" i="19"/>
  <c r="G128" i="19" s="1"/>
  <c r="G263" i="19"/>
  <c r="G123" i="19" s="1"/>
  <c r="G258" i="19"/>
  <c r="G118" i="19" s="1"/>
  <c r="L214" i="19"/>
  <c r="L213" i="19"/>
  <c r="L212" i="19"/>
  <c r="D65" i="19"/>
  <c r="E64" i="19"/>
  <c r="N84" i="19"/>
  <c r="M46" i="19"/>
  <c r="M49" i="19"/>
  <c r="M45" i="19"/>
  <c r="F206" i="19"/>
  <c r="G98" i="19"/>
  <c r="E205" i="19"/>
  <c r="E15" i="19" s="1"/>
  <c r="F97" i="19"/>
  <c r="F202" i="19"/>
  <c r="G94" i="19"/>
  <c r="F216" i="19"/>
  <c r="F224" i="19" s="1"/>
  <c r="F52" i="19"/>
  <c r="F53" i="19" s="1"/>
  <c r="F62" i="19"/>
  <c r="F63" i="19" s="1"/>
  <c r="F39" i="19"/>
  <c r="F26" i="19" s="1"/>
  <c r="F67" i="19"/>
  <c r="F68" i="19" s="1"/>
  <c r="F69" i="19" s="1"/>
  <c r="G36" i="19"/>
  <c r="G99" i="19" s="1"/>
  <c r="F201" i="19"/>
  <c r="G93" i="19"/>
  <c r="F204" i="19"/>
  <c r="G96" i="19"/>
  <c r="G77" i="19"/>
  <c r="G76" i="19"/>
  <c r="G75" i="19"/>
  <c r="H89" i="19"/>
  <c r="H88" i="19"/>
  <c r="H87" i="19"/>
  <c r="H8" i="19"/>
  <c r="I7" i="19"/>
  <c r="H233" i="19"/>
  <c r="H229" i="19"/>
  <c r="H231" i="19"/>
  <c r="H210" i="19"/>
  <c r="H228" i="19"/>
  <c r="H230" i="19"/>
  <c r="H232" i="19"/>
  <c r="H234" i="19"/>
  <c r="H227" i="19"/>
  <c r="H211" i="19"/>
  <c r="H252" i="19"/>
  <c r="F207" i="19"/>
  <c r="F200" i="19"/>
  <c r="G92" i="19"/>
  <c r="G320" i="19"/>
  <c r="G180" i="19" s="1"/>
  <c r="G315" i="19"/>
  <c r="G175" i="19" s="1"/>
  <c r="G310" i="19"/>
  <c r="G170" i="19" s="1"/>
  <c r="G321" i="19"/>
  <c r="G181" i="19" s="1"/>
  <c r="G316" i="19"/>
  <c r="G176" i="19" s="1"/>
  <c r="G311" i="19"/>
  <c r="G171" i="19" s="1"/>
  <c r="G303" i="19"/>
  <c r="G163" i="19" s="1"/>
  <c r="G298" i="19"/>
  <c r="G158" i="19" s="1"/>
  <c r="G293" i="19"/>
  <c r="G153" i="19" s="1"/>
  <c r="G294" i="19"/>
  <c r="G154" i="19" s="1"/>
  <c r="G286" i="19"/>
  <c r="G146" i="19" s="1"/>
  <c r="G281" i="19"/>
  <c r="G141" i="19" s="1"/>
  <c r="G304" i="19"/>
  <c r="G164" i="19" s="1"/>
  <c r="G299" i="19"/>
  <c r="G159" i="19" s="1"/>
  <c r="G282" i="19"/>
  <c r="G142" i="19" s="1"/>
  <c r="G277" i="19"/>
  <c r="G137" i="19" s="1"/>
  <c r="G270" i="19"/>
  <c r="G130" i="19" s="1"/>
  <c r="G265" i="19"/>
  <c r="G125" i="19" s="1"/>
  <c r="G276" i="19"/>
  <c r="G136" i="19" s="1"/>
  <c r="G269" i="19"/>
  <c r="G129" i="19" s="1"/>
  <c r="G264" i="19"/>
  <c r="G124" i="19" s="1"/>
  <c r="G287" i="19"/>
  <c r="G147" i="19" s="1"/>
  <c r="G259" i="19"/>
  <c r="G119" i="19" s="1"/>
  <c r="G260" i="19"/>
  <c r="G120" i="19" s="1"/>
  <c r="G322" i="19"/>
  <c r="G182" i="19" s="1"/>
  <c r="G317" i="19"/>
  <c r="G177" i="19" s="1"/>
  <c r="G312" i="19"/>
  <c r="G172" i="19" s="1"/>
  <c r="G305" i="19"/>
  <c r="G165" i="19" s="1"/>
  <c r="G300" i="19"/>
  <c r="G160" i="19" s="1"/>
  <c r="G288" i="19"/>
  <c r="G148" i="19" s="1"/>
  <c r="G295" i="19"/>
  <c r="G155" i="19" s="1"/>
  <c r="G278" i="19"/>
  <c r="G138" i="19" s="1"/>
  <c r="G271" i="19"/>
  <c r="G131" i="19" s="1"/>
  <c r="G266" i="19"/>
  <c r="G126" i="19" s="1"/>
  <c r="G283" i="19"/>
  <c r="G143" i="19" s="1"/>
  <c r="G261" i="19"/>
  <c r="G121" i="19" s="1"/>
  <c r="F203" i="19"/>
  <c r="G95" i="19"/>
  <c r="D57" i="19"/>
  <c r="D60" i="19"/>
  <c r="D58" i="19"/>
  <c r="D56" i="19"/>
  <c r="D59" i="19"/>
  <c r="F206" i="18"/>
  <c r="G98" i="18"/>
  <c r="F216" i="18"/>
  <c r="F224" i="18" s="1"/>
  <c r="F67" i="18"/>
  <c r="F68" i="18" s="1"/>
  <c r="F62" i="18"/>
  <c r="F63" i="18" s="1"/>
  <c r="F52" i="18"/>
  <c r="F39" i="18"/>
  <c r="F24" i="18" s="1"/>
  <c r="G36" i="18"/>
  <c r="N84" i="18"/>
  <c r="M46" i="18"/>
  <c r="M49" i="18"/>
  <c r="M45" i="18"/>
  <c r="E205" i="18"/>
  <c r="E15" i="18" s="1"/>
  <c r="F97" i="18"/>
  <c r="F202" i="18"/>
  <c r="G94" i="18"/>
  <c r="G211" i="18"/>
  <c r="G210" i="18"/>
  <c r="G89" i="18"/>
  <c r="G88" i="18"/>
  <c r="G87" i="18"/>
  <c r="G8" i="18"/>
  <c r="H7" i="18"/>
  <c r="G233" i="18"/>
  <c r="G234" i="18"/>
  <c r="G227" i="18"/>
  <c r="G230" i="18"/>
  <c r="G252" i="18"/>
  <c r="G229" i="18"/>
  <c r="G228" i="18"/>
  <c r="G232" i="18"/>
  <c r="G231" i="18"/>
  <c r="F203" i="18"/>
  <c r="G95" i="18"/>
  <c r="F321" i="18"/>
  <c r="F181" i="18" s="1"/>
  <c r="F316" i="18"/>
  <c r="F176" i="18" s="1"/>
  <c r="F315" i="18"/>
  <c r="F175" i="18" s="1"/>
  <c r="F320" i="18"/>
  <c r="F180" i="18" s="1"/>
  <c r="F311" i="18"/>
  <c r="F171" i="18" s="1"/>
  <c r="F304" i="18"/>
  <c r="F164" i="18" s="1"/>
  <c r="F299" i="18"/>
  <c r="F159" i="18" s="1"/>
  <c r="F303" i="18"/>
  <c r="F163" i="18" s="1"/>
  <c r="F310" i="18"/>
  <c r="F170" i="18" s="1"/>
  <c r="F298" i="18"/>
  <c r="F158" i="18" s="1"/>
  <c r="F293" i="18"/>
  <c r="F153" i="18" s="1"/>
  <c r="F281" i="18"/>
  <c r="F141" i="18" s="1"/>
  <c r="F276" i="18"/>
  <c r="F136" i="18" s="1"/>
  <c r="F294" i="18"/>
  <c r="F154" i="18" s="1"/>
  <c r="F270" i="18"/>
  <c r="F130" i="18" s="1"/>
  <c r="F282" i="18"/>
  <c r="F142" i="18" s="1"/>
  <c r="F286" i="18"/>
  <c r="F146" i="18" s="1"/>
  <c r="F277" i="18"/>
  <c r="F137" i="18" s="1"/>
  <c r="F264" i="18"/>
  <c r="F124" i="18" s="1"/>
  <c r="F260" i="18"/>
  <c r="F120" i="18" s="1"/>
  <c r="F287" i="18"/>
  <c r="F147" i="18" s="1"/>
  <c r="F265" i="18"/>
  <c r="F125" i="18" s="1"/>
  <c r="F259" i="18"/>
  <c r="F119" i="18" s="1"/>
  <c r="F269" i="18"/>
  <c r="F129" i="18" s="1"/>
  <c r="E64" i="18"/>
  <c r="D65" i="18"/>
  <c r="F207" i="18"/>
  <c r="G99" i="18"/>
  <c r="F319" i="18"/>
  <c r="F179" i="18" s="1"/>
  <c r="F314" i="18"/>
  <c r="F174" i="18" s="1"/>
  <c r="F309" i="18"/>
  <c r="F169" i="18" s="1"/>
  <c r="F297" i="18"/>
  <c r="F157" i="18" s="1"/>
  <c r="F292" i="18"/>
  <c r="F152" i="18" s="1"/>
  <c r="F302" i="18"/>
  <c r="F162" i="18" s="1"/>
  <c r="F285" i="18"/>
  <c r="F145" i="18" s="1"/>
  <c r="F280" i="18"/>
  <c r="F140" i="18" s="1"/>
  <c r="F275" i="18"/>
  <c r="F135" i="18" s="1"/>
  <c r="F268" i="18"/>
  <c r="F128" i="18" s="1"/>
  <c r="F258" i="18"/>
  <c r="F118" i="18" s="1"/>
  <c r="F263" i="18"/>
  <c r="F123" i="18" s="1"/>
  <c r="F201" i="18"/>
  <c r="G93" i="18"/>
  <c r="F69" i="18"/>
  <c r="E70" i="18"/>
  <c r="F75" i="18"/>
  <c r="F77" i="18"/>
  <c r="F76" i="18"/>
  <c r="F300" i="18"/>
  <c r="F160" i="18" s="1"/>
  <c r="F305" i="18"/>
  <c r="F165" i="18" s="1"/>
  <c r="F317" i="18"/>
  <c r="F177" i="18" s="1"/>
  <c r="F312" i="18"/>
  <c r="F172" i="18" s="1"/>
  <c r="F322" i="18"/>
  <c r="F182" i="18" s="1"/>
  <c r="F295" i="18"/>
  <c r="F155" i="18" s="1"/>
  <c r="F283" i="18"/>
  <c r="F143" i="18" s="1"/>
  <c r="F278" i="18"/>
  <c r="F138" i="18" s="1"/>
  <c r="F288" i="18"/>
  <c r="F148" i="18" s="1"/>
  <c r="F271" i="18"/>
  <c r="F131" i="18" s="1"/>
  <c r="F261" i="18"/>
  <c r="F121" i="18" s="1"/>
  <c r="F266" i="18"/>
  <c r="F126" i="18" s="1"/>
  <c r="F204" i="18"/>
  <c r="G96" i="18"/>
  <c r="E54" i="18"/>
  <c r="F53" i="18"/>
  <c r="F200" i="18"/>
  <c r="G92" i="18"/>
  <c r="L213" i="18"/>
  <c r="L212" i="18"/>
  <c r="L214" i="18"/>
  <c r="D58" i="18"/>
  <c r="D59" i="18"/>
  <c r="D60" i="18"/>
  <c r="D56" i="18"/>
  <c r="D57" i="18"/>
  <c r="Y95" i="16"/>
  <c r="X203" i="16"/>
  <c r="X206" i="16"/>
  <c r="Y98" i="16"/>
  <c r="Y93" i="16"/>
  <c r="X201" i="16"/>
  <c r="Y92" i="16"/>
  <c r="X200" i="16"/>
  <c r="AA8" i="16"/>
  <c r="AB7" i="16"/>
  <c r="Y205" i="16" l="1"/>
  <c r="H94" i="16"/>
  <c r="G62" i="16"/>
  <c r="G52" i="16"/>
  <c r="G216" i="16"/>
  <c r="H36" i="16"/>
  <c r="F54" i="19"/>
  <c r="F70" i="19"/>
  <c r="H322" i="19"/>
  <c r="H182" i="19" s="1"/>
  <c r="H317" i="19"/>
  <c r="H177" i="19" s="1"/>
  <c r="H312" i="19"/>
  <c r="H172" i="19" s="1"/>
  <c r="H305" i="19"/>
  <c r="H165" i="19" s="1"/>
  <c r="H300" i="19"/>
  <c r="H160" i="19" s="1"/>
  <c r="H295" i="19"/>
  <c r="H155" i="19" s="1"/>
  <c r="H288" i="19"/>
  <c r="H148" i="19" s="1"/>
  <c r="H283" i="19"/>
  <c r="H143" i="19" s="1"/>
  <c r="H278" i="19"/>
  <c r="H138" i="19" s="1"/>
  <c r="H271" i="19"/>
  <c r="H131" i="19" s="1"/>
  <c r="H266" i="19"/>
  <c r="H126" i="19" s="1"/>
  <c r="H261" i="19"/>
  <c r="H121" i="19" s="1"/>
  <c r="G201" i="19"/>
  <c r="H93" i="19"/>
  <c r="G206" i="19"/>
  <c r="H98" i="19"/>
  <c r="G207" i="19"/>
  <c r="E65" i="19"/>
  <c r="F64" i="19"/>
  <c r="H316" i="19"/>
  <c r="H176" i="19" s="1"/>
  <c r="H304" i="19"/>
  <c r="H164" i="19" s="1"/>
  <c r="H299" i="19"/>
  <c r="H159" i="19" s="1"/>
  <c r="H294" i="19"/>
  <c r="H154" i="19" s="1"/>
  <c r="H311" i="19"/>
  <c r="H171" i="19" s="1"/>
  <c r="H303" i="19"/>
  <c r="H163" i="19" s="1"/>
  <c r="H298" i="19"/>
  <c r="H158" i="19" s="1"/>
  <c r="H293" i="19"/>
  <c r="H153" i="19" s="1"/>
  <c r="H320" i="19"/>
  <c r="H180" i="19" s="1"/>
  <c r="H315" i="19"/>
  <c r="H175" i="19" s="1"/>
  <c r="H321" i="19"/>
  <c r="H181" i="19" s="1"/>
  <c r="H310" i="19"/>
  <c r="H170" i="19" s="1"/>
  <c r="H287" i="19"/>
  <c r="H147" i="19" s="1"/>
  <c r="H282" i="19"/>
  <c r="H142" i="19" s="1"/>
  <c r="H277" i="19"/>
  <c r="H137" i="19" s="1"/>
  <c r="H286" i="19"/>
  <c r="H146" i="19" s="1"/>
  <c r="H281" i="19"/>
  <c r="H141" i="19" s="1"/>
  <c r="H276" i="19"/>
  <c r="H136" i="19" s="1"/>
  <c r="H269" i="19"/>
  <c r="H129" i="19" s="1"/>
  <c r="H264" i="19"/>
  <c r="H124" i="19" s="1"/>
  <c r="H270" i="19"/>
  <c r="H130" i="19" s="1"/>
  <c r="H265" i="19"/>
  <c r="H125" i="19" s="1"/>
  <c r="H260" i="19"/>
  <c r="H120" i="19" s="1"/>
  <c r="H259" i="19"/>
  <c r="H119" i="19" s="1"/>
  <c r="F24" i="19"/>
  <c r="H77" i="19"/>
  <c r="H76" i="19"/>
  <c r="H75" i="19"/>
  <c r="H319" i="19"/>
  <c r="H179" i="19" s="1"/>
  <c r="H314" i="19"/>
  <c r="H174" i="19" s="1"/>
  <c r="H309" i="19"/>
  <c r="H169" i="19" s="1"/>
  <c r="H302" i="19"/>
  <c r="H162" i="19" s="1"/>
  <c r="H297" i="19"/>
  <c r="H157" i="19" s="1"/>
  <c r="H292" i="19"/>
  <c r="H152" i="19" s="1"/>
  <c r="H285" i="19"/>
  <c r="H145" i="19" s="1"/>
  <c r="H280" i="19"/>
  <c r="H140" i="19" s="1"/>
  <c r="H263" i="19"/>
  <c r="H123" i="19" s="1"/>
  <c r="H258" i="19"/>
  <c r="H118" i="19" s="1"/>
  <c r="H275" i="19"/>
  <c r="H135" i="19" s="1"/>
  <c r="H268" i="19"/>
  <c r="H128" i="19" s="1"/>
  <c r="G203" i="19"/>
  <c r="H95" i="19"/>
  <c r="G202" i="19"/>
  <c r="M214" i="19"/>
  <c r="M213" i="19"/>
  <c r="M212" i="19"/>
  <c r="G200" i="19"/>
  <c r="H92" i="19"/>
  <c r="I211" i="19"/>
  <c r="I210" i="19"/>
  <c r="I89" i="19"/>
  <c r="I88" i="19"/>
  <c r="I87" i="19"/>
  <c r="I8" i="19"/>
  <c r="J7" i="19"/>
  <c r="I228" i="19"/>
  <c r="I252" i="19"/>
  <c r="I227" i="19"/>
  <c r="I233" i="19"/>
  <c r="I232" i="19"/>
  <c r="I229" i="19"/>
  <c r="I234" i="19"/>
  <c r="I230" i="19"/>
  <c r="I231" i="19"/>
  <c r="G216" i="19"/>
  <c r="G224" i="19" s="1"/>
  <c r="G67" i="19"/>
  <c r="G68" i="19" s="1"/>
  <c r="G69" i="19" s="1"/>
  <c r="G62" i="19"/>
  <c r="G63" i="19" s="1"/>
  <c r="G52" i="19"/>
  <c r="G53" i="19" s="1"/>
  <c r="G24" i="19"/>
  <c r="G39" i="19"/>
  <c r="H36" i="19"/>
  <c r="H96" i="19" s="1"/>
  <c r="G26" i="19"/>
  <c r="G204" i="19"/>
  <c r="F205" i="19"/>
  <c r="F15" i="19" s="1"/>
  <c r="G97" i="19"/>
  <c r="O84" i="19"/>
  <c r="N49" i="19"/>
  <c r="N45" i="19"/>
  <c r="N46" i="19"/>
  <c r="E60" i="19"/>
  <c r="E59" i="19"/>
  <c r="E58" i="19"/>
  <c r="E56" i="19"/>
  <c r="E57" i="19"/>
  <c r="G75" i="18"/>
  <c r="G77" i="18"/>
  <c r="G76" i="18"/>
  <c r="G300" i="18"/>
  <c r="G160" i="18" s="1"/>
  <c r="G305" i="18"/>
  <c r="G165" i="18" s="1"/>
  <c r="G317" i="18"/>
  <c r="G177" i="18" s="1"/>
  <c r="G312" i="18"/>
  <c r="G172" i="18" s="1"/>
  <c r="G322" i="18"/>
  <c r="G182" i="18" s="1"/>
  <c r="G295" i="18"/>
  <c r="G155" i="18" s="1"/>
  <c r="G288" i="18"/>
  <c r="G148" i="18" s="1"/>
  <c r="G283" i="18"/>
  <c r="G143" i="18" s="1"/>
  <c r="G278" i="18"/>
  <c r="G138" i="18" s="1"/>
  <c r="G271" i="18"/>
  <c r="G131" i="18" s="1"/>
  <c r="G261" i="18"/>
  <c r="G121" i="18" s="1"/>
  <c r="G266" i="18"/>
  <c r="G126" i="18" s="1"/>
  <c r="G200" i="18"/>
  <c r="H92" i="18"/>
  <c r="E65" i="18"/>
  <c r="F64" i="18"/>
  <c r="G321" i="18"/>
  <c r="G181" i="18" s="1"/>
  <c r="G316" i="18"/>
  <c r="G176" i="18" s="1"/>
  <c r="G311" i="18"/>
  <c r="G171" i="18" s="1"/>
  <c r="G320" i="18"/>
  <c r="G180" i="18" s="1"/>
  <c r="G304" i="18"/>
  <c r="G164" i="18" s="1"/>
  <c r="G299" i="18"/>
  <c r="G159" i="18" s="1"/>
  <c r="G303" i="18"/>
  <c r="G163" i="18" s="1"/>
  <c r="G315" i="18"/>
  <c r="G175" i="18" s="1"/>
  <c r="G298" i="18"/>
  <c r="G158" i="18" s="1"/>
  <c r="G293" i="18"/>
  <c r="G153" i="18" s="1"/>
  <c r="G286" i="18"/>
  <c r="G146" i="18" s="1"/>
  <c r="G281" i="18"/>
  <c r="G141" i="18" s="1"/>
  <c r="G276" i="18"/>
  <c r="G136" i="18" s="1"/>
  <c r="G294" i="18"/>
  <c r="G154" i="18" s="1"/>
  <c r="G287" i="18"/>
  <c r="G147" i="18" s="1"/>
  <c r="G282" i="18"/>
  <c r="G142" i="18" s="1"/>
  <c r="G269" i="18"/>
  <c r="G129" i="18" s="1"/>
  <c r="G264" i="18"/>
  <c r="G124" i="18" s="1"/>
  <c r="G260" i="18"/>
  <c r="G120" i="18" s="1"/>
  <c r="G270" i="18"/>
  <c r="G130" i="18" s="1"/>
  <c r="G310" i="18"/>
  <c r="G170" i="18" s="1"/>
  <c r="G259" i="18"/>
  <c r="G119" i="18" s="1"/>
  <c r="G265" i="18"/>
  <c r="G125" i="18" s="1"/>
  <c r="G277" i="18"/>
  <c r="G137" i="18" s="1"/>
  <c r="G203" i="18"/>
  <c r="H95" i="18"/>
  <c r="G319" i="18"/>
  <c r="G179" i="18" s="1"/>
  <c r="G314" i="18"/>
  <c r="G174" i="18" s="1"/>
  <c r="G309" i="18"/>
  <c r="G169" i="18" s="1"/>
  <c r="G302" i="18"/>
  <c r="G162" i="18" s="1"/>
  <c r="G297" i="18"/>
  <c r="G157" i="18" s="1"/>
  <c r="G292" i="18"/>
  <c r="G152" i="18" s="1"/>
  <c r="G275" i="18"/>
  <c r="G135" i="18" s="1"/>
  <c r="G280" i="18"/>
  <c r="G140" i="18" s="1"/>
  <c r="G268" i="18"/>
  <c r="G128" i="18" s="1"/>
  <c r="G263" i="18"/>
  <c r="G123" i="18" s="1"/>
  <c r="G258" i="18"/>
  <c r="G118" i="18" s="1"/>
  <c r="G285" i="18"/>
  <c r="G145" i="18" s="1"/>
  <c r="M213" i="18"/>
  <c r="M212" i="18"/>
  <c r="M214" i="18"/>
  <c r="G204" i="18"/>
  <c r="H96" i="18"/>
  <c r="O84" i="18"/>
  <c r="N46" i="18"/>
  <c r="N49" i="18"/>
  <c r="N45" i="18"/>
  <c r="F54" i="18"/>
  <c r="H89" i="18"/>
  <c r="H88" i="18"/>
  <c r="H87" i="18"/>
  <c r="H8" i="18"/>
  <c r="I7" i="18"/>
  <c r="H228" i="18"/>
  <c r="H232" i="18"/>
  <c r="H211" i="18"/>
  <c r="H252" i="18"/>
  <c r="H234" i="18"/>
  <c r="H233" i="18"/>
  <c r="H227" i="18"/>
  <c r="H210" i="18"/>
  <c r="H230" i="18"/>
  <c r="H229" i="18"/>
  <c r="H231" i="18"/>
  <c r="G202" i="18"/>
  <c r="H94" i="18"/>
  <c r="F26" i="18"/>
  <c r="G206" i="18"/>
  <c r="H98" i="18"/>
  <c r="G201" i="18"/>
  <c r="H93" i="18"/>
  <c r="E58" i="18"/>
  <c r="E60" i="18"/>
  <c r="E59" i="18"/>
  <c r="E57" i="18"/>
  <c r="E56" i="18"/>
  <c r="G207" i="18"/>
  <c r="H99" i="18"/>
  <c r="F70" i="18"/>
  <c r="F205" i="18"/>
  <c r="F15" i="18" s="1"/>
  <c r="G97" i="18"/>
  <c r="G216" i="18"/>
  <c r="G224" i="18" s="1"/>
  <c r="G67" i="18"/>
  <c r="G68" i="18" s="1"/>
  <c r="G69" i="18" s="1"/>
  <c r="G62" i="18"/>
  <c r="G63" i="18" s="1"/>
  <c r="G52" i="18"/>
  <c r="G53" i="18" s="1"/>
  <c r="H36" i="18"/>
  <c r="G39" i="18"/>
  <c r="G26" i="18" s="1"/>
  <c r="G24" i="18"/>
  <c r="Z98" i="16"/>
  <c r="Y206" i="16"/>
  <c r="Z95" i="16"/>
  <c r="Y203" i="16"/>
  <c r="Y200" i="16"/>
  <c r="Z92" i="16"/>
  <c r="Y201" i="16"/>
  <c r="Z93" i="16"/>
  <c r="AA97" i="16"/>
  <c r="Z205" i="16"/>
  <c r="AB8" i="16"/>
  <c r="AC7" i="16"/>
  <c r="H52" i="16" l="1"/>
  <c r="H62" i="16"/>
  <c r="H216" i="16"/>
  <c r="I36" i="16"/>
  <c r="H96" i="16"/>
  <c r="I96" i="16" s="1"/>
  <c r="I94" i="16"/>
  <c r="H99" i="16"/>
  <c r="I99" i="16" s="1"/>
  <c r="H99" i="19"/>
  <c r="H94" i="19"/>
  <c r="G54" i="19"/>
  <c r="G70" i="19"/>
  <c r="I322" i="19"/>
  <c r="I182" i="19" s="1"/>
  <c r="I317" i="19"/>
  <c r="I177" i="19" s="1"/>
  <c r="I312" i="19"/>
  <c r="I172" i="19" s="1"/>
  <c r="I305" i="19"/>
  <c r="I165" i="19" s="1"/>
  <c r="I300" i="19"/>
  <c r="I160" i="19" s="1"/>
  <c r="I288" i="19"/>
  <c r="I148" i="19" s="1"/>
  <c r="I283" i="19"/>
  <c r="I143" i="19" s="1"/>
  <c r="I278" i="19"/>
  <c r="I138" i="19" s="1"/>
  <c r="I295" i="19"/>
  <c r="I155" i="19" s="1"/>
  <c r="I271" i="19"/>
  <c r="I131" i="19" s="1"/>
  <c r="I266" i="19"/>
  <c r="I126" i="19" s="1"/>
  <c r="I261" i="19"/>
  <c r="I121" i="19" s="1"/>
  <c r="H207" i="19"/>
  <c r="H204" i="19"/>
  <c r="I321" i="19"/>
  <c r="I181" i="19" s="1"/>
  <c r="I316" i="19"/>
  <c r="I176" i="19" s="1"/>
  <c r="I311" i="19"/>
  <c r="I171" i="19" s="1"/>
  <c r="I320" i="19"/>
  <c r="I180" i="19" s="1"/>
  <c r="I315" i="19"/>
  <c r="I175" i="19" s="1"/>
  <c r="I310" i="19"/>
  <c r="I170" i="19" s="1"/>
  <c r="I298" i="19"/>
  <c r="I158" i="19" s="1"/>
  <c r="I294" i="19"/>
  <c r="I154" i="19" s="1"/>
  <c r="I304" i="19"/>
  <c r="I164" i="19" s="1"/>
  <c r="I293" i="19"/>
  <c r="I153" i="19" s="1"/>
  <c r="I303" i="19"/>
  <c r="I163" i="19" s="1"/>
  <c r="I299" i="19"/>
  <c r="I159" i="19" s="1"/>
  <c r="I286" i="19"/>
  <c r="I146" i="19" s="1"/>
  <c r="I282" i="19"/>
  <c r="I142" i="19" s="1"/>
  <c r="I270" i="19"/>
  <c r="I130" i="19" s="1"/>
  <c r="I265" i="19"/>
  <c r="I125" i="19" s="1"/>
  <c r="I281" i="19"/>
  <c r="I141" i="19" s="1"/>
  <c r="I276" i="19"/>
  <c r="I136" i="19" s="1"/>
  <c r="I269" i="19"/>
  <c r="I129" i="19" s="1"/>
  <c r="I264" i="19"/>
  <c r="I124" i="19" s="1"/>
  <c r="I287" i="19"/>
  <c r="I147" i="19" s="1"/>
  <c r="I277" i="19"/>
  <c r="I137" i="19" s="1"/>
  <c r="I260" i="19"/>
  <c r="I120" i="19" s="1"/>
  <c r="I259" i="19"/>
  <c r="I119" i="19" s="1"/>
  <c r="H206" i="19"/>
  <c r="I98" i="19"/>
  <c r="G15" i="19"/>
  <c r="I77" i="19"/>
  <c r="I75" i="19"/>
  <c r="I76" i="19"/>
  <c r="H202" i="19"/>
  <c r="G205" i="19"/>
  <c r="H97" i="19"/>
  <c r="I319" i="19"/>
  <c r="I179" i="19" s="1"/>
  <c r="I314" i="19"/>
  <c r="I174" i="19" s="1"/>
  <c r="I309" i="19"/>
  <c r="I169" i="19" s="1"/>
  <c r="I302" i="19"/>
  <c r="I162" i="19" s="1"/>
  <c r="I297" i="19"/>
  <c r="I157" i="19" s="1"/>
  <c r="I292" i="19"/>
  <c r="I152" i="19" s="1"/>
  <c r="I285" i="19"/>
  <c r="I145" i="19" s="1"/>
  <c r="I280" i="19"/>
  <c r="I140" i="19" s="1"/>
  <c r="I275" i="19"/>
  <c r="I135" i="19" s="1"/>
  <c r="I268" i="19"/>
  <c r="I128" i="19" s="1"/>
  <c r="I263" i="19"/>
  <c r="I123" i="19" s="1"/>
  <c r="I258" i="19"/>
  <c r="I118" i="19" s="1"/>
  <c r="H201" i="19"/>
  <c r="I93" i="19"/>
  <c r="N213" i="19"/>
  <c r="N212" i="19"/>
  <c r="N214" i="19"/>
  <c r="H216" i="19"/>
  <c r="H224" i="19" s="1"/>
  <c r="H67" i="19"/>
  <c r="H68" i="19" s="1"/>
  <c r="H69" i="19" s="1"/>
  <c r="H62" i="19"/>
  <c r="H63" i="19" s="1"/>
  <c r="H52" i="19"/>
  <c r="H53" i="19" s="1"/>
  <c r="H39" i="19"/>
  <c r="H24" i="19" s="1"/>
  <c r="I36" i="19"/>
  <c r="I99" i="19" s="1"/>
  <c r="H26" i="19"/>
  <c r="H200" i="19"/>
  <c r="I92" i="19"/>
  <c r="H203" i="19"/>
  <c r="I95" i="19"/>
  <c r="F59" i="19"/>
  <c r="F58" i="19"/>
  <c r="F60" i="19"/>
  <c r="F56" i="19"/>
  <c r="F57" i="19"/>
  <c r="P84" i="19"/>
  <c r="O49" i="19"/>
  <c r="O45" i="19"/>
  <c r="O46" i="19"/>
  <c r="J89" i="19"/>
  <c r="K88" i="19"/>
  <c r="J88" i="19"/>
  <c r="J87" i="19"/>
  <c r="J8" i="19"/>
  <c r="K7" i="19"/>
  <c r="K87" i="19" s="1"/>
  <c r="J210" i="19"/>
  <c r="J233" i="19"/>
  <c r="J252" i="19"/>
  <c r="J232" i="19"/>
  <c r="J228" i="19"/>
  <c r="J227" i="19"/>
  <c r="J229" i="19"/>
  <c r="J211" i="19"/>
  <c r="J231" i="19"/>
  <c r="J234" i="19"/>
  <c r="J230" i="19"/>
  <c r="F65" i="19"/>
  <c r="G64" i="19"/>
  <c r="G54" i="18"/>
  <c r="G70" i="18"/>
  <c r="H202" i="18"/>
  <c r="I94" i="18"/>
  <c r="H322" i="18"/>
  <c r="H182" i="18" s="1"/>
  <c r="H317" i="18"/>
  <c r="H177" i="18" s="1"/>
  <c r="H305" i="18"/>
  <c r="H165" i="18" s="1"/>
  <c r="H312" i="18"/>
  <c r="H172" i="18" s="1"/>
  <c r="H300" i="18"/>
  <c r="H160" i="18" s="1"/>
  <c r="H295" i="18"/>
  <c r="H155" i="18" s="1"/>
  <c r="H288" i="18"/>
  <c r="H148" i="18" s="1"/>
  <c r="H283" i="18"/>
  <c r="H143" i="18" s="1"/>
  <c r="H278" i="18"/>
  <c r="H138" i="18" s="1"/>
  <c r="H271" i="18"/>
  <c r="H131" i="18" s="1"/>
  <c r="H261" i="18"/>
  <c r="H121" i="18" s="1"/>
  <c r="H266" i="18"/>
  <c r="H126" i="18" s="1"/>
  <c r="N212" i="18"/>
  <c r="N214" i="18"/>
  <c r="N213" i="18"/>
  <c r="H203" i="18"/>
  <c r="I95" i="18"/>
  <c r="H216" i="18"/>
  <c r="H224" i="18" s="1"/>
  <c r="H62" i="18"/>
  <c r="H63" i="18" s="1"/>
  <c r="H52" i="18"/>
  <c r="H53" i="18" s="1"/>
  <c r="H67" i="18"/>
  <c r="H68" i="18" s="1"/>
  <c r="H69" i="18" s="1"/>
  <c r="H39" i="18"/>
  <c r="H24" i="18" s="1"/>
  <c r="I36" i="18"/>
  <c r="H77" i="18"/>
  <c r="H76" i="18"/>
  <c r="H75" i="18"/>
  <c r="H320" i="18"/>
  <c r="H180" i="18" s="1"/>
  <c r="H311" i="18"/>
  <c r="H171" i="18" s="1"/>
  <c r="H304" i="18"/>
  <c r="H164" i="18" s="1"/>
  <c r="H299" i="18"/>
  <c r="H159" i="18" s="1"/>
  <c r="H316" i="18"/>
  <c r="H176" i="18" s="1"/>
  <c r="H303" i="18"/>
  <c r="H163" i="18" s="1"/>
  <c r="H315" i="18"/>
  <c r="H175" i="18" s="1"/>
  <c r="H321" i="18"/>
  <c r="H181" i="18" s="1"/>
  <c r="H294" i="18"/>
  <c r="H154" i="18" s="1"/>
  <c r="H293" i="18"/>
  <c r="H153" i="18" s="1"/>
  <c r="H310" i="18"/>
  <c r="H170" i="18" s="1"/>
  <c r="H282" i="18"/>
  <c r="H142" i="18" s="1"/>
  <c r="H277" i="18"/>
  <c r="H137" i="18" s="1"/>
  <c r="H298" i="18"/>
  <c r="H158" i="18" s="1"/>
  <c r="H281" i="18"/>
  <c r="H141" i="18" s="1"/>
  <c r="H287" i="18"/>
  <c r="H147" i="18" s="1"/>
  <c r="H264" i="18"/>
  <c r="H124" i="18" s="1"/>
  <c r="H260" i="18"/>
  <c r="H120" i="18" s="1"/>
  <c r="H276" i="18"/>
  <c r="H136" i="18" s="1"/>
  <c r="H270" i="18"/>
  <c r="H130" i="18" s="1"/>
  <c r="H269" i="18"/>
  <c r="H129" i="18" s="1"/>
  <c r="H265" i="18"/>
  <c r="H125" i="18" s="1"/>
  <c r="H259" i="18"/>
  <c r="H119" i="18" s="1"/>
  <c r="H286" i="18"/>
  <c r="H146" i="18" s="1"/>
  <c r="H319" i="18"/>
  <c r="H179" i="18" s="1"/>
  <c r="H309" i="18"/>
  <c r="H169" i="18" s="1"/>
  <c r="H314" i="18"/>
  <c r="H174" i="18" s="1"/>
  <c r="H297" i="18"/>
  <c r="H157" i="18" s="1"/>
  <c r="H292" i="18"/>
  <c r="H152" i="18" s="1"/>
  <c r="H285" i="18"/>
  <c r="H145" i="18" s="1"/>
  <c r="H280" i="18"/>
  <c r="H140" i="18" s="1"/>
  <c r="H275" i="18"/>
  <c r="H135" i="18" s="1"/>
  <c r="H302" i="18"/>
  <c r="H162" i="18" s="1"/>
  <c r="H268" i="18"/>
  <c r="H128" i="18" s="1"/>
  <c r="H258" i="18"/>
  <c r="H118" i="18" s="1"/>
  <c r="H263" i="18"/>
  <c r="H123" i="18" s="1"/>
  <c r="P84" i="18"/>
  <c r="O46" i="18"/>
  <c r="O49" i="18"/>
  <c r="O45" i="18"/>
  <c r="H207" i="18"/>
  <c r="I99" i="18"/>
  <c r="H201" i="18"/>
  <c r="I93" i="18"/>
  <c r="F58" i="18"/>
  <c r="F60" i="18"/>
  <c r="F59" i="18"/>
  <c r="F57" i="18"/>
  <c r="F56" i="18"/>
  <c r="F65" i="18"/>
  <c r="G64" i="18"/>
  <c r="H206" i="18"/>
  <c r="I98" i="18"/>
  <c r="H26" i="18"/>
  <c r="H200" i="18"/>
  <c r="I92" i="18"/>
  <c r="G205" i="18"/>
  <c r="G15" i="18" s="1"/>
  <c r="H97" i="18"/>
  <c r="I211" i="18"/>
  <c r="I210" i="18"/>
  <c r="I89" i="18"/>
  <c r="I88" i="18"/>
  <c r="I87" i="18"/>
  <c r="I8" i="18"/>
  <c r="J7" i="18"/>
  <c r="I232" i="18"/>
  <c r="I233" i="18"/>
  <c r="I252" i="18"/>
  <c r="I229" i="18"/>
  <c r="I228" i="18"/>
  <c r="I227" i="18"/>
  <c r="I231" i="18"/>
  <c r="I234" i="18"/>
  <c r="I230" i="18"/>
  <c r="H204" i="18"/>
  <c r="I96" i="18"/>
  <c r="AA92" i="16"/>
  <c r="Z200" i="16"/>
  <c r="AA93" i="16"/>
  <c r="Z201" i="16"/>
  <c r="AA95" i="16"/>
  <c r="Z203" i="16"/>
  <c r="Z206" i="16"/>
  <c r="AA98" i="16"/>
  <c r="AB97" i="16"/>
  <c r="AA205" i="16"/>
  <c r="AD7" i="16"/>
  <c r="AC8" i="16"/>
  <c r="I52" i="16" l="1"/>
  <c r="I62" i="16"/>
  <c r="I216" i="16"/>
  <c r="J36" i="16"/>
  <c r="I94" i="19"/>
  <c r="I96" i="19"/>
  <c r="K322" i="19"/>
  <c r="K182" i="19" s="1"/>
  <c r="K317" i="19"/>
  <c r="K177" i="19" s="1"/>
  <c r="K312" i="19"/>
  <c r="K172" i="19" s="1"/>
  <c r="K305" i="19"/>
  <c r="K165" i="19" s="1"/>
  <c r="K300" i="19"/>
  <c r="K160" i="19" s="1"/>
  <c r="K295" i="19"/>
  <c r="K155" i="19" s="1"/>
  <c r="K288" i="19"/>
  <c r="K148" i="19" s="1"/>
  <c r="K283" i="19"/>
  <c r="K143" i="19" s="1"/>
  <c r="K278" i="19"/>
  <c r="K138" i="19" s="1"/>
  <c r="K271" i="19"/>
  <c r="K131" i="19" s="1"/>
  <c r="K266" i="19"/>
  <c r="K126" i="19" s="1"/>
  <c r="K261" i="19"/>
  <c r="K121" i="19" s="1"/>
  <c r="H70" i="19"/>
  <c r="H54" i="19"/>
  <c r="K321" i="19"/>
  <c r="K181" i="19" s="1"/>
  <c r="K316" i="19"/>
  <c r="K176" i="19" s="1"/>
  <c r="K311" i="19"/>
  <c r="K171" i="19" s="1"/>
  <c r="K320" i="19"/>
  <c r="K180" i="19" s="1"/>
  <c r="K315" i="19"/>
  <c r="K175" i="19" s="1"/>
  <c r="K310" i="19"/>
  <c r="K170" i="19" s="1"/>
  <c r="K304" i="19"/>
  <c r="K164" i="19" s="1"/>
  <c r="K293" i="19"/>
  <c r="K153" i="19" s="1"/>
  <c r="K287" i="19"/>
  <c r="K147" i="19" s="1"/>
  <c r="K282" i="19"/>
  <c r="K142" i="19" s="1"/>
  <c r="K277" i="19"/>
  <c r="K137" i="19" s="1"/>
  <c r="K303" i="19"/>
  <c r="K163" i="19" s="1"/>
  <c r="K299" i="19"/>
  <c r="K159" i="19" s="1"/>
  <c r="K276" i="19"/>
  <c r="K136" i="19" s="1"/>
  <c r="K269" i="19"/>
  <c r="K129" i="19" s="1"/>
  <c r="K264" i="19"/>
  <c r="K124" i="19" s="1"/>
  <c r="K294" i="19"/>
  <c r="K154" i="19" s="1"/>
  <c r="K298" i="19"/>
  <c r="K158" i="19" s="1"/>
  <c r="K286" i="19"/>
  <c r="K146" i="19" s="1"/>
  <c r="K270" i="19"/>
  <c r="K130" i="19" s="1"/>
  <c r="K265" i="19"/>
  <c r="K125" i="19" s="1"/>
  <c r="K281" i="19"/>
  <c r="K141" i="19" s="1"/>
  <c r="K259" i="19"/>
  <c r="K119" i="19" s="1"/>
  <c r="K260" i="19"/>
  <c r="K120" i="19" s="1"/>
  <c r="I216" i="19"/>
  <c r="I224" i="19" s="1"/>
  <c r="I67" i="19"/>
  <c r="I68" i="19" s="1"/>
  <c r="I69" i="19" s="1"/>
  <c r="I62" i="19"/>
  <c r="I63" i="19" s="1"/>
  <c r="I52" i="19"/>
  <c r="I53" i="19" s="1"/>
  <c r="I24" i="19"/>
  <c r="I39" i="19"/>
  <c r="J36" i="19"/>
  <c r="I26" i="19"/>
  <c r="K89" i="19"/>
  <c r="I204" i="19"/>
  <c r="J96" i="19"/>
  <c r="J321" i="19"/>
  <c r="J181" i="19" s="1"/>
  <c r="J316" i="19"/>
  <c r="J176" i="19" s="1"/>
  <c r="J311" i="19"/>
  <c r="J171" i="19" s="1"/>
  <c r="J303" i="19"/>
  <c r="J163" i="19" s="1"/>
  <c r="J298" i="19"/>
  <c r="J158" i="19" s="1"/>
  <c r="J293" i="19"/>
  <c r="J153" i="19" s="1"/>
  <c r="J320" i="19"/>
  <c r="J180" i="19" s="1"/>
  <c r="J315" i="19"/>
  <c r="J175" i="19" s="1"/>
  <c r="J310" i="19"/>
  <c r="J170" i="19" s="1"/>
  <c r="J304" i="19"/>
  <c r="J164" i="19" s="1"/>
  <c r="J299" i="19"/>
  <c r="J159" i="19" s="1"/>
  <c r="J294" i="19"/>
  <c r="J154" i="19" s="1"/>
  <c r="J287" i="19"/>
  <c r="J147" i="19" s="1"/>
  <c r="J282" i="19"/>
  <c r="J142" i="19" s="1"/>
  <c r="J277" i="19"/>
  <c r="J137" i="19" s="1"/>
  <c r="J286" i="19"/>
  <c r="J146" i="19" s="1"/>
  <c r="J281" i="19"/>
  <c r="J141" i="19" s="1"/>
  <c r="J270" i="19"/>
  <c r="J130" i="19" s="1"/>
  <c r="J265" i="19"/>
  <c r="J125" i="19" s="1"/>
  <c r="J264" i="19"/>
  <c r="J124" i="19" s="1"/>
  <c r="J260" i="19"/>
  <c r="J120" i="19" s="1"/>
  <c r="J276" i="19"/>
  <c r="J136" i="19" s="1"/>
  <c r="J259" i="19"/>
  <c r="J119" i="19" s="1"/>
  <c r="J269" i="19"/>
  <c r="J129" i="19" s="1"/>
  <c r="J322" i="19"/>
  <c r="J182" i="19" s="1"/>
  <c r="J317" i="19"/>
  <c r="J177" i="19" s="1"/>
  <c r="J312" i="19"/>
  <c r="J172" i="19" s="1"/>
  <c r="J305" i="19"/>
  <c r="J165" i="19" s="1"/>
  <c r="J300" i="19"/>
  <c r="J160" i="19" s="1"/>
  <c r="J295" i="19"/>
  <c r="J155" i="19" s="1"/>
  <c r="J288" i="19"/>
  <c r="J148" i="19" s="1"/>
  <c r="J283" i="19"/>
  <c r="J143" i="19" s="1"/>
  <c r="J278" i="19"/>
  <c r="J138" i="19" s="1"/>
  <c r="J261" i="19"/>
  <c r="J121" i="19" s="1"/>
  <c r="J271" i="19"/>
  <c r="J131" i="19" s="1"/>
  <c r="J266" i="19"/>
  <c r="J126" i="19" s="1"/>
  <c r="I203" i="19"/>
  <c r="J95" i="19"/>
  <c r="I207" i="19"/>
  <c r="J99" i="19"/>
  <c r="G65" i="19"/>
  <c r="H64" i="19"/>
  <c r="J314" i="19"/>
  <c r="J174" i="19" s="1"/>
  <c r="J302" i="19"/>
  <c r="J162" i="19" s="1"/>
  <c r="J297" i="19"/>
  <c r="J157" i="19" s="1"/>
  <c r="J309" i="19"/>
  <c r="J169" i="19" s="1"/>
  <c r="J292" i="19"/>
  <c r="J152" i="19" s="1"/>
  <c r="J319" i="19"/>
  <c r="J179" i="19" s="1"/>
  <c r="J285" i="19"/>
  <c r="J145" i="19" s="1"/>
  <c r="J275" i="19"/>
  <c r="J135" i="19" s="1"/>
  <c r="J268" i="19"/>
  <c r="J128" i="19" s="1"/>
  <c r="J280" i="19"/>
  <c r="J140" i="19" s="1"/>
  <c r="J263" i="19"/>
  <c r="J123" i="19" s="1"/>
  <c r="J258" i="19"/>
  <c r="J118" i="19" s="1"/>
  <c r="O214" i="19"/>
  <c r="O213" i="19"/>
  <c r="O212" i="19"/>
  <c r="I201" i="19"/>
  <c r="J93" i="19"/>
  <c r="H205" i="19"/>
  <c r="H15" i="19" s="1"/>
  <c r="I97" i="19"/>
  <c r="K211" i="19"/>
  <c r="K210" i="19"/>
  <c r="K8" i="19"/>
  <c r="L7" i="19"/>
  <c r="K228" i="19"/>
  <c r="K227" i="19"/>
  <c r="K233" i="19"/>
  <c r="K229" i="19"/>
  <c r="K252" i="19"/>
  <c r="K232" i="19"/>
  <c r="K231" i="19"/>
  <c r="K234" i="19"/>
  <c r="K230" i="19"/>
  <c r="P46" i="19"/>
  <c r="Q84" i="19"/>
  <c r="P45" i="19"/>
  <c r="P49" i="19"/>
  <c r="I200" i="19"/>
  <c r="J92" i="19"/>
  <c r="J77" i="19"/>
  <c r="J76" i="19"/>
  <c r="J75" i="19"/>
  <c r="I202" i="19"/>
  <c r="J94" i="19"/>
  <c r="I206" i="19"/>
  <c r="J98" i="19"/>
  <c r="G60" i="19"/>
  <c r="G58" i="19"/>
  <c r="G59" i="19"/>
  <c r="G56" i="19"/>
  <c r="G57" i="19"/>
  <c r="H54" i="18"/>
  <c r="H70" i="18"/>
  <c r="I320" i="18"/>
  <c r="I180" i="18" s="1"/>
  <c r="I315" i="18"/>
  <c r="I175" i="18" s="1"/>
  <c r="I310" i="18"/>
  <c r="I170" i="18" s="1"/>
  <c r="I304" i="18"/>
  <c r="I164" i="18" s="1"/>
  <c r="I299" i="18"/>
  <c r="I159" i="18" s="1"/>
  <c r="I316" i="18"/>
  <c r="I176" i="18" s="1"/>
  <c r="I303" i="18"/>
  <c r="I163" i="18" s="1"/>
  <c r="I321" i="18"/>
  <c r="I181" i="18" s="1"/>
  <c r="I294" i="18"/>
  <c r="I154" i="18" s="1"/>
  <c r="I287" i="18"/>
  <c r="I147" i="18" s="1"/>
  <c r="I311" i="18"/>
  <c r="I171" i="18" s="1"/>
  <c r="I293" i="18"/>
  <c r="I153" i="18" s="1"/>
  <c r="I298" i="18"/>
  <c r="I158" i="18" s="1"/>
  <c r="I286" i="18"/>
  <c r="I146" i="18" s="1"/>
  <c r="I282" i="18"/>
  <c r="I142" i="18" s="1"/>
  <c r="I281" i="18"/>
  <c r="I141" i="18" s="1"/>
  <c r="I277" i="18"/>
  <c r="I137" i="18" s="1"/>
  <c r="I264" i="18"/>
  <c r="I124" i="18" s="1"/>
  <c r="I260" i="18"/>
  <c r="I120" i="18" s="1"/>
  <c r="I276" i="18"/>
  <c r="I136" i="18" s="1"/>
  <c r="I270" i="18"/>
  <c r="I130" i="18" s="1"/>
  <c r="I269" i="18"/>
  <c r="I129" i="18" s="1"/>
  <c r="I265" i="18"/>
  <c r="I125" i="18" s="1"/>
  <c r="I259" i="18"/>
  <c r="I119" i="18" s="1"/>
  <c r="I319" i="18"/>
  <c r="I179" i="18" s="1"/>
  <c r="I309" i="18"/>
  <c r="I169" i="18" s="1"/>
  <c r="I302" i="18"/>
  <c r="I162" i="18" s="1"/>
  <c r="I314" i="18"/>
  <c r="I174" i="18" s="1"/>
  <c r="I297" i="18"/>
  <c r="I157" i="18" s="1"/>
  <c r="I292" i="18"/>
  <c r="I152" i="18" s="1"/>
  <c r="I285" i="18"/>
  <c r="I145" i="18" s="1"/>
  <c r="I280" i="18"/>
  <c r="I140" i="18" s="1"/>
  <c r="I275" i="18"/>
  <c r="I135" i="18" s="1"/>
  <c r="I268" i="18"/>
  <c r="I128" i="18" s="1"/>
  <c r="I263" i="18"/>
  <c r="I123" i="18" s="1"/>
  <c r="I258" i="18"/>
  <c r="I118" i="18" s="1"/>
  <c r="I202" i="18"/>
  <c r="J94" i="18"/>
  <c r="I206" i="18"/>
  <c r="J98" i="18"/>
  <c r="O212" i="18"/>
  <c r="O213" i="18"/>
  <c r="O214" i="18"/>
  <c r="H205" i="18"/>
  <c r="H15" i="18" s="1"/>
  <c r="I97" i="18"/>
  <c r="I201" i="18"/>
  <c r="J93" i="18"/>
  <c r="Q84" i="18"/>
  <c r="P46" i="18"/>
  <c r="P49" i="18"/>
  <c r="P45" i="18"/>
  <c r="I204" i="18"/>
  <c r="J96" i="18"/>
  <c r="J210" i="18"/>
  <c r="J211" i="18"/>
  <c r="J89" i="18"/>
  <c r="K88" i="18"/>
  <c r="J88" i="18"/>
  <c r="J87" i="18"/>
  <c r="K89" i="18"/>
  <c r="J8" i="18"/>
  <c r="K7" i="18"/>
  <c r="J228" i="18"/>
  <c r="J227" i="18"/>
  <c r="J229" i="18"/>
  <c r="J233" i="18"/>
  <c r="J252" i="18"/>
  <c r="J232" i="18"/>
  <c r="J230" i="18"/>
  <c r="J234" i="18"/>
  <c r="J231" i="18"/>
  <c r="G65" i="18"/>
  <c r="H64" i="18"/>
  <c r="I77" i="18"/>
  <c r="I76" i="18"/>
  <c r="I75" i="18"/>
  <c r="I200" i="18"/>
  <c r="J92" i="18"/>
  <c r="I207" i="18"/>
  <c r="J99" i="18"/>
  <c r="I203" i="18"/>
  <c r="J95" i="18"/>
  <c r="I322" i="18"/>
  <c r="I182" i="18" s="1"/>
  <c r="I317" i="18"/>
  <c r="I177" i="18" s="1"/>
  <c r="I312" i="18"/>
  <c r="I172" i="18" s="1"/>
  <c r="I305" i="18"/>
  <c r="I165" i="18" s="1"/>
  <c r="I300" i="18"/>
  <c r="I160" i="18" s="1"/>
  <c r="I295" i="18"/>
  <c r="I155" i="18" s="1"/>
  <c r="I288" i="18"/>
  <c r="I148" i="18" s="1"/>
  <c r="I278" i="18"/>
  <c r="I138" i="18" s="1"/>
  <c r="I271" i="18"/>
  <c r="I131" i="18" s="1"/>
  <c r="I266" i="18"/>
  <c r="I126" i="18" s="1"/>
  <c r="I261" i="18"/>
  <c r="I121" i="18" s="1"/>
  <c r="I283" i="18"/>
  <c r="I143" i="18" s="1"/>
  <c r="I216" i="18"/>
  <c r="I224" i="18" s="1"/>
  <c r="I62" i="18"/>
  <c r="I63" i="18" s="1"/>
  <c r="I52" i="18"/>
  <c r="I53" i="18" s="1"/>
  <c r="I67" i="18"/>
  <c r="I68" i="18" s="1"/>
  <c r="I69" i="18" s="1"/>
  <c r="J36" i="18"/>
  <c r="I39" i="18"/>
  <c r="I24" i="18" s="1"/>
  <c r="G60" i="18"/>
  <c r="G59" i="18"/>
  <c r="G58" i="18"/>
  <c r="G56" i="18"/>
  <c r="G57" i="18"/>
  <c r="AB98" i="16"/>
  <c r="AA206" i="16"/>
  <c r="AA203" i="16"/>
  <c r="AB95" i="16"/>
  <c r="AA201" i="16"/>
  <c r="AB93" i="16"/>
  <c r="AB92" i="16"/>
  <c r="AA200" i="16"/>
  <c r="AC97" i="16"/>
  <c r="AB205" i="16"/>
  <c r="AE7" i="16"/>
  <c r="AD8" i="16"/>
  <c r="J62" i="16" l="1"/>
  <c r="J52" i="16"/>
  <c r="J216" i="16"/>
  <c r="K36" i="16"/>
  <c r="J96" i="16"/>
  <c r="K96" i="16" s="1"/>
  <c r="J94" i="16"/>
  <c r="K94" i="16" s="1"/>
  <c r="J99" i="16"/>
  <c r="K99" i="16" s="1"/>
  <c r="I70" i="19"/>
  <c r="I54" i="19"/>
  <c r="J201" i="19"/>
  <c r="K93" i="19"/>
  <c r="H60" i="19"/>
  <c r="H59" i="19"/>
  <c r="H58" i="19"/>
  <c r="H57" i="19"/>
  <c r="H56" i="19"/>
  <c r="J206" i="19"/>
  <c r="K98" i="19"/>
  <c r="J200" i="19"/>
  <c r="K92" i="19"/>
  <c r="L210" i="19"/>
  <c r="L211" i="19"/>
  <c r="L8" i="19"/>
  <c r="M7" i="19"/>
  <c r="L228" i="19"/>
  <c r="L233" i="19"/>
  <c r="L229" i="19"/>
  <c r="L252" i="19"/>
  <c r="L232" i="19"/>
  <c r="L227" i="19"/>
  <c r="L234" i="19"/>
  <c r="L230" i="19"/>
  <c r="L231" i="19"/>
  <c r="L89" i="19"/>
  <c r="L88" i="19"/>
  <c r="L87" i="19"/>
  <c r="I64" i="19"/>
  <c r="H65" i="19"/>
  <c r="K319" i="19"/>
  <c r="K179" i="19" s="1"/>
  <c r="K314" i="19"/>
  <c r="K174" i="19" s="1"/>
  <c r="K309" i="19"/>
  <c r="K169" i="19" s="1"/>
  <c r="K297" i="19"/>
  <c r="K157" i="19" s="1"/>
  <c r="K285" i="19"/>
  <c r="K145" i="19" s="1"/>
  <c r="K292" i="19"/>
  <c r="K152" i="19" s="1"/>
  <c r="K275" i="19"/>
  <c r="K135" i="19" s="1"/>
  <c r="K268" i="19"/>
  <c r="K128" i="19" s="1"/>
  <c r="K280" i="19"/>
  <c r="K140" i="19" s="1"/>
  <c r="K302" i="19"/>
  <c r="K162" i="19" s="1"/>
  <c r="K263" i="19"/>
  <c r="K123" i="19" s="1"/>
  <c r="K258" i="19"/>
  <c r="K118" i="19" s="1"/>
  <c r="J204" i="19"/>
  <c r="J202" i="19"/>
  <c r="K94" i="19"/>
  <c r="P212" i="19"/>
  <c r="P214" i="19"/>
  <c r="P213" i="19"/>
  <c r="K77" i="19"/>
  <c r="K76" i="19"/>
  <c r="K75" i="19"/>
  <c r="J207" i="19"/>
  <c r="K99" i="19"/>
  <c r="J216" i="19"/>
  <c r="J224" i="19" s="1"/>
  <c r="J67" i="19"/>
  <c r="J68" i="19" s="1"/>
  <c r="J69" i="19" s="1"/>
  <c r="J62" i="19"/>
  <c r="J63" i="19" s="1"/>
  <c r="J52" i="19"/>
  <c r="J53" i="19" s="1"/>
  <c r="J39" i="19"/>
  <c r="K36" i="19"/>
  <c r="K96" i="19" s="1"/>
  <c r="J24" i="19"/>
  <c r="J26" i="19"/>
  <c r="R84" i="19"/>
  <c r="Q46" i="19"/>
  <c r="Q49" i="19"/>
  <c r="Q45" i="19"/>
  <c r="I205" i="19"/>
  <c r="I15" i="19" s="1"/>
  <c r="J97" i="19"/>
  <c r="J203" i="19"/>
  <c r="K95" i="19"/>
  <c r="I70" i="18"/>
  <c r="I54" i="18"/>
  <c r="K321" i="18"/>
  <c r="K181" i="18" s="1"/>
  <c r="K316" i="18"/>
  <c r="K176" i="18" s="1"/>
  <c r="K311" i="18"/>
  <c r="K171" i="18" s="1"/>
  <c r="K303" i="18"/>
  <c r="K163" i="18" s="1"/>
  <c r="K310" i="18"/>
  <c r="K170" i="18" s="1"/>
  <c r="K315" i="18"/>
  <c r="K175" i="18" s="1"/>
  <c r="K320" i="18"/>
  <c r="K180" i="18" s="1"/>
  <c r="K298" i="18"/>
  <c r="K158" i="18" s="1"/>
  <c r="K293" i="18"/>
  <c r="K153" i="18" s="1"/>
  <c r="K286" i="18"/>
  <c r="K146" i="18" s="1"/>
  <c r="K304" i="18"/>
  <c r="K164" i="18" s="1"/>
  <c r="K299" i="18"/>
  <c r="K159" i="18" s="1"/>
  <c r="K294" i="18"/>
  <c r="K154" i="18" s="1"/>
  <c r="K287" i="18"/>
  <c r="K147" i="18" s="1"/>
  <c r="K281" i="18"/>
  <c r="K141" i="18" s="1"/>
  <c r="K277" i="18"/>
  <c r="K137" i="18" s="1"/>
  <c r="K270" i="18"/>
  <c r="K130" i="18" s="1"/>
  <c r="K265" i="18"/>
  <c r="K125" i="18" s="1"/>
  <c r="K276" i="18"/>
  <c r="K136" i="18" s="1"/>
  <c r="K269" i="18"/>
  <c r="K129" i="18" s="1"/>
  <c r="K259" i="18"/>
  <c r="K119" i="18" s="1"/>
  <c r="K282" i="18"/>
  <c r="K142" i="18" s="1"/>
  <c r="K260" i="18"/>
  <c r="K120" i="18" s="1"/>
  <c r="K264" i="18"/>
  <c r="K124" i="18" s="1"/>
  <c r="P212" i="18"/>
  <c r="P214" i="18"/>
  <c r="P213" i="18"/>
  <c r="J200" i="18"/>
  <c r="K92" i="18"/>
  <c r="R84" i="18"/>
  <c r="Q46" i="18"/>
  <c r="Q49" i="18"/>
  <c r="Q45" i="18"/>
  <c r="J202" i="18"/>
  <c r="K94" i="18"/>
  <c r="I26" i="18"/>
  <c r="J321" i="18"/>
  <c r="J181" i="18" s="1"/>
  <c r="J316" i="18"/>
  <c r="J176" i="18" s="1"/>
  <c r="J303" i="18"/>
  <c r="J163" i="18" s="1"/>
  <c r="J310" i="18"/>
  <c r="J170" i="18" s="1"/>
  <c r="J304" i="18"/>
  <c r="J164" i="18" s="1"/>
  <c r="J320" i="18"/>
  <c r="J180" i="18" s="1"/>
  <c r="J294" i="18"/>
  <c r="J154" i="18" s="1"/>
  <c r="J287" i="18"/>
  <c r="J147" i="18" s="1"/>
  <c r="J315" i="18"/>
  <c r="J175" i="18" s="1"/>
  <c r="J311" i="18"/>
  <c r="J171" i="18" s="1"/>
  <c r="J299" i="18"/>
  <c r="J159" i="18" s="1"/>
  <c r="J293" i="18"/>
  <c r="J153" i="18" s="1"/>
  <c r="J282" i="18"/>
  <c r="J142" i="18" s="1"/>
  <c r="J277" i="18"/>
  <c r="J137" i="18" s="1"/>
  <c r="J281" i="18"/>
  <c r="J141" i="18" s="1"/>
  <c r="J276" i="18"/>
  <c r="J136" i="18" s="1"/>
  <c r="J298" i="18"/>
  <c r="J158" i="18" s="1"/>
  <c r="J286" i="18"/>
  <c r="J146" i="18" s="1"/>
  <c r="J270" i="18"/>
  <c r="J130" i="18" s="1"/>
  <c r="J269" i="18"/>
  <c r="J129" i="18" s="1"/>
  <c r="J265" i="18"/>
  <c r="J125" i="18" s="1"/>
  <c r="J264" i="18"/>
  <c r="J124" i="18" s="1"/>
  <c r="J260" i="18"/>
  <c r="J120" i="18" s="1"/>
  <c r="J259" i="18"/>
  <c r="J119" i="18" s="1"/>
  <c r="J216" i="18"/>
  <c r="J224" i="18" s="1"/>
  <c r="J67" i="18"/>
  <c r="J68" i="18" s="1"/>
  <c r="J69" i="18" s="1"/>
  <c r="J39" i="18"/>
  <c r="J26" i="18" s="1"/>
  <c r="J62" i="18"/>
  <c r="J63" i="18" s="1"/>
  <c r="J52" i="18"/>
  <c r="J53" i="18" s="1"/>
  <c r="K36" i="18"/>
  <c r="J24" i="18"/>
  <c r="K210" i="18"/>
  <c r="K211" i="18"/>
  <c r="K8" i="18"/>
  <c r="L7" i="18"/>
  <c r="K229" i="18"/>
  <c r="K228" i="18"/>
  <c r="K232" i="18"/>
  <c r="K252" i="18"/>
  <c r="K227" i="18"/>
  <c r="K233" i="18"/>
  <c r="K230" i="18"/>
  <c r="K234" i="18"/>
  <c r="K231" i="18"/>
  <c r="J317" i="18"/>
  <c r="J177" i="18" s="1"/>
  <c r="J312" i="18"/>
  <c r="J172" i="18" s="1"/>
  <c r="J305" i="18"/>
  <c r="J165" i="18" s="1"/>
  <c r="J300" i="18"/>
  <c r="J160" i="18" s="1"/>
  <c r="J295" i="18"/>
  <c r="J155" i="18" s="1"/>
  <c r="J288" i="18"/>
  <c r="J148" i="18" s="1"/>
  <c r="J322" i="18"/>
  <c r="J182" i="18" s="1"/>
  <c r="J283" i="18"/>
  <c r="J143" i="18" s="1"/>
  <c r="J278" i="18"/>
  <c r="J138" i="18" s="1"/>
  <c r="J271" i="18"/>
  <c r="J131" i="18" s="1"/>
  <c r="J266" i="18"/>
  <c r="J126" i="18" s="1"/>
  <c r="J261" i="18"/>
  <c r="J121" i="18" s="1"/>
  <c r="K87" i="18"/>
  <c r="J201" i="18"/>
  <c r="K93" i="18"/>
  <c r="K319" i="18"/>
  <c r="K179" i="18" s="1"/>
  <c r="K314" i="18"/>
  <c r="K174" i="18" s="1"/>
  <c r="K309" i="18"/>
  <c r="K169" i="18" s="1"/>
  <c r="K302" i="18"/>
  <c r="K162" i="18" s="1"/>
  <c r="K292" i="18"/>
  <c r="K152" i="18" s="1"/>
  <c r="K297" i="18"/>
  <c r="K157" i="18" s="1"/>
  <c r="K275" i="18"/>
  <c r="K135" i="18" s="1"/>
  <c r="K280" i="18"/>
  <c r="K140" i="18" s="1"/>
  <c r="K258" i="18"/>
  <c r="K118" i="18" s="1"/>
  <c r="K285" i="18"/>
  <c r="K145" i="18" s="1"/>
  <c r="K268" i="18"/>
  <c r="K128" i="18" s="1"/>
  <c r="K263" i="18"/>
  <c r="K123" i="18" s="1"/>
  <c r="I15" i="18"/>
  <c r="J203" i="18"/>
  <c r="K95" i="18"/>
  <c r="J77" i="18"/>
  <c r="J76" i="18"/>
  <c r="J75" i="18"/>
  <c r="J319" i="18"/>
  <c r="J179" i="18" s="1"/>
  <c r="J309" i="18"/>
  <c r="J169" i="18" s="1"/>
  <c r="J302" i="18"/>
  <c r="J162" i="18" s="1"/>
  <c r="J314" i="18"/>
  <c r="J174" i="18" s="1"/>
  <c r="J292" i="18"/>
  <c r="J152" i="18" s="1"/>
  <c r="J275" i="18"/>
  <c r="J135" i="18" s="1"/>
  <c r="J280" i="18"/>
  <c r="J140" i="18" s="1"/>
  <c r="J285" i="18"/>
  <c r="J145" i="18" s="1"/>
  <c r="J258" i="18"/>
  <c r="J118" i="18" s="1"/>
  <c r="J263" i="18"/>
  <c r="J123" i="18" s="1"/>
  <c r="J297" i="18"/>
  <c r="J157" i="18" s="1"/>
  <c r="J268" i="18"/>
  <c r="J128" i="18" s="1"/>
  <c r="J204" i="18"/>
  <c r="K96" i="18"/>
  <c r="I205" i="18"/>
  <c r="J97" i="18"/>
  <c r="J207" i="18"/>
  <c r="K99" i="18"/>
  <c r="H65" i="18"/>
  <c r="I64" i="18"/>
  <c r="J206" i="18"/>
  <c r="K98" i="18"/>
  <c r="H59" i="18"/>
  <c r="H58" i="18"/>
  <c r="H60" i="18"/>
  <c r="H56" i="18"/>
  <c r="H57" i="18"/>
  <c r="AC92" i="16"/>
  <c r="AB200" i="16"/>
  <c r="AC95" i="16"/>
  <c r="AB203" i="16"/>
  <c r="AC98" i="16"/>
  <c r="AB206" i="16"/>
  <c r="AC93" i="16"/>
  <c r="AB201" i="16"/>
  <c r="AD97" i="16"/>
  <c r="AC205" i="16"/>
  <c r="AF7" i="16"/>
  <c r="AE8" i="16"/>
  <c r="K62" i="16" l="1"/>
  <c r="K52" i="16"/>
  <c r="K216" i="16"/>
  <c r="L36" i="16"/>
  <c r="J54" i="19"/>
  <c r="J70" i="19"/>
  <c r="L321" i="19"/>
  <c r="L181" i="19" s="1"/>
  <c r="L316" i="19"/>
  <c r="L176" i="19" s="1"/>
  <c r="L311" i="19"/>
  <c r="L171" i="19" s="1"/>
  <c r="L320" i="19"/>
  <c r="L180" i="19" s="1"/>
  <c r="L315" i="19"/>
  <c r="L175" i="19" s="1"/>
  <c r="L310" i="19"/>
  <c r="L170" i="19" s="1"/>
  <c r="L304" i="19"/>
  <c r="L164" i="19" s="1"/>
  <c r="L299" i="19"/>
  <c r="L159" i="19" s="1"/>
  <c r="L294" i="19"/>
  <c r="L154" i="19" s="1"/>
  <c r="L303" i="19"/>
  <c r="L163" i="19" s="1"/>
  <c r="L298" i="19"/>
  <c r="L158" i="19" s="1"/>
  <c r="L293" i="19"/>
  <c r="L153" i="19" s="1"/>
  <c r="L287" i="19"/>
  <c r="L147" i="19" s="1"/>
  <c r="L282" i="19"/>
  <c r="L142" i="19" s="1"/>
  <c r="L286" i="19"/>
  <c r="L146" i="19" s="1"/>
  <c r="L281" i="19"/>
  <c r="L141" i="19" s="1"/>
  <c r="L276" i="19"/>
  <c r="L136" i="19" s="1"/>
  <c r="L269" i="19"/>
  <c r="L129" i="19" s="1"/>
  <c r="L264" i="19"/>
  <c r="L124" i="19" s="1"/>
  <c r="L260" i="19"/>
  <c r="L120" i="19" s="1"/>
  <c r="L277" i="19"/>
  <c r="L137" i="19" s="1"/>
  <c r="L270" i="19"/>
  <c r="L130" i="19" s="1"/>
  <c r="L259" i="19"/>
  <c r="L119" i="19" s="1"/>
  <c r="L265" i="19"/>
  <c r="L125" i="19" s="1"/>
  <c r="K200" i="19"/>
  <c r="L92" i="19"/>
  <c r="Q213" i="19"/>
  <c r="Q212" i="19"/>
  <c r="Q214" i="19"/>
  <c r="L314" i="19"/>
  <c r="L174" i="19" s="1"/>
  <c r="L302" i="19"/>
  <c r="L162" i="19" s="1"/>
  <c r="L297" i="19"/>
  <c r="L157" i="19" s="1"/>
  <c r="L309" i="19"/>
  <c r="L169" i="19" s="1"/>
  <c r="L319" i="19"/>
  <c r="L179" i="19" s="1"/>
  <c r="L292" i="19"/>
  <c r="L152" i="19" s="1"/>
  <c r="L285" i="19"/>
  <c r="L145" i="19" s="1"/>
  <c r="L280" i="19"/>
  <c r="L140" i="19" s="1"/>
  <c r="L275" i="19"/>
  <c r="L135" i="19" s="1"/>
  <c r="L268" i="19"/>
  <c r="L128" i="19" s="1"/>
  <c r="L263" i="19"/>
  <c r="L123" i="19" s="1"/>
  <c r="L258" i="19"/>
  <c r="L118" i="19" s="1"/>
  <c r="K201" i="19"/>
  <c r="L93" i="19"/>
  <c r="K202" i="19"/>
  <c r="L94" i="19"/>
  <c r="K206" i="19"/>
  <c r="L98" i="19"/>
  <c r="K203" i="19"/>
  <c r="L95" i="19"/>
  <c r="K204" i="19"/>
  <c r="M211" i="19"/>
  <c r="M210" i="19"/>
  <c r="M8" i="19"/>
  <c r="N7" i="19"/>
  <c r="M227" i="19"/>
  <c r="M233" i="19"/>
  <c r="M252" i="19"/>
  <c r="M229" i="19"/>
  <c r="M232" i="19"/>
  <c r="M228" i="19"/>
  <c r="M234" i="19"/>
  <c r="M230" i="19"/>
  <c r="M231" i="19"/>
  <c r="M89" i="19"/>
  <c r="M87" i="19"/>
  <c r="M88" i="19"/>
  <c r="I65" i="19"/>
  <c r="J64" i="19"/>
  <c r="I59" i="19"/>
  <c r="I58" i="19"/>
  <c r="I60" i="19"/>
  <c r="I57" i="19"/>
  <c r="I56" i="19"/>
  <c r="S84" i="19"/>
  <c r="R46" i="19"/>
  <c r="R49" i="19"/>
  <c r="R45" i="19"/>
  <c r="J205" i="19"/>
  <c r="J15" i="19" s="1"/>
  <c r="K97" i="19"/>
  <c r="K216" i="19"/>
  <c r="K224" i="19" s="1"/>
  <c r="K67" i="19"/>
  <c r="K68" i="19" s="1"/>
  <c r="K69" i="19" s="1"/>
  <c r="K62" i="19"/>
  <c r="K63" i="19" s="1"/>
  <c r="K52" i="19"/>
  <c r="K53" i="19" s="1"/>
  <c r="K39" i="19"/>
  <c r="K24" i="19" s="1"/>
  <c r="L36" i="19"/>
  <c r="L96" i="19" s="1"/>
  <c r="K207" i="19"/>
  <c r="L99" i="19"/>
  <c r="L322" i="19"/>
  <c r="L182" i="19" s="1"/>
  <c r="L300" i="19"/>
  <c r="L160" i="19" s="1"/>
  <c r="L295" i="19"/>
  <c r="L155" i="19" s="1"/>
  <c r="L317" i="19"/>
  <c r="L177" i="19" s="1"/>
  <c r="L312" i="19"/>
  <c r="L172" i="19" s="1"/>
  <c r="L288" i="19"/>
  <c r="L148" i="19" s="1"/>
  <c r="L305" i="19"/>
  <c r="L165" i="19" s="1"/>
  <c r="L278" i="19"/>
  <c r="L138" i="19" s="1"/>
  <c r="L271" i="19"/>
  <c r="L131" i="19" s="1"/>
  <c r="L266" i="19"/>
  <c r="L126" i="19" s="1"/>
  <c r="L283" i="19"/>
  <c r="L143" i="19" s="1"/>
  <c r="L261" i="19"/>
  <c r="L121" i="19" s="1"/>
  <c r="L76" i="19"/>
  <c r="L77" i="19"/>
  <c r="L75" i="19"/>
  <c r="J70" i="18"/>
  <c r="J54" i="18"/>
  <c r="Q214" i="18"/>
  <c r="Q213" i="18"/>
  <c r="Q212" i="18"/>
  <c r="L211" i="18"/>
  <c r="L210" i="18"/>
  <c r="L8" i="18"/>
  <c r="M7" i="18"/>
  <c r="L232" i="18"/>
  <c r="L252" i="18"/>
  <c r="L229" i="18"/>
  <c r="L227" i="18"/>
  <c r="L228" i="18"/>
  <c r="L233" i="18"/>
  <c r="L231" i="18"/>
  <c r="L234" i="18"/>
  <c r="L230" i="18"/>
  <c r="L89" i="18"/>
  <c r="L87" i="18"/>
  <c r="L88" i="18"/>
  <c r="K206" i="18"/>
  <c r="L98" i="18"/>
  <c r="J205" i="18"/>
  <c r="K97" i="18"/>
  <c r="K317" i="18"/>
  <c r="K177" i="18" s="1"/>
  <c r="K312" i="18"/>
  <c r="K172" i="18" s="1"/>
  <c r="K322" i="18"/>
  <c r="K182" i="18" s="1"/>
  <c r="K300" i="18"/>
  <c r="K160" i="18" s="1"/>
  <c r="K305" i="18"/>
  <c r="K165" i="18" s="1"/>
  <c r="K295" i="18"/>
  <c r="K155" i="18" s="1"/>
  <c r="K288" i="18"/>
  <c r="K148" i="18" s="1"/>
  <c r="K283" i="18"/>
  <c r="K143" i="18" s="1"/>
  <c r="K278" i="18"/>
  <c r="K138" i="18" s="1"/>
  <c r="K271" i="18"/>
  <c r="K131" i="18" s="1"/>
  <c r="K266" i="18"/>
  <c r="K126" i="18" s="1"/>
  <c r="K261" i="18"/>
  <c r="K121" i="18" s="1"/>
  <c r="S84" i="18"/>
  <c r="R49" i="18"/>
  <c r="R45" i="18"/>
  <c r="R46" i="18"/>
  <c r="J15" i="18"/>
  <c r="K204" i="18"/>
  <c r="L96" i="18"/>
  <c r="K77" i="18"/>
  <c r="K76" i="18"/>
  <c r="K75" i="18"/>
  <c r="K200" i="18"/>
  <c r="L92" i="18"/>
  <c r="I60" i="18"/>
  <c r="I58" i="18"/>
  <c r="I59" i="18"/>
  <c r="I56" i="18"/>
  <c r="I57" i="18"/>
  <c r="K201" i="18"/>
  <c r="L93" i="18"/>
  <c r="I65" i="18"/>
  <c r="J64" i="18"/>
  <c r="K203" i="18"/>
  <c r="L95" i="18"/>
  <c r="K202" i="18"/>
  <c r="L94" i="18"/>
  <c r="K207" i="18"/>
  <c r="L99" i="18"/>
  <c r="K216" i="18"/>
  <c r="K224" i="18" s="1"/>
  <c r="L36" i="18"/>
  <c r="K67" i="18"/>
  <c r="K68" i="18" s="1"/>
  <c r="K69" i="18" s="1"/>
  <c r="K62" i="18"/>
  <c r="K63" i="18" s="1"/>
  <c r="K52" i="18"/>
  <c r="K53" i="18" s="1"/>
  <c r="K39" i="18"/>
  <c r="K26" i="18" s="1"/>
  <c r="AD95" i="16"/>
  <c r="AC203" i="16"/>
  <c r="AD93" i="16"/>
  <c r="AC201" i="16"/>
  <c r="AD98" i="16"/>
  <c r="AC206" i="16"/>
  <c r="AD92" i="16"/>
  <c r="AC200" i="16"/>
  <c r="AE97" i="16"/>
  <c r="AD205" i="16"/>
  <c r="AF8" i="16"/>
  <c r="AG7" i="16"/>
  <c r="L62" i="16" l="1"/>
  <c r="L52" i="16"/>
  <c r="M36" i="16"/>
  <c r="L216" i="16"/>
  <c r="L96" i="16"/>
  <c r="M96" i="16" s="1"/>
  <c r="L94" i="16"/>
  <c r="M94" i="16" s="1"/>
  <c r="L99" i="16"/>
  <c r="M99" i="16" s="1"/>
  <c r="K70" i="19"/>
  <c r="L216" i="19"/>
  <c r="L224" i="19" s="1"/>
  <c r="L67" i="19"/>
  <c r="L68" i="19" s="1"/>
  <c r="L69" i="19" s="1"/>
  <c r="L62" i="19"/>
  <c r="L63" i="19" s="1"/>
  <c r="L52" i="19"/>
  <c r="M36" i="19"/>
  <c r="L39" i="19"/>
  <c r="L26" i="19" s="1"/>
  <c r="L24" i="19"/>
  <c r="L207" i="19"/>
  <c r="M99" i="19"/>
  <c r="J65" i="19"/>
  <c r="K64" i="19"/>
  <c r="L206" i="19"/>
  <c r="M98" i="19"/>
  <c r="L200" i="19"/>
  <c r="M92" i="19"/>
  <c r="T84" i="19"/>
  <c r="S46" i="19"/>
  <c r="S49" i="19"/>
  <c r="S45" i="19"/>
  <c r="R213" i="19"/>
  <c r="R212" i="19"/>
  <c r="R214" i="19"/>
  <c r="M321" i="19"/>
  <c r="M181" i="19" s="1"/>
  <c r="M316" i="19"/>
  <c r="M176" i="19" s="1"/>
  <c r="M311" i="19"/>
  <c r="M171" i="19" s="1"/>
  <c r="M320" i="19"/>
  <c r="M180" i="19" s="1"/>
  <c r="M315" i="19"/>
  <c r="M175" i="19" s="1"/>
  <c r="M310" i="19"/>
  <c r="M170" i="19" s="1"/>
  <c r="M304" i="19"/>
  <c r="M164" i="19" s="1"/>
  <c r="M299" i="19"/>
  <c r="M159" i="19" s="1"/>
  <c r="M294" i="19"/>
  <c r="M154" i="19" s="1"/>
  <c r="M293" i="19"/>
  <c r="M153" i="19" s="1"/>
  <c r="M287" i="19"/>
  <c r="M147" i="19" s="1"/>
  <c r="M282" i="19"/>
  <c r="M142" i="19" s="1"/>
  <c r="M303" i="19"/>
  <c r="M163" i="19" s="1"/>
  <c r="M286" i="19"/>
  <c r="M146" i="19" s="1"/>
  <c r="M281" i="19"/>
  <c r="M141" i="19" s="1"/>
  <c r="M298" i="19"/>
  <c r="M158" i="19" s="1"/>
  <c r="M277" i="19"/>
  <c r="M137" i="19" s="1"/>
  <c r="M270" i="19"/>
  <c r="M130" i="19" s="1"/>
  <c r="M265" i="19"/>
  <c r="M125" i="19" s="1"/>
  <c r="M276" i="19"/>
  <c r="M136" i="19" s="1"/>
  <c r="M269" i="19"/>
  <c r="M129" i="19" s="1"/>
  <c r="M264" i="19"/>
  <c r="M124" i="19" s="1"/>
  <c r="M260" i="19"/>
  <c r="M120" i="19" s="1"/>
  <c r="M259" i="19"/>
  <c r="M119" i="19" s="1"/>
  <c r="L202" i="19"/>
  <c r="M94" i="19"/>
  <c r="M322" i="19"/>
  <c r="M182" i="19" s="1"/>
  <c r="M317" i="19"/>
  <c r="M177" i="19" s="1"/>
  <c r="M312" i="19"/>
  <c r="M172" i="19" s="1"/>
  <c r="M305" i="19"/>
  <c r="M165" i="19" s="1"/>
  <c r="M300" i="19"/>
  <c r="M160" i="19" s="1"/>
  <c r="M295" i="19"/>
  <c r="M155" i="19" s="1"/>
  <c r="M288" i="19"/>
  <c r="M148" i="19" s="1"/>
  <c r="M271" i="19"/>
  <c r="M131" i="19" s="1"/>
  <c r="M266" i="19"/>
  <c r="M126" i="19" s="1"/>
  <c r="M283" i="19"/>
  <c r="M143" i="19" s="1"/>
  <c r="M278" i="19"/>
  <c r="M138" i="19" s="1"/>
  <c r="M261" i="19"/>
  <c r="M121" i="19" s="1"/>
  <c r="M77" i="19"/>
  <c r="M76" i="19"/>
  <c r="M75" i="19"/>
  <c r="L204" i="19"/>
  <c r="M96" i="19"/>
  <c r="K26" i="19"/>
  <c r="K205" i="19"/>
  <c r="K15" i="19" s="1"/>
  <c r="L97" i="19"/>
  <c r="M319" i="19"/>
  <c r="M179" i="19" s="1"/>
  <c r="M314" i="19"/>
  <c r="M174" i="19" s="1"/>
  <c r="M309" i="19"/>
  <c r="M169" i="19" s="1"/>
  <c r="M297" i="19"/>
  <c r="M157" i="19" s="1"/>
  <c r="M292" i="19"/>
  <c r="M152" i="19" s="1"/>
  <c r="M302" i="19"/>
  <c r="M162" i="19" s="1"/>
  <c r="M285" i="19"/>
  <c r="M145" i="19" s="1"/>
  <c r="M275" i="19"/>
  <c r="M135" i="19" s="1"/>
  <c r="M268" i="19"/>
  <c r="M128" i="19" s="1"/>
  <c r="M280" i="19"/>
  <c r="M140" i="19" s="1"/>
  <c r="M263" i="19"/>
  <c r="M123" i="19" s="1"/>
  <c r="M258" i="19"/>
  <c r="M118" i="19" s="1"/>
  <c r="N211" i="19"/>
  <c r="N210" i="19"/>
  <c r="O7" i="19"/>
  <c r="N8" i="19"/>
  <c r="N252" i="19"/>
  <c r="N229" i="19"/>
  <c r="N227" i="19"/>
  <c r="N233" i="19"/>
  <c r="N232" i="19"/>
  <c r="N228" i="19"/>
  <c r="N231" i="19"/>
  <c r="N89" i="19"/>
  <c r="N87" i="19"/>
  <c r="N88" i="19"/>
  <c r="N230" i="19"/>
  <c r="N234" i="19"/>
  <c r="L203" i="19"/>
  <c r="M95" i="19"/>
  <c r="L201" i="19"/>
  <c r="M93" i="19"/>
  <c r="J58" i="19"/>
  <c r="J60" i="19"/>
  <c r="J59" i="19"/>
  <c r="J56" i="19"/>
  <c r="J57" i="19"/>
  <c r="K54" i="19"/>
  <c r="L53" i="19"/>
  <c r="K54" i="18"/>
  <c r="K70" i="18"/>
  <c r="L69" i="18"/>
  <c r="M211" i="18"/>
  <c r="M210" i="18"/>
  <c r="M8" i="18"/>
  <c r="N7" i="18"/>
  <c r="M232" i="18"/>
  <c r="M252" i="18"/>
  <c r="M227" i="18"/>
  <c r="M229" i="18"/>
  <c r="M228" i="18"/>
  <c r="M233" i="18"/>
  <c r="M231" i="18"/>
  <c r="M234" i="18"/>
  <c r="M230" i="18"/>
  <c r="M89" i="18"/>
  <c r="M88" i="18"/>
  <c r="M87" i="18"/>
  <c r="L203" i="18"/>
  <c r="M95" i="18"/>
  <c r="T84" i="18"/>
  <c r="S49" i="18"/>
  <c r="S45" i="18"/>
  <c r="S46" i="18"/>
  <c r="R214" i="18"/>
  <c r="R213" i="18"/>
  <c r="R212" i="18"/>
  <c r="L204" i="18"/>
  <c r="M96" i="18"/>
  <c r="L216" i="18"/>
  <c r="L224" i="18" s="1"/>
  <c r="L67" i="18"/>
  <c r="L68" i="18" s="1"/>
  <c r="L62" i="18"/>
  <c r="L63" i="18" s="1"/>
  <c r="L52" i="18"/>
  <c r="L53" i="18" s="1"/>
  <c r="M36" i="18"/>
  <c r="L39" i="18"/>
  <c r="L24" i="18" s="1"/>
  <c r="J65" i="18"/>
  <c r="K64" i="18"/>
  <c r="L320" i="18"/>
  <c r="L180" i="18" s="1"/>
  <c r="L315" i="18"/>
  <c r="L175" i="18" s="1"/>
  <c r="L316" i="18"/>
  <c r="L176" i="18" s="1"/>
  <c r="L310" i="18"/>
  <c r="L170" i="18" s="1"/>
  <c r="L298" i="18"/>
  <c r="L158" i="18" s="1"/>
  <c r="L293" i="18"/>
  <c r="L153" i="18" s="1"/>
  <c r="L286" i="18"/>
  <c r="L146" i="18" s="1"/>
  <c r="L321" i="18"/>
  <c r="L181" i="18" s="1"/>
  <c r="L303" i="18"/>
  <c r="L163" i="18" s="1"/>
  <c r="L304" i="18"/>
  <c r="L164" i="18" s="1"/>
  <c r="L299" i="18"/>
  <c r="L159" i="18" s="1"/>
  <c r="L294" i="18"/>
  <c r="L154" i="18" s="1"/>
  <c r="L287" i="18"/>
  <c r="L147" i="18" s="1"/>
  <c r="L282" i="18"/>
  <c r="L142" i="18" s="1"/>
  <c r="L277" i="18"/>
  <c r="L137" i="18" s="1"/>
  <c r="L311" i="18"/>
  <c r="L171" i="18" s="1"/>
  <c r="L281" i="18"/>
  <c r="L141" i="18" s="1"/>
  <c r="L276" i="18"/>
  <c r="L136" i="18" s="1"/>
  <c r="L270" i="18"/>
  <c r="L130" i="18" s="1"/>
  <c r="L265" i="18"/>
  <c r="L125" i="18" s="1"/>
  <c r="L264" i="18"/>
  <c r="L124" i="18" s="1"/>
  <c r="L260" i="18"/>
  <c r="L120" i="18" s="1"/>
  <c r="L259" i="18"/>
  <c r="L119" i="18" s="1"/>
  <c r="L269" i="18"/>
  <c r="L129" i="18" s="1"/>
  <c r="L200" i="18"/>
  <c r="M92" i="18"/>
  <c r="L322" i="18"/>
  <c r="L182" i="18" s="1"/>
  <c r="L317" i="18"/>
  <c r="L177" i="18" s="1"/>
  <c r="L300" i="18"/>
  <c r="L160" i="18" s="1"/>
  <c r="L312" i="18"/>
  <c r="L172" i="18" s="1"/>
  <c r="L305" i="18"/>
  <c r="L165" i="18" s="1"/>
  <c r="L288" i="18"/>
  <c r="L148" i="18" s="1"/>
  <c r="L271" i="18"/>
  <c r="L131" i="18" s="1"/>
  <c r="L278" i="18"/>
  <c r="L138" i="18" s="1"/>
  <c r="L283" i="18"/>
  <c r="L143" i="18" s="1"/>
  <c r="L266" i="18"/>
  <c r="L126" i="18" s="1"/>
  <c r="L295" i="18"/>
  <c r="L155" i="18" s="1"/>
  <c r="L261" i="18"/>
  <c r="L121" i="18" s="1"/>
  <c r="L207" i="18"/>
  <c r="M99" i="18"/>
  <c r="L201" i="18"/>
  <c r="M93" i="18"/>
  <c r="L309" i="18"/>
  <c r="L169" i="18" s="1"/>
  <c r="L302" i="18"/>
  <c r="L162" i="18" s="1"/>
  <c r="L314" i="18"/>
  <c r="L174" i="18" s="1"/>
  <c r="L319" i="18"/>
  <c r="L179" i="18" s="1"/>
  <c r="L292" i="18"/>
  <c r="L152" i="18" s="1"/>
  <c r="L285" i="18"/>
  <c r="L145" i="18" s="1"/>
  <c r="L280" i="18"/>
  <c r="L140" i="18" s="1"/>
  <c r="L275" i="18"/>
  <c r="L135" i="18" s="1"/>
  <c r="L297" i="18"/>
  <c r="L157" i="18" s="1"/>
  <c r="L263" i="18"/>
  <c r="L123" i="18" s="1"/>
  <c r="L268" i="18"/>
  <c r="L128" i="18" s="1"/>
  <c r="L258" i="18"/>
  <c r="L118" i="18" s="1"/>
  <c r="L76" i="18"/>
  <c r="L75" i="18"/>
  <c r="L77" i="18"/>
  <c r="J58" i="18"/>
  <c r="J59" i="18"/>
  <c r="J60" i="18"/>
  <c r="J57" i="18"/>
  <c r="J56" i="18"/>
  <c r="L206" i="18"/>
  <c r="M98" i="18"/>
  <c r="K24" i="18"/>
  <c r="K205" i="18"/>
  <c r="K15" i="18" s="1"/>
  <c r="L97" i="18"/>
  <c r="L202" i="18"/>
  <c r="M94" i="18"/>
  <c r="L26" i="18"/>
  <c r="AE92" i="16"/>
  <c r="AD200" i="16"/>
  <c r="AE95" i="16"/>
  <c r="AD203" i="16"/>
  <c r="AE98" i="16"/>
  <c r="AD206" i="16"/>
  <c r="AE93" i="16"/>
  <c r="AD201" i="16"/>
  <c r="AF97" i="16"/>
  <c r="AE205" i="16"/>
  <c r="AG8" i="16"/>
  <c r="AH7" i="16"/>
  <c r="M62" i="16" l="1"/>
  <c r="M52" i="16"/>
  <c r="M216" i="16"/>
  <c r="N36" i="16"/>
  <c r="L70" i="19"/>
  <c r="K58" i="19"/>
  <c r="K59" i="19"/>
  <c r="K60" i="19"/>
  <c r="K57" i="19"/>
  <c r="K56" i="19"/>
  <c r="N319" i="19"/>
  <c r="N179" i="19" s="1"/>
  <c r="N314" i="19"/>
  <c r="N174" i="19" s="1"/>
  <c r="N309" i="19"/>
  <c r="N169" i="19" s="1"/>
  <c r="N302" i="19"/>
  <c r="N162" i="19" s="1"/>
  <c r="N297" i="19"/>
  <c r="N157" i="19" s="1"/>
  <c r="N292" i="19"/>
  <c r="N152" i="19" s="1"/>
  <c r="N285" i="19"/>
  <c r="N145" i="19" s="1"/>
  <c r="N280" i="19"/>
  <c r="N140" i="19" s="1"/>
  <c r="N275" i="19"/>
  <c r="N135" i="19" s="1"/>
  <c r="N268" i="19"/>
  <c r="N128" i="19" s="1"/>
  <c r="N263" i="19"/>
  <c r="N123" i="19" s="1"/>
  <c r="N258" i="19"/>
  <c r="N118" i="19" s="1"/>
  <c r="K65" i="19"/>
  <c r="L64" i="19"/>
  <c r="M216" i="19"/>
  <c r="M224" i="19" s="1"/>
  <c r="M67" i="19"/>
  <c r="M68" i="19" s="1"/>
  <c r="M69" i="19" s="1"/>
  <c r="M62" i="19"/>
  <c r="M63" i="19" s="1"/>
  <c r="M52" i="19"/>
  <c r="N36" i="19"/>
  <c r="M39" i="19"/>
  <c r="M24" i="19" s="1"/>
  <c r="M203" i="19"/>
  <c r="N95" i="19"/>
  <c r="S212" i="19"/>
  <c r="S214" i="19"/>
  <c r="S213" i="19"/>
  <c r="O210" i="19"/>
  <c r="O211" i="19"/>
  <c r="P7" i="19"/>
  <c r="O8" i="19"/>
  <c r="O232" i="19"/>
  <c r="O229" i="19"/>
  <c r="O228" i="19"/>
  <c r="O233" i="19"/>
  <c r="O252" i="19"/>
  <c r="O227" i="19"/>
  <c r="O89" i="19"/>
  <c r="O87" i="19"/>
  <c r="O88" i="19"/>
  <c r="O234" i="19"/>
  <c r="O231" i="19"/>
  <c r="O230" i="19"/>
  <c r="L205" i="19"/>
  <c r="L15" i="19" s="1"/>
  <c r="M97" i="19"/>
  <c r="U84" i="19"/>
  <c r="T46" i="19"/>
  <c r="T49" i="19"/>
  <c r="T45" i="19"/>
  <c r="M207" i="19"/>
  <c r="N99" i="19"/>
  <c r="M200" i="19"/>
  <c r="N92" i="19"/>
  <c r="M204" i="19"/>
  <c r="N96" i="19"/>
  <c r="N320" i="19"/>
  <c r="N180" i="19" s="1"/>
  <c r="N315" i="19"/>
  <c r="N175" i="19" s="1"/>
  <c r="N310" i="19"/>
  <c r="N170" i="19" s="1"/>
  <c r="N311" i="19"/>
  <c r="N171" i="19" s="1"/>
  <c r="N304" i="19"/>
  <c r="N164" i="19" s="1"/>
  <c r="N299" i="19"/>
  <c r="N159" i="19" s="1"/>
  <c r="N294" i="19"/>
  <c r="N154" i="19" s="1"/>
  <c r="N303" i="19"/>
  <c r="N163" i="19" s="1"/>
  <c r="N298" i="19"/>
  <c r="N158" i="19" s="1"/>
  <c r="N293" i="19"/>
  <c r="N153" i="19" s="1"/>
  <c r="N321" i="19"/>
  <c r="N181" i="19" s="1"/>
  <c r="N316" i="19"/>
  <c r="N176" i="19" s="1"/>
  <c r="N286" i="19"/>
  <c r="N146" i="19" s="1"/>
  <c r="N281" i="19"/>
  <c r="N141" i="19" s="1"/>
  <c r="N287" i="19"/>
  <c r="N147" i="19" s="1"/>
  <c r="N277" i="19"/>
  <c r="N137" i="19" s="1"/>
  <c r="N270" i="19"/>
  <c r="N130" i="19" s="1"/>
  <c r="N265" i="19"/>
  <c r="N125" i="19" s="1"/>
  <c r="N282" i="19"/>
  <c r="N142" i="19" s="1"/>
  <c r="N259" i="19"/>
  <c r="N119" i="19" s="1"/>
  <c r="N276" i="19"/>
  <c r="N136" i="19" s="1"/>
  <c r="N269" i="19"/>
  <c r="N129" i="19" s="1"/>
  <c r="N260" i="19"/>
  <c r="N120" i="19" s="1"/>
  <c r="N264" i="19"/>
  <c r="N124" i="19" s="1"/>
  <c r="M206" i="19"/>
  <c r="N98" i="19"/>
  <c r="L54" i="19"/>
  <c r="M53" i="19"/>
  <c r="M201" i="19"/>
  <c r="N93" i="19"/>
  <c r="N322" i="19"/>
  <c r="N182" i="19" s="1"/>
  <c r="N300" i="19"/>
  <c r="N160" i="19" s="1"/>
  <c r="N295" i="19"/>
  <c r="N155" i="19" s="1"/>
  <c r="N317" i="19"/>
  <c r="N177" i="19" s="1"/>
  <c r="N312" i="19"/>
  <c r="N172" i="19" s="1"/>
  <c r="N305" i="19"/>
  <c r="N165" i="19" s="1"/>
  <c r="N288" i="19"/>
  <c r="N148" i="19" s="1"/>
  <c r="N283" i="19"/>
  <c r="N143" i="19" s="1"/>
  <c r="N278" i="19"/>
  <c r="N138" i="19" s="1"/>
  <c r="N271" i="19"/>
  <c r="N131" i="19" s="1"/>
  <c r="N261" i="19"/>
  <c r="N121" i="19" s="1"/>
  <c r="N266" i="19"/>
  <c r="N126" i="19" s="1"/>
  <c r="N77" i="19"/>
  <c r="N76" i="19"/>
  <c r="N75" i="19"/>
  <c r="M202" i="19"/>
  <c r="N94" i="19"/>
  <c r="L54" i="18"/>
  <c r="M203" i="18"/>
  <c r="N95" i="18"/>
  <c r="M206" i="18"/>
  <c r="N98" i="18"/>
  <c r="M207" i="18"/>
  <c r="N99" i="18"/>
  <c r="N94" i="18"/>
  <c r="M202" i="18"/>
  <c r="M322" i="18"/>
  <c r="M182" i="18" s="1"/>
  <c r="M317" i="18"/>
  <c r="M177" i="18" s="1"/>
  <c r="M312" i="18"/>
  <c r="M172" i="18" s="1"/>
  <c r="M305" i="18"/>
  <c r="M165" i="18" s="1"/>
  <c r="M300" i="18"/>
  <c r="M160" i="18" s="1"/>
  <c r="M288" i="18"/>
  <c r="M148" i="18" s="1"/>
  <c r="M295" i="18"/>
  <c r="M155" i="18" s="1"/>
  <c r="M278" i="18"/>
  <c r="M138" i="18" s="1"/>
  <c r="M283" i="18"/>
  <c r="M143" i="18" s="1"/>
  <c r="M266" i="18"/>
  <c r="M126" i="18" s="1"/>
  <c r="M261" i="18"/>
  <c r="M121" i="18" s="1"/>
  <c r="M271" i="18"/>
  <c r="M131" i="18" s="1"/>
  <c r="K65" i="18"/>
  <c r="L64" i="18"/>
  <c r="M320" i="18"/>
  <c r="M180" i="18" s="1"/>
  <c r="M315" i="18"/>
  <c r="M175" i="18" s="1"/>
  <c r="M310" i="18"/>
  <c r="M170" i="18" s="1"/>
  <c r="M316" i="18"/>
  <c r="M176" i="18" s="1"/>
  <c r="M321" i="18"/>
  <c r="M181" i="18" s="1"/>
  <c r="M311" i="18"/>
  <c r="M171" i="18" s="1"/>
  <c r="M304" i="18"/>
  <c r="M164" i="18" s="1"/>
  <c r="M303" i="18"/>
  <c r="M163" i="18" s="1"/>
  <c r="M294" i="18"/>
  <c r="M154" i="18" s="1"/>
  <c r="M287" i="18"/>
  <c r="M147" i="18" s="1"/>
  <c r="M293" i="18"/>
  <c r="M153" i="18" s="1"/>
  <c r="M282" i="18"/>
  <c r="M142" i="18" s="1"/>
  <c r="M277" i="18"/>
  <c r="M137" i="18" s="1"/>
  <c r="M298" i="18"/>
  <c r="M158" i="18" s="1"/>
  <c r="M286" i="18"/>
  <c r="M146" i="18" s="1"/>
  <c r="M270" i="18"/>
  <c r="M130" i="18" s="1"/>
  <c r="M265" i="18"/>
  <c r="M125" i="18" s="1"/>
  <c r="M276" i="18"/>
  <c r="M136" i="18" s="1"/>
  <c r="M269" i="18"/>
  <c r="M129" i="18" s="1"/>
  <c r="M264" i="18"/>
  <c r="M124" i="18" s="1"/>
  <c r="M299" i="18"/>
  <c r="M159" i="18" s="1"/>
  <c r="M281" i="18"/>
  <c r="M141" i="18" s="1"/>
  <c r="M259" i="18"/>
  <c r="M119" i="18" s="1"/>
  <c r="M260" i="18"/>
  <c r="M120" i="18" s="1"/>
  <c r="M302" i="18"/>
  <c r="M162" i="18" s="1"/>
  <c r="M314" i="18"/>
  <c r="M174" i="18" s="1"/>
  <c r="M319" i="18"/>
  <c r="M179" i="18" s="1"/>
  <c r="M309" i="18"/>
  <c r="M169" i="18" s="1"/>
  <c r="M297" i="18"/>
  <c r="M157" i="18" s="1"/>
  <c r="M292" i="18"/>
  <c r="M152" i="18" s="1"/>
  <c r="M280" i="18"/>
  <c r="M140" i="18" s="1"/>
  <c r="M285" i="18"/>
  <c r="M145" i="18" s="1"/>
  <c r="M258" i="18"/>
  <c r="M118" i="18" s="1"/>
  <c r="M263" i="18"/>
  <c r="M123" i="18" s="1"/>
  <c r="M275" i="18"/>
  <c r="M135" i="18" s="1"/>
  <c r="M268" i="18"/>
  <c r="M128" i="18" s="1"/>
  <c r="M76" i="18"/>
  <c r="M75" i="18"/>
  <c r="M77" i="18"/>
  <c r="L70" i="18"/>
  <c r="L205" i="18"/>
  <c r="L15" i="18" s="1"/>
  <c r="M97" i="18"/>
  <c r="M204" i="18"/>
  <c r="N96" i="18"/>
  <c r="S214" i="18"/>
  <c r="S213" i="18"/>
  <c r="S212" i="18"/>
  <c r="M201" i="18"/>
  <c r="N93" i="18"/>
  <c r="M200" i="18"/>
  <c r="N92" i="18"/>
  <c r="M216" i="18"/>
  <c r="M224" i="18" s="1"/>
  <c r="M67" i="18"/>
  <c r="M68" i="18" s="1"/>
  <c r="M69" i="18" s="1"/>
  <c r="M62" i="18"/>
  <c r="M63" i="18" s="1"/>
  <c r="M52" i="18"/>
  <c r="M53" i="18" s="1"/>
  <c r="M39" i="18"/>
  <c r="M26" i="18" s="1"/>
  <c r="N36" i="18"/>
  <c r="M24" i="18"/>
  <c r="U84" i="18"/>
  <c r="T46" i="18"/>
  <c r="T49" i="18"/>
  <c r="T45" i="18"/>
  <c r="N211" i="18"/>
  <c r="N210" i="18"/>
  <c r="O7" i="18"/>
  <c r="N8" i="18"/>
  <c r="N232" i="18"/>
  <c r="N233" i="18"/>
  <c r="N227" i="18"/>
  <c r="N229" i="18"/>
  <c r="N228" i="18"/>
  <c r="N252" i="18"/>
  <c r="N234" i="18"/>
  <c r="N231" i="18"/>
  <c r="N230" i="18"/>
  <c r="N89" i="18"/>
  <c r="N87" i="18"/>
  <c r="N88" i="18"/>
  <c r="K59" i="18"/>
  <c r="K60" i="18"/>
  <c r="K58" i="18"/>
  <c r="K56" i="18"/>
  <c r="K57" i="18"/>
  <c r="AF98" i="16"/>
  <c r="AE206" i="16"/>
  <c r="AF95" i="16"/>
  <c r="AE203" i="16"/>
  <c r="AF93" i="16"/>
  <c r="AE201" i="16"/>
  <c r="AE200" i="16"/>
  <c r="AF92" i="16"/>
  <c r="AG97" i="16"/>
  <c r="AF205" i="16"/>
  <c r="AH8" i="16"/>
  <c r="AI7" i="16"/>
  <c r="N62" i="16" l="1"/>
  <c r="N52" i="16"/>
  <c r="N216" i="16"/>
  <c r="O36" i="16"/>
  <c r="N96" i="16"/>
  <c r="O96" i="16" s="1"/>
  <c r="N94" i="16"/>
  <c r="O94" i="16" s="1"/>
  <c r="N99" i="16"/>
  <c r="O99" i="16" s="1"/>
  <c r="M70" i="19"/>
  <c r="N203" i="19"/>
  <c r="O95" i="19"/>
  <c r="N204" i="19"/>
  <c r="N201" i="19"/>
  <c r="O93" i="19"/>
  <c r="T214" i="19"/>
  <c r="T213" i="19"/>
  <c r="T212" i="19"/>
  <c r="O77" i="19"/>
  <c r="O76" i="19"/>
  <c r="O75" i="19"/>
  <c r="M26" i="19"/>
  <c r="L65" i="19"/>
  <c r="M64" i="19"/>
  <c r="O319" i="19"/>
  <c r="O179" i="19" s="1"/>
  <c r="O314" i="19"/>
  <c r="O174" i="19" s="1"/>
  <c r="O309" i="19"/>
  <c r="O169" i="19" s="1"/>
  <c r="O297" i="19"/>
  <c r="O157" i="19" s="1"/>
  <c r="O292" i="19"/>
  <c r="O152" i="19" s="1"/>
  <c r="O285" i="19"/>
  <c r="O145" i="19" s="1"/>
  <c r="O280" i="19"/>
  <c r="O140" i="19" s="1"/>
  <c r="O302" i="19"/>
  <c r="O162" i="19" s="1"/>
  <c r="O275" i="19"/>
  <c r="O135" i="19" s="1"/>
  <c r="O268" i="19"/>
  <c r="O128" i="19" s="1"/>
  <c r="O263" i="19"/>
  <c r="O123" i="19" s="1"/>
  <c r="O258" i="19"/>
  <c r="O118" i="19" s="1"/>
  <c r="M205" i="19"/>
  <c r="M15" i="19" s="1"/>
  <c r="N97" i="19"/>
  <c r="M54" i="19"/>
  <c r="N200" i="19"/>
  <c r="O92" i="19"/>
  <c r="V84" i="19"/>
  <c r="U46" i="19"/>
  <c r="U49" i="19"/>
  <c r="U45" i="19"/>
  <c r="L60" i="19"/>
  <c r="L58" i="19"/>
  <c r="L59" i="19"/>
  <c r="L57" i="19"/>
  <c r="L56" i="19"/>
  <c r="N216" i="19"/>
  <c r="N224" i="19" s="1"/>
  <c r="N52" i="19"/>
  <c r="N53" i="19" s="1"/>
  <c r="N24" i="19"/>
  <c r="N67" i="19"/>
  <c r="N68" i="19" s="1"/>
  <c r="N69" i="19" s="1"/>
  <c r="N39" i="19"/>
  <c r="N26" i="19" s="1"/>
  <c r="N62" i="19"/>
  <c r="N63" i="19" s="1"/>
  <c r="O36" i="19"/>
  <c r="O96" i="19" s="1"/>
  <c r="N206" i="19"/>
  <c r="O98" i="19"/>
  <c r="O320" i="19"/>
  <c r="O180" i="19" s="1"/>
  <c r="O315" i="19"/>
  <c r="O175" i="19" s="1"/>
  <c r="O310" i="19"/>
  <c r="O170" i="19" s="1"/>
  <c r="O321" i="19"/>
  <c r="O181" i="19" s="1"/>
  <c r="O316" i="19"/>
  <c r="O176" i="19" s="1"/>
  <c r="O311" i="19"/>
  <c r="O171" i="19" s="1"/>
  <c r="O303" i="19"/>
  <c r="O163" i="19" s="1"/>
  <c r="O298" i="19"/>
  <c r="O158" i="19" s="1"/>
  <c r="O293" i="19"/>
  <c r="O153" i="19" s="1"/>
  <c r="O304" i="19"/>
  <c r="O164" i="19" s="1"/>
  <c r="O286" i="19"/>
  <c r="O146" i="19" s="1"/>
  <c r="O281" i="19"/>
  <c r="O141" i="19" s="1"/>
  <c r="O299" i="19"/>
  <c r="O159" i="19" s="1"/>
  <c r="O294" i="19"/>
  <c r="O154" i="19" s="1"/>
  <c r="O287" i="19"/>
  <c r="O147" i="19" s="1"/>
  <c r="O277" i="19"/>
  <c r="O137" i="19" s="1"/>
  <c r="O270" i="19"/>
  <c r="O130" i="19" s="1"/>
  <c r="O265" i="19"/>
  <c r="O125" i="19" s="1"/>
  <c r="O276" i="19"/>
  <c r="O136" i="19" s="1"/>
  <c r="O269" i="19"/>
  <c r="O129" i="19" s="1"/>
  <c r="O264" i="19"/>
  <c r="O124" i="19" s="1"/>
  <c r="O282" i="19"/>
  <c r="O142" i="19" s="1"/>
  <c r="O259" i="19"/>
  <c r="O119" i="19" s="1"/>
  <c r="O260" i="19"/>
  <c r="O120" i="19" s="1"/>
  <c r="P8" i="19"/>
  <c r="Q7" i="19"/>
  <c r="P233" i="19"/>
  <c r="P211" i="19"/>
  <c r="P228" i="19"/>
  <c r="P229" i="19"/>
  <c r="P210" i="19"/>
  <c r="P232" i="19"/>
  <c r="P227" i="19"/>
  <c r="P252" i="19"/>
  <c r="P89" i="19"/>
  <c r="P87" i="19"/>
  <c r="P88" i="19"/>
  <c r="P234" i="19"/>
  <c r="P231" i="19"/>
  <c r="P230" i="19"/>
  <c r="N202" i="19"/>
  <c r="N207" i="19"/>
  <c r="O99" i="19"/>
  <c r="O322" i="19"/>
  <c r="O182" i="19" s="1"/>
  <c r="O317" i="19"/>
  <c r="O177" i="19" s="1"/>
  <c r="O312" i="19"/>
  <c r="O172" i="19" s="1"/>
  <c r="O305" i="19"/>
  <c r="O165" i="19" s="1"/>
  <c r="O300" i="19"/>
  <c r="O160" i="19" s="1"/>
  <c r="O295" i="19"/>
  <c r="O155" i="19" s="1"/>
  <c r="O288" i="19"/>
  <c r="O148" i="19" s="1"/>
  <c r="O271" i="19"/>
  <c r="O131" i="19" s="1"/>
  <c r="O266" i="19"/>
  <c r="O126" i="19" s="1"/>
  <c r="O283" i="19"/>
  <c r="O143" i="19" s="1"/>
  <c r="O278" i="19"/>
  <c r="O138" i="19" s="1"/>
  <c r="O261" i="19"/>
  <c r="O121" i="19" s="1"/>
  <c r="M54" i="18"/>
  <c r="M70" i="18"/>
  <c r="T213" i="18"/>
  <c r="T212" i="18"/>
  <c r="T214" i="18"/>
  <c r="N206" i="18"/>
  <c r="O98" i="18"/>
  <c r="V84" i="18"/>
  <c r="U46" i="18"/>
  <c r="U49" i="18"/>
  <c r="U45" i="18"/>
  <c r="N200" i="18"/>
  <c r="O92" i="18"/>
  <c r="M64" i="18"/>
  <c r="L65" i="18"/>
  <c r="N203" i="18"/>
  <c r="O95" i="18"/>
  <c r="N204" i="18"/>
  <c r="O96" i="18"/>
  <c r="N202" i="18"/>
  <c r="O94" i="18"/>
  <c r="N319" i="18"/>
  <c r="N179" i="18" s="1"/>
  <c r="N314" i="18"/>
  <c r="N174" i="18" s="1"/>
  <c r="N309" i="18"/>
  <c r="N169" i="18" s="1"/>
  <c r="N297" i="18"/>
  <c r="N157" i="18" s="1"/>
  <c r="N292" i="18"/>
  <c r="N152" i="18" s="1"/>
  <c r="N302" i="18"/>
  <c r="N162" i="18" s="1"/>
  <c r="N285" i="18"/>
  <c r="N145" i="18" s="1"/>
  <c r="N280" i="18"/>
  <c r="N140" i="18" s="1"/>
  <c r="N263" i="18"/>
  <c r="N123" i="18" s="1"/>
  <c r="N268" i="18"/>
  <c r="N128" i="18" s="1"/>
  <c r="N275" i="18"/>
  <c r="N135" i="18" s="1"/>
  <c r="N258" i="18"/>
  <c r="N118" i="18" s="1"/>
  <c r="N75" i="18"/>
  <c r="N77" i="18"/>
  <c r="N76" i="18"/>
  <c r="O211" i="18"/>
  <c r="O210" i="18"/>
  <c r="O8" i="18"/>
  <c r="P7" i="18"/>
  <c r="O233" i="18"/>
  <c r="O252" i="18"/>
  <c r="O229" i="18"/>
  <c r="O228" i="18"/>
  <c r="O227" i="18"/>
  <c r="O232" i="18"/>
  <c r="O87" i="18"/>
  <c r="O234" i="18"/>
  <c r="O89" i="18"/>
  <c r="O230" i="18"/>
  <c r="O88" i="18"/>
  <c r="O231" i="18"/>
  <c r="N216" i="18"/>
  <c r="N224" i="18" s="1"/>
  <c r="N67" i="18"/>
  <c r="N68" i="18" s="1"/>
  <c r="N69" i="18" s="1"/>
  <c r="N62" i="18"/>
  <c r="N63" i="18" s="1"/>
  <c r="N52" i="18"/>
  <c r="N53" i="18" s="1"/>
  <c r="N39" i="18"/>
  <c r="N26" i="18" s="1"/>
  <c r="O36" i="18"/>
  <c r="N24" i="18"/>
  <c r="N201" i="18"/>
  <c r="O93" i="18"/>
  <c r="M205" i="18"/>
  <c r="M15" i="18" s="1"/>
  <c r="N97" i="18"/>
  <c r="N321" i="18"/>
  <c r="N181" i="18" s="1"/>
  <c r="N316" i="18"/>
  <c r="N176" i="18" s="1"/>
  <c r="N310" i="18"/>
  <c r="N170" i="18" s="1"/>
  <c r="N315" i="18"/>
  <c r="N175" i="18" s="1"/>
  <c r="N311" i="18"/>
  <c r="N171" i="18" s="1"/>
  <c r="N304" i="18"/>
  <c r="N164" i="18" s="1"/>
  <c r="N299" i="18"/>
  <c r="N159" i="18" s="1"/>
  <c r="N320" i="18"/>
  <c r="N180" i="18" s="1"/>
  <c r="N303" i="18"/>
  <c r="N163" i="18" s="1"/>
  <c r="N298" i="18"/>
  <c r="N158" i="18" s="1"/>
  <c r="N293" i="18"/>
  <c r="N153" i="18" s="1"/>
  <c r="N286" i="18"/>
  <c r="N146" i="18" s="1"/>
  <c r="N281" i="18"/>
  <c r="N141" i="18" s="1"/>
  <c r="N276" i="18"/>
  <c r="N136" i="18" s="1"/>
  <c r="N287" i="18"/>
  <c r="N147" i="18" s="1"/>
  <c r="N270" i="18"/>
  <c r="N130" i="18" s="1"/>
  <c r="N277" i="18"/>
  <c r="N137" i="18" s="1"/>
  <c r="N294" i="18"/>
  <c r="N154" i="18" s="1"/>
  <c r="N282" i="18"/>
  <c r="N142" i="18" s="1"/>
  <c r="N260" i="18"/>
  <c r="N120" i="18" s="1"/>
  <c r="N259" i="18"/>
  <c r="N119" i="18" s="1"/>
  <c r="N265" i="18"/>
  <c r="N125" i="18" s="1"/>
  <c r="N269" i="18"/>
  <c r="N129" i="18" s="1"/>
  <c r="N264" i="18"/>
  <c r="N124" i="18" s="1"/>
  <c r="N207" i="18"/>
  <c r="O99" i="18"/>
  <c r="L60" i="18"/>
  <c r="L58" i="18"/>
  <c r="L59" i="18"/>
  <c r="L56" i="18"/>
  <c r="L57" i="18"/>
  <c r="N300" i="18"/>
  <c r="N160" i="18" s="1"/>
  <c r="N322" i="18"/>
  <c r="N182" i="18" s="1"/>
  <c r="N305" i="18"/>
  <c r="N165" i="18" s="1"/>
  <c r="N312" i="18"/>
  <c r="N172" i="18" s="1"/>
  <c r="N288" i="18"/>
  <c r="N148" i="18" s="1"/>
  <c r="N283" i="18"/>
  <c r="N143" i="18" s="1"/>
  <c r="N278" i="18"/>
  <c r="N138" i="18" s="1"/>
  <c r="N317" i="18"/>
  <c r="N177" i="18" s="1"/>
  <c r="N295" i="18"/>
  <c r="N155" i="18" s="1"/>
  <c r="N266" i="18"/>
  <c r="N126" i="18" s="1"/>
  <c r="N271" i="18"/>
  <c r="N131" i="18" s="1"/>
  <c r="N261" i="18"/>
  <c r="N121" i="18" s="1"/>
  <c r="AF206" i="16"/>
  <c r="AG98" i="16"/>
  <c r="AG93" i="16"/>
  <c r="AF201" i="16"/>
  <c r="AG92" i="16"/>
  <c r="AF200" i="16"/>
  <c r="AG95" i="16"/>
  <c r="AF203" i="16"/>
  <c r="AH97" i="16"/>
  <c r="AG205" i="16"/>
  <c r="AI8" i="16"/>
  <c r="AJ7" i="16"/>
  <c r="O52" i="16" l="1"/>
  <c r="O62" i="16"/>
  <c r="P36" i="16"/>
  <c r="O216" i="16"/>
  <c r="O94" i="19"/>
  <c r="N70" i="19"/>
  <c r="N54" i="19"/>
  <c r="O206" i="19"/>
  <c r="P98" i="19"/>
  <c r="O204" i="19"/>
  <c r="O200" i="19"/>
  <c r="P92" i="19"/>
  <c r="P311" i="19"/>
  <c r="P171" i="19" s="1"/>
  <c r="P304" i="19"/>
  <c r="P164" i="19" s="1"/>
  <c r="P299" i="19"/>
  <c r="P159" i="19" s="1"/>
  <c r="P294" i="19"/>
  <c r="P154" i="19" s="1"/>
  <c r="P320" i="19"/>
  <c r="P180" i="19" s="1"/>
  <c r="P303" i="19"/>
  <c r="P163" i="19" s="1"/>
  <c r="P298" i="19"/>
  <c r="P158" i="19" s="1"/>
  <c r="P293" i="19"/>
  <c r="P153" i="19" s="1"/>
  <c r="P315" i="19"/>
  <c r="P175" i="19" s="1"/>
  <c r="P321" i="19"/>
  <c r="P181" i="19" s="1"/>
  <c r="P310" i="19"/>
  <c r="P170" i="19" s="1"/>
  <c r="P316" i="19"/>
  <c r="P176" i="19" s="1"/>
  <c r="P287" i="19"/>
  <c r="P147" i="19" s="1"/>
  <c r="P282" i="19"/>
  <c r="P142" i="19" s="1"/>
  <c r="P277" i="19"/>
  <c r="P137" i="19" s="1"/>
  <c r="P281" i="19"/>
  <c r="P141" i="19" s="1"/>
  <c r="P276" i="19"/>
  <c r="P136" i="19" s="1"/>
  <c r="P269" i="19"/>
  <c r="P129" i="19" s="1"/>
  <c r="P264" i="19"/>
  <c r="P124" i="19" s="1"/>
  <c r="P286" i="19"/>
  <c r="P146" i="19" s="1"/>
  <c r="P270" i="19"/>
  <c r="P130" i="19" s="1"/>
  <c r="P265" i="19"/>
  <c r="P125" i="19" s="1"/>
  <c r="P260" i="19"/>
  <c r="P120" i="19" s="1"/>
  <c r="P259" i="19"/>
  <c r="P119" i="19" s="1"/>
  <c r="M59" i="19"/>
  <c r="M58" i="19"/>
  <c r="M60" i="19"/>
  <c r="M56" i="19"/>
  <c r="M57" i="19"/>
  <c r="O203" i="19"/>
  <c r="P95" i="19"/>
  <c r="O207" i="19"/>
  <c r="M65" i="19"/>
  <c r="N64" i="19"/>
  <c r="P319" i="19"/>
  <c r="P179" i="19" s="1"/>
  <c r="P314" i="19"/>
  <c r="P174" i="19" s="1"/>
  <c r="P309" i="19"/>
  <c r="P169" i="19" s="1"/>
  <c r="P302" i="19"/>
  <c r="P162" i="19" s="1"/>
  <c r="P297" i="19"/>
  <c r="P157" i="19" s="1"/>
  <c r="P292" i="19"/>
  <c r="P152" i="19" s="1"/>
  <c r="P285" i="19"/>
  <c r="P145" i="19" s="1"/>
  <c r="P280" i="19"/>
  <c r="P140" i="19" s="1"/>
  <c r="P263" i="19"/>
  <c r="P123" i="19" s="1"/>
  <c r="P258" i="19"/>
  <c r="P118" i="19" s="1"/>
  <c r="P268" i="19"/>
  <c r="P128" i="19" s="1"/>
  <c r="P275" i="19"/>
  <c r="P135" i="19" s="1"/>
  <c r="O216" i="19"/>
  <c r="O224" i="19" s="1"/>
  <c r="O67" i="19"/>
  <c r="O68" i="19" s="1"/>
  <c r="O69" i="19" s="1"/>
  <c r="O62" i="19"/>
  <c r="O63" i="19" s="1"/>
  <c r="O52" i="19"/>
  <c r="O53" i="19" s="1"/>
  <c r="O39" i="19"/>
  <c r="O24" i="19" s="1"/>
  <c r="P36" i="19"/>
  <c r="P99" i="19" s="1"/>
  <c r="O26" i="19"/>
  <c r="U214" i="19"/>
  <c r="U213" i="19"/>
  <c r="U212" i="19"/>
  <c r="O202" i="19"/>
  <c r="P94" i="19"/>
  <c r="P77" i="19"/>
  <c r="P76" i="19"/>
  <c r="P75" i="19"/>
  <c r="Q211" i="19"/>
  <c r="Q210" i="19"/>
  <c r="Q8" i="19"/>
  <c r="R7" i="19"/>
  <c r="Q227" i="19"/>
  <c r="Q232" i="19"/>
  <c r="Q228" i="19"/>
  <c r="Q252" i="19"/>
  <c r="Q229" i="19"/>
  <c r="Q233" i="19"/>
  <c r="Q89" i="19"/>
  <c r="Q87" i="19"/>
  <c r="Q88" i="19"/>
  <c r="Q234" i="19"/>
  <c r="Q231" i="19"/>
  <c r="Q230" i="19"/>
  <c r="N205" i="19"/>
  <c r="N15" i="19" s="1"/>
  <c r="O97" i="19"/>
  <c r="P322" i="19"/>
  <c r="P182" i="19" s="1"/>
  <c r="P317" i="19"/>
  <c r="P177" i="19" s="1"/>
  <c r="P312" i="19"/>
  <c r="P172" i="19" s="1"/>
  <c r="P305" i="19"/>
  <c r="P165" i="19" s="1"/>
  <c r="P300" i="19"/>
  <c r="P160" i="19" s="1"/>
  <c r="P295" i="19"/>
  <c r="P155" i="19" s="1"/>
  <c r="P288" i="19"/>
  <c r="P148" i="19" s="1"/>
  <c r="P283" i="19"/>
  <c r="P143" i="19" s="1"/>
  <c r="P278" i="19"/>
  <c r="P138" i="19" s="1"/>
  <c r="P271" i="19"/>
  <c r="P131" i="19" s="1"/>
  <c r="P266" i="19"/>
  <c r="P126" i="19" s="1"/>
  <c r="P261" i="19"/>
  <c r="P121" i="19" s="1"/>
  <c r="W84" i="19"/>
  <c r="V49" i="19"/>
  <c r="V45" i="19"/>
  <c r="V46" i="19"/>
  <c r="O201" i="19"/>
  <c r="P93" i="19"/>
  <c r="N54" i="18"/>
  <c r="N70" i="18"/>
  <c r="P8" i="18"/>
  <c r="Q7" i="18"/>
  <c r="P228" i="18"/>
  <c r="P211" i="18"/>
  <c r="P229" i="18"/>
  <c r="P232" i="18"/>
  <c r="P210" i="18"/>
  <c r="P252" i="18"/>
  <c r="P233" i="18"/>
  <c r="P227" i="18"/>
  <c r="P89" i="18"/>
  <c r="P87" i="18"/>
  <c r="P88" i="18"/>
  <c r="P230" i="18"/>
  <c r="P231" i="18"/>
  <c r="P234" i="18"/>
  <c r="O300" i="18"/>
  <c r="O160" i="18" s="1"/>
  <c r="O322" i="18"/>
  <c r="O182" i="18" s="1"/>
  <c r="O305" i="18"/>
  <c r="O165" i="18" s="1"/>
  <c r="O317" i="18"/>
  <c r="O177" i="18" s="1"/>
  <c r="O295" i="18"/>
  <c r="O155" i="18" s="1"/>
  <c r="O288" i="18"/>
  <c r="O148" i="18" s="1"/>
  <c r="O312" i="18"/>
  <c r="O172" i="18" s="1"/>
  <c r="O278" i="18"/>
  <c r="O138" i="18" s="1"/>
  <c r="O283" i="18"/>
  <c r="O143" i="18" s="1"/>
  <c r="O266" i="18"/>
  <c r="O126" i="18" s="1"/>
  <c r="O261" i="18"/>
  <c r="O121" i="18" s="1"/>
  <c r="O271" i="18"/>
  <c r="O131" i="18" s="1"/>
  <c r="O203" i="18"/>
  <c r="P95" i="18"/>
  <c r="W84" i="18"/>
  <c r="V46" i="18"/>
  <c r="V49" i="18"/>
  <c r="V45" i="18"/>
  <c r="O201" i="18"/>
  <c r="P93" i="18"/>
  <c r="O206" i="18"/>
  <c r="P98" i="18"/>
  <c r="N205" i="18"/>
  <c r="N15" i="18" s="1"/>
  <c r="O97" i="18"/>
  <c r="U213" i="18"/>
  <c r="U212" i="18"/>
  <c r="U214" i="18"/>
  <c r="O207" i="18"/>
  <c r="P99" i="18"/>
  <c r="M65" i="18"/>
  <c r="N64" i="18"/>
  <c r="O321" i="18"/>
  <c r="O181" i="18" s="1"/>
  <c r="O316" i="18"/>
  <c r="O176" i="18" s="1"/>
  <c r="O311" i="18"/>
  <c r="O171" i="18" s="1"/>
  <c r="O310" i="18"/>
  <c r="O170" i="18" s="1"/>
  <c r="O315" i="18"/>
  <c r="O175" i="18" s="1"/>
  <c r="O304" i="18"/>
  <c r="O164" i="18" s="1"/>
  <c r="O299" i="18"/>
  <c r="O159" i="18" s="1"/>
  <c r="O320" i="18"/>
  <c r="O180" i="18" s="1"/>
  <c r="O303" i="18"/>
  <c r="O163" i="18" s="1"/>
  <c r="O298" i="18"/>
  <c r="O158" i="18" s="1"/>
  <c r="O293" i="18"/>
  <c r="O153" i="18" s="1"/>
  <c r="O286" i="18"/>
  <c r="O146" i="18" s="1"/>
  <c r="O281" i="18"/>
  <c r="O141" i="18" s="1"/>
  <c r="O276" i="18"/>
  <c r="O136" i="18" s="1"/>
  <c r="O287" i="18"/>
  <c r="O147" i="18" s="1"/>
  <c r="O294" i="18"/>
  <c r="O154" i="18" s="1"/>
  <c r="O277" i="18"/>
  <c r="O137" i="18" s="1"/>
  <c r="O269" i="18"/>
  <c r="O129" i="18" s="1"/>
  <c r="O264" i="18"/>
  <c r="O124" i="18" s="1"/>
  <c r="O282" i="18"/>
  <c r="O142" i="18" s="1"/>
  <c r="O260" i="18"/>
  <c r="O120" i="18" s="1"/>
  <c r="O265" i="18"/>
  <c r="O125" i="18" s="1"/>
  <c r="O270" i="18"/>
  <c r="O130" i="18" s="1"/>
  <c r="O259" i="18"/>
  <c r="O119" i="18" s="1"/>
  <c r="O202" i="18"/>
  <c r="P94" i="18"/>
  <c r="O200" i="18"/>
  <c r="P92" i="18"/>
  <c r="O216" i="18"/>
  <c r="O224" i="18" s="1"/>
  <c r="O67" i="18"/>
  <c r="O68" i="18" s="1"/>
  <c r="O69" i="18" s="1"/>
  <c r="O62" i="18"/>
  <c r="O63" i="18" s="1"/>
  <c r="O52" i="18"/>
  <c r="O53" i="18" s="1"/>
  <c r="P36" i="18"/>
  <c r="O24" i="18"/>
  <c r="O39" i="18"/>
  <c r="O26" i="18" s="1"/>
  <c r="O75" i="18"/>
  <c r="O77" i="18"/>
  <c r="O76" i="18"/>
  <c r="O319" i="18"/>
  <c r="O179" i="18" s="1"/>
  <c r="O314" i="18"/>
  <c r="O174" i="18" s="1"/>
  <c r="O309" i="18"/>
  <c r="O169" i="18" s="1"/>
  <c r="O302" i="18"/>
  <c r="O162" i="18" s="1"/>
  <c r="O292" i="18"/>
  <c r="O152" i="18" s="1"/>
  <c r="O297" i="18"/>
  <c r="O157" i="18" s="1"/>
  <c r="O285" i="18"/>
  <c r="O145" i="18" s="1"/>
  <c r="O268" i="18"/>
  <c r="O128" i="18" s="1"/>
  <c r="O263" i="18"/>
  <c r="O123" i="18" s="1"/>
  <c r="O275" i="18"/>
  <c r="O135" i="18" s="1"/>
  <c r="O280" i="18"/>
  <c r="O140" i="18" s="1"/>
  <c r="O258" i="18"/>
  <c r="O118" i="18" s="1"/>
  <c r="O204" i="18"/>
  <c r="P96" i="18"/>
  <c r="M60" i="18"/>
  <c r="M59" i="18"/>
  <c r="M58" i="18"/>
  <c r="M56" i="18"/>
  <c r="M57" i="18"/>
  <c r="AH93" i="16"/>
  <c r="AG201" i="16"/>
  <c r="AH98" i="16"/>
  <c r="AG206" i="16"/>
  <c r="AG203" i="16"/>
  <c r="AH95" i="16"/>
  <c r="AH92" i="16"/>
  <c r="AG200" i="16"/>
  <c r="AI97" i="16"/>
  <c r="AH205" i="16"/>
  <c r="AJ8" i="16"/>
  <c r="AK7" i="16"/>
  <c r="P52" i="16" l="1"/>
  <c r="P62" i="16"/>
  <c r="Q36" i="16"/>
  <c r="P216" i="16"/>
  <c r="P96" i="16"/>
  <c r="Q96" i="16" s="1"/>
  <c r="P94" i="16"/>
  <c r="Q94" i="16" s="1"/>
  <c r="P99" i="16"/>
  <c r="Q99" i="16" s="1"/>
  <c r="P96" i="19"/>
  <c r="Q96" i="19" s="1"/>
  <c r="O54" i="19"/>
  <c r="O70" i="19"/>
  <c r="P206" i="19"/>
  <c r="Q98" i="19"/>
  <c r="Q321" i="19"/>
  <c r="Q181" i="19" s="1"/>
  <c r="Q316" i="19"/>
  <c r="Q176" i="19" s="1"/>
  <c r="Q311" i="19"/>
  <c r="Q171" i="19" s="1"/>
  <c r="Q320" i="19"/>
  <c r="Q180" i="19" s="1"/>
  <c r="Q315" i="19"/>
  <c r="Q175" i="19" s="1"/>
  <c r="Q310" i="19"/>
  <c r="Q170" i="19" s="1"/>
  <c r="Q293" i="19"/>
  <c r="Q153" i="19" s="1"/>
  <c r="Q303" i="19"/>
  <c r="Q163" i="19" s="1"/>
  <c r="Q299" i="19"/>
  <c r="Q159" i="19" s="1"/>
  <c r="Q298" i="19"/>
  <c r="Q158" i="19" s="1"/>
  <c r="Q294" i="19"/>
  <c r="Q154" i="19" s="1"/>
  <c r="Q281" i="19"/>
  <c r="Q141" i="19" s="1"/>
  <c r="Q270" i="19"/>
  <c r="Q130" i="19" s="1"/>
  <c r="Q265" i="19"/>
  <c r="Q125" i="19" s="1"/>
  <c r="Q304" i="19"/>
  <c r="Q164" i="19" s="1"/>
  <c r="Q287" i="19"/>
  <c r="Q147" i="19" s="1"/>
  <c r="Q276" i="19"/>
  <c r="Q136" i="19" s="1"/>
  <c r="Q269" i="19"/>
  <c r="Q129" i="19" s="1"/>
  <c r="Q264" i="19"/>
  <c r="Q124" i="19" s="1"/>
  <c r="Q286" i="19"/>
  <c r="Q146" i="19" s="1"/>
  <c r="Q282" i="19"/>
  <c r="Q142" i="19" s="1"/>
  <c r="Q277" i="19"/>
  <c r="Q137" i="19" s="1"/>
  <c r="Q260" i="19"/>
  <c r="Q120" i="19" s="1"/>
  <c r="Q259" i="19"/>
  <c r="Q119" i="19" s="1"/>
  <c r="P207" i="19"/>
  <c r="Q322" i="19"/>
  <c r="Q182" i="19" s="1"/>
  <c r="Q317" i="19"/>
  <c r="Q177" i="19" s="1"/>
  <c r="Q312" i="19"/>
  <c r="Q172" i="19" s="1"/>
  <c r="Q305" i="19"/>
  <c r="Q165" i="19" s="1"/>
  <c r="Q295" i="19"/>
  <c r="Q155" i="19" s="1"/>
  <c r="Q288" i="19"/>
  <c r="Q148" i="19" s="1"/>
  <c r="Q283" i="19"/>
  <c r="Q143" i="19" s="1"/>
  <c r="Q278" i="19"/>
  <c r="Q138" i="19" s="1"/>
  <c r="Q300" i="19"/>
  <c r="Q160" i="19" s="1"/>
  <c r="Q271" i="19"/>
  <c r="Q131" i="19" s="1"/>
  <c r="Q266" i="19"/>
  <c r="Q126" i="19" s="1"/>
  <c r="Q261" i="19"/>
  <c r="Q121" i="19" s="1"/>
  <c r="P202" i="19"/>
  <c r="O205" i="19"/>
  <c r="O15" i="19" s="1"/>
  <c r="P97" i="19"/>
  <c r="Q319" i="19"/>
  <c r="Q179" i="19" s="1"/>
  <c r="Q314" i="19"/>
  <c r="Q174" i="19" s="1"/>
  <c r="Q309" i="19"/>
  <c r="Q169" i="19" s="1"/>
  <c r="Q302" i="19"/>
  <c r="Q162" i="19" s="1"/>
  <c r="Q297" i="19"/>
  <c r="Q157" i="19" s="1"/>
  <c r="Q292" i="19"/>
  <c r="Q152" i="19" s="1"/>
  <c r="Q285" i="19"/>
  <c r="Q145" i="19" s="1"/>
  <c r="Q280" i="19"/>
  <c r="Q140" i="19" s="1"/>
  <c r="Q275" i="19"/>
  <c r="Q135" i="19" s="1"/>
  <c r="Q268" i="19"/>
  <c r="Q128" i="19" s="1"/>
  <c r="Q263" i="19"/>
  <c r="Q123" i="19" s="1"/>
  <c r="Q258" i="19"/>
  <c r="Q118" i="19" s="1"/>
  <c r="R8" i="19"/>
  <c r="S7" i="19"/>
  <c r="R227" i="19"/>
  <c r="R252" i="19"/>
  <c r="R210" i="19"/>
  <c r="R232" i="19"/>
  <c r="R233" i="19"/>
  <c r="R228" i="19"/>
  <c r="R211" i="19"/>
  <c r="R229" i="19"/>
  <c r="R89" i="19"/>
  <c r="R87" i="19"/>
  <c r="R88" i="19"/>
  <c r="R230" i="19"/>
  <c r="R234" i="19"/>
  <c r="R231" i="19"/>
  <c r="P216" i="19"/>
  <c r="P224" i="19" s="1"/>
  <c r="P67" i="19"/>
  <c r="P68" i="19" s="1"/>
  <c r="P69" i="19" s="1"/>
  <c r="P62" i="19"/>
  <c r="P63" i="19" s="1"/>
  <c r="P52" i="19"/>
  <c r="P53" i="19" s="1"/>
  <c r="P24" i="19"/>
  <c r="P39" i="19"/>
  <c r="Q36" i="19"/>
  <c r="Q94" i="19" s="1"/>
  <c r="P26" i="19"/>
  <c r="P203" i="19"/>
  <c r="Q95" i="19"/>
  <c r="P201" i="19"/>
  <c r="Q93" i="19"/>
  <c r="V213" i="19"/>
  <c r="V212" i="19"/>
  <c r="V214" i="19"/>
  <c r="P200" i="19"/>
  <c r="Q92" i="19"/>
  <c r="N60" i="19"/>
  <c r="N58" i="19"/>
  <c r="N59" i="19"/>
  <c r="N56" i="19"/>
  <c r="N57" i="19"/>
  <c r="X84" i="19"/>
  <c r="W49" i="19"/>
  <c r="W45" i="19"/>
  <c r="W46" i="19"/>
  <c r="Q77" i="19"/>
  <c r="Q75" i="19"/>
  <c r="Q76" i="19"/>
  <c r="N65" i="19"/>
  <c r="O64" i="19"/>
  <c r="O70" i="18"/>
  <c r="O54" i="18"/>
  <c r="P204" i="18"/>
  <c r="Q96" i="18"/>
  <c r="X84" i="18"/>
  <c r="W46" i="18"/>
  <c r="W49" i="18"/>
  <c r="W45" i="18"/>
  <c r="Q211" i="18"/>
  <c r="Q210" i="18"/>
  <c r="Q8" i="18"/>
  <c r="R7" i="18"/>
  <c r="Q252" i="18"/>
  <c r="Q232" i="18"/>
  <c r="Q233" i="18"/>
  <c r="Q229" i="18"/>
  <c r="Q228" i="18"/>
  <c r="Q227" i="18"/>
  <c r="Q89" i="18"/>
  <c r="Q87" i="18"/>
  <c r="Q88" i="18"/>
  <c r="Q230" i="18"/>
  <c r="Q231" i="18"/>
  <c r="Q234" i="18"/>
  <c r="P200" i="18"/>
  <c r="Q92" i="18"/>
  <c r="P202" i="18"/>
  <c r="Q94" i="18"/>
  <c r="P77" i="18"/>
  <c r="P76" i="18"/>
  <c r="P75" i="18"/>
  <c r="P216" i="18"/>
  <c r="P224" i="18" s="1"/>
  <c r="P67" i="18"/>
  <c r="P68" i="18" s="1"/>
  <c r="P69" i="18" s="1"/>
  <c r="P62" i="18"/>
  <c r="P63" i="18" s="1"/>
  <c r="P52" i="18"/>
  <c r="P53" i="18" s="1"/>
  <c r="Q36" i="18"/>
  <c r="P39" i="18"/>
  <c r="P26" i="18" s="1"/>
  <c r="P201" i="18"/>
  <c r="Q93" i="18"/>
  <c r="N65" i="18"/>
  <c r="O64" i="18"/>
  <c r="P203" i="18"/>
  <c r="Q95" i="18"/>
  <c r="O205" i="18"/>
  <c r="P97" i="18"/>
  <c r="P320" i="18"/>
  <c r="P180" i="18" s="1"/>
  <c r="P315" i="18"/>
  <c r="P175" i="18" s="1"/>
  <c r="P304" i="18"/>
  <c r="P164" i="18" s="1"/>
  <c r="P299" i="18"/>
  <c r="P159" i="18" s="1"/>
  <c r="P311" i="18"/>
  <c r="P171" i="18" s="1"/>
  <c r="P321" i="18"/>
  <c r="P181" i="18" s="1"/>
  <c r="P303" i="18"/>
  <c r="P163" i="18" s="1"/>
  <c r="P298" i="18"/>
  <c r="P158" i="18" s="1"/>
  <c r="P316" i="18"/>
  <c r="P176" i="18" s="1"/>
  <c r="P310" i="18"/>
  <c r="P170" i="18" s="1"/>
  <c r="P287" i="18"/>
  <c r="P147" i="18" s="1"/>
  <c r="P282" i="18"/>
  <c r="P142" i="18" s="1"/>
  <c r="P277" i="18"/>
  <c r="P137" i="18" s="1"/>
  <c r="P293" i="18"/>
  <c r="P153" i="18" s="1"/>
  <c r="P294" i="18"/>
  <c r="P154" i="18" s="1"/>
  <c r="P276" i="18"/>
  <c r="P136" i="18" s="1"/>
  <c r="P286" i="18"/>
  <c r="P146" i="18" s="1"/>
  <c r="P260" i="18"/>
  <c r="P120" i="18" s="1"/>
  <c r="P281" i="18"/>
  <c r="P141" i="18" s="1"/>
  <c r="P264" i="18"/>
  <c r="P124" i="18" s="1"/>
  <c r="P259" i="18"/>
  <c r="P119" i="18" s="1"/>
  <c r="P269" i="18"/>
  <c r="P129" i="18" s="1"/>
  <c r="P265" i="18"/>
  <c r="P125" i="18" s="1"/>
  <c r="P270" i="18"/>
  <c r="P130" i="18" s="1"/>
  <c r="P322" i="18"/>
  <c r="P182" i="18" s="1"/>
  <c r="P317" i="18"/>
  <c r="P177" i="18" s="1"/>
  <c r="P305" i="18"/>
  <c r="P165" i="18" s="1"/>
  <c r="P312" i="18"/>
  <c r="P172" i="18" s="1"/>
  <c r="P295" i="18"/>
  <c r="P155" i="18" s="1"/>
  <c r="P288" i="18"/>
  <c r="P148" i="18" s="1"/>
  <c r="P300" i="18"/>
  <c r="P160" i="18" s="1"/>
  <c r="P283" i="18"/>
  <c r="P143" i="18" s="1"/>
  <c r="P278" i="18"/>
  <c r="P138" i="18" s="1"/>
  <c r="P261" i="18"/>
  <c r="P121" i="18" s="1"/>
  <c r="P271" i="18"/>
  <c r="P131" i="18" s="1"/>
  <c r="P266" i="18"/>
  <c r="P126" i="18" s="1"/>
  <c r="N58" i="18"/>
  <c r="N59" i="18"/>
  <c r="N60" i="18"/>
  <c r="N57" i="18"/>
  <c r="N56" i="18"/>
  <c r="V212" i="18"/>
  <c r="V214" i="18"/>
  <c r="V213" i="18"/>
  <c r="O15" i="18"/>
  <c r="P207" i="18"/>
  <c r="Q99" i="18"/>
  <c r="P206" i="18"/>
  <c r="Q98" i="18"/>
  <c r="P314" i="18"/>
  <c r="P174" i="18" s="1"/>
  <c r="P309" i="18"/>
  <c r="P169" i="18" s="1"/>
  <c r="P302" i="18"/>
  <c r="P162" i="18" s="1"/>
  <c r="P319" i="18"/>
  <c r="P179" i="18" s="1"/>
  <c r="P297" i="18"/>
  <c r="P157" i="18" s="1"/>
  <c r="P292" i="18"/>
  <c r="P152" i="18" s="1"/>
  <c r="P285" i="18"/>
  <c r="P145" i="18" s="1"/>
  <c r="P280" i="18"/>
  <c r="P140" i="18" s="1"/>
  <c r="P275" i="18"/>
  <c r="P135" i="18" s="1"/>
  <c r="P263" i="18"/>
  <c r="P123" i="18" s="1"/>
  <c r="P268" i="18"/>
  <c r="P128" i="18" s="1"/>
  <c r="P258" i="18"/>
  <c r="P118" i="18" s="1"/>
  <c r="AI98" i="16"/>
  <c r="AH206" i="16"/>
  <c r="AH200" i="16"/>
  <c r="AI92" i="16"/>
  <c r="AI93" i="16"/>
  <c r="AH201" i="16"/>
  <c r="AH203" i="16"/>
  <c r="AI95" i="16"/>
  <c r="AJ97" i="16"/>
  <c r="AI205" i="16"/>
  <c r="AL7" i="16"/>
  <c r="AK8" i="16"/>
  <c r="Q52" i="16" l="1"/>
  <c r="Q62" i="16"/>
  <c r="Q216" i="16"/>
  <c r="R36" i="16"/>
  <c r="Q99" i="19"/>
  <c r="P204" i="19"/>
  <c r="P54" i="19"/>
  <c r="P70" i="19"/>
  <c r="Q204" i="19"/>
  <c r="Q206" i="19"/>
  <c r="R98" i="19"/>
  <c r="R321" i="19"/>
  <c r="R181" i="19" s="1"/>
  <c r="R316" i="19"/>
  <c r="R176" i="19" s="1"/>
  <c r="R311" i="19"/>
  <c r="R171" i="19" s="1"/>
  <c r="R320" i="19"/>
  <c r="R180" i="19" s="1"/>
  <c r="R303" i="19"/>
  <c r="R163" i="19" s="1"/>
  <c r="R298" i="19"/>
  <c r="R158" i="19" s="1"/>
  <c r="R293" i="19"/>
  <c r="R153" i="19" s="1"/>
  <c r="R315" i="19"/>
  <c r="R175" i="19" s="1"/>
  <c r="R310" i="19"/>
  <c r="R170" i="19" s="1"/>
  <c r="R304" i="19"/>
  <c r="R164" i="19" s="1"/>
  <c r="R299" i="19"/>
  <c r="R159" i="19" s="1"/>
  <c r="R294" i="19"/>
  <c r="R154" i="19" s="1"/>
  <c r="R287" i="19"/>
  <c r="R147" i="19" s="1"/>
  <c r="R282" i="19"/>
  <c r="R142" i="19" s="1"/>
  <c r="R277" i="19"/>
  <c r="R137" i="19" s="1"/>
  <c r="R286" i="19"/>
  <c r="R146" i="19" s="1"/>
  <c r="R281" i="19"/>
  <c r="R141" i="19" s="1"/>
  <c r="R270" i="19"/>
  <c r="R130" i="19" s="1"/>
  <c r="R265" i="19"/>
  <c r="R125" i="19" s="1"/>
  <c r="R276" i="19"/>
  <c r="R136" i="19" s="1"/>
  <c r="R260" i="19"/>
  <c r="R120" i="19" s="1"/>
  <c r="R269" i="19"/>
  <c r="R129" i="19" s="1"/>
  <c r="R259" i="19"/>
  <c r="R119" i="19" s="1"/>
  <c r="R264" i="19"/>
  <c r="R124" i="19" s="1"/>
  <c r="Q216" i="19"/>
  <c r="Q224" i="19" s="1"/>
  <c r="Q67" i="19"/>
  <c r="Q68" i="19" s="1"/>
  <c r="Q69" i="19" s="1"/>
  <c r="Q62" i="19"/>
  <c r="Q63" i="19" s="1"/>
  <c r="Q52" i="19"/>
  <c r="Q53" i="19" s="1"/>
  <c r="Q39" i="19"/>
  <c r="Q24" i="19" s="1"/>
  <c r="R36" i="19"/>
  <c r="R94" i="19" s="1"/>
  <c r="Q26" i="19"/>
  <c r="O65" i="19"/>
  <c r="P64" i="19"/>
  <c r="Q201" i="19"/>
  <c r="R93" i="19"/>
  <c r="R322" i="19"/>
  <c r="R182" i="19" s="1"/>
  <c r="R317" i="19"/>
  <c r="R177" i="19" s="1"/>
  <c r="R312" i="19"/>
  <c r="R172" i="19" s="1"/>
  <c r="R305" i="19"/>
  <c r="R165" i="19" s="1"/>
  <c r="R300" i="19"/>
  <c r="R160" i="19" s="1"/>
  <c r="R295" i="19"/>
  <c r="R155" i="19" s="1"/>
  <c r="R288" i="19"/>
  <c r="R148" i="19" s="1"/>
  <c r="R283" i="19"/>
  <c r="R143" i="19" s="1"/>
  <c r="R278" i="19"/>
  <c r="R138" i="19" s="1"/>
  <c r="R261" i="19"/>
  <c r="R121" i="19" s="1"/>
  <c r="R271" i="19"/>
  <c r="R131" i="19" s="1"/>
  <c r="R266" i="19"/>
  <c r="R126" i="19" s="1"/>
  <c r="R77" i="19"/>
  <c r="R76" i="19"/>
  <c r="R75" i="19"/>
  <c r="R309" i="19"/>
  <c r="R169" i="19" s="1"/>
  <c r="R302" i="19"/>
  <c r="R162" i="19" s="1"/>
  <c r="R297" i="19"/>
  <c r="R157" i="19" s="1"/>
  <c r="R319" i="19"/>
  <c r="R179" i="19" s="1"/>
  <c r="R292" i="19"/>
  <c r="R152" i="19" s="1"/>
  <c r="R314" i="19"/>
  <c r="R174" i="19" s="1"/>
  <c r="R285" i="19"/>
  <c r="R145" i="19" s="1"/>
  <c r="R280" i="19"/>
  <c r="R140" i="19" s="1"/>
  <c r="R275" i="19"/>
  <c r="R135" i="19" s="1"/>
  <c r="R268" i="19"/>
  <c r="R128" i="19" s="1"/>
  <c r="R263" i="19"/>
  <c r="R123" i="19" s="1"/>
  <c r="R258" i="19"/>
  <c r="R118" i="19" s="1"/>
  <c r="P205" i="19"/>
  <c r="P15" i="19" s="1"/>
  <c r="Q97" i="19"/>
  <c r="W214" i="19"/>
  <c r="W213" i="19"/>
  <c r="W212" i="19"/>
  <c r="Q203" i="19"/>
  <c r="R95" i="19"/>
  <c r="Q200" i="19"/>
  <c r="R92" i="19"/>
  <c r="Y84" i="19"/>
  <c r="X46" i="19"/>
  <c r="X45" i="19"/>
  <c r="X49" i="19"/>
  <c r="S211" i="19"/>
  <c r="S210" i="19"/>
  <c r="S8" i="19"/>
  <c r="T7" i="19"/>
  <c r="S232" i="19"/>
  <c r="S228" i="19"/>
  <c r="S252" i="19"/>
  <c r="S227" i="19"/>
  <c r="S233" i="19"/>
  <c r="S229" i="19"/>
  <c r="S87" i="19"/>
  <c r="S89" i="19"/>
  <c r="S88" i="19"/>
  <c r="S231" i="19"/>
  <c r="S234" i="19"/>
  <c r="S230" i="19"/>
  <c r="Q207" i="19"/>
  <c r="R99" i="19"/>
  <c r="Q202" i="19"/>
  <c r="O59" i="19"/>
  <c r="O58" i="19"/>
  <c r="O60" i="19"/>
  <c r="O57" i="19"/>
  <c r="O56" i="19"/>
  <c r="P54" i="18"/>
  <c r="P70" i="18"/>
  <c r="X46" i="18"/>
  <c r="X49" i="18"/>
  <c r="X45" i="18"/>
  <c r="Y84" i="18"/>
  <c r="Q201" i="18"/>
  <c r="R93" i="18"/>
  <c r="Q200" i="18"/>
  <c r="R92" i="18"/>
  <c r="Q204" i="18"/>
  <c r="R96" i="18"/>
  <c r="P205" i="18"/>
  <c r="P15" i="18" s="1"/>
  <c r="Q97" i="18"/>
  <c r="Q203" i="18"/>
  <c r="R95" i="18"/>
  <c r="O60" i="18"/>
  <c r="O58" i="18"/>
  <c r="O59" i="18"/>
  <c r="O57" i="18"/>
  <c r="O56" i="18"/>
  <c r="Q314" i="18"/>
  <c r="Q174" i="18" s="1"/>
  <c r="Q319" i="18"/>
  <c r="Q179" i="18" s="1"/>
  <c r="Q309" i="18"/>
  <c r="Q169" i="18" s="1"/>
  <c r="Q302" i="18"/>
  <c r="Q162" i="18" s="1"/>
  <c r="Q297" i="18"/>
  <c r="Q157" i="18" s="1"/>
  <c r="Q292" i="18"/>
  <c r="Q152" i="18" s="1"/>
  <c r="Q285" i="18"/>
  <c r="Q145" i="18" s="1"/>
  <c r="Q280" i="18"/>
  <c r="Q140" i="18" s="1"/>
  <c r="Q275" i="18"/>
  <c r="Q135" i="18" s="1"/>
  <c r="Q268" i="18"/>
  <c r="Q128" i="18" s="1"/>
  <c r="Q263" i="18"/>
  <c r="Q123" i="18" s="1"/>
  <c r="Q258" i="18"/>
  <c r="Q118" i="18" s="1"/>
  <c r="Q216" i="18"/>
  <c r="Q224" i="18" s="1"/>
  <c r="Q67" i="18"/>
  <c r="Q68" i="18" s="1"/>
  <c r="Q69" i="18" s="1"/>
  <c r="Q62" i="18"/>
  <c r="Q63" i="18" s="1"/>
  <c r="Q52" i="18"/>
  <c r="Q53" i="18" s="1"/>
  <c r="Q24" i="18"/>
  <c r="R36" i="18"/>
  <c r="Q39" i="18"/>
  <c r="Q207" i="18"/>
  <c r="R99" i="18"/>
  <c r="R210" i="18"/>
  <c r="R211" i="18"/>
  <c r="S7" i="18"/>
  <c r="R8" i="18"/>
  <c r="R228" i="18"/>
  <c r="R227" i="18"/>
  <c r="R229" i="18"/>
  <c r="R233" i="18"/>
  <c r="R252" i="18"/>
  <c r="R232" i="18"/>
  <c r="R89" i="18"/>
  <c r="R87" i="18"/>
  <c r="R88" i="18"/>
  <c r="R231" i="18"/>
  <c r="R234" i="18"/>
  <c r="R230" i="18"/>
  <c r="Q206" i="18"/>
  <c r="R98" i="18"/>
  <c r="O65" i="18"/>
  <c r="P64" i="18"/>
  <c r="P24" i="18"/>
  <c r="Q320" i="18"/>
  <c r="Q180" i="18" s="1"/>
  <c r="Q315" i="18"/>
  <c r="Q175" i="18" s="1"/>
  <c r="Q310" i="18"/>
  <c r="Q170" i="18" s="1"/>
  <c r="Q304" i="18"/>
  <c r="Q164" i="18" s="1"/>
  <c r="Q299" i="18"/>
  <c r="Q159" i="18" s="1"/>
  <c r="Q311" i="18"/>
  <c r="Q171" i="18" s="1"/>
  <c r="Q321" i="18"/>
  <c r="Q181" i="18" s="1"/>
  <c r="Q303" i="18"/>
  <c r="Q163" i="18" s="1"/>
  <c r="Q316" i="18"/>
  <c r="Q176" i="18" s="1"/>
  <c r="Q294" i="18"/>
  <c r="Q154" i="18" s="1"/>
  <c r="Q287" i="18"/>
  <c r="Q147" i="18" s="1"/>
  <c r="Q286" i="18"/>
  <c r="Q146" i="18" s="1"/>
  <c r="Q298" i="18"/>
  <c r="Q158" i="18" s="1"/>
  <c r="Q293" i="18"/>
  <c r="Q153" i="18" s="1"/>
  <c r="Q277" i="18"/>
  <c r="Q137" i="18" s="1"/>
  <c r="Q276" i="18"/>
  <c r="Q136" i="18" s="1"/>
  <c r="Q282" i="18"/>
  <c r="Q142" i="18" s="1"/>
  <c r="Q260" i="18"/>
  <c r="Q120" i="18" s="1"/>
  <c r="Q281" i="18"/>
  <c r="Q141" i="18" s="1"/>
  <c r="Q264" i="18"/>
  <c r="Q124" i="18" s="1"/>
  <c r="Q259" i="18"/>
  <c r="Q119" i="18" s="1"/>
  <c r="Q270" i="18"/>
  <c r="Q130" i="18" s="1"/>
  <c r="Q269" i="18"/>
  <c r="Q129" i="18" s="1"/>
  <c r="Q265" i="18"/>
  <c r="Q125" i="18" s="1"/>
  <c r="Q77" i="18"/>
  <c r="Q76" i="18"/>
  <c r="Q75" i="18"/>
  <c r="W212" i="18"/>
  <c r="W213" i="18"/>
  <c r="W214" i="18"/>
  <c r="Q202" i="18"/>
  <c r="R94" i="18"/>
  <c r="Q322" i="18"/>
  <c r="Q182" i="18" s="1"/>
  <c r="Q317" i="18"/>
  <c r="Q177" i="18" s="1"/>
  <c r="Q312" i="18"/>
  <c r="Q172" i="18" s="1"/>
  <c r="Q305" i="18"/>
  <c r="Q165" i="18" s="1"/>
  <c r="Q288" i="18"/>
  <c r="Q148" i="18" s="1"/>
  <c r="Q295" i="18"/>
  <c r="Q155" i="18" s="1"/>
  <c r="Q300" i="18"/>
  <c r="Q160" i="18" s="1"/>
  <c r="Q283" i="18"/>
  <c r="Q143" i="18" s="1"/>
  <c r="Q271" i="18"/>
  <c r="Q131" i="18" s="1"/>
  <c r="Q266" i="18"/>
  <c r="Q126" i="18" s="1"/>
  <c r="Q261" i="18"/>
  <c r="Q121" i="18" s="1"/>
  <c r="Q278" i="18"/>
  <c r="Q138" i="18" s="1"/>
  <c r="Q26" i="18"/>
  <c r="AI200" i="16"/>
  <c r="AJ92" i="16"/>
  <c r="AJ93" i="16"/>
  <c r="AI201" i="16"/>
  <c r="AJ95" i="16"/>
  <c r="AI203" i="16"/>
  <c r="AI206" i="16"/>
  <c r="AJ98" i="16"/>
  <c r="AK97" i="16"/>
  <c r="AJ205" i="16"/>
  <c r="AM7" i="16"/>
  <c r="AL8" i="16"/>
  <c r="R62" i="16" l="1"/>
  <c r="R52" i="16"/>
  <c r="S36" i="16"/>
  <c r="R216" i="16"/>
  <c r="R96" i="16"/>
  <c r="S96" i="16" s="1"/>
  <c r="R94" i="16"/>
  <c r="S94" i="16" s="1"/>
  <c r="R99" i="16"/>
  <c r="S99" i="16" s="1"/>
  <c r="R96" i="19"/>
  <c r="S96" i="19" s="1"/>
  <c r="Q70" i="19"/>
  <c r="Q54" i="19"/>
  <c r="S75" i="19"/>
  <c r="S76" i="19"/>
  <c r="S77" i="19"/>
  <c r="Q205" i="19"/>
  <c r="R97" i="19"/>
  <c r="R203" i="19"/>
  <c r="S95" i="19"/>
  <c r="Q64" i="19"/>
  <c r="P65" i="19"/>
  <c r="Z84" i="19"/>
  <c r="Y46" i="19"/>
  <c r="Y49" i="19"/>
  <c r="Y45" i="19"/>
  <c r="R200" i="19"/>
  <c r="S92" i="19"/>
  <c r="S321" i="19"/>
  <c r="S181" i="19" s="1"/>
  <c r="S316" i="19"/>
  <c r="S176" i="19" s="1"/>
  <c r="S311" i="19"/>
  <c r="S171" i="19" s="1"/>
  <c r="S320" i="19"/>
  <c r="S180" i="19" s="1"/>
  <c r="S315" i="19"/>
  <c r="S175" i="19" s="1"/>
  <c r="S310" i="19"/>
  <c r="S170" i="19" s="1"/>
  <c r="S303" i="19"/>
  <c r="S163" i="19" s="1"/>
  <c r="S299" i="19"/>
  <c r="S159" i="19" s="1"/>
  <c r="S287" i="19"/>
  <c r="S147" i="19" s="1"/>
  <c r="S282" i="19"/>
  <c r="S142" i="19" s="1"/>
  <c r="S277" i="19"/>
  <c r="S137" i="19" s="1"/>
  <c r="S298" i="19"/>
  <c r="S158" i="19" s="1"/>
  <c r="S294" i="19"/>
  <c r="S154" i="19" s="1"/>
  <c r="S304" i="19"/>
  <c r="S164" i="19" s="1"/>
  <c r="S276" i="19"/>
  <c r="S136" i="19" s="1"/>
  <c r="S269" i="19"/>
  <c r="S129" i="19" s="1"/>
  <c r="S264" i="19"/>
  <c r="S124" i="19" s="1"/>
  <c r="S286" i="19"/>
  <c r="S146" i="19" s="1"/>
  <c r="S293" i="19"/>
  <c r="S153" i="19" s="1"/>
  <c r="S281" i="19"/>
  <c r="S141" i="19" s="1"/>
  <c r="S270" i="19"/>
  <c r="S130" i="19" s="1"/>
  <c r="S265" i="19"/>
  <c r="S125" i="19" s="1"/>
  <c r="S260" i="19"/>
  <c r="S120" i="19" s="1"/>
  <c r="S259" i="19"/>
  <c r="S119" i="19" s="1"/>
  <c r="Q15" i="19"/>
  <c r="R202" i="19"/>
  <c r="X212" i="19"/>
  <c r="X214" i="19"/>
  <c r="X213" i="19"/>
  <c r="S322" i="19"/>
  <c r="S182" i="19" s="1"/>
  <c r="S317" i="19"/>
  <c r="S177" i="19" s="1"/>
  <c r="S312" i="19"/>
  <c r="S172" i="19" s="1"/>
  <c r="S305" i="19"/>
  <c r="S165" i="19" s="1"/>
  <c r="S300" i="19"/>
  <c r="S160" i="19" s="1"/>
  <c r="S295" i="19"/>
  <c r="S155" i="19" s="1"/>
  <c r="S288" i="19"/>
  <c r="S148" i="19" s="1"/>
  <c r="S283" i="19"/>
  <c r="S143" i="19" s="1"/>
  <c r="S278" i="19"/>
  <c r="S138" i="19" s="1"/>
  <c r="S271" i="19"/>
  <c r="S131" i="19" s="1"/>
  <c r="S266" i="19"/>
  <c r="S126" i="19" s="1"/>
  <c r="S261" i="19"/>
  <c r="S121" i="19" s="1"/>
  <c r="T210" i="19"/>
  <c r="T211" i="19"/>
  <c r="T8" i="19"/>
  <c r="U7" i="19"/>
  <c r="T232" i="19"/>
  <c r="T228" i="19"/>
  <c r="T233" i="19"/>
  <c r="T227" i="19"/>
  <c r="T229" i="19"/>
  <c r="T252" i="19"/>
  <c r="T87" i="19"/>
  <c r="T89" i="19"/>
  <c r="T88" i="19"/>
  <c r="T234" i="19"/>
  <c r="T231" i="19"/>
  <c r="T230" i="19"/>
  <c r="R216" i="19"/>
  <c r="R224" i="19" s="1"/>
  <c r="R67" i="19"/>
  <c r="R68" i="19" s="1"/>
  <c r="R69" i="19" s="1"/>
  <c r="R62" i="19"/>
  <c r="R63" i="19" s="1"/>
  <c r="R52" i="19"/>
  <c r="R53" i="19" s="1"/>
  <c r="R39" i="19"/>
  <c r="R24" i="19" s="1"/>
  <c r="S36" i="19"/>
  <c r="S99" i="19" s="1"/>
  <c r="R206" i="19"/>
  <c r="S98" i="19"/>
  <c r="R201" i="19"/>
  <c r="S93" i="19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75" i="19"/>
  <c r="S135" i="19" s="1"/>
  <c r="S268" i="19"/>
  <c r="S128" i="19" s="1"/>
  <c r="S285" i="19"/>
  <c r="S145" i="19" s="1"/>
  <c r="S280" i="19"/>
  <c r="S140" i="19" s="1"/>
  <c r="S263" i="19"/>
  <c r="S123" i="19" s="1"/>
  <c r="S258" i="19"/>
  <c r="S118" i="19" s="1"/>
  <c r="R207" i="19"/>
  <c r="P60" i="19"/>
  <c r="P58" i="19"/>
  <c r="P59" i="19"/>
  <c r="P57" i="19"/>
  <c r="P56" i="19"/>
  <c r="Q54" i="18"/>
  <c r="Q70" i="18"/>
  <c r="R216" i="18"/>
  <c r="R224" i="18" s="1"/>
  <c r="R67" i="18"/>
  <c r="R68" i="18" s="1"/>
  <c r="R69" i="18" s="1"/>
  <c r="R39" i="18"/>
  <c r="R24" i="18" s="1"/>
  <c r="R62" i="18"/>
  <c r="R63" i="18" s="1"/>
  <c r="R52" i="18"/>
  <c r="R53" i="18" s="1"/>
  <c r="S36" i="18"/>
  <c r="R206" i="18"/>
  <c r="S98" i="18"/>
  <c r="S210" i="18"/>
  <c r="S211" i="18"/>
  <c r="S8" i="18"/>
  <c r="T7" i="18"/>
  <c r="S229" i="18"/>
  <c r="S232" i="18"/>
  <c r="S252" i="18"/>
  <c r="S227" i="18"/>
  <c r="S228" i="18"/>
  <c r="S233" i="18"/>
  <c r="S89" i="18"/>
  <c r="S87" i="18"/>
  <c r="S88" i="18"/>
  <c r="S231" i="18"/>
  <c r="S230" i="18"/>
  <c r="S234" i="18"/>
  <c r="R204" i="18"/>
  <c r="S96" i="18"/>
  <c r="X214" i="18"/>
  <c r="X213" i="18"/>
  <c r="X212" i="18"/>
  <c r="R77" i="18"/>
  <c r="R76" i="18"/>
  <c r="R75" i="18"/>
  <c r="R200" i="18"/>
  <c r="S92" i="18"/>
  <c r="R207" i="18"/>
  <c r="S99" i="18"/>
  <c r="R202" i="18"/>
  <c r="S94" i="18"/>
  <c r="R201" i="18"/>
  <c r="S93" i="18"/>
  <c r="R319" i="18"/>
  <c r="R179" i="18" s="1"/>
  <c r="R309" i="18"/>
  <c r="R169" i="18" s="1"/>
  <c r="R302" i="18"/>
  <c r="R162" i="18" s="1"/>
  <c r="R314" i="18"/>
  <c r="R174" i="18" s="1"/>
  <c r="R297" i="18"/>
  <c r="R157" i="18" s="1"/>
  <c r="R285" i="18"/>
  <c r="R145" i="18" s="1"/>
  <c r="R268" i="18"/>
  <c r="R128" i="18" s="1"/>
  <c r="R292" i="18"/>
  <c r="R152" i="18" s="1"/>
  <c r="R280" i="18"/>
  <c r="R140" i="18" s="1"/>
  <c r="R258" i="18"/>
  <c r="R118" i="18" s="1"/>
  <c r="R275" i="18"/>
  <c r="R135" i="18" s="1"/>
  <c r="R263" i="18"/>
  <c r="R123" i="18" s="1"/>
  <c r="R203" i="18"/>
  <c r="S95" i="18"/>
  <c r="R321" i="18"/>
  <c r="R181" i="18" s="1"/>
  <c r="R316" i="18"/>
  <c r="R176" i="18" s="1"/>
  <c r="R315" i="18"/>
  <c r="R175" i="18" s="1"/>
  <c r="R311" i="18"/>
  <c r="R171" i="18" s="1"/>
  <c r="R303" i="18"/>
  <c r="R163" i="18" s="1"/>
  <c r="R298" i="18"/>
  <c r="R158" i="18" s="1"/>
  <c r="R320" i="18"/>
  <c r="R180" i="18" s="1"/>
  <c r="R294" i="18"/>
  <c r="R154" i="18" s="1"/>
  <c r="R287" i="18"/>
  <c r="R147" i="18" s="1"/>
  <c r="R310" i="18"/>
  <c r="R170" i="18" s="1"/>
  <c r="R304" i="18"/>
  <c r="R164" i="18" s="1"/>
  <c r="R286" i="18"/>
  <c r="R146" i="18" s="1"/>
  <c r="R282" i="18"/>
  <c r="R142" i="18" s="1"/>
  <c r="R277" i="18"/>
  <c r="R137" i="18" s="1"/>
  <c r="R299" i="18"/>
  <c r="R159" i="18" s="1"/>
  <c r="R281" i="18"/>
  <c r="R141" i="18" s="1"/>
  <c r="R276" i="18"/>
  <c r="R136" i="18" s="1"/>
  <c r="R293" i="18"/>
  <c r="R153" i="18" s="1"/>
  <c r="R264" i="18"/>
  <c r="R124" i="18" s="1"/>
  <c r="R269" i="18"/>
  <c r="R129" i="18" s="1"/>
  <c r="R265" i="18"/>
  <c r="R125" i="18" s="1"/>
  <c r="R270" i="18"/>
  <c r="R130" i="18" s="1"/>
  <c r="R259" i="18"/>
  <c r="R119" i="18" s="1"/>
  <c r="R260" i="18"/>
  <c r="R120" i="18" s="1"/>
  <c r="P65" i="18"/>
  <c r="Q64" i="18"/>
  <c r="R322" i="18"/>
  <c r="R182" i="18" s="1"/>
  <c r="R305" i="18"/>
  <c r="R165" i="18" s="1"/>
  <c r="R312" i="18"/>
  <c r="R172" i="18" s="1"/>
  <c r="R295" i="18"/>
  <c r="R155" i="18" s="1"/>
  <c r="R288" i="18"/>
  <c r="R148" i="18" s="1"/>
  <c r="R283" i="18"/>
  <c r="R143" i="18" s="1"/>
  <c r="R278" i="18"/>
  <c r="R138" i="18" s="1"/>
  <c r="R271" i="18"/>
  <c r="R131" i="18" s="1"/>
  <c r="R317" i="18"/>
  <c r="R177" i="18" s="1"/>
  <c r="R300" i="18"/>
  <c r="R160" i="18" s="1"/>
  <c r="R261" i="18"/>
  <c r="R121" i="18" s="1"/>
  <c r="R266" i="18"/>
  <c r="R126" i="18" s="1"/>
  <c r="Q205" i="18"/>
  <c r="Q15" i="18" s="1"/>
  <c r="R97" i="18"/>
  <c r="Z84" i="18"/>
  <c r="Y46" i="18"/>
  <c r="Y49" i="18"/>
  <c r="Y45" i="18"/>
  <c r="P59" i="18"/>
  <c r="P58" i="18"/>
  <c r="P60" i="18"/>
  <c r="P57" i="18"/>
  <c r="P56" i="18"/>
  <c r="AK98" i="16"/>
  <c r="AJ206" i="16"/>
  <c r="AK93" i="16"/>
  <c r="AJ201" i="16"/>
  <c r="AK92" i="16"/>
  <c r="AJ200" i="16"/>
  <c r="AK95" i="16"/>
  <c r="AJ203" i="16"/>
  <c r="AL97" i="16"/>
  <c r="AK205" i="16"/>
  <c r="AN7" i="16"/>
  <c r="AM8" i="16"/>
  <c r="S62" i="16" l="1"/>
  <c r="S52" i="16"/>
  <c r="T36" i="16"/>
  <c r="S216" i="16"/>
  <c r="S94" i="19"/>
  <c r="R204" i="19"/>
  <c r="R70" i="19"/>
  <c r="R54" i="19"/>
  <c r="T317" i="19"/>
  <c r="T177" i="19" s="1"/>
  <c r="T300" i="19"/>
  <c r="T160" i="19" s="1"/>
  <c r="T295" i="19"/>
  <c r="T155" i="19" s="1"/>
  <c r="T312" i="19"/>
  <c r="T172" i="19" s="1"/>
  <c r="T305" i="19"/>
  <c r="T165" i="19" s="1"/>
  <c r="T322" i="19"/>
  <c r="T182" i="19" s="1"/>
  <c r="T288" i="19"/>
  <c r="T148" i="19" s="1"/>
  <c r="T283" i="19"/>
  <c r="T143" i="19" s="1"/>
  <c r="T271" i="19"/>
  <c r="T131" i="19" s="1"/>
  <c r="T266" i="19"/>
  <c r="T126" i="19" s="1"/>
  <c r="T278" i="19"/>
  <c r="T138" i="19" s="1"/>
  <c r="T261" i="19"/>
  <c r="T121" i="19" s="1"/>
  <c r="R26" i="19"/>
  <c r="T76" i="19"/>
  <c r="T77" i="19"/>
  <c r="T75" i="19"/>
  <c r="S200" i="19"/>
  <c r="T92" i="19"/>
  <c r="S203" i="19"/>
  <c r="T95" i="19"/>
  <c r="S204" i="19"/>
  <c r="U211" i="19"/>
  <c r="U210" i="19"/>
  <c r="U8" i="19"/>
  <c r="V7" i="19"/>
  <c r="U227" i="19"/>
  <c r="U233" i="19"/>
  <c r="U252" i="19"/>
  <c r="U229" i="19"/>
  <c r="U232" i="19"/>
  <c r="U228" i="19"/>
  <c r="U89" i="19"/>
  <c r="U88" i="19"/>
  <c r="U87" i="19"/>
  <c r="U231" i="19"/>
  <c r="U230" i="19"/>
  <c r="U234" i="19"/>
  <c r="Q65" i="19"/>
  <c r="R64" i="19"/>
  <c r="S216" i="19"/>
  <c r="S224" i="19" s="1"/>
  <c r="S67" i="19"/>
  <c r="S68" i="19" s="1"/>
  <c r="S69" i="19" s="1"/>
  <c r="S62" i="19"/>
  <c r="S63" i="19" s="1"/>
  <c r="S52" i="19"/>
  <c r="S53" i="19" s="1"/>
  <c r="S39" i="19"/>
  <c r="S26" i="19" s="1"/>
  <c r="T36" i="19"/>
  <c r="T96" i="19" s="1"/>
  <c r="S24" i="19"/>
  <c r="Y213" i="19"/>
  <c r="Y212" i="19"/>
  <c r="Y214" i="19"/>
  <c r="R205" i="19"/>
  <c r="R15" i="19" s="1"/>
  <c r="S97" i="19"/>
  <c r="S201" i="19"/>
  <c r="T93" i="19"/>
  <c r="Q60" i="19"/>
  <c r="Q59" i="19"/>
  <c r="Q58" i="19"/>
  <c r="Q57" i="19"/>
  <c r="Q56" i="19"/>
  <c r="T321" i="19"/>
  <c r="T181" i="19" s="1"/>
  <c r="T316" i="19"/>
  <c r="T176" i="19" s="1"/>
  <c r="T311" i="19"/>
  <c r="T171" i="19" s="1"/>
  <c r="T320" i="19"/>
  <c r="T180" i="19" s="1"/>
  <c r="T315" i="19"/>
  <c r="T175" i="19" s="1"/>
  <c r="T310" i="19"/>
  <c r="T170" i="19" s="1"/>
  <c r="T304" i="19"/>
  <c r="T164" i="19" s="1"/>
  <c r="T299" i="19"/>
  <c r="T159" i="19" s="1"/>
  <c r="T294" i="19"/>
  <c r="T154" i="19" s="1"/>
  <c r="T303" i="19"/>
  <c r="T163" i="19" s="1"/>
  <c r="T298" i="19"/>
  <c r="T158" i="19" s="1"/>
  <c r="T293" i="19"/>
  <c r="T153" i="19" s="1"/>
  <c r="T287" i="19"/>
  <c r="T147" i="19" s="1"/>
  <c r="T282" i="19"/>
  <c r="T142" i="19" s="1"/>
  <c r="T286" i="19"/>
  <c r="T146" i="19" s="1"/>
  <c r="T281" i="19"/>
  <c r="T141" i="19" s="1"/>
  <c r="T276" i="19"/>
  <c r="T136" i="19" s="1"/>
  <c r="T269" i="19"/>
  <c r="T129" i="19" s="1"/>
  <c r="T264" i="19"/>
  <c r="T124" i="19" s="1"/>
  <c r="T277" i="19"/>
  <c r="T137" i="19" s="1"/>
  <c r="T260" i="19"/>
  <c r="T120" i="19" s="1"/>
  <c r="T265" i="19"/>
  <c r="T125" i="19" s="1"/>
  <c r="T259" i="19"/>
  <c r="T119" i="19" s="1"/>
  <c r="T270" i="19"/>
  <c r="T130" i="19" s="1"/>
  <c r="S202" i="19"/>
  <c r="T94" i="19"/>
  <c r="AA84" i="19"/>
  <c r="Z46" i="19"/>
  <c r="Z49" i="19"/>
  <c r="Z45" i="19"/>
  <c r="S207" i="19"/>
  <c r="T99" i="19"/>
  <c r="S206" i="19"/>
  <c r="T98" i="19"/>
  <c r="T309" i="19"/>
  <c r="T169" i="19" s="1"/>
  <c r="T302" i="19"/>
  <c r="T162" i="19" s="1"/>
  <c r="T297" i="19"/>
  <c r="T157" i="19" s="1"/>
  <c r="T319" i="19"/>
  <c r="T179" i="19" s="1"/>
  <c r="T314" i="19"/>
  <c r="T174" i="19" s="1"/>
  <c r="T292" i="19"/>
  <c r="T152" i="19" s="1"/>
  <c r="T285" i="19"/>
  <c r="T145" i="19" s="1"/>
  <c r="T280" i="19"/>
  <c r="T140" i="19" s="1"/>
  <c r="T268" i="19"/>
  <c r="T128" i="19" s="1"/>
  <c r="T263" i="19"/>
  <c r="T123" i="19" s="1"/>
  <c r="T258" i="19"/>
  <c r="T118" i="19" s="1"/>
  <c r="T275" i="19"/>
  <c r="T135" i="19" s="1"/>
  <c r="R54" i="18"/>
  <c r="R70" i="18"/>
  <c r="R205" i="18"/>
  <c r="R15" i="18" s="1"/>
  <c r="S97" i="18"/>
  <c r="S201" i="18"/>
  <c r="T93" i="18"/>
  <c r="S200" i="18"/>
  <c r="T92" i="18"/>
  <c r="S77" i="18"/>
  <c r="S76" i="18"/>
  <c r="S75" i="18"/>
  <c r="S206" i="18"/>
  <c r="T98" i="18"/>
  <c r="AA84" i="18"/>
  <c r="Z49" i="18"/>
  <c r="Z45" i="18"/>
  <c r="Z46" i="18"/>
  <c r="Q65" i="18"/>
  <c r="R64" i="18"/>
  <c r="R26" i="18"/>
  <c r="S203" i="18"/>
  <c r="T95" i="18"/>
  <c r="S321" i="18"/>
  <c r="S181" i="18" s="1"/>
  <c r="S316" i="18"/>
  <c r="S176" i="18" s="1"/>
  <c r="S311" i="18"/>
  <c r="S171" i="18" s="1"/>
  <c r="S303" i="18"/>
  <c r="S163" i="18" s="1"/>
  <c r="S298" i="18"/>
  <c r="S158" i="18" s="1"/>
  <c r="S320" i="18"/>
  <c r="S180" i="18" s="1"/>
  <c r="S315" i="18"/>
  <c r="S175" i="18" s="1"/>
  <c r="S310" i="18"/>
  <c r="S170" i="18" s="1"/>
  <c r="S293" i="18"/>
  <c r="S153" i="18" s="1"/>
  <c r="S286" i="18"/>
  <c r="S146" i="18" s="1"/>
  <c r="S304" i="18"/>
  <c r="S164" i="18" s="1"/>
  <c r="S287" i="18"/>
  <c r="S147" i="18" s="1"/>
  <c r="S294" i="18"/>
  <c r="S154" i="18" s="1"/>
  <c r="S276" i="18"/>
  <c r="S136" i="18" s="1"/>
  <c r="S282" i="18"/>
  <c r="S142" i="18" s="1"/>
  <c r="S270" i="18"/>
  <c r="S130" i="18" s="1"/>
  <c r="S265" i="18"/>
  <c r="S125" i="18" s="1"/>
  <c r="S299" i="18"/>
  <c r="S159" i="18" s="1"/>
  <c r="S281" i="18"/>
  <c r="S141" i="18" s="1"/>
  <c r="S264" i="18"/>
  <c r="S124" i="18" s="1"/>
  <c r="S259" i="18"/>
  <c r="S119" i="18" s="1"/>
  <c r="S269" i="18"/>
  <c r="S129" i="18" s="1"/>
  <c r="S277" i="18"/>
  <c r="S137" i="18" s="1"/>
  <c r="S260" i="18"/>
  <c r="S120" i="18" s="1"/>
  <c r="S202" i="18"/>
  <c r="T94" i="18"/>
  <c r="S322" i="18"/>
  <c r="S182" i="18" s="1"/>
  <c r="S305" i="18"/>
  <c r="S165" i="18" s="1"/>
  <c r="S312" i="18"/>
  <c r="S172" i="18" s="1"/>
  <c r="S317" i="18"/>
  <c r="S177" i="18" s="1"/>
  <c r="S300" i="18"/>
  <c r="S160" i="18" s="1"/>
  <c r="S295" i="18"/>
  <c r="S155" i="18" s="1"/>
  <c r="S288" i="18"/>
  <c r="S148" i="18" s="1"/>
  <c r="S283" i="18"/>
  <c r="S143" i="18" s="1"/>
  <c r="S278" i="18"/>
  <c r="S138" i="18" s="1"/>
  <c r="S271" i="18"/>
  <c r="S131" i="18" s="1"/>
  <c r="S266" i="18"/>
  <c r="S126" i="18" s="1"/>
  <c r="S261" i="18"/>
  <c r="S121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68" i="18"/>
  <c r="S128" i="18" s="1"/>
  <c r="S280" i="18"/>
  <c r="S140" i="18" s="1"/>
  <c r="S258" i="18"/>
  <c r="S118" i="18" s="1"/>
  <c r="S263" i="18"/>
  <c r="S123" i="18" s="1"/>
  <c r="T211" i="18"/>
  <c r="T210" i="18"/>
  <c r="T8" i="18"/>
  <c r="U7" i="18"/>
  <c r="T228" i="18"/>
  <c r="T232" i="18"/>
  <c r="T252" i="18"/>
  <c r="T229" i="18"/>
  <c r="T227" i="18"/>
  <c r="T233" i="18"/>
  <c r="T87" i="18"/>
  <c r="T88" i="18"/>
  <c r="T89" i="18"/>
  <c r="T231" i="18"/>
  <c r="T234" i="18"/>
  <c r="T230" i="18"/>
  <c r="S216" i="18"/>
  <c r="S224" i="18" s="1"/>
  <c r="T36" i="18"/>
  <c r="S62" i="18"/>
  <c r="S63" i="18" s="1"/>
  <c r="S52" i="18"/>
  <c r="S53" i="18" s="1"/>
  <c r="S67" i="18"/>
  <c r="S68" i="18" s="1"/>
  <c r="S69" i="18" s="1"/>
  <c r="S39" i="18"/>
  <c r="S26" i="18" s="1"/>
  <c r="Y214" i="18"/>
  <c r="Y213" i="18"/>
  <c r="Y212" i="18"/>
  <c r="S204" i="18"/>
  <c r="T96" i="18"/>
  <c r="S207" i="18"/>
  <c r="T99" i="18"/>
  <c r="Q60" i="18"/>
  <c r="Q59" i="18"/>
  <c r="Q58" i="18"/>
  <c r="Q56" i="18"/>
  <c r="Q57" i="18"/>
  <c r="AL95" i="16"/>
  <c r="AK203" i="16"/>
  <c r="AL93" i="16"/>
  <c r="AK201" i="16"/>
  <c r="AL92" i="16"/>
  <c r="AK200" i="16"/>
  <c r="AK206" i="16"/>
  <c r="AL98" i="16"/>
  <c r="AM97" i="16"/>
  <c r="AL205" i="16"/>
  <c r="AN8" i="16"/>
  <c r="AO7" i="16"/>
  <c r="T62" i="16" l="1"/>
  <c r="T52" i="16"/>
  <c r="U36" i="16"/>
  <c r="T216" i="16"/>
  <c r="T96" i="16"/>
  <c r="U96" i="16" s="1"/>
  <c r="T94" i="16"/>
  <c r="U94" i="16" s="1"/>
  <c r="T99" i="16"/>
  <c r="U99" i="16" s="1"/>
  <c r="S54" i="19"/>
  <c r="S70" i="19"/>
  <c r="T216" i="19"/>
  <c r="T224" i="19" s="1"/>
  <c r="T67" i="19"/>
  <c r="T68" i="19" s="1"/>
  <c r="T69" i="19" s="1"/>
  <c r="T62" i="19"/>
  <c r="T63" i="19" s="1"/>
  <c r="T52" i="19"/>
  <c r="T53" i="19" s="1"/>
  <c r="U36" i="19"/>
  <c r="T39" i="19"/>
  <c r="T24" i="19" s="1"/>
  <c r="T200" i="19"/>
  <c r="U92" i="19"/>
  <c r="U319" i="19"/>
  <c r="U179" i="19" s="1"/>
  <c r="U314" i="19"/>
  <c r="U174" i="19" s="1"/>
  <c r="U309" i="19"/>
  <c r="U169" i="19" s="1"/>
  <c r="U302" i="19"/>
  <c r="U162" i="19" s="1"/>
  <c r="U292" i="19"/>
  <c r="U152" i="19" s="1"/>
  <c r="U297" i="19"/>
  <c r="U157" i="19" s="1"/>
  <c r="U280" i="19"/>
  <c r="U140" i="19" s="1"/>
  <c r="U275" i="19"/>
  <c r="U135" i="19" s="1"/>
  <c r="U268" i="19"/>
  <c r="U128" i="19" s="1"/>
  <c r="U285" i="19"/>
  <c r="U145" i="19" s="1"/>
  <c r="U263" i="19"/>
  <c r="U123" i="19" s="1"/>
  <c r="U258" i="19"/>
  <c r="U118" i="19" s="1"/>
  <c r="AB84" i="19"/>
  <c r="AA46" i="19"/>
  <c r="AA49" i="19"/>
  <c r="AA45" i="19"/>
  <c r="T206" i="19"/>
  <c r="U98" i="19"/>
  <c r="T202" i="19"/>
  <c r="U94" i="19"/>
  <c r="R59" i="19"/>
  <c r="R58" i="19"/>
  <c r="R60" i="19"/>
  <c r="R56" i="19"/>
  <c r="R57" i="19"/>
  <c r="T201" i="19"/>
  <c r="U93" i="19"/>
  <c r="U77" i="19"/>
  <c r="U76" i="19"/>
  <c r="U75" i="19"/>
  <c r="T207" i="19"/>
  <c r="U99" i="19"/>
  <c r="T204" i="19"/>
  <c r="U96" i="19"/>
  <c r="Z212" i="19"/>
  <c r="Z213" i="19"/>
  <c r="Z214" i="19"/>
  <c r="S205" i="19"/>
  <c r="T97" i="19"/>
  <c r="S15" i="19"/>
  <c r="U322" i="19"/>
  <c r="U182" i="19" s="1"/>
  <c r="U317" i="19"/>
  <c r="U177" i="19" s="1"/>
  <c r="U312" i="19"/>
  <c r="U172" i="19" s="1"/>
  <c r="U305" i="19"/>
  <c r="U165" i="19" s="1"/>
  <c r="U295" i="19"/>
  <c r="U155" i="19" s="1"/>
  <c r="U300" i="19"/>
  <c r="U160" i="19" s="1"/>
  <c r="U288" i="19"/>
  <c r="U148" i="19" s="1"/>
  <c r="U283" i="19"/>
  <c r="U143" i="19" s="1"/>
  <c r="U271" i="19"/>
  <c r="U131" i="19" s="1"/>
  <c r="U266" i="19"/>
  <c r="U126" i="19" s="1"/>
  <c r="U278" i="19"/>
  <c r="U138" i="19" s="1"/>
  <c r="U261" i="19"/>
  <c r="U121" i="19" s="1"/>
  <c r="V211" i="19"/>
  <c r="V210" i="19"/>
  <c r="W7" i="19"/>
  <c r="V8" i="19"/>
  <c r="V252" i="19"/>
  <c r="V227" i="19"/>
  <c r="V233" i="19"/>
  <c r="V229" i="19"/>
  <c r="V232" i="19"/>
  <c r="V228" i="19"/>
  <c r="V89" i="19"/>
  <c r="V87" i="19"/>
  <c r="V88" i="19"/>
  <c r="V234" i="19"/>
  <c r="V230" i="19"/>
  <c r="V231" i="19"/>
  <c r="R65" i="19"/>
  <c r="S64" i="19"/>
  <c r="U321" i="19"/>
  <c r="U181" i="19" s="1"/>
  <c r="U316" i="19"/>
  <c r="U176" i="19" s="1"/>
  <c r="U311" i="19"/>
  <c r="U171" i="19" s="1"/>
  <c r="U320" i="19"/>
  <c r="U180" i="19" s="1"/>
  <c r="U315" i="19"/>
  <c r="U175" i="19" s="1"/>
  <c r="U310" i="19"/>
  <c r="U170" i="19" s="1"/>
  <c r="U304" i="19"/>
  <c r="U164" i="19" s="1"/>
  <c r="U299" i="19"/>
  <c r="U159" i="19" s="1"/>
  <c r="U294" i="19"/>
  <c r="U154" i="19" s="1"/>
  <c r="U303" i="19"/>
  <c r="U163" i="19" s="1"/>
  <c r="U287" i="19"/>
  <c r="U147" i="19" s="1"/>
  <c r="U282" i="19"/>
  <c r="U142" i="19" s="1"/>
  <c r="U298" i="19"/>
  <c r="U158" i="19" s="1"/>
  <c r="U286" i="19"/>
  <c r="U146" i="19" s="1"/>
  <c r="U281" i="19"/>
  <c r="U141" i="19" s="1"/>
  <c r="U293" i="19"/>
  <c r="U153" i="19" s="1"/>
  <c r="U277" i="19"/>
  <c r="U137" i="19" s="1"/>
  <c r="U270" i="19"/>
  <c r="U130" i="19" s="1"/>
  <c r="U265" i="19"/>
  <c r="U125" i="19" s="1"/>
  <c r="U276" i="19"/>
  <c r="U136" i="19" s="1"/>
  <c r="U269" i="19"/>
  <c r="U129" i="19" s="1"/>
  <c r="U264" i="19"/>
  <c r="U124" i="19" s="1"/>
  <c r="U260" i="19"/>
  <c r="U120" i="19" s="1"/>
  <c r="U259" i="19"/>
  <c r="U119" i="19" s="1"/>
  <c r="T203" i="19"/>
  <c r="U95" i="19"/>
  <c r="S70" i="18"/>
  <c r="S54" i="18"/>
  <c r="T204" i="18"/>
  <c r="U96" i="18"/>
  <c r="T302" i="18"/>
  <c r="T162" i="18" s="1"/>
  <c r="T309" i="18"/>
  <c r="T169" i="18" s="1"/>
  <c r="T319" i="18"/>
  <c r="T179" i="18" s="1"/>
  <c r="T314" i="18"/>
  <c r="T174" i="18" s="1"/>
  <c r="T297" i="18"/>
  <c r="T157" i="18" s="1"/>
  <c r="T285" i="18"/>
  <c r="T145" i="18" s="1"/>
  <c r="T280" i="18"/>
  <c r="T140" i="18" s="1"/>
  <c r="T275" i="18"/>
  <c r="T135" i="18" s="1"/>
  <c r="T292" i="18"/>
  <c r="T152" i="18" s="1"/>
  <c r="T263" i="18"/>
  <c r="T123" i="18" s="1"/>
  <c r="T268" i="18"/>
  <c r="T128" i="18" s="1"/>
  <c r="T258" i="18"/>
  <c r="T118" i="18" s="1"/>
  <c r="T202" i="18"/>
  <c r="U94" i="18"/>
  <c r="S205" i="18"/>
  <c r="T97" i="18"/>
  <c r="T320" i="18"/>
  <c r="T180" i="18" s="1"/>
  <c r="T315" i="18"/>
  <c r="T175" i="18" s="1"/>
  <c r="T321" i="18"/>
  <c r="T181" i="18" s="1"/>
  <c r="T310" i="18"/>
  <c r="T170" i="18" s="1"/>
  <c r="T293" i="18"/>
  <c r="T153" i="18" s="1"/>
  <c r="T286" i="18"/>
  <c r="T146" i="18" s="1"/>
  <c r="T316" i="18"/>
  <c r="T176" i="18" s="1"/>
  <c r="T299" i="18"/>
  <c r="T159" i="18" s="1"/>
  <c r="T304" i="18"/>
  <c r="T164" i="18" s="1"/>
  <c r="T303" i="18"/>
  <c r="T163" i="18" s="1"/>
  <c r="T294" i="18"/>
  <c r="T154" i="18" s="1"/>
  <c r="T287" i="18"/>
  <c r="T147" i="18" s="1"/>
  <c r="T311" i="18"/>
  <c r="T171" i="18" s="1"/>
  <c r="T298" i="18"/>
  <c r="T158" i="18" s="1"/>
  <c r="T282" i="18"/>
  <c r="T142" i="18" s="1"/>
  <c r="T277" i="18"/>
  <c r="T137" i="18" s="1"/>
  <c r="T281" i="18"/>
  <c r="T141" i="18" s="1"/>
  <c r="T276" i="18"/>
  <c r="T136" i="18" s="1"/>
  <c r="T270" i="18"/>
  <c r="T130" i="18" s="1"/>
  <c r="T269" i="18"/>
  <c r="T129" i="18" s="1"/>
  <c r="T265" i="18"/>
  <c r="T125" i="18" s="1"/>
  <c r="T260" i="18"/>
  <c r="T120" i="18" s="1"/>
  <c r="T259" i="18"/>
  <c r="T119" i="18" s="1"/>
  <c r="T264" i="18"/>
  <c r="T124" i="18" s="1"/>
  <c r="R65" i="18"/>
  <c r="S64" i="18"/>
  <c r="T322" i="18"/>
  <c r="T182" i="18" s="1"/>
  <c r="T317" i="18"/>
  <c r="T177" i="18" s="1"/>
  <c r="T312" i="18"/>
  <c r="T172" i="18" s="1"/>
  <c r="T300" i="18"/>
  <c r="T160" i="18" s="1"/>
  <c r="T305" i="18"/>
  <c r="T165" i="18" s="1"/>
  <c r="T295" i="18"/>
  <c r="T155" i="18" s="1"/>
  <c r="T283" i="18"/>
  <c r="T143" i="18" s="1"/>
  <c r="T271" i="18"/>
  <c r="T131" i="18" s="1"/>
  <c r="T288" i="18"/>
  <c r="T148" i="18" s="1"/>
  <c r="T266" i="18"/>
  <c r="T126" i="18" s="1"/>
  <c r="T261" i="18"/>
  <c r="T121" i="18" s="1"/>
  <c r="T278" i="18"/>
  <c r="T138" i="18" s="1"/>
  <c r="U211" i="18"/>
  <c r="U210" i="18"/>
  <c r="U8" i="18"/>
  <c r="V7" i="18"/>
  <c r="U232" i="18"/>
  <c r="U252" i="18"/>
  <c r="U227" i="18"/>
  <c r="U229" i="18"/>
  <c r="U228" i="18"/>
  <c r="U233" i="18"/>
  <c r="U89" i="18"/>
  <c r="U88" i="18"/>
  <c r="U87" i="18"/>
  <c r="U230" i="18"/>
  <c r="U234" i="18"/>
  <c r="U231" i="18"/>
  <c r="T206" i="18"/>
  <c r="U98" i="18"/>
  <c r="T216" i="18"/>
  <c r="T224" i="18" s="1"/>
  <c r="T62" i="18"/>
  <c r="T63" i="18" s="1"/>
  <c r="T52" i="18"/>
  <c r="T53" i="18" s="1"/>
  <c r="T67" i="18"/>
  <c r="T68" i="18" s="1"/>
  <c r="T69" i="18" s="1"/>
  <c r="T39" i="18"/>
  <c r="T26" i="18" s="1"/>
  <c r="T24" i="18"/>
  <c r="U36" i="18"/>
  <c r="T203" i="18"/>
  <c r="U95" i="18"/>
  <c r="S15" i="18"/>
  <c r="T200" i="18"/>
  <c r="U92" i="18"/>
  <c r="Z214" i="18"/>
  <c r="Z213" i="18"/>
  <c r="Z212" i="18"/>
  <c r="T207" i="18"/>
  <c r="U99" i="18"/>
  <c r="S24" i="18"/>
  <c r="T76" i="18"/>
  <c r="T75" i="18"/>
  <c r="T77" i="18"/>
  <c r="AB84" i="18"/>
  <c r="AA49" i="18"/>
  <c r="AA45" i="18"/>
  <c r="AA46" i="18"/>
  <c r="T201" i="18"/>
  <c r="U93" i="18"/>
  <c r="R59" i="18"/>
  <c r="R58" i="18"/>
  <c r="R60" i="18"/>
  <c r="R57" i="18"/>
  <c r="R56" i="18"/>
  <c r="AL206" i="16"/>
  <c r="AM98" i="16"/>
  <c r="AM92" i="16"/>
  <c r="AL200" i="16"/>
  <c r="AM93" i="16"/>
  <c r="AL201" i="16"/>
  <c r="AL203" i="16"/>
  <c r="AM95" i="16"/>
  <c r="AN97" i="16"/>
  <c r="AM205" i="16"/>
  <c r="AO8" i="16"/>
  <c r="AP7" i="16"/>
  <c r="U62" i="16" l="1"/>
  <c r="U52" i="16"/>
  <c r="V36" i="16"/>
  <c r="U216" i="16"/>
  <c r="T26" i="19"/>
  <c r="T54" i="19"/>
  <c r="T70" i="19"/>
  <c r="V77" i="19"/>
  <c r="V75" i="19"/>
  <c r="V76" i="19"/>
  <c r="V317" i="19"/>
  <c r="V177" i="19" s="1"/>
  <c r="V300" i="19"/>
  <c r="V160" i="19" s="1"/>
  <c r="V295" i="19"/>
  <c r="V155" i="19" s="1"/>
  <c r="V312" i="19"/>
  <c r="V172" i="19" s="1"/>
  <c r="V305" i="19"/>
  <c r="V165" i="19" s="1"/>
  <c r="V322" i="19"/>
  <c r="V182" i="19" s="1"/>
  <c r="V288" i="19"/>
  <c r="V148" i="19" s="1"/>
  <c r="V283" i="19"/>
  <c r="V143" i="19" s="1"/>
  <c r="V278" i="19"/>
  <c r="V138" i="19" s="1"/>
  <c r="V271" i="19"/>
  <c r="V131" i="19" s="1"/>
  <c r="V266" i="19"/>
  <c r="V126" i="19" s="1"/>
  <c r="V261" i="19"/>
  <c r="V121" i="19" s="1"/>
  <c r="U201" i="19"/>
  <c r="V93" i="19"/>
  <c r="AA212" i="19"/>
  <c r="AA214" i="19"/>
  <c r="AA213" i="19"/>
  <c r="S65" i="19"/>
  <c r="T64" i="19"/>
  <c r="V319" i="19"/>
  <c r="V179" i="19" s="1"/>
  <c r="V314" i="19"/>
  <c r="V174" i="19" s="1"/>
  <c r="V309" i="19"/>
  <c r="V169" i="19" s="1"/>
  <c r="V302" i="19"/>
  <c r="V162" i="19" s="1"/>
  <c r="V297" i="19"/>
  <c r="V157" i="19" s="1"/>
  <c r="V292" i="19"/>
  <c r="V152" i="19" s="1"/>
  <c r="V285" i="19"/>
  <c r="V145" i="19" s="1"/>
  <c r="V280" i="19"/>
  <c r="V140" i="19" s="1"/>
  <c r="V275" i="19"/>
  <c r="V135" i="19" s="1"/>
  <c r="V268" i="19"/>
  <c r="V128" i="19" s="1"/>
  <c r="V263" i="19"/>
  <c r="V123" i="19" s="1"/>
  <c r="V258" i="19"/>
  <c r="V118" i="19" s="1"/>
  <c r="U204" i="19"/>
  <c r="U202" i="19"/>
  <c r="V320" i="19"/>
  <c r="V180" i="19" s="1"/>
  <c r="V315" i="19"/>
  <c r="V175" i="19" s="1"/>
  <c r="V310" i="19"/>
  <c r="V170" i="19" s="1"/>
  <c r="V304" i="19"/>
  <c r="V164" i="19" s="1"/>
  <c r="V299" i="19"/>
  <c r="V159" i="19" s="1"/>
  <c r="V294" i="19"/>
  <c r="V154" i="19" s="1"/>
  <c r="V321" i="19"/>
  <c r="V181" i="19" s="1"/>
  <c r="V303" i="19"/>
  <c r="V163" i="19" s="1"/>
  <c r="V298" i="19"/>
  <c r="V158" i="19" s="1"/>
  <c r="V293" i="19"/>
  <c r="V153" i="19" s="1"/>
  <c r="V316" i="19"/>
  <c r="V176" i="19" s="1"/>
  <c r="V286" i="19"/>
  <c r="V146" i="19" s="1"/>
  <c r="V281" i="19"/>
  <c r="V141" i="19" s="1"/>
  <c r="V311" i="19"/>
  <c r="V171" i="19" s="1"/>
  <c r="V287" i="19"/>
  <c r="V147" i="19" s="1"/>
  <c r="V282" i="19"/>
  <c r="V142" i="19" s="1"/>
  <c r="V270" i="19"/>
  <c r="V130" i="19" s="1"/>
  <c r="V265" i="19"/>
  <c r="V125" i="19" s="1"/>
  <c r="V277" i="19"/>
  <c r="V137" i="19" s="1"/>
  <c r="V259" i="19"/>
  <c r="V119" i="19" s="1"/>
  <c r="V276" i="19"/>
  <c r="V136" i="19" s="1"/>
  <c r="V269" i="19"/>
  <c r="V129" i="19" s="1"/>
  <c r="V264" i="19"/>
  <c r="V124" i="19" s="1"/>
  <c r="V260" i="19"/>
  <c r="V120" i="19" s="1"/>
  <c r="W210" i="19"/>
  <c r="W211" i="19"/>
  <c r="W8" i="19"/>
  <c r="X7" i="19"/>
  <c r="W229" i="19"/>
  <c r="W227" i="19"/>
  <c r="W232" i="19"/>
  <c r="W228" i="19"/>
  <c r="W233" i="19"/>
  <c r="W252" i="19"/>
  <c r="W89" i="19"/>
  <c r="W87" i="19"/>
  <c r="W88" i="19"/>
  <c r="W234" i="19"/>
  <c r="W230" i="19"/>
  <c r="W231" i="19"/>
  <c r="AC84" i="19"/>
  <c r="AB46" i="19"/>
  <c r="AB49" i="19"/>
  <c r="AB45" i="19"/>
  <c r="T205" i="19"/>
  <c r="T15" i="19" s="1"/>
  <c r="U97" i="19"/>
  <c r="U207" i="19"/>
  <c r="U206" i="19"/>
  <c r="V98" i="19"/>
  <c r="U216" i="19"/>
  <c r="U224" i="19" s="1"/>
  <c r="U67" i="19"/>
  <c r="U68" i="19" s="1"/>
  <c r="U69" i="19" s="1"/>
  <c r="U62" i="19"/>
  <c r="U63" i="19" s="1"/>
  <c r="U52" i="19"/>
  <c r="U53" i="19" s="1"/>
  <c r="V36" i="19"/>
  <c r="V94" i="19" s="1"/>
  <c r="U39" i="19"/>
  <c r="U24" i="19" s="1"/>
  <c r="U203" i="19"/>
  <c r="V95" i="19"/>
  <c r="U200" i="19"/>
  <c r="V92" i="19"/>
  <c r="S58" i="19"/>
  <c r="S60" i="19"/>
  <c r="S59" i="19"/>
  <c r="S56" i="19"/>
  <c r="S57" i="19"/>
  <c r="T54" i="18"/>
  <c r="T70" i="18"/>
  <c r="AA214" i="18"/>
  <c r="AA213" i="18"/>
  <c r="AA212" i="18"/>
  <c r="T205" i="18"/>
  <c r="T15" i="18" s="1"/>
  <c r="U97" i="18"/>
  <c r="U204" i="18"/>
  <c r="V96" i="18"/>
  <c r="AC84" i="18"/>
  <c r="AB46" i="18"/>
  <c r="AB49" i="18"/>
  <c r="AB45" i="18"/>
  <c r="U202" i="18"/>
  <c r="V94" i="18"/>
  <c r="U206" i="18"/>
  <c r="V98" i="18"/>
  <c r="U76" i="18"/>
  <c r="U75" i="18"/>
  <c r="U77" i="18"/>
  <c r="U201" i="18"/>
  <c r="V93" i="18"/>
  <c r="U203" i="18"/>
  <c r="V95" i="18"/>
  <c r="U322" i="18"/>
  <c r="U182" i="18" s="1"/>
  <c r="U317" i="18"/>
  <c r="U177" i="18" s="1"/>
  <c r="U312" i="18"/>
  <c r="U172" i="18" s="1"/>
  <c r="U305" i="18"/>
  <c r="U165" i="18" s="1"/>
  <c r="U300" i="18"/>
  <c r="U160" i="18" s="1"/>
  <c r="U295" i="18"/>
  <c r="U155" i="18" s="1"/>
  <c r="U288" i="18"/>
  <c r="U148" i="18" s="1"/>
  <c r="U283" i="18"/>
  <c r="U143" i="18" s="1"/>
  <c r="U271" i="18"/>
  <c r="U131" i="18" s="1"/>
  <c r="U278" i="18"/>
  <c r="U138" i="18" s="1"/>
  <c r="U266" i="18"/>
  <c r="U126" i="18" s="1"/>
  <c r="U261" i="18"/>
  <c r="U121" i="18" s="1"/>
  <c r="S58" i="18"/>
  <c r="S60" i="18"/>
  <c r="S59" i="18"/>
  <c r="S57" i="18"/>
  <c r="S56" i="18"/>
  <c r="U320" i="18"/>
  <c r="U180" i="18" s="1"/>
  <c r="U315" i="18"/>
  <c r="U175" i="18" s="1"/>
  <c r="U310" i="18"/>
  <c r="U170" i="18" s="1"/>
  <c r="U321" i="18"/>
  <c r="U181" i="18" s="1"/>
  <c r="U316" i="18"/>
  <c r="U176" i="18" s="1"/>
  <c r="U304" i="18"/>
  <c r="U164" i="18" s="1"/>
  <c r="U299" i="18"/>
  <c r="U159" i="18" s="1"/>
  <c r="U311" i="18"/>
  <c r="U171" i="18" s="1"/>
  <c r="U303" i="18"/>
  <c r="U163" i="18" s="1"/>
  <c r="U294" i="18"/>
  <c r="U154" i="18" s="1"/>
  <c r="U287" i="18"/>
  <c r="U147" i="18" s="1"/>
  <c r="U298" i="18"/>
  <c r="U158" i="18" s="1"/>
  <c r="U282" i="18"/>
  <c r="U142" i="18" s="1"/>
  <c r="U277" i="18"/>
  <c r="U137" i="18" s="1"/>
  <c r="U293" i="18"/>
  <c r="U153" i="18" s="1"/>
  <c r="U270" i="18"/>
  <c r="U130" i="18" s="1"/>
  <c r="U265" i="18"/>
  <c r="U125" i="18" s="1"/>
  <c r="U286" i="18"/>
  <c r="U146" i="18" s="1"/>
  <c r="U281" i="18"/>
  <c r="U141" i="18" s="1"/>
  <c r="U269" i="18"/>
  <c r="U129" i="18" s="1"/>
  <c r="U264" i="18"/>
  <c r="U124" i="18" s="1"/>
  <c r="U259" i="18"/>
  <c r="U119" i="18" s="1"/>
  <c r="U260" i="18"/>
  <c r="U120" i="18" s="1"/>
  <c r="U276" i="18"/>
  <c r="U136" i="18" s="1"/>
  <c r="U200" i="18"/>
  <c r="V92" i="18"/>
  <c r="U207" i="18"/>
  <c r="V99" i="18"/>
  <c r="U216" i="18"/>
  <c r="U224" i="18" s="1"/>
  <c r="U67" i="18"/>
  <c r="U68" i="18" s="1"/>
  <c r="U69" i="18" s="1"/>
  <c r="U62" i="18"/>
  <c r="U63" i="18" s="1"/>
  <c r="U52" i="18"/>
  <c r="U53" i="18" s="1"/>
  <c r="U39" i="18"/>
  <c r="U26" i="18" s="1"/>
  <c r="V36" i="18"/>
  <c r="U302" i="18"/>
  <c r="U162" i="18" s="1"/>
  <c r="U309" i="18"/>
  <c r="U169" i="18" s="1"/>
  <c r="U319" i="18"/>
  <c r="U179" i="18" s="1"/>
  <c r="U314" i="18"/>
  <c r="U174" i="18" s="1"/>
  <c r="U297" i="18"/>
  <c r="U157" i="18" s="1"/>
  <c r="U292" i="18"/>
  <c r="U152" i="18" s="1"/>
  <c r="U285" i="18"/>
  <c r="U145" i="18" s="1"/>
  <c r="U275" i="18"/>
  <c r="U135" i="18" s="1"/>
  <c r="U280" i="18"/>
  <c r="U140" i="18" s="1"/>
  <c r="U258" i="18"/>
  <c r="U118" i="18" s="1"/>
  <c r="U268" i="18"/>
  <c r="U128" i="18" s="1"/>
  <c r="U263" i="18"/>
  <c r="U123" i="18" s="1"/>
  <c r="V211" i="18"/>
  <c r="V210" i="18"/>
  <c r="W7" i="18"/>
  <c r="V8" i="18"/>
  <c r="V229" i="18"/>
  <c r="V232" i="18"/>
  <c r="V233" i="18"/>
  <c r="V227" i="18"/>
  <c r="V228" i="18"/>
  <c r="V252" i="18"/>
  <c r="V89" i="18"/>
  <c r="V87" i="18"/>
  <c r="V88" i="18"/>
  <c r="V234" i="18"/>
  <c r="V231" i="18"/>
  <c r="V230" i="18"/>
  <c r="S65" i="18"/>
  <c r="T64" i="18"/>
  <c r="AM200" i="16"/>
  <c r="AN92" i="16"/>
  <c r="AN93" i="16"/>
  <c r="AM201" i="16"/>
  <c r="AN98" i="16"/>
  <c r="AM206" i="16"/>
  <c r="AN95" i="16"/>
  <c r="AM203" i="16"/>
  <c r="AO97" i="16"/>
  <c r="AN205" i="16"/>
  <c r="AP8" i="16"/>
  <c r="AQ7" i="16"/>
  <c r="V62" i="16" l="1"/>
  <c r="V52" i="16"/>
  <c r="W36" i="16"/>
  <c r="V67" i="16"/>
  <c r="V68" i="16" s="1"/>
  <c r="V216" i="16"/>
  <c r="V224" i="16" s="1"/>
  <c r="V96" i="16"/>
  <c r="V94" i="16"/>
  <c r="V99" i="16"/>
  <c r="V96" i="19"/>
  <c r="V99" i="19"/>
  <c r="U54" i="19"/>
  <c r="U70" i="19"/>
  <c r="V203" i="19"/>
  <c r="W95" i="19"/>
  <c r="U205" i="19"/>
  <c r="U15" i="19" s="1"/>
  <c r="V97" i="19"/>
  <c r="V201" i="19"/>
  <c r="W93" i="19"/>
  <c r="U26" i="19"/>
  <c r="W320" i="19"/>
  <c r="W180" i="19" s="1"/>
  <c r="W315" i="19"/>
  <c r="W175" i="19" s="1"/>
  <c r="W310" i="19"/>
  <c r="W170" i="19" s="1"/>
  <c r="W321" i="19"/>
  <c r="W181" i="19" s="1"/>
  <c r="W316" i="19"/>
  <c r="W176" i="19" s="1"/>
  <c r="W311" i="19"/>
  <c r="W171" i="19" s="1"/>
  <c r="W304" i="19"/>
  <c r="W164" i="19" s="1"/>
  <c r="W303" i="19"/>
  <c r="W163" i="19" s="1"/>
  <c r="W298" i="19"/>
  <c r="W158" i="19" s="1"/>
  <c r="W293" i="19"/>
  <c r="W153" i="19" s="1"/>
  <c r="W299" i="19"/>
  <c r="W159" i="19" s="1"/>
  <c r="W286" i="19"/>
  <c r="W146" i="19" s="1"/>
  <c r="W281" i="19"/>
  <c r="W141" i="19" s="1"/>
  <c r="W294" i="19"/>
  <c r="W154" i="19" s="1"/>
  <c r="W287" i="19"/>
  <c r="W147" i="19" s="1"/>
  <c r="W282" i="19"/>
  <c r="W142" i="19" s="1"/>
  <c r="W270" i="19"/>
  <c r="W130" i="19" s="1"/>
  <c r="W265" i="19"/>
  <c r="W125" i="19" s="1"/>
  <c r="W276" i="19"/>
  <c r="W136" i="19" s="1"/>
  <c r="W269" i="19"/>
  <c r="W129" i="19" s="1"/>
  <c r="W264" i="19"/>
  <c r="W124" i="19" s="1"/>
  <c r="W260" i="19"/>
  <c r="W120" i="19" s="1"/>
  <c r="W277" i="19"/>
  <c r="W137" i="19" s="1"/>
  <c r="W259" i="19"/>
  <c r="W119" i="19" s="1"/>
  <c r="V202" i="19"/>
  <c r="T65" i="19"/>
  <c r="U64" i="19"/>
  <c r="W322" i="19"/>
  <c r="W182" i="19" s="1"/>
  <c r="W317" i="19"/>
  <c r="W177" i="19" s="1"/>
  <c r="W312" i="19"/>
  <c r="W172" i="19" s="1"/>
  <c r="W305" i="19"/>
  <c r="W165" i="19" s="1"/>
  <c r="W295" i="19"/>
  <c r="W155" i="19" s="1"/>
  <c r="W300" i="19"/>
  <c r="W160" i="19" s="1"/>
  <c r="W288" i="19"/>
  <c r="W148" i="19" s="1"/>
  <c r="W283" i="19"/>
  <c r="W143" i="19" s="1"/>
  <c r="W271" i="19"/>
  <c r="W131" i="19" s="1"/>
  <c r="W266" i="19"/>
  <c r="W126" i="19" s="1"/>
  <c r="W278" i="19"/>
  <c r="W138" i="19" s="1"/>
  <c r="W261" i="19"/>
  <c r="W121" i="19" s="1"/>
  <c r="X8" i="19"/>
  <c r="Y7" i="19"/>
  <c r="X227" i="19"/>
  <c r="X228" i="19"/>
  <c r="X233" i="19"/>
  <c r="X229" i="19"/>
  <c r="X211" i="19"/>
  <c r="X232" i="19"/>
  <c r="X210" i="19"/>
  <c r="X252" i="19"/>
  <c r="X89" i="19"/>
  <c r="X87" i="19"/>
  <c r="X88" i="19"/>
  <c r="X231" i="19"/>
  <c r="X234" i="19"/>
  <c r="X230" i="19"/>
  <c r="V216" i="19"/>
  <c r="V224" i="19" s="1"/>
  <c r="V67" i="19"/>
  <c r="V68" i="19" s="1"/>
  <c r="V69" i="19" s="1"/>
  <c r="V62" i="19"/>
  <c r="V63" i="19" s="1"/>
  <c r="V39" i="19"/>
  <c r="V24" i="19" s="1"/>
  <c r="V52" i="19"/>
  <c r="V53" i="19" s="1"/>
  <c r="W36" i="19"/>
  <c r="W99" i="19" s="1"/>
  <c r="V206" i="19"/>
  <c r="W98" i="19"/>
  <c r="AB214" i="19"/>
  <c r="AB213" i="19"/>
  <c r="AB212" i="19"/>
  <c r="W319" i="19"/>
  <c r="W179" i="19" s="1"/>
  <c r="W314" i="19"/>
  <c r="W174" i="19" s="1"/>
  <c r="W309" i="19"/>
  <c r="W169" i="19" s="1"/>
  <c r="W302" i="19"/>
  <c r="W162" i="19" s="1"/>
  <c r="W292" i="19"/>
  <c r="W152" i="19" s="1"/>
  <c r="W285" i="19"/>
  <c r="W145" i="19" s="1"/>
  <c r="W280" i="19"/>
  <c r="W140" i="19" s="1"/>
  <c r="W297" i="19"/>
  <c r="W157" i="19" s="1"/>
  <c r="W275" i="19"/>
  <c r="W135" i="19" s="1"/>
  <c r="W268" i="19"/>
  <c r="W128" i="19" s="1"/>
  <c r="W263" i="19"/>
  <c r="W123" i="19" s="1"/>
  <c r="W258" i="19"/>
  <c r="W118" i="19" s="1"/>
  <c r="V204" i="19"/>
  <c r="W96" i="19"/>
  <c r="W77" i="19"/>
  <c r="W75" i="19"/>
  <c r="W76" i="19"/>
  <c r="V200" i="19"/>
  <c r="W92" i="19"/>
  <c r="V207" i="19"/>
  <c r="AD84" i="19"/>
  <c r="AC46" i="19"/>
  <c r="AC49" i="19"/>
  <c r="AC45" i="19"/>
  <c r="T58" i="19"/>
  <c r="T60" i="19"/>
  <c r="T59" i="19"/>
  <c r="T56" i="19"/>
  <c r="T57" i="19"/>
  <c r="U70" i="18"/>
  <c r="V26" i="18"/>
  <c r="U54" i="18"/>
  <c r="V201" i="18"/>
  <c r="W93" i="18"/>
  <c r="V202" i="18"/>
  <c r="W94" i="18"/>
  <c r="AD84" i="18"/>
  <c r="AC46" i="18"/>
  <c r="AC49" i="18"/>
  <c r="AC45" i="18"/>
  <c r="T65" i="18"/>
  <c r="U64" i="18"/>
  <c r="V75" i="18"/>
  <c r="V77" i="18"/>
  <c r="V76" i="18"/>
  <c r="U24" i="18"/>
  <c r="V204" i="18"/>
  <c r="W96" i="18"/>
  <c r="V216" i="18"/>
  <c r="V224" i="18" s="1"/>
  <c r="V62" i="18"/>
  <c r="V63" i="18" s="1"/>
  <c r="V52" i="18"/>
  <c r="V53" i="18" s="1"/>
  <c r="V67" i="18"/>
  <c r="V68" i="18" s="1"/>
  <c r="V69" i="18" s="1"/>
  <c r="V39" i="18"/>
  <c r="V24" i="18" s="1"/>
  <c r="W36" i="18"/>
  <c r="V200" i="18"/>
  <c r="W92" i="18"/>
  <c r="W211" i="18"/>
  <c r="W210" i="18"/>
  <c r="W8" i="18"/>
  <c r="X7" i="18"/>
  <c r="W233" i="18"/>
  <c r="W252" i="18"/>
  <c r="W229" i="18"/>
  <c r="W228" i="18"/>
  <c r="W227" i="18"/>
  <c r="W232" i="18"/>
  <c r="W89" i="18"/>
  <c r="W88" i="18"/>
  <c r="W87" i="18"/>
  <c r="W231" i="18"/>
  <c r="W230" i="18"/>
  <c r="W234" i="18"/>
  <c r="U205" i="18"/>
  <c r="U15" i="18" s="1"/>
  <c r="V97" i="18"/>
  <c r="V206" i="18"/>
  <c r="W98" i="18"/>
  <c r="V203" i="18"/>
  <c r="W95" i="18"/>
  <c r="AB213" i="18"/>
  <c r="AB212" i="18"/>
  <c r="AB214" i="18"/>
  <c r="V319" i="18"/>
  <c r="V179" i="18" s="1"/>
  <c r="V314" i="18"/>
  <c r="V174" i="18" s="1"/>
  <c r="V309" i="18"/>
  <c r="V169" i="18" s="1"/>
  <c r="V302" i="18"/>
  <c r="V162" i="18" s="1"/>
  <c r="V297" i="18"/>
  <c r="V157" i="18" s="1"/>
  <c r="V292" i="18"/>
  <c r="V152" i="18" s="1"/>
  <c r="V285" i="18"/>
  <c r="V145" i="18" s="1"/>
  <c r="V280" i="18"/>
  <c r="V140" i="18" s="1"/>
  <c r="V275" i="18"/>
  <c r="V135" i="18" s="1"/>
  <c r="V263" i="18"/>
  <c r="V123" i="18" s="1"/>
  <c r="V268" i="18"/>
  <c r="V128" i="18" s="1"/>
  <c r="V258" i="18"/>
  <c r="V118" i="18" s="1"/>
  <c r="V321" i="18"/>
  <c r="V181" i="18" s="1"/>
  <c r="V316" i="18"/>
  <c r="V176" i="18" s="1"/>
  <c r="V320" i="18"/>
  <c r="V180" i="18" s="1"/>
  <c r="V310" i="18"/>
  <c r="V170" i="18" s="1"/>
  <c r="V304" i="18"/>
  <c r="V164" i="18" s="1"/>
  <c r="V299" i="18"/>
  <c r="V159" i="18" s="1"/>
  <c r="V315" i="18"/>
  <c r="V175" i="18" s="1"/>
  <c r="V311" i="18"/>
  <c r="V171" i="18" s="1"/>
  <c r="V298" i="18"/>
  <c r="V158" i="18" s="1"/>
  <c r="V293" i="18"/>
  <c r="V153" i="18" s="1"/>
  <c r="V286" i="18"/>
  <c r="V146" i="18" s="1"/>
  <c r="V281" i="18"/>
  <c r="V141" i="18" s="1"/>
  <c r="V276" i="18"/>
  <c r="V136" i="18" s="1"/>
  <c r="V294" i="18"/>
  <c r="V154" i="18" s="1"/>
  <c r="V303" i="18"/>
  <c r="V163" i="18" s="1"/>
  <c r="V270" i="18"/>
  <c r="V130" i="18" s="1"/>
  <c r="V282" i="18"/>
  <c r="V142" i="18" s="1"/>
  <c r="V287" i="18"/>
  <c r="V147" i="18" s="1"/>
  <c r="V269" i="18"/>
  <c r="V129" i="18" s="1"/>
  <c r="V265" i="18"/>
  <c r="V125" i="18" s="1"/>
  <c r="V260" i="18"/>
  <c r="V120" i="18" s="1"/>
  <c r="V277" i="18"/>
  <c r="V137" i="18" s="1"/>
  <c r="V259" i="18"/>
  <c r="V119" i="18" s="1"/>
  <c r="V264" i="18"/>
  <c r="V124" i="18" s="1"/>
  <c r="V312" i="18"/>
  <c r="V172" i="18" s="1"/>
  <c r="V300" i="18"/>
  <c r="V160" i="18" s="1"/>
  <c r="V317" i="18"/>
  <c r="V177" i="18" s="1"/>
  <c r="V322" i="18"/>
  <c r="V182" i="18" s="1"/>
  <c r="V295" i="18"/>
  <c r="V155" i="18" s="1"/>
  <c r="V283" i="18"/>
  <c r="V143" i="18" s="1"/>
  <c r="V278" i="18"/>
  <c r="V138" i="18" s="1"/>
  <c r="V271" i="18"/>
  <c r="V131" i="18" s="1"/>
  <c r="V288" i="18"/>
  <c r="V148" i="18" s="1"/>
  <c r="V305" i="18"/>
  <c r="V165" i="18" s="1"/>
  <c r="V266" i="18"/>
  <c r="V126" i="18" s="1"/>
  <c r="V261" i="18"/>
  <c r="V121" i="18" s="1"/>
  <c r="V207" i="18"/>
  <c r="W99" i="18"/>
  <c r="T60" i="18"/>
  <c r="T59" i="18"/>
  <c r="T58" i="18"/>
  <c r="T57" i="18"/>
  <c r="T56" i="18"/>
  <c r="AN206" i="16"/>
  <c r="AO98" i="16"/>
  <c r="AO93" i="16"/>
  <c r="AN201" i="16"/>
  <c r="AN203" i="16"/>
  <c r="AO95" i="16"/>
  <c r="AO92" i="16"/>
  <c r="AN200" i="16"/>
  <c r="AP97" i="16"/>
  <c r="AO205" i="16"/>
  <c r="AQ8" i="16"/>
  <c r="AR7" i="16"/>
  <c r="W94" i="16" l="1"/>
  <c r="V202" i="16"/>
  <c r="W96" i="16"/>
  <c r="V204" i="16"/>
  <c r="W99" i="16"/>
  <c r="V207" i="16"/>
  <c r="W62" i="16"/>
  <c r="W52" i="16"/>
  <c r="X36" i="16"/>
  <c r="W216" i="16"/>
  <c r="W224" i="16" s="1"/>
  <c r="W67" i="16"/>
  <c r="W68" i="16" s="1"/>
  <c r="W94" i="19"/>
  <c r="V26" i="19"/>
  <c r="V54" i="19"/>
  <c r="V70" i="19"/>
  <c r="AE84" i="19"/>
  <c r="AD49" i="19"/>
  <c r="AD45" i="19"/>
  <c r="AD46" i="19"/>
  <c r="W216" i="19"/>
  <c r="W224" i="19" s="1"/>
  <c r="W67" i="19"/>
  <c r="W68" i="19" s="1"/>
  <c r="W69" i="19" s="1"/>
  <c r="W62" i="19"/>
  <c r="W63" i="19" s="1"/>
  <c r="W52" i="19"/>
  <c r="W53" i="19" s="1"/>
  <c r="W39" i="19"/>
  <c r="W26" i="19" s="1"/>
  <c r="X36" i="19"/>
  <c r="W203" i="19"/>
  <c r="X95" i="19"/>
  <c r="W202" i="19"/>
  <c r="X94" i="19"/>
  <c r="W207" i="19"/>
  <c r="X99" i="19"/>
  <c r="X299" i="19"/>
  <c r="X159" i="19" s="1"/>
  <c r="X294" i="19"/>
  <c r="X154" i="19" s="1"/>
  <c r="X315" i="19"/>
  <c r="X175" i="19" s="1"/>
  <c r="X304" i="19"/>
  <c r="X164" i="19" s="1"/>
  <c r="X321" i="19"/>
  <c r="X181" i="19" s="1"/>
  <c r="X303" i="19"/>
  <c r="X163" i="19" s="1"/>
  <c r="X298" i="19"/>
  <c r="X158" i="19" s="1"/>
  <c r="X293" i="19"/>
  <c r="X153" i="19" s="1"/>
  <c r="X310" i="19"/>
  <c r="X170" i="19" s="1"/>
  <c r="X316" i="19"/>
  <c r="X176" i="19" s="1"/>
  <c r="X311" i="19"/>
  <c r="X171" i="19" s="1"/>
  <c r="X320" i="19"/>
  <c r="X180" i="19" s="1"/>
  <c r="X287" i="19"/>
  <c r="X147" i="19" s="1"/>
  <c r="X282" i="19"/>
  <c r="X142" i="19" s="1"/>
  <c r="X277" i="19"/>
  <c r="X137" i="19" s="1"/>
  <c r="X286" i="19"/>
  <c r="X146" i="19" s="1"/>
  <c r="X276" i="19"/>
  <c r="X136" i="19" s="1"/>
  <c r="X269" i="19"/>
  <c r="X129" i="19" s="1"/>
  <c r="X264" i="19"/>
  <c r="X124" i="19" s="1"/>
  <c r="X281" i="19"/>
  <c r="X141" i="19" s="1"/>
  <c r="X265" i="19"/>
  <c r="X125" i="19" s="1"/>
  <c r="X260" i="19"/>
  <c r="X120" i="19" s="1"/>
  <c r="X270" i="19"/>
  <c r="X130" i="19" s="1"/>
  <c r="X259" i="19"/>
  <c r="X119" i="19" s="1"/>
  <c r="W201" i="19"/>
  <c r="X93" i="19"/>
  <c r="X322" i="19"/>
  <c r="X182" i="19" s="1"/>
  <c r="X317" i="19"/>
  <c r="X177" i="19" s="1"/>
  <c r="X312" i="19"/>
  <c r="X172" i="19" s="1"/>
  <c r="X305" i="19"/>
  <c r="X165" i="19" s="1"/>
  <c r="X300" i="19"/>
  <c r="X160" i="19" s="1"/>
  <c r="X295" i="19"/>
  <c r="X155" i="19" s="1"/>
  <c r="X288" i="19"/>
  <c r="X148" i="19" s="1"/>
  <c r="X283" i="19"/>
  <c r="X143" i="19" s="1"/>
  <c r="X278" i="19"/>
  <c r="X138" i="19" s="1"/>
  <c r="X271" i="19"/>
  <c r="X131" i="19" s="1"/>
  <c r="X266" i="19"/>
  <c r="X126" i="19" s="1"/>
  <c r="X261" i="19"/>
  <c r="X121" i="19" s="1"/>
  <c r="W200" i="19"/>
  <c r="X92" i="19"/>
  <c r="X319" i="19"/>
  <c r="X179" i="19" s="1"/>
  <c r="X314" i="19"/>
  <c r="X174" i="19" s="1"/>
  <c r="X309" i="19"/>
  <c r="X169" i="19" s="1"/>
  <c r="X302" i="19"/>
  <c r="X162" i="19" s="1"/>
  <c r="X297" i="19"/>
  <c r="X157" i="19" s="1"/>
  <c r="X292" i="19"/>
  <c r="X152" i="19" s="1"/>
  <c r="X285" i="19"/>
  <c r="X145" i="19" s="1"/>
  <c r="X280" i="19"/>
  <c r="X140" i="19" s="1"/>
  <c r="X263" i="19"/>
  <c r="X123" i="19" s="1"/>
  <c r="X258" i="19"/>
  <c r="X118" i="19" s="1"/>
  <c r="X275" i="19"/>
  <c r="X135" i="19" s="1"/>
  <c r="X268" i="19"/>
  <c r="X128" i="19" s="1"/>
  <c r="W204" i="19"/>
  <c r="X96" i="19"/>
  <c r="W206" i="19"/>
  <c r="X98" i="19"/>
  <c r="X77" i="19"/>
  <c r="X76" i="19"/>
  <c r="X75" i="19"/>
  <c r="U65" i="19"/>
  <c r="V64" i="19"/>
  <c r="AC214" i="19"/>
  <c r="AC213" i="19"/>
  <c r="AC212" i="19"/>
  <c r="V15" i="19"/>
  <c r="Y211" i="19"/>
  <c r="Y210" i="19"/>
  <c r="Y8" i="19"/>
  <c r="Z7" i="19"/>
  <c r="Y229" i="19"/>
  <c r="Y227" i="19"/>
  <c r="Y232" i="19"/>
  <c r="Y228" i="19"/>
  <c r="Y252" i="19"/>
  <c r="Y233" i="19"/>
  <c r="Y89" i="19"/>
  <c r="Y87" i="19"/>
  <c r="Y88" i="19"/>
  <c r="Y230" i="19"/>
  <c r="Y231" i="19"/>
  <c r="Y234" i="19"/>
  <c r="V205" i="19"/>
  <c r="W97" i="19"/>
  <c r="U60" i="19"/>
  <c r="U58" i="19"/>
  <c r="U59" i="19"/>
  <c r="U56" i="19"/>
  <c r="U57" i="19"/>
  <c r="V70" i="18"/>
  <c r="V54" i="18"/>
  <c r="X211" i="18"/>
  <c r="X210" i="18"/>
  <c r="X8" i="18"/>
  <c r="Y7" i="18"/>
  <c r="X229" i="18"/>
  <c r="X228" i="18"/>
  <c r="X232" i="18"/>
  <c r="X252" i="18"/>
  <c r="X233" i="18"/>
  <c r="X227" i="18"/>
  <c r="X89" i="18"/>
  <c r="X87" i="18"/>
  <c r="X88" i="18"/>
  <c r="X234" i="18"/>
  <c r="X231" i="18"/>
  <c r="X230" i="18"/>
  <c r="W201" i="18"/>
  <c r="X93" i="18"/>
  <c r="V205" i="18"/>
  <c r="W97" i="18"/>
  <c r="W319" i="18"/>
  <c r="W179" i="18" s="1"/>
  <c r="W314" i="18"/>
  <c r="W174" i="18" s="1"/>
  <c r="W309" i="18"/>
  <c r="W169" i="18" s="1"/>
  <c r="W302" i="18"/>
  <c r="W162" i="18" s="1"/>
  <c r="W297" i="18"/>
  <c r="W157" i="18" s="1"/>
  <c r="W292" i="18"/>
  <c r="W152" i="18" s="1"/>
  <c r="W285" i="18"/>
  <c r="W145" i="18" s="1"/>
  <c r="W275" i="18"/>
  <c r="W135" i="18" s="1"/>
  <c r="W280" i="18"/>
  <c r="W140" i="18" s="1"/>
  <c r="W268" i="18"/>
  <c r="W128" i="18" s="1"/>
  <c r="W263" i="18"/>
  <c r="W123" i="18" s="1"/>
  <c r="W258" i="18"/>
  <c r="W118" i="18" s="1"/>
  <c r="W204" i="18"/>
  <c r="X96" i="18"/>
  <c r="W321" i="18"/>
  <c r="W181" i="18" s="1"/>
  <c r="W316" i="18"/>
  <c r="W176" i="18" s="1"/>
  <c r="W311" i="18"/>
  <c r="W171" i="18" s="1"/>
  <c r="W304" i="18"/>
  <c r="W164" i="18" s="1"/>
  <c r="W320" i="18"/>
  <c r="W180" i="18" s="1"/>
  <c r="W310" i="18"/>
  <c r="W170" i="18" s="1"/>
  <c r="W299" i="18"/>
  <c r="W159" i="18" s="1"/>
  <c r="W303" i="18"/>
  <c r="W163" i="18" s="1"/>
  <c r="W315" i="18"/>
  <c r="W175" i="18" s="1"/>
  <c r="W298" i="18"/>
  <c r="W158" i="18" s="1"/>
  <c r="W293" i="18"/>
  <c r="W153" i="18" s="1"/>
  <c r="W286" i="18"/>
  <c r="W146" i="18" s="1"/>
  <c r="W281" i="18"/>
  <c r="W141" i="18" s="1"/>
  <c r="W276" i="18"/>
  <c r="W136" i="18" s="1"/>
  <c r="W294" i="18"/>
  <c r="W154" i="18" s="1"/>
  <c r="W287" i="18"/>
  <c r="W147" i="18" s="1"/>
  <c r="W282" i="18"/>
  <c r="W142" i="18" s="1"/>
  <c r="W269" i="18"/>
  <c r="W129" i="18" s="1"/>
  <c r="W264" i="18"/>
  <c r="W124" i="18" s="1"/>
  <c r="W265" i="18"/>
  <c r="W125" i="18" s="1"/>
  <c r="W260" i="18"/>
  <c r="W120" i="18" s="1"/>
  <c r="W270" i="18"/>
  <c r="W130" i="18" s="1"/>
  <c r="W259" i="18"/>
  <c r="W119" i="18" s="1"/>
  <c r="W277" i="18"/>
  <c r="W137" i="18" s="1"/>
  <c r="W216" i="18"/>
  <c r="W224" i="18" s="1"/>
  <c r="W62" i="18"/>
  <c r="W63" i="18" s="1"/>
  <c r="W52" i="18"/>
  <c r="W53" i="18" s="1"/>
  <c r="W67" i="18"/>
  <c r="W68" i="18" s="1"/>
  <c r="W69" i="18" s="1"/>
  <c r="X36" i="18"/>
  <c r="W24" i="18"/>
  <c r="W39" i="18"/>
  <c r="W26" i="18" s="1"/>
  <c r="W203" i="18"/>
  <c r="X95" i="18"/>
  <c r="AC213" i="18"/>
  <c r="AC212" i="18"/>
  <c r="AC214" i="18"/>
  <c r="U58" i="18"/>
  <c r="U60" i="18"/>
  <c r="U59" i="18"/>
  <c r="U56" i="18"/>
  <c r="U57" i="18"/>
  <c r="W207" i="18"/>
  <c r="X99" i="18"/>
  <c r="AE84" i="18"/>
  <c r="AD46" i="18"/>
  <c r="AD49" i="18"/>
  <c r="AD45" i="18"/>
  <c r="W75" i="18"/>
  <c r="W77" i="18"/>
  <c r="W76" i="18"/>
  <c r="W200" i="18"/>
  <c r="X92" i="18"/>
  <c r="W202" i="18"/>
  <c r="X94" i="18"/>
  <c r="W206" i="18"/>
  <c r="X98" i="18"/>
  <c r="W300" i="18"/>
  <c r="W160" i="18" s="1"/>
  <c r="W317" i="18"/>
  <c r="W177" i="18" s="1"/>
  <c r="W322" i="18"/>
  <c r="W182" i="18" s="1"/>
  <c r="W295" i="18"/>
  <c r="W155" i="18" s="1"/>
  <c r="W288" i="18"/>
  <c r="W148" i="18" s="1"/>
  <c r="W305" i="18"/>
  <c r="W165" i="18" s="1"/>
  <c r="W283" i="18"/>
  <c r="W143" i="18" s="1"/>
  <c r="W271" i="18"/>
  <c r="W131" i="18" s="1"/>
  <c r="W312" i="18"/>
  <c r="W172" i="18" s="1"/>
  <c r="W278" i="18"/>
  <c r="W138" i="18" s="1"/>
  <c r="W266" i="18"/>
  <c r="W126" i="18" s="1"/>
  <c r="W261" i="18"/>
  <c r="W121" i="18" s="1"/>
  <c r="V15" i="18"/>
  <c r="U65" i="18"/>
  <c r="V64" i="18"/>
  <c r="AP93" i="16"/>
  <c r="AO201" i="16"/>
  <c r="AP98" i="16"/>
  <c r="AO206" i="16"/>
  <c r="AP92" i="16"/>
  <c r="AO200" i="16"/>
  <c r="AP95" i="16"/>
  <c r="AO203" i="16"/>
  <c r="AQ97" i="16"/>
  <c r="AP205" i="16"/>
  <c r="AR8" i="16"/>
  <c r="AS7" i="16"/>
  <c r="X99" i="16" l="1"/>
  <c r="W207" i="16"/>
  <c r="W204" i="16"/>
  <c r="X96" i="16"/>
  <c r="X52" i="16"/>
  <c r="X62" i="16"/>
  <c r="Y36" i="16"/>
  <c r="X216" i="16"/>
  <c r="X224" i="16" s="1"/>
  <c r="X67" i="16"/>
  <c r="X68" i="16" s="1"/>
  <c r="X94" i="16"/>
  <c r="W202" i="16"/>
  <c r="W70" i="19"/>
  <c r="W54" i="19"/>
  <c r="X207" i="19"/>
  <c r="AD213" i="19"/>
  <c r="AD212" i="19"/>
  <c r="AD214" i="19"/>
  <c r="Y321" i="19"/>
  <c r="Y181" i="19" s="1"/>
  <c r="Y316" i="19"/>
  <c r="Y176" i="19" s="1"/>
  <c r="Y311" i="19"/>
  <c r="Y171" i="19" s="1"/>
  <c r="Y304" i="19"/>
  <c r="Y164" i="19" s="1"/>
  <c r="Y320" i="19"/>
  <c r="Y180" i="19" s="1"/>
  <c r="Y315" i="19"/>
  <c r="Y175" i="19" s="1"/>
  <c r="Y310" i="19"/>
  <c r="Y170" i="19" s="1"/>
  <c r="Y298" i="19"/>
  <c r="Y158" i="19" s="1"/>
  <c r="Y294" i="19"/>
  <c r="Y154" i="19" s="1"/>
  <c r="Y293" i="19"/>
  <c r="Y153" i="19" s="1"/>
  <c r="Y270" i="19"/>
  <c r="Y130" i="19" s="1"/>
  <c r="Y265" i="19"/>
  <c r="Y125" i="19" s="1"/>
  <c r="Y286" i="19"/>
  <c r="Y146" i="19" s="1"/>
  <c r="Y282" i="19"/>
  <c r="Y142" i="19" s="1"/>
  <c r="Y299" i="19"/>
  <c r="Y159" i="19" s="1"/>
  <c r="Y276" i="19"/>
  <c r="Y136" i="19" s="1"/>
  <c r="Y269" i="19"/>
  <c r="Y129" i="19" s="1"/>
  <c r="Y264" i="19"/>
  <c r="Y124" i="19" s="1"/>
  <c r="Y303" i="19"/>
  <c r="Y163" i="19" s="1"/>
  <c r="Y281" i="19"/>
  <c r="Y141" i="19" s="1"/>
  <c r="Y277" i="19"/>
  <c r="Y137" i="19" s="1"/>
  <c r="Y287" i="19"/>
  <c r="Y147" i="19" s="1"/>
  <c r="Y260" i="19"/>
  <c r="Y120" i="19" s="1"/>
  <c r="Y259" i="19"/>
  <c r="Y119" i="19" s="1"/>
  <c r="X202" i="19"/>
  <c r="Y94" i="19"/>
  <c r="W24" i="19"/>
  <c r="AF84" i="19"/>
  <c r="AE49" i="19"/>
  <c r="AE45" i="19"/>
  <c r="AE46" i="19"/>
  <c r="X216" i="19"/>
  <c r="X224" i="19" s="1"/>
  <c r="X67" i="19"/>
  <c r="X68" i="19" s="1"/>
  <c r="X69" i="19" s="1"/>
  <c r="X62" i="19"/>
  <c r="X63" i="19" s="1"/>
  <c r="X52" i="19"/>
  <c r="X53" i="19" s="1"/>
  <c r="X39" i="19"/>
  <c r="X24" i="19" s="1"/>
  <c r="Y36" i="19"/>
  <c r="Y99" i="19" s="1"/>
  <c r="X26" i="19"/>
  <c r="Y322" i="19"/>
  <c r="Y182" i="19" s="1"/>
  <c r="Y317" i="19"/>
  <c r="Y177" i="19" s="1"/>
  <c r="Y312" i="19"/>
  <c r="Y172" i="19" s="1"/>
  <c r="Y305" i="19"/>
  <c r="Y165" i="19" s="1"/>
  <c r="Y288" i="19"/>
  <c r="Y148" i="19" s="1"/>
  <c r="Y283" i="19"/>
  <c r="Y143" i="19" s="1"/>
  <c r="Y278" i="19"/>
  <c r="Y138" i="19" s="1"/>
  <c r="Y300" i="19"/>
  <c r="Y160" i="19" s="1"/>
  <c r="Y295" i="19"/>
  <c r="Y155" i="19" s="1"/>
  <c r="Y271" i="19"/>
  <c r="Y131" i="19" s="1"/>
  <c r="Y266" i="19"/>
  <c r="Y126" i="19" s="1"/>
  <c r="Y261" i="19"/>
  <c r="Y121" i="19" s="1"/>
  <c r="X206" i="19"/>
  <c r="Y98" i="19"/>
  <c r="X201" i="19"/>
  <c r="Y93" i="19"/>
  <c r="Y319" i="19"/>
  <c r="Y179" i="19" s="1"/>
  <c r="Y314" i="19"/>
  <c r="Y174" i="19" s="1"/>
  <c r="Y309" i="19"/>
  <c r="Y169" i="19" s="1"/>
  <c r="Y302" i="19"/>
  <c r="Y162" i="19" s="1"/>
  <c r="Y297" i="19"/>
  <c r="Y157" i="19" s="1"/>
  <c r="Y292" i="19"/>
  <c r="Y152" i="19" s="1"/>
  <c r="Y285" i="19"/>
  <c r="Y145" i="19" s="1"/>
  <c r="Y280" i="19"/>
  <c r="Y140" i="19" s="1"/>
  <c r="Y275" i="19"/>
  <c r="Y135" i="19" s="1"/>
  <c r="Y268" i="19"/>
  <c r="Y128" i="19" s="1"/>
  <c r="Y263" i="19"/>
  <c r="Y123" i="19" s="1"/>
  <c r="Y258" i="19"/>
  <c r="Y118" i="19" s="1"/>
  <c r="Z8" i="19"/>
  <c r="AA7" i="19"/>
  <c r="Z233" i="19"/>
  <c r="Z252" i="19"/>
  <c r="Z232" i="19"/>
  <c r="Z211" i="19"/>
  <c r="Z228" i="19"/>
  <c r="Z229" i="19"/>
  <c r="Z227" i="19"/>
  <c r="Z210" i="19"/>
  <c r="Z89" i="19"/>
  <c r="Z87" i="19"/>
  <c r="Z88" i="19"/>
  <c r="Z230" i="19"/>
  <c r="Z231" i="19"/>
  <c r="Z234" i="19"/>
  <c r="X200" i="19"/>
  <c r="Y92" i="19"/>
  <c r="X203" i="19"/>
  <c r="Y95" i="19"/>
  <c r="W205" i="19"/>
  <c r="W15" i="19" s="1"/>
  <c r="X97" i="19"/>
  <c r="Y77" i="19"/>
  <c r="Y75" i="19"/>
  <c r="Y76" i="19"/>
  <c r="V65" i="19"/>
  <c r="W64" i="19"/>
  <c r="X204" i="19"/>
  <c r="Y96" i="19"/>
  <c r="V59" i="19"/>
  <c r="V60" i="19"/>
  <c r="V58" i="19"/>
  <c r="V56" i="19"/>
  <c r="V57" i="19"/>
  <c r="W54" i="18"/>
  <c r="X53" i="18"/>
  <c r="W70" i="18"/>
  <c r="V65" i="18"/>
  <c r="W64" i="18"/>
  <c r="X216" i="18"/>
  <c r="X224" i="18" s="1"/>
  <c r="X62" i="18"/>
  <c r="X63" i="18" s="1"/>
  <c r="X52" i="18"/>
  <c r="X67" i="18"/>
  <c r="X68" i="18" s="1"/>
  <c r="X69" i="18" s="1"/>
  <c r="Y36" i="18"/>
  <c r="X39" i="18"/>
  <c r="X24" i="18" s="1"/>
  <c r="X77" i="18"/>
  <c r="X76" i="18"/>
  <c r="X75" i="18"/>
  <c r="AD212" i="18"/>
  <c r="AD214" i="18"/>
  <c r="AD213" i="18"/>
  <c r="X202" i="18"/>
  <c r="Y94" i="18"/>
  <c r="X203" i="18"/>
  <c r="Y95" i="18"/>
  <c r="W205" i="18"/>
  <c r="X97" i="18"/>
  <c r="X320" i="18"/>
  <c r="X180" i="18" s="1"/>
  <c r="X310" i="18"/>
  <c r="X170" i="18" s="1"/>
  <c r="X299" i="18"/>
  <c r="X159" i="18" s="1"/>
  <c r="X304" i="18"/>
  <c r="X164" i="18" s="1"/>
  <c r="X316" i="18"/>
  <c r="X176" i="18" s="1"/>
  <c r="X303" i="18"/>
  <c r="X163" i="18" s="1"/>
  <c r="X298" i="18"/>
  <c r="X158" i="18" s="1"/>
  <c r="X315" i="18"/>
  <c r="X175" i="18" s="1"/>
  <c r="X311" i="18"/>
  <c r="X171" i="18" s="1"/>
  <c r="X321" i="18"/>
  <c r="X181" i="18" s="1"/>
  <c r="X294" i="18"/>
  <c r="X154" i="18" s="1"/>
  <c r="X293" i="18"/>
  <c r="X153" i="18" s="1"/>
  <c r="X282" i="18"/>
  <c r="X142" i="18" s="1"/>
  <c r="X277" i="18"/>
  <c r="X137" i="18" s="1"/>
  <c r="X286" i="18"/>
  <c r="X146" i="18" s="1"/>
  <c r="X287" i="18"/>
  <c r="X147" i="18" s="1"/>
  <c r="X281" i="18"/>
  <c r="X141" i="18" s="1"/>
  <c r="X260" i="18"/>
  <c r="X120" i="18" s="1"/>
  <c r="X270" i="18"/>
  <c r="X130" i="18" s="1"/>
  <c r="X259" i="18"/>
  <c r="X119" i="18" s="1"/>
  <c r="X264" i="18"/>
  <c r="X124" i="18" s="1"/>
  <c r="X269" i="18"/>
  <c r="X129" i="18" s="1"/>
  <c r="X276" i="18"/>
  <c r="X136" i="18" s="1"/>
  <c r="X265" i="18"/>
  <c r="X125" i="18" s="1"/>
  <c r="V58" i="18"/>
  <c r="V59" i="18"/>
  <c r="V60" i="18"/>
  <c r="V57" i="18"/>
  <c r="V56" i="18"/>
  <c r="X206" i="18"/>
  <c r="Y98" i="18"/>
  <c r="X200" i="18"/>
  <c r="Y92" i="18"/>
  <c r="W15" i="18"/>
  <c r="X322" i="18"/>
  <c r="X182" i="18" s="1"/>
  <c r="X317" i="18"/>
  <c r="X177" i="18" s="1"/>
  <c r="X305" i="18"/>
  <c r="X165" i="18" s="1"/>
  <c r="X295" i="18"/>
  <c r="X155" i="18" s="1"/>
  <c r="X288" i="18"/>
  <c r="X148" i="18" s="1"/>
  <c r="X300" i="18"/>
  <c r="X160" i="18" s="1"/>
  <c r="X283" i="18"/>
  <c r="X143" i="18" s="1"/>
  <c r="X278" i="18"/>
  <c r="X138" i="18" s="1"/>
  <c r="X312" i="18"/>
  <c r="X172" i="18" s="1"/>
  <c r="X266" i="18"/>
  <c r="X126" i="18" s="1"/>
  <c r="X271" i="18"/>
  <c r="X131" i="18" s="1"/>
  <c r="X261" i="18"/>
  <c r="X121" i="18" s="1"/>
  <c r="Y211" i="18"/>
  <c r="Y210" i="18"/>
  <c r="Y8" i="18"/>
  <c r="Z7" i="18"/>
  <c r="Y252" i="18"/>
  <c r="Y227" i="18"/>
  <c r="Y232" i="18"/>
  <c r="Y233" i="18"/>
  <c r="Y229" i="18"/>
  <c r="Y228" i="18"/>
  <c r="Y89" i="18"/>
  <c r="Y87" i="18"/>
  <c r="Y88" i="18"/>
  <c r="Y234" i="18"/>
  <c r="Y230" i="18"/>
  <c r="Y231" i="18"/>
  <c r="AF84" i="18"/>
  <c r="AE46" i="18"/>
  <c r="AE49" i="18"/>
  <c r="AE45" i="18"/>
  <c r="X207" i="18"/>
  <c r="Y99" i="18"/>
  <c r="X204" i="18"/>
  <c r="Y96" i="18"/>
  <c r="X319" i="18"/>
  <c r="X179" i="18" s="1"/>
  <c r="X314" i="18"/>
  <c r="X174" i="18" s="1"/>
  <c r="X309" i="18"/>
  <c r="X169" i="18" s="1"/>
  <c r="X302" i="18"/>
  <c r="X162" i="18" s="1"/>
  <c r="X297" i="18"/>
  <c r="X157" i="18" s="1"/>
  <c r="X292" i="18"/>
  <c r="X152" i="18" s="1"/>
  <c r="X280" i="18"/>
  <c r="X140" i="18" s="1"/>
  <c r="X275" i="18"/>
  <c r="X135" i="18" s="1"/>
  <c r="X285" i="18"/>
  <c r="X145" i="18" s="1"/>
  <c r="X263" i="18"/>
  <c r="X123" i="18" s="1"/>
  <c r="X258" i="18"/>
  <c r="X118" i="18" s="1"/>
  <c r="X268" i="18"/>
  <c r="X128" i="18" s="1"/>
  <c r="X201" i="18"/>
  <c r="Y93" i="18"/>
  <c r="X26" i="18"/>
  <c r="AQ93" i="16"/>
  <c r="AP201" i="16"/>
  <c r="AP203" i="16"/>
  <c r="AQ95" i="16"/>
  <c r="AQ92" i="16"/>
  <c r="AP200" i="16"/>
  <c r="AP206" i="16"/>
  <c r="AQ98" i="16"/>
  <c r="AR97" i="16"/>
  <c r="AQ205" i="16"/>
  <c r="AT7" i="16"/>
  <c r="AS8" i="16"/>
  <c r="Y52" i="16" l="1"/>
  <c r="Y62" i="16"/>
  <c r="Z36" i="16"/>
  <c r="Y67" i="16"/>
  <c r="Y68" i="16" s="1"/>
  <c r="Y216" i="16"/>
  <c r="Y224" i="16" s="1"/>
  <c r="X204" i="16"/>
  <c r="Y96" i="16"/>
  <c r="Y94" i="16"/>
  <c r="X202" i="16"/>
  <c r="Y99" i="16"/>
  <c r="X207" i="16"/>
  <c r="X70" i="19"/>
  <c r="X54" i="19"/>
  <c r="W65" i="19"/>
  <c r="X64" i="19"/>
  <c r="Y203" i="19"/>
  <c r="Z95" i="19"/>
  <c r="Z321" i="19"/>
  <c r="Z181" i="19" s="1"/>
  <c r="Z316" i="19"/>
  <c r="Z176" i="19" s="1"/>
  <c r="Z311" i="19"/>
  <c r="Z171" i="19" s="1"/>
  <c r="Z304" i="19"/>
  <c r="Z164" i="19" s="1"/>
  <c r="Z315" i="19"/>
  <c r="Z175" i="19" s="1"/>
  <c r="Z303" i="19"/>
  <c r="Z163" i="19" s="1"/>
  <c r="Z298" i="19"/>
  <c r="Z158" i="19" s="1"/>
  <c r="Z293" i="19"/>
  <c r="Z153" i="19" s="1"/>
  <c r="Z310" i="19"/>
  <c r="Z170" i="19" s="1"/>
  <c r="Z320" i="19"/>
  <c r="Z180" i="19" s="1"/>
  <c r="Z299" i="19"/>
  <c r="Z159" i="19" s="1"/>
  <c r="Z294" i="19"/>
  <c r="Z154" i="19" s="1"/>
  <c r="Z287" i="19"/>
  <c r="Z147" i="19" s="1"/>
  <c r="Z282" i="19"/>
  <c r="Z142" i="19" s="1"/>
  <c r="Z277" i="19"/>
  <c r="Z137" i="19" s="1"/>
  <c r="Z286" i="19"/>
  <c r="Z146" i="19" s="1"/>
  <c r="Z281" i="19"/>
  <c r="Z141" i="19" s="1"/>
  <c r="Z270" i="19"/>
  <c r="Z130" i="19" s="1"/>
  <c r="Z265" i="19"/>
  <c r="Z125" i="19" s="1"/>
  <c r="Z276" i="19"/>
  <c r="Z136" i="19" s="1"/>
  <c r="Z269" i="19"/>
  <c r="Z129" i="19" s="1"/>
  <c r="Z260" i="19"/>
  <c r="Z120" i="19" s="1"/>
  <c r="Z264" i="19"/>
  <c r="Z124" i="19" s="1"/>
  <c r="Z259" i="19"/>
  <c r="Z119" i="19" s="1"/>
  <c r="Y202" i="19"/>
  <c r="Y207" i="19"/>
  <c r="Z322" i="19"/>
  <c r="Z182" i="19" s="1"/>
  <c r="Z317" i="19"/>
  <c r="Z177" i="19" s="1"/>
  <c r="Z312" i="19"/>
  <c r="Z172" i="19" s="1"/>
  <c r="Z305" i="19"/>
  <c r="Z165" i="19" s="1"/>
  <c r="Z300" i="19"/>
  <c r="Z160" i="19" s="1"/>
  <c r="Z295" i="19"/>
  <c r="Z155" i="19" s="1"/>
  <c r="Z288" i="19"/>
  <c r="Z148" i="19" s="1"/>
  <c r="Z283" i="19"/>
  <c r="Z143" i="19" s="1"/>
  <c r="Z278" i="19"/>
  <c r="Z138" i="19" s="1"/>
  <c r="Z261" i="19"/>
  <c r="Z121" i="19" s="1"/>
  <c r="Z271" i="19"/>
  <c r="Z131" i="19" s="1"/>
  <c r="Z266" i="19"/>
  <c r="Z126" i="19" s="1"/>
  <c r="Z77" i="19"/>
  <c r="Z76" i="19"/>
  <c r="Z75" i="19"/>
  <c r="Y200" i="19"/>
  <c r="Z92" i="19"/>
  <c r="Z302" i="19"/>
  <c r="Z162" i="19" s="1"/>
  <c r="Z297" i="19"/>
  <c r="Z157" i="19" s="1"/>
  <c r="Z292" i="19"/>
  <c r="Z152" i="19" s="1"/>
  <c r="Z319" i="19"/>
  <c r="Z179" i="19" s="1"/>
  <c r="Z314" i="19"/>
  <c r="Z174" i="19" s="1"/>
  <c r="Z309" i="19"/>
  <c r="Z169" i="19" s="1"/>
  <c r="Z280" i="19"/>
  <c r="Z140" i="19" s="1"/>
  <c r="Z275" i="19"/>
  <c r="Z135" i="19" s="1"/>
  <c r="Z268" i="19"/>
  <c r="Z128" i="19" s="1"/>
  <c r="Z263" i="19"/>
  <c r="Z123" i="19" s="1"/>
  <c r="Z285" i="19"/>
  <c r="Z145" i="19" s="1"/>
  <c r="Z258" i="19"/>
  <c r="Z118" i="19" s="1"/>
  <c r="Y201" i="19"/>
  <c r="Z93" i="19"/>
  <c r="AA211" i="19"/>
  <c r="AA210" i="19"/>
  <c r="AA8" i="19"/>
  <c r="AB7" i="19"/>
  <c r="AA252" i="19"/>
  <c r="AA232" i="19"/>
  <c r="AA228" i="19"/>
  <c r="AA227" i="19"/>
  <c r="AA233" i="19"/>
  <c r="AA229" i="19"/>
  <c r="AA89" i="19"/>
  <c r="AA87" i="19"/>
  <c r="AA88" i="19"/>
  <c r="AA234" i="19"/>
  <c r="AA230" i="19"/>
  <c r="AA231" i="19"/>
  <c r="Y206" i="19"/>
  <c r="Z98" i="19"/>
  <c r="Y216" i="19"/>
  <c r="Y224" i="19" s="1"/>
  <c r="Y67" i="19"/>
  <c r="Y68" i="19" s="1"/>
  <c r="Y69" i="19" s="1"/>
  <c r="Y62" i="19"/>
  <c r="Y63" i="19" s="1"/>
  <c r="Y52" i="19"/>
  <c r="Y53" i="19" s="1"/>
  <c r="Y39" i="19"/>
  <c r="Y26" i="19" s="1"/>
  <c r="Z36" i="19"/>
  <c r="Z99" i="19" s="1"/>
  <c r="W60" i="19"/>
  <c r="W58" i="19"/>
  <c r="W59" i="19"/>
  <c r="W57" i="19"/>
  <c r="W56" i="19"/>
  <c r="AE214" i="19"/>
  <c r="AE213" i="19"/>
  <c r="AE212" i="19"/>
  <c r="Y204" i="19"/>
  <c r="X205" i="19"/>
  <c r="X15" i="19" s="1"/>
  <c r="Y97" i="19"/>
  <c r="AG84" i="19"/>
  <c r="AF46" i="19"/>
  <c r="AF45" i="19"/>
  <c r="AF49" i="19"/>
  <c r="X70" i="18"/>
  <c r="Y201" i="18"/>
  <c r="Z93" i="18"/>
  <c r="X205" i="18"/>
  <c r="X15" i="18" s="1"/>
  <c r="Y97" i="18"/>
  <c r="W65" i="18"/>
  <c r="X64" i="18"/>
  <c r="Y204" i="18"/>
  <c r="Z96" i="18"/>
  <c r="Y207" i="18"/>
  <c r="Z99" i="18"/>
  <c r="Y206" i="18"/>
  <c r="Z98" i="18"/>
  <c r="Y216" i="18"/>
  <c r="Y224" i="18" s="1"/>
  <c r="Y62" i="18"/>
  <c r="Y63" i="18" s="1"/>
  <c r="Y52" i="18"/>
  <c r="Y67" i="18"/>
  <c r="Y68" i="18" s="1"/>
  <c r="Y69" i="18" s="1"/>
  <c r="Y24" i="18"/>
  <c r="Z36" i="18"/>
  <c r="Y39" i="18"/>
  <c r="Y26" i="18" s="1"/>
  <c r="Y200" i="18"/>
  <c r="Z92" i="18"/>
  <c r="Y203" i="18"/>
  <c r="Z95" i="18"/>
  <c r="AE212" i="18"/>
  <c r="AE213" i="18"/>
  <c r="AE214" i="18"/>
  <c r="Y320" i="18"/>
  <c r="Y180" i="18" s="1"/>
  <c r="Y315" i="18"/>
  <c r="Y175" i="18" s="1"/>
  <c r="Y310" i="18"/>
  <c r="Y170" i="18" s="1"/>
  <c r="Y299" i="18"/>
  <c r="Y159" i="18" s="1"/>
  <c r="Y304" i="18"/>
  <c r="Y164" i="18" s="1"/>
  <c r="Y316" i="18"/>
  <c r="Y176" i="18" s="1"/>
  <c r="Y303" i="18"/>
  <c r="Y163" i="18" s="1"/>
  <c r="Y298" i="18"/>
  <c r="Y158" i="18" s="1"/>
  <c r="Y311" i="18"/>
  <c r="Y171" i="18" s="1"/>
  <c r="Y321" i="18"/>
  <c r="Y181" i="18" s="1"/>
  <c r="Y294" i="18"/>
  <c r="Y154" i="18" s="1"/>
  <c r="Y287" i="18"/>
  <c r="Y147" i="18" s="1"/>
  <c r="Y293" i="18"/>
  <c r="Y153" i="18" s="1"/>
  <c r="Y286" i="18"/>
  <c r="Y146" i="18" s="1"/>
  <c r="Y282" i="18"/>
  <c r="Y142" i="18" s="1"/>
  <c r="Y281" i="18"/>
  <c r="Y141" i="18" s="1"/>
  <c r="Y277" i="18"/>
  <c r="Y137" i="18" s="1"/>
  <c r="Y260" i="18"/>
  <c r="Y120" i="18" s="1"/>
  <c r="Y270" i="18"/>
  <c r="Y130" i="18" s="1"/>
  <c r="Y259" i="18"/>
  <c r="Y119" i="18" s="1"/>
  <c r="Y276" i="18"/>
  <c r="Y136" i="18" s="1"/>
  <c r="Y269" i="18"/>
  <c r="Y129" i="18" s="1"/>
  <c r="Y264" i="18"/>
  <c r="Y124" i="18" s="1"/>
  <c r="Y265" i="18"/>
  <c r="Y125" i="18" s="1"/>
  <c r="Y77" i="18"/>
  <c r="Y76" i="18"/>
  <c r="Y75" i="18"/>
  <c r="X54" i="18"/>
  <c r="Y53" i="18"/>
  <c r="Y322" i="18"/>
  <c r="Y182" i="18" s="1"/>
  <c r="Y317" i="18"/>
  <c r="Y177" i="18" s="1"/>
  <c r="Y312" i="18"/>
  <c r="Y172" i="18" s="1"/>
  <c r="Y305" i="18"/>
  <c r="Y165" i="18" s="1"/>
  <c r="Y300" i="18"/>
  <c r="Y160" i="18" s="1"/>
  <c r="Y295" i="18"/>
  <c r="Y155" i="18" s="1"/>
  <c r="Y288" i="18"/>
  <c r="Y148" i="18" s="1"/>
  <c r="Y278" i="18"/>
  <c r="Y138" i="18" s="1"/>
  <c r="Y266" i="18"/>
  <c r="Y126" i="18" s="1"/>
  <c r="Y283" i="18"/>
  <c r="Y143" i="18" s="1"/>
  <c r="Y271" i="18"/>
  <c r="Y131" i="18" s="1"/>
  <c r="Y261" i="18"/>
  <c r="Y121" i="18" s="1"/>
  <c r="Y202" i="18"/>
  <c r="Z94" i="18"/>
  <c r="AF46" i="18"/>
  <c r="AF49" i="18"/>
  <c r="AF45" i="18"/>
  <c r="AG84" i="18"/>
  <c r="Y319" i="18"/>
  <c r="Y179" i="18" s="1"/>
  <c r="Y314" i="18"/>
  <c r="Y174" i="18" s="1"/>
  <c r="Y302" i="18"/>
  <c r="Y162" i="18" s="1"/>
  <c r="Y309" i="18"/>
  <c r="Y169" i="18" s="1"/>
  <c r="Y297" i="18"/>
  <c r="Y157" i="18" s="1"/>
  <c r="Y292" i="18"/>
  <c r="Y152" i="18" s="1"/>
  <c r="Y285" i="18"/>
  <c r="Y145" i="18" s="1"/>
  <c r="Y280" i="18"/>
  <c r="Y140" i="18" s="1"/>
  <c r="Y275" i="18"/>
  <c r="Y135" i="18" s="1"/>
  <c r="Y268" i="18"/>
  <c r="Y128" i="18" s="1"/>
  <c r="Y263" i="18"/>
  <c r="Y123" i="18" s="1"/>
  <c r="Y258" i="18"/>
  <c r="Y118" i="18" s="1"/>
  <c r="Z210" i="18"/>
  <c r="Z211" i="18"/>
  <c r="Z8" i="18"/>
  <c r="AA7" i="18"/>
  <c r="Z232" i="18"/>
  <c r="Z228" i="18"/>
  <c r="Z252" i="18"/>
  <c r="Z227" i="18"/>
  <c r="Z229" i="18"/>
  <c r="Z233" i="18"/>
  <c r="Z89" i="18"/>
  <c r="Z87" i="18"/>
  <c r="Z88" i="18"/>
  <c r="Z231" i="18"/>
  <c r="Z234" i="18"/>
  <c r="Z230" i="18"/>
  <c r="W59" i="18"/>
  <c r="W58" i="18"/>
  <c r="W60" i="18"/>
  <c r="W57" i="18"/>
  <c r="W56" i="18"/>
  <c r="AR98" i="16"/>
  <c r="AQ206" i="16"/>
  <c r="AR93" i="16"/>
  <c r="AQ201" i="16"/>
  <c r="AR92" i="16"/>
  <c r="AQ200" i="16"/>
  <c r="AR95" i="16"/>
  <c r="AQ203" i="16"/>
  <c r="AS97" i="16"/>
  <c r="AR205" i="16"/>
  <c r="AU7" i="16"/>
  <c r="AT8" i="16"/>
  <c r="Y202" i="16" l="1"/>
  <c r="Z94" i="16"/>
  <c r="Z96" i="16"/>
  <c r="Y204" i="16"/>
  <c r="Z99" i="16"/>
  <c r="Y207" i="16"/>
  <c r="Z62" i="16"/>
  <c r="Z52" i="16"/>
  <c r="Z216" i="16"/>
  <c r="Z224" i="16" s="1"/>
  <c r="AA36" i="16"/>
  <c r="Z67" i="16"/>
  <c r="Z68" i="16" s="1"/>
  <c r="Z94" i="19"/>
  <c r="Z202" i="19" s="1"/>
  <c r="Z96" i="19"/>
  <c r="Y54" i="19"/>
  <c r="Y70" i="19"/>
  <c r="AF212" i="19"/>
  <c r="AF214" i="19"/>
  <c r="AF213" i="19"/>
  <c r="Y24" i="19"/>
  <c r="Z200" i="19"/>
  <c r="AA92" i="19"/>
  <c r="Y64" i="19"/>
  <c r="X65" i="19"/>
  <c r="AA321" i="19"/>
  <c r="AA181" i="19" s="1"/>
  <c r="AA316" i="19"/>
  <c r="AA176" i="19" s="1"/>
  <c r="AA311" i="19"/>
  <c r="AA171" i="19" s="1"/>
  <c r="AA320" i="19"/>
  <c r="AA180" i="19" s="1"/>
  <c r="AA315" i="19"/>
  <c r="AA175" i="19" s="1"/>
  <c r="AA310" i="19"/>
  <c r="AA170" i="19" s="1"/>
  <c r="AA304" i="19"/>
  <c r="AA164" i="19" s="1"/>
  <c r="AA298" i="19"/>
  <c r="AA158" i="19" s="1"/>
  <c r="AA294" i="19"/>
  <c r="AA154" i="19" s="1"/>
  <c r="AA287" i="19"/>
  <c r="AA147" i="19" s="1"/>
  <c r="AA282" i="19"/>
  <c r="AA142" i="19" s="1"/>
  <c r="AA277" i="19"/>
  <c r="AA137" i="19" s="1"/>
  <c r="AA293" i="19"/>
  <c r="AA153" i="19" s="1"/>
  <c r="AA303" i="19"/>
  <c r="AA163" i="19" s="1"/>
  <c r="AA299" i="19"/>
  <c r="AA159" i="19" s="1"/>
  <c r="AA286" i="19"/>
  <c r="AA146" i="19" s="1"/>
  <c r="AA276" i="19"/>
  <c r="AA136" i="19" s="1"/>
  <c r="AA269" i="19"/>
  <c r="AA129" i="19" s="1"/>
  <c r="AA264" i="19"/>
  <c r="AA124" i="19" s="1"/>
  <c r="AA281" i="19"/>
  <c r="AA141" i="19" s="1"/>
  <c r="AA270" i="19"/>
  <c r="AA130" i="19" s="1"/>
  <c r="AA265" i="19"/>
  <c r="AA125" i="19" s="1"/>
  <c r="AA260" i="19"/>
  <c r="AA120" i="19" s="1"/>
  <c r="AA259" i="19"/>
  <c r="AA119" i="19" s="1"/>
  <c r="AA75" i="19"/>
  <c r="AA76" i="19"/>
  <c r="AA77" i="19"/>
  <c r="Z201" i="19"/>
  <c r="AA93" i="19"/>
  <c r="Z207" i="19"/>
  <c r="AA322" i="19"/>
  <c r="AA182" i="19" s="1"/>
  <c r="AA317" i="19"/>
  <c r="AA177" i="19" s="1"/>
  <c r="AA312" i="19"/>
  <c r="AA172" i="19" s="1"/>
  <c r="AA305" i="19"/>
  <c r="AA165" i="19" s="1"/>
  <c r="AA300" i="19"/>
  <c r="AA160" i="19" s="1"/>
  <c r="AA295" i="19"/>
  <c r="AA155" i="19" s="1"/>
  <c r="AA288" i="19"/>
  <c r="AA148" i="19" s="1"/>
  <c r="AA283" i="19"/>
  <c r="AA143" i="19" s="1"/>
  <c r="AA278" i="19"/>
  <c r="AA138" i="19" s="1"/>
  <c r="AA271" i="19"/>
  <c r="AA131" i="19" s="1"/>
  <c r="AA266" i="19"/>
  <c r="AA126" i="19" s="1"/>
  <c r="AA261" i="19"/>
  <c r="AA121" i="19" s="1"/>
  <c r="AH84" i="19"/>
  <c r="AG46" i="19"/>
  <c r="AG49" i="19"/>
  <c r="AG45" i="19"/>
  <c r="Y205" i="19"/>
  <c r="Z97" i="19"/>
  <c r="Y15" i="19"/>
  <c r="AA319" i="19"/>
  <c r="AA179" i="19" s="1"/>
  <c r="AA314" i="19"/>
  <c r="AA174" i="19" s="1"/>
  <c r="AA309" i="19"/>
  <c r="AA169" i="19" s="1"/>
  <c r="AA302" i="19"/>
  <c r="AA162" i="19" s="1"/>
  <c r="AA292" i="19"/>
  <c r="AA152" i="19" s="1"/>
  <c r="AA297" i="19"/>
  <c r="AA157" i="19" s="1"/>
  <c r="AA275" i="19"/>
  <c r="AA135" i="19" s="1"/>
  <c r="AA268" i="19"/>
  <c r="AA128" i="19" s="1"/>
  <c r="AA263" i="19"/>
  <c r="AA123" i="19" s="1"/>
  <c r="AA285" i="19"/>
  <c r="AA145" i="19" s="1"/>
  <c r="AA280" i="19"/>
  <c r="AA140" i="19" s="1"/>
  <c r="AA258" i="19"/>
  <c r="AA118" i="19" s="1"/>
  <c r="AB210" i="19"/>
  <c r="AB211" i="19"/>
  <c r="AB8" i="19"/>
  <c r="AC7" i="19"/>
  <c r="AB227" i="19"/>
  <c r="AB228" i="19"/>
  <c r="AB233" i="19"/>
  <c r="AB229" i="19"/>
  <c r="AB252" i="19"/>
  <c r="AB232" i="19"/>
  <c r="AB87" i="19"/>
  <c r="AB88" i="19"/>
  <c r="AB89" i="19"/>
  <c r="AB230" i="19"/>
  <c r="AB234" i="19"/>
  <c r="AB231" i="19"/>
  <c r="X60" i="19"/>
  <c r="X58" i="19"/>
  <c r="X59" i="19"/>
  <c r="X57" i="19"/>
  <c r="X56" i="19"/>
  <c r="Z206" i="19"/>
  <c r="AA98" i="19"/>
  <c r="Z204" i="19"/>
  <c r="AA96" i="19"/>
  <c r="Z216" i="19"/>
  <c r="Z224" i="19" s="1"/>
  <c r="Z67" i="19"/>
  <c r="Z68" i="19" s="1"/>
  <c r="Z69" i="19" s="1"/>
  <c r="Z62" i="19"/>
  <c r="Z63" i="19" s="1"/>
  <c r="Z52" i="19"/>
  <c r="Z53" i="19" s="1"/>
  <c r="Z39" i="19"/>
  <c r="Z24" i="19" s="1"/>
  <c r="AA36" i="19"/>
  <c r="AA99" i="19" s="1"/>
  <c r="Z26" i="19"/>
  <c r="Z203" i="19"/>
  <c r="AA95" i="19"/>
  <c r="Y70" i="18"/>
  <c r="Z203" i="18"/>
  <c r="AA95" i="18"/>
  <c r="Z207" i="18"/>
  <c r="AA99" i="18"/>
  <c r="Z321" i="18"/>
  <c r="Z181" i="18" s="1"/>
  <c r="Z316" i="18"/>
  <c r="Z176" i="18" s="1"/>
  <c r="Z310" i="18"/>
  <c r="Z170" i="18" s="1"/>
  <c r="Z304" i="18"/>
  <c r="Z164" i="18" s="1"/>
  <c r="Z303" i="18"/>
  <c r="Z163" i="18" s="1"/>
  <c r="Z298" i="18"/>
  <c r="Z158" i="18" s="1"/>
  <c r="Z311" i="18"/>
  <c r="Z171" i="18" s="1"/>
  <c r="Z315" i="18"/>
  <c r="Z175" i="18" s="1"/>
  <c r="Z294" i="18"/>
  <c r="Z154" i="18" s="1"/>
  <c r="Z287" i="18"/>
  <c r="Z147" i="18" s="1"/>
  <c r="Z320" i="18"/>
  <c r="Z180" i="18" s="1"/>
  <c r="Z293" i="18"/>
  <c r="Z153" i="18" s="1"/>
  <c r="Z299" i="18"/>
  <c r="Z159" i="18" s="1"/>
  <c r="Z282" i="18"/>
  <c r="Z142" i="18" s="1"/>
  <c r="Z277" i="18"/>
  <c r="Z137" i="18" s="1"/>
  <c r="Z281" i="18"/>
  <c r="Z141" i="18" s="1"/>
  <c r="Z276" i="18"/>
  <c r="Z136" i="18" s="1"/>
  <c r="Z286" i="18"/>
  <c r="Z146" i="18" s="1"/>
  <c r="Z270" i="18"/>
  <c r="Z130" i="18" s="1"/>
  <c r="Z264" i="18"/>
  <c r="Z124" i="18" s="1"/>
  <c r="Z269" i="18"/>
  <c r="Z129" i="18" s="1"/>
  <c r="Z265" i="18"/>
  <c r="Z125" i="18" s="1"/>
  <c r="Z260" i="18"/>
  <c r="Z120" i="18" s="1"/>
  <c r="Z259" i="18"/>
  <c r="Z119" i="18" s="1"/>
  <c r="Z201" i="18"/>
  <c r="AA93" i="18"/>
  <c r="AA210" i="18"/>
  <c r="AA211" i="18"/>
  <c r="AA8" i="18"/>
  <c r="AB7" i="18"/>
  <c r="AA227" i="18"/>
  <c r="AA233" i="18"/>
  <c r="AA228" i="18"/>
  <c r="AA229" i="18"/>
  <c r="AA252" i="18"/>
  <c r="AA232" i="18"/>
  <c r="AA87" i="18"/>
  <c r="AA88" i="18"/>
  <c r="AA89" i="18"/>
  <c r="AA234" i="18"/>
  <c r="AA230" i="18"/>
  <c r="AA231" i="18"/>
  <c r="Z204" i="18"/>
  <c r="AA96" i="18"/>
  <c r="Z319" i="18"/>
  <c r="Z179" i="18" s="1"/>
  <c r="Z314" i="18"/>
  <c r="Z174" i="18" s="1"/>
  <c r="Z302" i="18"/>
  <c r="Z162" i="18" s="1"/>
  <c r="Z309" i="18"/>
  <c r="Z169" i="18" s="1"/>
  <c r="Z292" i="18"/>
  <c r="Z152" i="18" s="1"/>
  <c r="Z280" i="18"/>
  <c r="Z140" i="18" s="1"/>
  <c r="Z263" i="18"/>
  <c r="Z123" i="18" s="1"/>
  <c r="Z285" i="18"/>
  <c r="Z145" i="18" s="1"/>
  <c r="Z297" i="18"/>
  <c r="Z157" i="18" s="1"/>
  <c r="Z275" i="18"/>
  <c r="Z135" i="18" s="1"/>
  <c r="Z268" i="18"/>
  <c r="Z128" i="18" s="1"/>
  <c r="Z258" i="18"/>
  <c r="Z118" i="18" s="1"/>
  <c r="AH84" i="18"/>
  <c r="AG46" i="18"/>
  <c r="AG49" i="18"/>
  <c r="AG45" i="18"/>
  <c r="Z200" i="18"/>
  <c r="AA92" i="18"/>
  <c r="Z77" i="18"/>
  <c r="Z76" i="18"/>
  <c r="Z75" i="18"/>
  <c r="Z202" i="18"/>
  <c r="AA94" i="18"/>
  <c r="Y64" i="18"/>
  <c r="X65" i="18"/>
  <c r="Z317" i="18"/>
  <c r="Z177" i="18" s="1"/>
  <c r="Z305" i="18"/>
  <c r="Z165" i="18" s="1"/>
  <c r="Z300" i="18"/>
  <c r="Z160" i="18" s="1"/>
  <c r="Z322" i="18"/>
  <c r="Z182" i="18" s="1"/>
  <c r="Z312" i="18"/>
  <c r="Z172" i="18" s="1"/>
  <c r="Z295" i="18"/>
  <c r="Z155" i="18" s="1"/>
  <c r="Z288" i="18"/>
  <c r="Z148" i="18" s="1"/>
  <c r="Z283" i="18"/>
  <c r="Z143" i="18" s="1"/>
  <c r="Z278" i="18"/>
  <c r="Z138" i="18" s="1"/>
  <c r="Z271" i="18"/>
  <c r="Z131" i="18" s="1"/>
  <c r="Z266" i="18"/>
  <c r="Z126" i="18" s="1"/>
  <c r="Z261" i="18"/>
  <c r="Z121" i="18" s="1"/>
  <c r="AF214" i="18"/>
  <c r="AF213" i="18"/>
  <c r="AF212" i="18"/>
  <c r="Y54" i="18"/>
  <c r="Z206" i="18"/>
  <c r="AA98" i="18"/>
  <c r="X58" i="18"/>
  <c r="X60" i="18"/>
  <c r="X59" i="18"/>
  <c r="X57" i="18"/>
  <c r="X56" i="18"/>
  <c r="Z216" i="18"/>
  <c r="Z224" i="18" s="1"/>
  <c r="Z67" i="18"/>
  <c r="Z68" i="18" s="1"/>
  <c r="Z69" i="18" s="1"/>
  <c r="Z39" i="18"/>
  <c r="Z26" i="18" s="1"/>
  <c r="Z62" i="18"/>
  <c r="Z63" i="18" s="1"/>
  <c r="Z52" i="18"/>
  <c r="Z53" i="18" s="1"/>
  <c r="AA36" i="18"/>
  <c r="Z24" i="18"/>
  <c r="Y205" i="18"/>
  <c r="Y15" i="18" s="1"/>
  <c r="Z97" i="18"/>
  <c r="AS95" i="16"/>
  <c r="AR203" i="16"/>
  <c r="AS93" i="16"/>
  <c r="AR201" i="16"/>
  <c r="AS92" i="16"/>
  <c r="AR200" i="16"/>
  <c r="AR206" i="16"/>
  <c r="AS98" i="16"/>
  <c r="AT97" i="16"/>
  <c r="AS205" i="16"/>
  <c r="AV7" i="16"/>
  <c r="AU8" i="16"/>
  <c r="B91" i="3"/>
  <c r="C91" i="3" s="1"/>
  <c r="D91" i="3" s="1"/>
  <c r="B77" i="3"/>
  <c r="B78" i="3" s="1"/>
  <c r="AA96" i="16" l="1"/>
  <c r="Z204" i="16"/>
  <c r="AA99" i="16"/>
  <c r="Z207" i="16"/>
  <c r="AA62" i="16"/>
  <c r="AA52" i="16"/>
  <c r="AA67" i="16"/>
  <c r="AA68" i="16" s="1"/>
  <c r="AB36" i="16"/>
  <c r="AA216" i="16"/>
  <c r="AA224" i="16" s="1"/>
  <c r="Z202" i="16"/>
  <c r="AA94" i="16"/>
  <c r="AA94" i="19"/>
  <c r="AA202" i="19" s="1"/>
  <c r="Z54" i="19"/>
  <c r="Z70" i="19"/>
  <c r="AB302" i="19"/>
  <c r="AB162" i="19" s="1"/>
  <c r="AB297" i="19"/>
  <c r="AB157" i="19" s="1"/>
  <c r="AB292" i="19"/>
  <c r="AB152" i="19" s="1"/>
  <c r="AB319" i="19"/>
  <c r="AB179" i="19" s="1"/>
  <c r="AB314" i="19"/>
  <c r="AB174" i="19" s="1"/>
  <c r="AB309" i="19"/>
  <c r="AB169" i="19" s="1"/>
  <c r="AB285" i="19"/>
  <c r="AB145" i="19" s="1"/>
  <c r="AB280" i="19"/>
  <c r="AB140" i="19" s="1"/>
  <c r="AB275" i="19"/>
  <c r="AB135" i="19" s="1"/>
  <c r="AB258" i="19"/>
  <c r="AB118" i="19" s="1"/>
  <c r="AB268" i="19"/>
  <c r="AB128" i="19" s="1"/>
  <c r="AB263" i="19"/>
  <c r="AB123" i="19" s="1"/>
  <c r="AI84" i="19"/>
  <c r="AH46" i="19"/>
  <c r="AH49" i="19"/>
  <c r="AH45" i="19"/>
  <c r="AA204" i="19"/>
  <c r="AB321" i="19"/>
  <c r="AB181" i="19" s="1"/>
  <c r="AB316" i="19"/>
  <c r="AB176" i="19" s="1"/>
  <c r="AB311" i="19"/>
  <c r="AB171" i="19" s="1"/>
  <c r="AB320" i="19"/>
  <c r="AB180" i="19" s="1"/>
  <c r="AB315" i="19"/>
  <c r="AB175" i="19" s="1"/>
  <c r="AB310" i="19"/>
  <c r="AB170" i="19" s="1"/>
  <c r="AB299" i="19"/>
  <c r="AB159" i="19" s="1"/>
  <c r="AB294" i="19"/>
  <c r="AB154" i="19" s="1"/>
  <c r="AB303" i="19"/>
  <c r="AB163" i="19" s="1"/>
  <c r="AB298" i="19"/>
  <c r="AB158" i="19" s="1"/>
  <c r="AB293" i="19"/>
  <c r="AB153" i="19" s="1"/>
  <c r="AB287" i="19"/>
  <c r="AB147" i="19" s="1"/>
  <c r="AB282" i="19"/>
  <c r="AB142" i="19" s="1"/>
  <c r="AB286" i="19"/>
  <c r="AB146" i="19" s="1"/>
  <c r="AB281" i="19"/>
  <c r="AB141" i="19" s="1"/>
  <c r="AB304" i="19"/>
  <c r="AB164" i="19" s="1"/>
  <c r="AB276" i="19"/>
  <c r="AB136" i="19" s="1"/>
  <c r="AB269" i="19"/>
  <c r="AB129" i="19" s="1"/>
  <c r="AB264" i="19"/>
  <c r="AB124" i="19" s="1"/>
  <c r="AB277" i="19"/>
  <c r="AB137" i="19" s="1"/>
  <c r="AB260" i="19"/>
  <c r="AB120" i="19" s="1"/>
  <c r="AB259" i="19"/>
  <c r="AB119" i="19" s="1"/>
  <c r="AB270" i="19"/>
  <c r="AB130" i="19" s="1"/>
  <c r="AB265" i="19"/>
  <c r="AB125" i="19" s="1"/>
  <c r="Y65" i="19"/>
  <c r="Z64" i="19"/>
  <c r="AA216" i="19"/>
  <c r="AA224" i="19" s="1"/>
  <c r="AA67" i="19"/>
  <c r="AA68" i="19" s="1"/>
  <c r="AA69" i="19" s="1"/>
  <c r="AA62" i="19"/>
  <c r="AA63" i="19" s="1"/>
  <c r="AA52" i="19"/>
  <c r="AA53" i="19" s="1"/>
  <c r="AA39" i="19"/>
  <c r="AB36" i="19"/>
  <c r="AB96" i="19" s="1"/>
  <c r="AA24" i="19"/>
  <c r="AA26" i="19"/>
  <c r="AA206" i="19"/>
  <c r="AB98" i="19"/>
  <c r="Z205" i="19"/>
  <c r="Z15" i="19" s="1"/>
  <c r="AA97" i="19"/>
  <c r="AA200" i="19"/>
  <c r="AB92" i="19"/>
  <c r="AC211" i="19"/>
  <c r="AC210" i="19"/>
  <c r="AC8" i="19"/>
  <c r="AD7" i="19"/>
  <c r="AC228" i="19"/>
  <c r="AC227" i="19"/>
  <c r="AC233" i="19"/>
  <c r="AC252" i="19"/>
  <c r="AC229" i="19"/>
  <c r="AC232" i="19"/>
  <c r="AC87" i="19"/>
  <c r="AC89" i="19"/>
  <c r="AC88" i="19"/>
  <c r="AC231" i="19"/>
  <c r="AC230" i="19"/>
  <c r="AC234" i="19"/>
  <c r="AB76" i="19"/>
  <c r="AB75" i="19"/>
  <c r="AB77" i="19"/>
  <c r="AA201" i="19"/>
  <c r="AB93" i="19"/>
  <c r="AA207" i="19"/>
  <c r="AB312" i="19"/>
  <c r="AB172" i="19" s="1"/>
  <c r="AB300" i="19"/>
  <c r="AB160" i="19" s="1"/>
  <c r="AB295" i="19"/>
  <c r="AB155" i="19" s="1"/>
  <c r="AB305" i="19"/>
  <c r="AB165" i="19" s="1"/>
  <c r="AB322" i="19"/>
  <c r="AB182" i="19" s="1"/>
  <c r="AB288" i="19"/>
  <c r="AB148" i="19" s="1"/>
  <c r="AB317" i="19"/>
  <c r="AB177" i="19" s="1"/>
  <c r="AB271" i="19"/>
  <c r="AB131" i="19" s="1"/>
  <c r="AB266" i="19"/>
  <c r="AB126" i="19" s="1"/>
  <c r="AB283" i="19"/>
  <c r="AB143" i="19" s="1"/>
  <c r="AB278" i="19"/>
  <c r="AB138" i="19" s="1"/>
  <c r="AB261" i="19"/>
  <c r="AB121" i="19" s="1"/>
  <c r="AA203" i="19"/>
  <c r="AB95" i="19"/>
  <c r="AG213" i="19"/>
  <c r="AG212" i="19"/>
  <c r="AG214" i="19"/>
  <c r="Y58" i="19"/>
  <c r="Y60" i="19"/>
  <c r="Y59" i="19"/>
  <c r="Y57" i="19"/>
  <c r="Y56" i="19"/>
  <c r="Z54" i="18"/>
  <c r="Z70" i="18"/>
  <c r="AA319" i="18"/>
  <c r="AA179" i="18" s="1"/>
  <c r="AA314" i="18"/>
  <c r="AA174" i="18" s="1"/>
  <c r="AA309" i="18"/>
  <c r="AA169" i="18" s="1"/>
  <c r="AA302" i="18"/>
  <c r="AA162" i="18" s="1"/>
  <c r="AA292" i="18"/>
  <c r="AA152" i="18" s="1"/>
  <c r="AA285" i="18"/>
  <c r="AA145" i="18" s="1"/>
  <c r="AA297" i="18"/>
  <c r="AA157" i="18" s="1"/>
  <c r="AA280" i="18"/>
  <c r="AA140" i="18" s="1"/>
  <c r="AA263" i="18"/>
  <c r="AA123" i="18" s="1"/>
  <c r="AA275" i="18"/>
  <c r="AA135" i="18" s="1"/>
  <c r="AA268" i="18"/>
  <c r="AA128" i="18" s="1"/>
  <c r="AA258" i="18"/>
  <c r="AA118" i="18" s="1"/>
  <c r="AA207" i="18"/>
  <c r="AB99" i="18"/>
  <c r="Z205" i="18"/>
  <c r="Z15" i="18" s="1"/>
  <c r="AA97" i="18"/>
  <c r="AA206" i="18"/>
  <c r="AB98" i="18"/>
  <c r="AA202" i="18"/>
  <c r="AB94" i="18"/>
  <c r="AA321" i="18"/>
  <c r="AA181" i="18" s="1"/>
  <c r="AA316" i="18"/>
  <c r="AA176" i="18" s="1"/>
  <c r="AA311" i="18"/>
  <c r="AA171" i="18" s="1"/>
  <c r="AA304" i="18"/>
  <c r="AA164" i="18" s="1"/>
  <c r="AA303" i="18"/>
  <c r="AA163" i="18" s="1"/>
  <c r="AA298" i="18"/>
  <c r="AA158" i="18" s="1"/>
  <c r="AA315" i="18"/>
  <c r="AA175" i="18" s="1"/>
  <c r="AA320" i="18"/>
  <c r="AA180" i="18" s="1"/>
  <c r="AA310" i="18"/>
  <c r="AA170" i="18" s="1"/>
  <c r="AA293" i="18"/>
  <c r="AA153" i="18" s="1"/>
  <c r="AA286" i="18"/>
  <c r="AA146" i="18" s="1"/>
  <c r="AA299" i="18"/>
  <c r="AA159" i="18" s="1"/>
  <c r="AA294" i="18"/>
  <c r="AA154" i="18" s="1"/>
  <c r="AA287" i="18"/>
  <c r="AA147" i="18" s="1"/>
  <c r="AA281" i="18"/>
  <c r="AA141" i="18" s="1"/>
  <c r="AA277" i="18"/>
  <c r="AA137" i="18" s="1"/>
  <c r="AA270" i="18"/>
  <c r="AA130" i="18" s="1"/>
  <c r="AA265" i="18"/>
  <c r="AA125" i="18" s="1"/>
  <c r="AA276" i="18"/>
  <c r="AA136" i="18" s="1"/>
  <c r="AA259" i="18"/>
  <c r="AA119" i="18" s="1"/>
  <c r="AA264" i="18"/>
  <c r="AA124" i="18" s="1"/>
  <c r="AA260" i="18"/>
  <c r="AA120" i="18" s="1"/>
  <c r="AA269" i="18"/>
  <c r="AA129" i="18" s="1"/>
  <c r="AA282" i="18"/>
  <c r="AA142" i="18" s="1"/>
  <c r="AA204" i="18"/>
  <c r="AB96" i="18"/>
  <c r="AA317" i="18"/>
  <c r="AA177" i="18" s="1"/>
  <c r="AA305" i="18"/>
  <c r="AA165" i="18" s="1"/>
  <c r="AA322" i="18"/>
  <c r="AA182" i="18" s="1"/>
  <c r="AA312" i="18"/>
  <c r="AA172" i="18" s="1"/>
  <c r="AA300" i="18"/>
  <c r="AA160" i="18" s="1"/>
  <c r="AA295" i="18"/>
  <c r="AA155" i="18" s="1"/>
  <c r="AA288" i="18"/>
  <c r="AA148" i="18" s="1"/>
  <c r="AA283" i="18"/>
  <c r="AA143" i="18" s="1"/>
  <c r="AA278" i="18"/>
  <c r="AA138" i="18" s="1"/>
  <c r="AA271" i="18"/>
  <c r="AA131" i="18" s="1"/>
  <c r="AA266" i="18"/>
  <c r="AA126" i="18" s="1"/>
  <c r="AA261" i="18"/>
  <c r="AA121" i="18" s="1"/>
  <c r="AB211" i="18"/>
  <c r="AB210" i="18"/>
  <c r="AB8" i="18"/>
  <c r="AC7" i="18"/>
  <c r="AB233" i="18"/>
  <c r="AB228" i="18"/>
  <c r="AB232" i="18"/>
  <c r="AB252" i="18"/>
  <c r="AB229" i="18"/>
  <c r="AB227" i="18"/>
  <c r="AB87" i="18"/>
  <c r="AB88" i="18"/>
  <c r="AB89" i="18"/>
  <c r="AB230" i="18"/>
  <c r="AB231" i="18"/>
  <c r="AB234" i="18"/>
  <c r="AA203" i="18"/>
  <c r="AB95" i="18"/>
  <c r="AA216" i="18"/>
  <c r="AA224" i="18" s="1"/>
  <c r="AA67" i="18"/>
  <c r="AA68" i="18" s="1"/>
  <c r="AA69" i="18" s="1"/>
  <c r="AB36" i="18"/>
  <c r="AA62" i="18"/>
  <c r="AA63" i="18" s="1"/>
  <c r="AA52" i="18"/>
  <c r="AA53" i="18" s="1"/>
  <c r="AA39" i="18"/>
  <c r="AA26" i="18" s="1"/>
  <c r="AG214" i="18"/>
  <c r="AG213" i="18"/>
  <c r="AG212" i="18"/>
  <c r="AA200" i="18"/>
  <c r="AB92" i="18"/>
  <c r="Y58" i="18"/>
  <c r="Y59" i="18"/>
  <c r="Y60" i="18"/>
  <c r="Y57" i="18"/>
  <c r="Y56" i="18"/>
  <c r="AA77" i="18"/>
  <c r="AA76" i="18"/>
  <c r="AA75" i="18"/>
  <c r="AI84" i="18"/>
  <c r="AH49" i="18"/>
  <c r="AH45" i="18"/>
  <c r="AH46" i="18"/>
  <c r="Z64" i="18"/>
  <c r="Y65" i="18"/>
  <c r="AA201" i="18"/>
  <c r="AB93" i="18"/>
  <c r="AS206" i="16"/>
  <c r="AT98" i="16"/>
  <c r="AT92" i="16"/>
  <c r="AS200" i="16"/>
  <c r="AT95" i="16"/>
  <c r="AS203" i="16"/>
  <c r="AS201" i="16"/>
  <c r="AT93" i="16"/>
  <c r="AU97" i="16"/>
  <c r="AT205" i="16"/>
  <c r="AV8" i="16"/>
  <c r="AW7" i="16"/>
  <c r="B84" i="3"/>
  <c r="B83" i="3"/>
  <c r="B86" i="3"/>
  <c r="B80" i="3"/>
  <c r="B87" i="3"/>
  <c r="B79" i="3"/>
  <c r="B81" i="3"/>
  <c r="C77" i="3"/>
  <c r="B82" i="3"/>
  <c r="B85" i="3"/>
  <c r="B97" i="3"/>
  <c r="E91" i="3"/>
  <c r="D97" i="3"/>
  <c r="C97" i="3"/>
  <c r="B84" i="16"/>
  <c r="C84" i="16" s="1"/>
  <c r="D84" i="16" s="1"/>
  <c r="E84" i="16" s="1"/>
  <c r="F84" i="16" s="1"/>
  <c r="G84" i="16" s="1"/>
  <c r="H84" i="16" s="1"/>
  <c r="I84" i="16" s="1"/>
  <c r="J84" i="16" s="1"/>
  <c r="K84" i="16" s="1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U223" i="16"/>
  <c r="T223" i="16"/>
  <c r="T247" i="16" s="1"/>
  <c r="S223" i="16"/>
  <c r="R223" i="16"/>
  <c r="Q223" i="16"/>
  <c r="Q247" i="16" s="1"/>
  <c r="P223" i="16"/>
  <c r="O223" i="16"/>
  <c r="N223" i="16"/>
  <c r="M223" i="16"/>
  <c r="M247" i="16" s="1"/>
  <c r="L223" i="16"/>
  <c r="L247" i="16" s="1"/>
  <c r="K223" i="16"/>
  <c r="J223" i="16"/>
  <c r="I223" i="16"/>
  <c r="I247" i="16" s="1"/>
  <c r="H223" i="16"/>
  <c r="H247" i="16" s="1"/>
  <c r="G223" i="16"/>
  <c r="F223" i="16"/>
  <c r="E223" i="16"/>
  <c r="E247" i="16" s="1"/>
  <c r="D223" i="16"/>
  <c r="C223" i="16"/>
  <c r="B223" i="16"/>
  <c r="B247" i="16" s="1"/>
  <c r="B252" i="16" s="1"/>
  <c r="U222" i="16"/>
  <c r="V89" i="16" s="1"/>
  <c r="T222" i="16"/>
  <c r="S222" i="16"/>
  <c r="R222" i="16"/>
  <c r="R249" i="16" s="1"/>
  <c r="Q222" i="16"/>
  <c r="P222" i="16"/>
  <c r="P48" i="16" s="1"/>
  <c r="P233" i="16" s="1"/>
  <c r="O222" i="16"/>
  <c r="N222" i="16"/>
  <c r="N246" i="16" s="1"/>
  <c r="M222" i="16"/>
  <c r="L222" i="16"/>
  <c r="K222" i="16"/>
  <c r="K48" i="16" s="1"/>
  <c r="K233" i="16" s="1"/>
  <c r="J222" i="16"/>
  <c r="J249" i="16" s="1"/>
  <c r="I222" i="16"/>
  <c r="I48" i="16" s="1"/>
  <c r="I233" i="16" s="1"/>
  <c r="H222" i="16"/>
  <c r="G222" i="16"/>
  <c r="F222" i="16"/>
  <c r="F246" i="16" s="1"/>
  <c r="E222" i="16"/>
  <c r="D222" i="16"/>
  <c r="C222" i="16"/>
  <c r="C48" i="16" s="1"/>
  <c r="C233" i="16" s="1"/>
  <c r="B222" i="16"/>
  <c r="B89" i="16" s="1"/>
  <c r="U221" i="16"/>
  <c r="T221" i="16"/>
  <c r="S221" i="16"/>
  <c r="S224" i="16" s="1"/>
  <c r="R221" i="16"/>
  <c r="Q221" i="16"/>
  <c r="P221" i="16"/>
  <c r="P224" i="16" s="1"/>
  <c r="O221" i="16"/>
  <c r="O224" i="16" s="1"/>
  <c r="N221" i="16"/>
  <c r="M221" i="16"/>
  <c r="L221" i="16"/>
  <c r="K221" i="16"/>
  <c r="K224" i="16" s="1"/>
  <c r="J221" i="16"/>
  <c r="J224" i="16" s="1"/>
  <c r="I221" i="16"/>
  <c r="H221" i="16"/>
  <c r="H224" i="16" s="1"/>
  <c r="G221" i="16"/>
  <c r="F221" i="16"/>
  <c r="E221" i="16"/>
  <c r="D221" i="16"/>
  <c r="C221" i="16"/>
  <c r="C224" i="16" s="1"/>
  <c r="B221" i="16"/>
  <c r="U220" i="16"/>
  <c r="V87" i="16" s="1"/>
  <c r="T220" i="16"/>
  <c r="S220" i="16"/>
  <c r="R220" i="16"/>
  <c r="Q220" i="16"/>
  <c r="P220" i="16"/>
  <c r="O220" i="16"/>
  <c r="N220" i="16"/>
  <c r="M220" i="16"/>
  <c r="L220" i="16"/>
  <c r="K220" i="16"/>
  <c r="J220" i="16"/>
  <c r="I220" i="16"/>
  <c r="H220" i="16"/>
  <c r="G220" i="16"/>
  <c r="F220" i="16"/>
  <c r="E220" i="16"/>
  <c r="D220" i="16"/>
  <c r="C220" i="16"/>
  <c r="B220" i="16"/>
  <c r="B87" i="16" s="1"/>
  <c r="U219" i="16"/>
  <c r="V88" i="16" s="1"/>
  <c r="T219" i="16"/>
  <c r="S219" i="16"/>
  <c r="S245" i="16" s="1"/>
  <c r="R219" i="16"/>
  <c r="R44" i="16" s="1"/>
  <c r="R229" i="16" s="1"/>
  <c r="Q219" i="16"/>
  <c r="Q44" i="16" s="1"/>
  <c r="Q229" i="16" s="1"/>
  <c r="P219" i="16"/>
  <c r="O219" i="16"/>
  <c r="O245" i="16" s="1"/>
  <c r="N219" i="16"/>
  <c r="N245" i="16" s="1"/>
  <c r="M219" i="16"/>
  <c r="L219" i="16"/>
  <c r="K219" i="16"/>
  <c r="K245" i="16" s="1"/>
  <c r="J219" i="16"/>
  <c r="J44" i="16" s="1"/>
  <c r="J229" i="16" s="1"/>
  <c r="I219" i="16"/>
  <c r="H219" i="16"/>
  <c r="G219" i="16"/>
  <c r="G245" i="16" s="1"/>
  <c r="F219" i="16"/>
  <c r="F245" i="16" s="1"/>
  <c r="E219" i="16"/>
  <c r="D219" i="16"/>
  <c r="C219" i="16"/>
  <c r="C245" i="16" s="1"/>
  <c r="B219" i="16"/>
  <c r="B88" i="16" s="1"/>
  <c r="U218" i="16"/>
  <c r="T218" i="16"/>
  <c r="S218" i="16"/>
  <c r="R218" i="16"/>
  <c r="Q218" i="16"/>
  <c r="P218" i="16"/>
  <c r="O218" i="16"/>
  <c r="N218" i="16"/>
  <c r="M218" i="16"/>
  <c r="L218" i="16"/>
  <c r="K218" i="16"/>
  <c r="J218" i="16"/>
  <c r="I218" i="16"/>
  <c r="H218" i="16"/>
  <c r="G218" i="16"/>
  <c r="F218" i="16"/>
  <c r="E218" i="16"/>
  <c r="D218" i="16"/>
  <c r="C218" i="16"/>
  <c r="B218" i="16"/>
  <c r="B207" i="16"/>
  <c r="B206" i="16"/>
  <c r="B205" i="16"/>
  <c r="B204" i="16"/>
  <c r="B203" i="16"/>
  <c r="B202" i="16"/>
  <c r="B201" i="16"/>
  <c r="B200" i="16"/>
  <c r="U198" i="16"/>
  <c r="T198" i="16"/>
  <c r="S198" i="16"/>
  <c r="R198" i="16"/>
  <c r="Q198" i="16"/>
  <c r="P198" i="16"/>
  <c r="O198" i="16"/>
  <c r="N198" i="16"/>
  <c r="M198" i="16"/>
  <c r="L198" i="16"/>
  <c r="K198" i="16"/>
  <c r="J198" i="16"/>
  <c r="I198" i="16"/>
  <c r="H198" i="16"/>
  <c r="G198" i="16"/>
  <c r="F198" i="16"/>
  <c r="E198" i="16"/>
  <c r="D198" i="16"/>
  <c r="C198" i="16"/>
  <c r="B198" i="16"/>
  <c r="U197" i="16"/>
  <c r="T197" i="16"/>
  <c r="S197" i="16"/>
  <c r="R197" i="16"/>
  <c r="Q197" i="16"/>
  <c r="P197" i="16"/>
  <c r="O197" i="16"/>
  <c r="N197" i="16"/>
  <c r="M197" i="16"/>
  <c r="L197" i="16"/>
  <c r="K197" i="16"/>
  <c r="J197" i="16"/>
  <c r="I197" i="16"/>
  <c r="H197" i="16"/>
  <c r="G197" i="16"/>
  <c r="F197" i="16"/>
  <c r="E197" i="16"/>
  <c r="D197" i="16"/>
  <c r="C197" i="16"/>
  <c r="B197" i="16"/>
  <c r="U196" i="16"/>
  <c r="T196" i="16"/>
  <c r="S196" i="16"/>
  <c r="R196" i="16"/>
  <c r="Q196" i="16"/>
  <c r="P196" i="16"/>
  <c r="O196" i="16"/>
  <c r="N196" i="16"/>
  <c r="M196" i="16"/>
  <c r="L196" i="16"/>
  <c r="K196" i="16"/>
  <c r="J196" i="16"/>
  <c r="I196" i="16"/>
  <c r="H196" i="16"/>
  <c r="G196" i="16"/>
  <c r="F196" i="16"/>
  <c r="E196" i="16"/>
  <c r="D196" i="16"/>
  <c r="C196" i="16"/>
  <c r="B196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C204" i="16"/>
  <c r="C83" i="16"/>
  <c r="D83" i="16" s="1"/>
  <c r="E83" i="16" s="1"/>
  <c r="F83" i="16" s="1"/>
  <c r="G83" i="16" s="1"/>
  <c r="H83" i="16" s="1"/>
  <c r="I83" i="16" s="1"/>
  <c r="J83" i="16" s="1"/>
  <c r="K83" i="16" s="1"/>
  <c r="L83" i="16" s="1"/>
  <c r="M83" i="16" s="1"/>
  <c r="N83" i="16" s="1"/>
  <c r="O83" i="16" s="1"/>
  <c r="P83" i="16" s="1"/>
  <c r="Q83" i="16" s="1"/>
  <c r="R83" i="16" s="1"/>
  <c r="S83" i="16" s="1"/>
  <c r="T83" i="16" s="1"/>
  <c r="U83" i="16" s="1"/>
  <c r="V83" i="16" s="1"/>
  <c r="U67" i="16"/>
  <c r="U68" i="16" s="1"/>
  <c r="T67" i="16"/>
  <c r="T68" i="16" s="1"/>
  <c r="S67" i="16"/>
  <c r="S68" i="16" s="1"/>
  <c r="R67" i="16"/>
  <c r="R68" i="16" s="1"/>
  <c r="Q67" i="16"/>
  <c r="Q68" i="16" s="1"/>
  <c r="P67" i="16"/>
  <c r="P68" i="16" s="1"/>
  <c r="O67" i="16"/>
  <c r="O68" i="16" s="1"/>
  <c r="N67" i="16"/>
  <c r="N68" i="16" s="1"/>
  <c r="M67" i="16"/>
  <c r="M68" i="16" s="1"/>
  <c r="L67" i="16"/>
  <c r="L68" i="16" s="1"/>
  <c r="K67" i="16"/>
  <c r="K68" i="16" s="1"/>
  <c r="J67" i="16"/>
  <c r="J68" i="16" s="1"/>
  <c r="I67" i="16"/>
  <c r="I68" i="16" s="1"/>
  <c r="H67" i="16"/>
  <c r="H68" i="16" s="1"/>
  <c r="G67" i="16"/>
  <c r="G68" i="16" s="1"/>
  <c r="F67" i="16"/>
  <c r="F68" i="16" s="1"/>
  <c r="E67" i="16"/>
  <c r="E68" i="16" s="1"/>
  <c r="D67" i="16"/>
  <c r="D68" i="16" s="1"/>
  <c r="C67" i="16"/>
  <c r="C68" i="16" s="1"/>
  <c r="B67" i="16"/>
  <c r="B68" i="16" s="1"/>
  <c r="B69" i="16" s="1"/>
  <c r="B63" i="16"/>
  <c r="B53" i="16"/>
  <c r="B39" i="16"/>
  <c r="C7" i="16"/>
  <c r="AB62" i="16" l="1"/>
  <c r="AB52" i="16"/>
  <c r="AB67" i="16"/>
  <c r="AB68" i="16" s="1"/>
  <c r="AB216" i="16"/>
  <c r="AB224" i="16" s="1"/>
  <c r="AC36" i="16"/>
  <c r="AA202" i="16"/>
  <c r="AB94" i="16"/>
  <c r="AB99" i="16"/>
  <c r="AA207" i="16"/>
  <c r="AB96" i="16"/>
  <c r="AA204" i="16"/>
  <c r="AB99" i="19"/>
  <c r="AB207" i="19" s="1"/>
  <c r="AB94" i="19"/>
  <c r="AC94" i="19" s="1"/>
  <c r="AA70" i="19"/>
  <c r="AA54" i="19"/>
  <c r="AB202" i="19"/>
  <c r="AB203" i="19"/>
  <c r="AC95" i="19"/>
  <c r="AB206" i="19"/>
  <c r="AC98" i="19"/>
  <c r="AH212" i="19"/>
  <c r="AH214" i="19"/>
  <c r="AH213" i="19"/>
  <c r="AC322" i="19"/>
  <c r="AC182" i="19" s="1"/>
  <c r="AC317" i="19"/>
  <c r="AC177" i="19" s="1"/>
  <c r="AC312" i="19"/>
  <c r="AC172" i="19" s="1"/>
  <c r="AC305" i="19"/>
  <c r="AC165" i="19" s="1"/>
  <c r="AC300" i="19"/>
  <c r="AC160" i="19" s="1"/>
  <c r="AC295" i="19"/>
  <c r="AC155" i="19" s="1"/>
  <c r="AC278" i="19"/>
  <c r="AC138" i="19" s="1"/>
  <c r="AC271" i="19"/>
  <c r="AC131" i="19" s="1"/>
  <c r="AC266" i="19"/>
  <c r="AC126" i="19" s="1"/>
  <c r="AC283" i="19"/>
  <c r="AC143" i="19" s="1"/>
  <c r="AC288" i="19"/>
  <c r="AC148" i="19" s="1"/>
  <c r="AC261" i="19"/>
  <c r="AC121" i="19" s="1"/>
  <c r="AC77" i="19"/>
  <c r="AC76" i="19"/>
  <c r="AC75" i="19"/>
  <c r="AD211" i="19"/>
  <c r="AD210" i="19"/>
  <c r="AE7" i="19"/>
  <c r="AD8" i="19"/>
  <c r="AD228" i="19"/>
  <c r="AD252" i="19"/>
  <c r="AD227" i="19"/>
  <c r="AD233" i="19"/>
  <c r="AD232" i="19"/>
  <c r="AD229" i="19"/>
  <c r="AD88" i="19"/>
  <c r="AD87" i="19"/>
  <c r="AD89" i="19"/>
  <c r="AD234" i="19"/>
  <c r="AD230" i="19"/>
  <c r="AD231" i="19"/>
  <c r="AB200" i="19"/>
  <c r="AC92" i="19"/>
  <c r="Z65" i="19"/>
  <c r="AA64" i="19"/>
  <c r="AJ84" i="19"/>
  <c r="AI46" i="19"/>
  <c r="AI49" i="19"/>
  <c r="AI45" i="19"/>
  <c r="AB201" i="19"/>
  <c r="AC93" i="19"/>
  <c r="AC321" i="19"/>
  <c r="AC181" i="19" s="1"/>
  <c r="AC316" i="19"/>
  <c r="AC176" i="19" s="1"/>
  <c r="AC311" i="19"/>
  <c r="AC171" i="19" s="1"/>
  <c r="AC320" i="19"/>
  <c r="AC180" i="19" s="1"/>
  <c r="AC315" i="19"/>
  <c r="AC175" i="19" s="1"/>
  <c r="AC310" i="19"/>
  <c r="AC170" i="19" s="1"/>
  <c r="AC299" i="19"/>
  <c r="AC159" i="19" s="1"/>
  <c r="AC294" i="19"/>
  <c r="AC154" i="19" s="1"/>
  <c r="AC304" i="19"/>
  <c r="AC164" i="19" s="1"/>
  <c r="AC298" i="19"/>
  <c r="AC158" i="19" s="1"/>
  <c r="AC287" i="19"/>
  <c r="AC147" i="19" s="1"/>
  <c r="AC282" i="19"/>
  <c r="AC142" i="19" s="1"/>
  <c r="AC293" i="19"/>
  <c r="AC153" i="19" s="1"/>
  <c r="AC286" i="19"/>
  <c r="AC146" i="19" s="1"/>
  <c r="AC281" i="19"/>
  <c r="AC141" i="19" s="1"/>
  <c r="AC303" i="19"/>
  <c r="AC163" i="19" s="1"/>
  <c r="AC277" i="19"/>
  <c r="AC137" i="19" s="1"/>
  <c r="AC270" i="19"/>
  <c r="AC130" i="19" s="1"/>
  <c r="AC265" i="19"/>
  <c r="AC125" i="19" s="1"/>
  <c r="AC276" i="19"/>
  <c r="AC136" i="19" s="1"/>
  <c r="AC269" i="19"/>
  <c r="AC129" i="19" s="1"/>
  <c r="AC264" i="19"/>
  <c r="AC124" i="19" s="1"/>
  <c r="AC260" i="19"/>
  <c r="AC120" i="19" s="1"/>
  <c r="AC259" i="19"/>
  <c r="AC119" i="19" s="1"/>
  <c r="AA205" i="19"/>
  <c r="AA15" i="19" s="1"/>
  <c r="AB97" i="19"/>
  <c r="AB216" i="19"/>
  <c r="AB224" i="19" s="1"/>
  <c r="AB67" i="19"/>
  <c r="AB68" i="19" s="1"/>
  <c r="AB69" i="19" s="1"/>
  <c r="AB62" i="19"/>
  <c r="AB63" i="19" s="1"/>
  <c r="AB52" i="19"/>
  <c r="AB53" i="19" s="1"/>
  <c r="AC36" i="19"/>
  <c r="AB39" i="19"/>
  <c r="AB24" i="19" s="1"/>
  <c r="Z60" i="19"/>
  <c r="Z59" i="19"/>
  <c r="Z58" i="19"/>
  <c r="Z56" i="19"/>
  <c r="Z57" i="19"/>
  <c r="AC319" i="19"/>
  <c r="AC179" i="19" s="1"/>
  <c r="AC314" i="19"/>
  <c r="AC174" i="19" s="1"/>
  <c r="AC309" i="19"/>
  <c r="AC169" i="19" s="1"/>
  <c r="AC302" i="19"/>
  <c r="AC162" i="19" s="1"/>
  <c r="AC292" i="19"/>
  <c r="AC152" i="19" s="1"/>
  <c r="AC297" i="19"/>
  <c r="AC157" i="19" s="1"/>
  <c r="AC275" i="19"/>
  <c r="AC135" i="19" s="1"/>
  <c r="AC268" i="19"/>
  <c r="AC128" i="19" s="1"/>
  <c r="AC285" i="19"/>
  <c r="AC145" i="19" s="1"/>
  <c r="AC280" i="19"/>
  <c r="AC140" i="19" s="1"/>
  <c r="AC258" i="19"/>
  <c r="AC118" i="19" s="1"/>
  <c r="AC263" i="19"/>
  <c r="AC123" i="19" s="1"/>
  <c r="AB204" i="19"/>
  <c r="AC96" i="19"/>
  <c r="AA70" i="18"/>
  <c r="AA54" i="18"/>
  <c r="AJ84" i="18"/>
  <c r="AI49" i="18"/>
  <c r="AI45" i="18"/>
  <c r="AI46" i="18"/>
  <c r="AB322" i="18"/>
  <c r="AB182" i="18" s="1"/>
  <c r="AB317" i="18"/>
  <c r="AB177" i="18" s="1"/>
  <c r="AB305" i="18"/>
  <c r="AB165" i="18" s="1"/>
  <c r="AB312" i="18"/>
  <c r="AB172" i="18" s="1"/>
  <c r="AB300" i="18"/>
  <c r="AB160" i="18" s="1"/>
  <c r="AB288" i="18"/>
  <c r="AB148" i="18" s="1"/>
  <c r="AB278" i="18"/>
  <c r="AB138" i="18" s="1"/>
  <c r="AB295" i="18"/>
  <c r="AB155" i="18" s="1"/>
  <c r="AB283" i="18"/>
  <c r="AB143" i="18" s="1"/>
  <c r="AB261" i="18"/>
  <c r="AB121" i="18" s="1"/>
  <c r="AB271" i="18"/>
  <c r="AB131" i="18" s="1"/>
  <c r="AB266" i="18"/>
  <c r="AB126" i="18" s="1"/>
  <c r="AC211" i="18"/>
  <c r="AC210" i="18"/>
  <c r="AC8" i="18"/>
  <c r="AD7" i="18"/>
  <c r="AC232" i="18"/>
  <c r="AC252" i="18"/>
  <c r="AC229" i="18"/>
  <c r="AC227" i="18"/>
  <c r="AC228" i="18"/>
  <c r="AC233" i="18"/>
  <c r="AC87" i="18"/>
  <c r="AC88" i="18"/>
  <c r="AC89" i="18"/>
  <c r="AC230" i="18"/>
  <c r="AC234" i="18"/>
  <c r="AC231" i="18"/>
  <c r="AB204" i="18"/>
  <c r="AC96" i="18"/>
  <c r="AA205" i="18"/>
  <c r="AA15" i="18" s="1"/>
  <c r="AB97" i="18"/>
  <c r="AB320" i="18"/>
  <c r="AB180" i="18" s="1"/>
  <c r="AB315" i="18"/>
  <c r="AB175" i="18" s="1"/>
  <c r="AB316" i="18"/>
  <c r="AB176" i="18" s="1"/>
  <c r="AB311" i="18"/>
  <c r="AB171" i="18" s="1"/>
  <c r="AB321" i="18"/>
  <c r="AB181" i="18" s="1"/>
  <c r="AB293" i="18"/>
  <c r="AB153" i="18" s="1"/>
  <c r="AB286" i="18"/>
  <c r="AB146" i="18" s="1"/>
  <c r="AB304" i="18"/>
  <c r="AB164" i="18" s="1"/>
  <c r="AB299" i="18"/>
  <c r="AB159" i="18" s="1"/>
  <c r="AB310" i="18"/>
  <c r="AB170" i="18" s="1"/>
  <c r="AB294" i="18"/>
  <c r="AB154" i="18" s="1"/>
  <c r="AB287" i="18"/>
  <c r="AB147" i="18" s="1"/>
  <c r="AB298" i="18"/>
  <c r="AB158" i="18" s="1"/>
  <c r="AB282" i="18"/>
  <c r="AB142" i="18" s="1"/>
  <c r="AB277" i="18"/>
  <c r="AB137" i="18" s="1"/>
  <c r="AB303" i="18"/>
  <c r="AB163" i="18" s="1"/>
  <c r="AB281" i="18"/>
  <c r="AB141" i="18" s="1"/>
  <c r="AB276" i="18"/>
  <c r="AB136" i="18" s="1"/>
  <c r="AB270" i="18"/>
  <c r="AB130" i="18" s="1"/>
  <c r="AB264" i="18"/>
  <c r="AB124" i="18" s="1"/>
  <c r="AB269" i="18"/>
  <c r="AB129" i="18" s="1"/>
  <c r="AB260" i="18"/>
  <c r="AB120" i="18" s="1"/>
  <c r="AB265" i="18"/>
  <c r="AB125" i="18" s="1"/>
  <c r="AB259" i="18"/>
  <c r="AB119" i="18" s="1"/>
  <c r="AA64" i="18"/>
  <c r="Z65" i="18"/>
  <c r="AA24" i="18"/>
  <c r="AB207" i="18"/>
  <c r="AC99" i="18"/>
  <c r="AB76" i="18"/>
  <c r="AB75" i="18"/>
  <c r="AB77" i="18"/>
  <c r="AB203" i="18"/>
  <c r="AC95" i="18"/>
  <c r="AB200" i="18"/>
  <c r="AC92" i="18"/>
  <c r="AB202" i="18"/>
  <c r="AC94" i="18"/>
  <c r="AB201" i="18"/>
  <c r="AC93" i="18"/>
  <c r="Z58" i="18"/>
  <c r="Z59" i="18"/>
  <c r="Z60" i="18"/>
  <c r="Z56" i="18"/>
  <c r="Z57" i="18"/>
  <c r="AH214" i="18"/>
  <c r="AH213" i="18"/>
  <c r="AH212" i="18"/>
  <c r="AB216" i="18"/>
  <c r="AB224" i="18" s="1"/>
  <c r="AB67" i="18"/>
  <c r="AB68" i="18" s="1"/>
  <c r="AB69" i="18" s="1"/>
  <c r="AB62" i="18"/>
  <c r="AB63" i="18" s="1"/>
  <c r="AB52" i="18"/>
  <c r="AB53" i="18" s="1"/>
  <c r="AC36" i="18"/>
  <c r="AB39" i="18"/>
  <c r="AB26" i="18" s="1"/>
  <c r="AB24" i="18"/>
  <c r="AB314" i="18"/>
  <c r="AB174" i="18" s="1"/>
  <c r="AB302" i="18"/>
  <c r="AB162" i="18" s="1"/>
  <c r="AB309" i="18"/>
  <c r="AB169" i="18" s="1"/>
  <c r="AB292" i="18"/>
  <c r="AB152" i="18" s="1"/>
  <c r="AB285" i="18"/>
  <c r="AB145" i="18" s="1"/>
  <c r="AB280" i="18"/>
  <c r="AB140" i="18" s="1"/>
  <c r="AB275" i="18"/>
  <c r="AB135" i="18" s="1"/>
  <c r="AB319" i="18"/>
  <c r="AB179" i="18" s="1"/>
  <c r="AB297" i="18"/>
  <c r="AB157" i="18" s="1"/>
  <c r="AB268" i="18"/>
  <c r="AB128" i="18" s="1"/>
  <c r="AB263" i="18"/>
  <c r="AB123" i="18" s="1"/>
  <c r="AB258" i="18"/>
  <c r="AB118" i="18" s="1"/>
  <c r="AB206" i="18"/>
  <c r="AC98" i="18"/>
  <c r="AU92" i="16"/>
  <c r="AT200" i="16"/>
  <c r="AU98" i="16"/>
  <c r="AT206" i="16"/>
  <c r="AU93" i="16"/>
  <c r="AT201" i="16"/>
  <c r="AU95" i="16"/>
  <c r="AT203" i="16"/>
  <c r="B8" i="16"/>
  <c r="C39" i="16"/>
  <c r="B24" i="16"/>
  <c r="V322" i="16"/>
  <c r="V182" i="16" s="1"/>
  <c r="V278" i="16"/>
  <c r="V138" i="16" s="1"/>
  <c r="V305" i="16"/>
  <c r="V165" i="16" s="1"/>
  <c r="V288" i="16"/>
  <c r="V148" i="16" s="1"/>
  <c r="V312" i="16"/>
  <c r="V172" i="16" s="1"/>
  <c r="V317" i="16"/>
  <c r="V177" i="16" s="1"/>
  <c r="V300" i="16"/>
  <c r="V160" i="16" s="1"/>
  <c r="V283" i="16"/>
  <c r="V143" i="16" s="1"/>
  <c r="V295" i="16"/>
  <c r="V155" i="16" s="1"/>
  <c r="V280" i="16"/>
  <c r="V140" i="16" s="1"/>
  <c r="V309" i="16"/>
  <c r="V169" i="16" s="1"/>
  <c r="V292" i="16"/>
  <c r="V152" i="16" s="1"/>
  <c r="V319" i="16"/>
  <c r="V179" i="16" s="1"/>
  <c r="V275" i="16"/>
  <c r="V135" i="16" s="1"/>
  <c r="V302" i="16"/>
  <c r="V162" i="16" s="1"/>
  <c r="V285" i="16"/>
  <c r="V145" i="16" s="1"/>
  <c r="V297" i="16"/>
  <c r="V157" i="16" s="1"/>
  <c r="V314" i="16"/>
  <c r="V174" i="16" s="1"/>
  <c r="V277" i="16"/>
  <c r="V137" i="16" s="1"/>
  <c r="V282" i="16"/>
  <c r="V142" i="16" s="1"/>
  <c r="V287" i="16"/>
  <c r="V147" i="16" s="1"/>
  <c r="V294" i="16"/>
  <c r="V154" i="16" s="1"/>
  <c r="V299" i="16"/>
  <c r="V159" i="16" s="1"/>
  <c r="V304" i="16"/>
  <c r="V164" i="16" s="1"/>
  <c r="V311" i="16"/>
  <c r="V171" i="16" s="1"/>
  <c r="V316" i="16"/>
  <c r="V176" i="16" s="1"/>
  <c r="V321" i="16"/>
  <c r="V181" i="16" s="1"/>
  <c r="V276" i="16"/>
  <c r="V136" i="16" s="1"/>
  <c r="V281" i="16"/>
  <c r="V141" i="16" s="1"/>
  <c r="V286" i="16"/>
  <c r="V146" i="16" s="1"/>
  <c r="V293" i="16"/>
  <c r="V153" i="16" s="1"/>
  <c r="V298" i="16"/>
  <c r="V158" i="16" s="1"/>
  <c r="V303" i="16"/>
  <c r="V163" i="16" s="1"/>
  <c r="V310" i="16"/>
  <c r="V170" i="16" s="1"/>
  <c r="V315" i="16"/>
  <c r="V175" i="16" s="1"/>
  <c r="V320" i="16"/>
  <c r="V180" i="16" s="1"/>
  <c r="W83" i="16"/>
  <c r="W84" i="16"/>
  <c r="V45" i="16"/>
  <c r="V46" i="16"/>
  <c r="V231" i="16" s="1"/>
  <c r="V49" i="16"/>
  <c r="AV97" i="16"/>
  <c r="AU205" i="16"/>
  <c r="AW8" i="16"/>
  <c r="AX7" i="16"/>
  <c r="F43" i="16"/>
  <c r="F228" i="16" s="1"/>
  <c r="F224" i="16"/>
  <c r="N42" i="16"/>
  <c r="N227" i="16" s="1"/>
  <c r="N224" i="16"/>
  <c r="G248" i="16"/>
  <c r="G74" i="16" s="1"/>
  <c r="G224" i="16"/>
  <c r="I42" i="16"/>
  <c r="I227" i="16" s="1"/>
  <c r="I224" i="16"/>
  <c r="Q47" i="16"/>
  <c r="Q232" i="16" s="1"/>
  <c r="Q224" i="16"/>
  <c r="B248" i="16"/>
  <c r="B74" i="16" s="1"/>
  <c r="B224" i="16"/>
  <c r="R43" i="16"/>
  <c r="R228" i="16" s="1"/>
  <c r="R224" i="16"/>
  <c r="D47" i="16"/>
  <c r="D232" i="16" s="1"/>
  <c r="D224" i="16"/>
  <c r="L47" i="16"/>
  <c r="L232" i="16" s="1"/>
  <c r="L224" i="16"/>
  <c r="T42" i="16"/>
  <c r="T227" i="16" s="1"/>
  <c r="T224" i="16"/>
  <c r="E47" i="16"/>
  <c r="E232" i="16" s="1"/>
  <c r="E224" i="16"/>
  <c r="M42" i="16"/>
  <c r="M227" i="16" s="1"/>
  <c r="M224" i="16"/>
  <c r="U42" i="16"/>
  <c r="U227" i="16" s="1"/>
  <c r="U224" i="16"/>
  <c r="C63" i="16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AB63" i="16" s="1"/>
  <c r="E49" i="16"/>
  <c r="E234" i="16" s="1"/>
  <c r="M49" i="16"/>
  <c r="M234" i="16" s="1"/>
  <c r="U49" i="16"/>
  <c r="U212" i="16" s="1"/>
  <c r="S45" i="16"/>
  <c r="S230" i="16" s="1"/>
  <c r="P46" i="16"/>
  <c r="P231" i="16" s="1"/>
  <c r="J46" i="16"/>
  <c r="J231" i="16" s="1"/>
  <c r="R46" i="16"/>
  <c r="R231" i="16" s="1"/>
  <c r="G49" i="16"/>
  <c r="G234" i="16" s="1"/>
  <c r="O46" i="16"/>
  <c r="O231" i="16" s="1"/>
  <c r="H45" i="16"/>
  <c r="H230" i="16" s="1"/>
  <c r="G46" i="16"/>
  <c r="G231" i="16" s="1"/>
  <c r="U46" i="16"/>
  <c r="U231" i="16" s="1"/>
  <c r="L49" i="16"/>
  <c r="L234" i="16" s="1"/>
  <c r="B54" i="16"/>
  <c r="M46" i="16"/>
  <c r="M231" i="16" s="1"/>
  <c r="E244" i="16"/>
  <c r="E73" i="16" s="1"/>
  <c r="Q42" i="16"/>
  <c r="Q227" i="16" s="1"/>
  <c r="S48" i="16"/>
  <c r="S233" i="16" s="1"/>
  <c r="B210" i="16"/>
  <c r="B211" i="16"/>
  <c r="B46" i="16"/>
  <c r="B231" i="16" s="1"/>
  <c r="B42" i="16"/>
  <c r="B227" i="16" s="1"/>
  <c r="F250" i="16"/>
  <c r="P49" i="16"/>
  <c r="P213" i="16" s="1"/>
  <c r="H48" i="16"/>
  <c r="H233" i="16" s="1"/>
  <c r="K45" i="16"/>
  <c r="K230" i="16" s="1"/>
  <c r="G44" i="16"/>
  <c r="G229" i="16" s="1"/>
  <c r="F244" i="16"/>
  <c r="F73" i="16" s="1"/>
  <c r="I49" i="16"/>
  <c r="I234" i="16" s="1"/>
  <c r="N47" i="16"/>
  <c r="N232" i="16" s="1"/>
  <c r="N244" i="16"/>
  <c r="N73" i="16" s="1"/>
  <c r="H49" i="16"/>
  <c r="H234" i="16" s="1"/>
  <c r="F47" i="16"/>
  <c r="F232" i="16" s="1"/>
  <c r="I43" i="16"/>
  <c r="I228" i="16" s="1"/>
  <c r="R245" i="16"/>
  <c r="U248" i="16"/>
  <c r="U74" i="16" s="1"/>
  <c r="L46" i="16"/>
  <c r="L231" i="16" s="1"/>
  <c r="E42" i="16"/>
  <c r="E227" i="16" s="1"/>
  <c r="Q49" i="16"/>
  <c r="Q234" i="16" s="1"/>
  <c r="E46" i="16"/>
  <c r="E231" i="16" s="1"/>
  <c r="D42" i="16"/>
  <c r="D227" i="16" s="1"/>
  <c r="D249" i="16"/>
  <c r="I245" i="16"/>
  <c r="I44" i="16"/>
  <c r="I229" i="16" s="1"/>
  <c r="E249" i="16"/>
  <c r="E45" i="16"/>
  <c r="E230" i="16" s="1"/>
  <c r="E212" i="16"/>
  <c r="E214" i="16"/>
  <c r="M249" i="16"/>
  <c r="M45" i="16"/>
  <c r="M230" i="16" s="1"/>
  <c r="U249" i="16"/>
  <c r="U45" i="16"/>
  <c r="U230" i="16" s="1"/>
  <c r="L244" i="16"/>
  <c r="L73" i="16" s="1"/>
  <c r="O249" i="16"/>
  <c r="O49" i="16"/>
  <c r="O234" i="16" s="1"/>
  <c r="R48" i="16"/>
  <c r="R233" i="16" s="1"/>
  <c r="J48" i="16"/>
  <c r="J233" i="16" s="1"/>
  <c r="U47" i="16"/>
  <c r="U232" i="16" s="1"/>
  <c r="M47" i="16"/>
  <c r="M232" i="16" s="1"/>
  <c r="I46" i="16"/>
  <c r="I231" i="16" s="1"/>
  <c r="F44" i="16"/>
  <c r="F229" i="16" s="1"/>
  <c r="J248" i="16"/>
  <c r="J74" i="16" s="1"/>
  <c r="J42" i="16"/>
  <c r="J227" i="16" s="1"/>
  <c r="R248" i="16"/>
  <c r="R74" i="16" s="1"/>
  <c r="R42" i="16"/>
  <c r="R227" i="16" s="1"/>
  <c r="F249" i="16"/>
  <c r="F45" i="16"/>
  <c r="F230" i="16" s="1"/>
  <c r="N249" i="16"/>
  <c r="N45" i="16"/>
  <c r="N230" i="16" s="1"/>
  <c r="M244" i="16"/>
  <c r="M73" i="16" s="1"/>
  <c r="J247" i="16"/>
  <c r="N49" i="16"/>
  <c r="N234" i="16" s="1"/>
  <c r="F49" i="16"/>
  <c r="Q48" i="16"/>
  <c r="Q233" i="16" s="1"/>
  <c r="T47" i="16"/>
  <c r="T232" i="16" s="1"/>
  <c r="H46" i="16"/>
  <c r="H231" i="16" s="1"/>
  <c r="D45" i="16"/>
  <c r="D230" i="16" s="1"/>
  <c r="C44" i="16"/>
  <c r="C229" i="16" s="1"/>
  <c r="H245" i="16"/>
  <c r="H44" i="16"/>
  <c r="H229" i="16" s="1"/>
  <c r="P42" i="16"/>
  <c r="P227" i="16" s="1"/>
  <c r="P43" i="16"/>
  <c r="P228" i="16" s="1"/>
  <c r="K244" i="16"/>
  <c r="K73" i="16" s="1"/>
  <c r="K43" i="16"/>
  <c r="K228" i="16" s="1"/>
  <c r="K42" i="16"/>
  <c r="K227" i="16" s="1"/>
  <c r="S248" i="16"/>
  <c r="S74" i="16" s="1"/>
  <c r="S43" i="16"/>
  <c r="S228" i="16" s="1"/>
  <c r="S42" i="16"/>
  <c r="S227" i="16" s="1"/>
  <c r="G246" i="16"/>
  <c r="G45" i="16"/>
  <c r="G230" i="16" s="1"/>
  <c r="O250" i="16"/>
  <c r="O45" i="16"/>
  <c r="O230" i="16" s="1"/>
  <c r="C247" i="16"/>
  <c r="C252" i="16" s="1"/>
  <c r="C46" i="16"/>
  <c r="C231" i="16" s="1"/>
  <c r="K247" i="16"/>
  <c r="K46" i="16"/>
  <c r="K231" i="16" s="1"/>
  <c r="S247" i="16"/>
  <c r="S46" i="16"/>
  <c r="S231" i="16" s="1"/>
  <c r="P247" i="16"/>
  <c r="S47" i="16"/>
  <c r="S232" i="16" s="1"/>
  <c r="K47" i="16"/>
  <c r="K232" i="16" s="1"/>
  <c r="C45" i="16"/>
  <c r="C230" i="16" s="1"/>
  <c r="T249" i="16"/>
  <c r="C248" i="16"/>
  <c r="C74" i="16" s="1"/>
  <c r="C43" i="16"/>
  <c r="C228" i="16" s="1"/>
  <c r="C47" i="16"/>
  <c r="C232" i="16" s="1"/>
  <c r="C42" i="16"/>
  <c r="C227" i="16" s="1"/>
  <c r="D245" i="16"/>
  <c r="D44" i="16"/>
  <c r="D229" i="16" s="1"/>
  <c r="L245" i="16"/>
  <c r="L44" i="16"/>
  <c r="L229" i="16" s="1"/>
  <c r="T245" i="16"/>
  <c r="T44" i="16"/>
  <c r="T229" i="16" s="1"/>
  <c r="D248" i="16"/>
  <c r="D74" i="16" s="1"/>
  <c r="D43" i="16"/>
  <c r="D228" i="16" s="1"/>
  <c r="L248" i="16"/>
  <c r="L74" i="16" s="1"/>
  <c r="L43" i="16"/>
  <c r="L228" i="16" s="1"/>
  <c r="T248" i="16"/>
  <c r="T74" i="16" s="1"/>
  <c r="T43" i="16"/>
  <c r="T228" i="16" s="1"/>
  <c r="H249" i="16"/>
  <c r="P249" i="16"/>
  <c r="D247" i="16"/>
  <c r="D252" i="16" s="1"/>
  <c r="D46" i="16"/>
  <c r="D231" i="16" s="1"/>
  <c r="R247" i="16"/>
  <c r="N250" i="16"/>
  <c r="T49" i="16"/>
  <c r="T234" i="16" s="1"/>
  <c r="D49" i="16"/>
  <c r="D234" i="16" s="1"/>
  <c r="O48" i="16"/>
  <c r="O233" i="16" s="1"/>
  <c r="G48" i="16"/>
  <c r="G233" i="16" s="1"/>
  <c r="R47" i="16"/>
  <c r="R232" i="16" s="1"/>
  <c r="J47" i="16"/>
  <c r="J232" i="16" s="1"/>
  <c r="T46" i="16"/>
  <c r="T231" i="16" s="1"/>
  <c r="T45" i="16"/>
  <c r="T230" i="16" s="1"/>
  <c r="S44" i="16"/>
  <c r="S229" i="16" s="1"/>
  <c r="Q43" i="16"/>
  <c r="Q228" i="16" s="1"/>
  <c r="P245" i="16"/>
  <c r="P44" i="16"/>
  <c r="P229" i="16" s="1"/>
  <c r="H248" i="16"/>
  <c r="H74" i="16" s="1"/>
  <c r="H42" i="16"/>
  <c r="H227" i="16" s="1"/>
  <c r="H43" i="16"/>
  <c r="H228" i="16" s="1"/>
  <c r="E245" i="16"/>
  <c r="E44" i="16"/>
  <c r="E229" i="16" s="1"/>
  <c r="M245" i="16"/>
  <c r="M44" i="16"/>
  <c r="M229" i="16" s="1"/>
  <c r="U245" i="16"/>
  <c r="U44" i="16"/>
  <c r="U229" i="16" s="1"/>
  <c r="E248" i="16"/>
  <c r="E74" i="16" s="1"/>
  <c r="E43" i="16"/>
  <c r="E228" i="16" s="1"/>
  <c r="M248" i="16"/>
  <c r="M74" i="16" s="1"/>
  <c r="M43" i="16"/>
  <c r="M228" i="16" s="1"/>
  <c r="U244" i="16"/>
  <c r="U73" i="16" s="1"/>
  <c r="U43" i="16"/>
  <c r="U228" i="16" s="1"/>
  <c r="I249" i="16"/>
  <c r="I45" i="16"/>
  <c r="I230" i="16" s="1"/>
  <c r="Q249" i="16"/>
  <c r="Q45" i="16"/>
  <c r="Q230" i="16" s="1"/>
  <c r="U247" i="16"/>
  <c r="U211" i="16"/>
  <c r="J245" i="16"/>
  <c r="T250" i="16"/>
  <c r="S49" i="16"/>
  <c r="S213" i="16" s="1"/>
  <c r="K49" i="16"/>
  <c r="K234" i="16" s="1"/>
  <c r="C49" i="16"/>
  <c r="C234" i="16" s="1"/>
  <c r="N48" i="16"/>
  <c r="N233" i="16" s="1"/>
  <c r="F48" i="16"/>
  <c r="F233" i="16" s="1"/>
  <c r="I47" i="16"/>
  <c r="I232" i="16" s="1"/>
  <c r="Q46" i="16"/>
  <c r="Q231" i="16" s="1"/>
  <c r="O44" i="16"/>
  <c r="O229" i="16" s="1"/>
  <c r="N43" i="16"/>
  <c r="N228" i="16" s="1"/>
  <c r="L42" i="16"/>
  <c r="L227" i="16" s="1"/>
  <c r="L249" i="16"/>
  <c r="F248" i="16"/>
  <c r="F74" i="16" s="1"/>
  <c r="F42" i="16"/>
  <c r="F227" i="16" s="1"/>
  <c r="J45" i="16"/>
  <c r="J230" i="16" s="1"/>
  <c r="R45" i="16"/>
  <c r="R230" i="16" s="1"/>
  <c r="F247" i="16"/>
  <c r="F46" i="16"/>
  <c r="F231" i="16" s="1"/>
  <c r="N247" i="16"/>
  <c r="N46" i="16"/>
  <c r="N231" i="16" s="1"/>
  <c r="D244" i="16"/>
  <c r="D73" i="16" s="1"/>
  <c r="Q245" i="16"/>
  <c r="N248" i="16"/>
  <c r="N74" i="16" s="1"/>
  <c r="R49" i="16"/>
  <c r="R234" i="16" s="1"/>
  <c r="J49" i="16"/>
  <c r="J234" i="16" s="1"/>
  <c r="U48" i="16"/>
  <c r="U233" i="16" s="1"/>
  <c r="M48" i="16"/>
  <c r="M233" i="16" s="1"/>
  <c r="E48" i="16"/>
  <c r="E233" i="16" s="1"/>
  <c r="P47" i="16"/>
  <c r="P232" i="16" s="1"/>
  <c r="H47" i="16"/>
  <c r="H232" i="16" s="1"/>
  <c r="P45" i="16"/>
  <c r="P230" i="16" s="1"/>
  <c r="N44" i="16"/>
  <c r="N229" i="16" s="1"/>
  <c r="J43" i="16"/>
  <c r="J228" i="16" s="1"/>
  <c r="G244" i="16"/>
  <c r="G73" i="16" s="1"/>
  <c r="G42" i="16"/>
  <c r="G227" i="16" s="1"/>
  <c r="G43" i="16"/>
  <c r="G228" i="16" s="1"/>
  <c r="O42" i="16"/>
  <c r="O227" i="16" s="1"/>
  <c r="O43" i="16"/>
  <c r="O228" i="16" s="1"/>
  <c r="K246" i="16"/>
  <c r="T48" i="16"/>
  <c r="T233" i="16" s="1"/>
  <c r="L48" i="16"/>
  <c r="L233" i="16" s="1"/>
  <c r="D48" i="16"/>
  <c r="D233" i="16" s="1"/>
  <c r="O47" i="16"/>
  <c r="O232" i="16" s="1"/>
  <c r="G47" i="16"/>
  <c r="G232" i="16" s="1"/>
  <c r="L45" i="16"/>
  <c r="L230" i="16" s="1"/>
  <c r="K44" i="16"/>
  <c r="K229" i="16" s="1"/>
  <c r="E213" i="16"/>
  <c r="B76" i="16"/>
  <c r="B75" i="16"/>
  <c r="B77" i="16"/>
  <c r="B249" i="16"/>
  <c r="B43" i="16"/>
  <c r="B228" i="16" s="1"/>
  <c r="B45" i="16"/>
  <c r="B230" i="16" s="1"/>
  <c r="B44" i="16"/>
  <c r="B229" i="16" s="1"/>
  <c r="B49" i="16"/>
  <c r="B214" i="16" s="1"/>
  <c r="B245" i="16"/>
  <c r="B48" i="16"/>
  <c r="B233" i="16" s="1"/>
  <c r="B47" i="16"/>
  <c r="B232" i="16" s="1"/>
  <c r="C86" i="3"/>
  <c r="C83" i="3"/>
  <c r="C82" i="3"/>
  <c r="C80" i="3"/>
  <c r="C78" i="3"/>
  <c r="C85" i="3"/>
  <c r="C84" i="3"/>
  <c r="D77" i="3"/>
  <c r="C87" i="3"/>
  <c r="C81" i="3"/>
  <c r="C79" i="3"/>
  <c r="F91" i="3"/>
  <c r="E97" i="3"/>
  <c r="C53" i="16"/>
  <c r="D53" i="16" s="1"/>
  <c r="E53" i="16" s="1"/>
  <c r="B70" i="16"/>
  <c r="C69" i="16"/>
  <c r="C207" i="16"/>
  <c r="C202" i="16"/>
  <c r="C206" i="16"/>
  <c r="C200" i="16"/>
  <c r="C205" i="16"/>
  <c r="C203" i="16"/>
  <c r="C201" i="16"/>
  <c r="C89" i="16"/>
  <c r="C8" i="16"/>
  <c r="C88" i="16"/>
  <c r="D7" i="16"/>
  <c r="C87" i="16"/>
  <c r="B64" i="16"/>
  <c r="O248" i="16"/>
  <c r="O74" i="16" s="1"/>
  <c r="O244" i="16"/>
  <c r="O73" i="16" s="1"/>
  <c r="C250" i="16"/>
  <c r="C211" i="16"/>
  <c r="C246" i="16"/>
  <c r="C249" i="16"/>
  <c r="K249" i="16"/>
  <c r="K250" i="16"/>
  <c r="S250" i="16"/>
  <c r="S246" i="16"/>
  <c r="S249" i="16"/>
  <c r="G247" i="16"/>
  <c r="O247" i="16"/>
  <c r="C210" i="16"/>
  <c r="P248" i="16"/>
  <c r="P74" i="16" s="1"/>
  <c r="P244" i="16"/>
  <c r="P73" i="16" s="1"/>
  <c r="C244" i="16"/>
  <c r="C73" i="16" s="1"/>
  <c r="L246" i="16"/>
  <c r="K248" i="16"/>
  <c r="K74" i="16" s="1"/>
  <c r="G250" i="16"/>
  <c r="U250" i="16"/>
  <c r="I248" i="16"/>
  <c r="I74" i="16" s="1"/>
  <c r="I244" i="16"/>
  <c r="I73" i="16" s="1"/>
  <c r="Q248" i="16"/>
  <c r="Q74" i="16" s="1"/>
  <c r="Q244" i="16"/>
  <c r="Q73" i="16" s="1"/>
  <c r="M246" i="16"/>
  <c r="G249" i="16"/>
  <c r="L250" i="16"/>
  <c r="S244" i="16"/>
  <c r="S73" i="16" s="1"/>
  <c r="D246" i="16"/>
  <c r="O246" i="16"/>
  <c r="M250" i="16"/>
  <c r="H250" i="16"/>
  <c r="H246" i="16"/>
  <c r="P250" i="16"/>
  <c r="P246" i="16"/>
  <c r="T244" i="16"/>
  <c r="T73" i="16" s="1"/>
  <c r="E246" i="16"/>
  <c r="I250" i="16"/>
  <c r="I246" i="16"/>
  <c r="Q250" i="16"/>
  <c r="Q246" i="16"/>
  <c r="H244" i="16"/>
  <c r="H73" i="16" s="1"/>
  <c r="T246" i="16"/>
  <c r="D250" i="16"/>
  <c r="B250" i="16"/>
  <c r="B246" i="16"/>
  <c r="J250" i="16"/>
  <c r="J246" i="16"/>
  <c r="R250" i="16"/>
  <c r="R246" i="16"/>
  <c r="U246" i="16"/>
  <c r="E250" i="16"/>
  <c r="B244" i="16"/>
  <c r="B73" i="16" s="1"/>
  <c r="J244" i="16"/>
  <c r="J73" i="16" s="1"/>
  <c r="R244" i="16"/>
  <c r="R73" i="16" s="1"/>
  <c r="AC99" i="16" l="1"/>
  <c r="AB207" i="16"/>
  <c r="AC94" i="16"/>
  <c r="AB202" i="16"/>
  <c r="AC62" i="16"/>
  <c r="AC63" i="16" s="1"/>
  <c r="AC52" i="16"/>
  <c r="AC216" i="16"/>
  <c r="AC224" i="16" s="1"/>
  <c r="AD36" i="16"/>
  <c r="AC67" i="16"/>
  <c r="AC68" i="16" s="1"/>
  <c r="AB204" i="16"/>
  <c r="AC96" i="16"/>
  <c r="AC99" i="19"/>
  <c r="AB54" i="19"/>
  <c r="AB70" i="19"/>
  <c r="AI212" i="19"/>
  <c r="AI214" i="19"/>
  <c r="AI213" i="19"/>
  <c r="AC202" i="19"/>
  <c r="AD77" i="19"/>
  <c r="AD76" i="19"/>
  <c r="AD75" i="19"/>
  <c r="AC204" i="19"/>
  <c r="AC206" i="19"/>
  <c r="AD98" i="19"/>
  <c r="AB26" i="19"/>
  <c r="AB205" i="19"/>
  <c r="AB15" i="19" s="1"/>
  <c r="AC97" i="19"/>
  <c r="AK84" i="19"/>
  <c r="AJ46" i="19"/>
  <c r="AJ49" i="19"/>
  <c r="AJ45" i="19"/>
  <c r="AD319" i="19"/>
  <c r="AD179" i="19" s="1"/>
  <c r="AD314" i="19"/>
  <c r="AD174" i="19" s="1"/>
  <c r="AD309" i="19"/>
  <c r="AD169" i="19" s="1"/>
  <c r="AD302" i="19"/>
  <c r="AD162" i="19" s="1"/>
  <c r="AD297" i="19"/>
  <c r="AD157" i="19" s="1"/>
  <c r="AD292" i="19"/>
  <c r="AD152" i="19" s="1"/>
  <c r="AD285" i="19"/>
  <c r="AD145" i="19" s="1"/>
  <c r="AD280" i="19"/>
  <c r="AD140" i="19" s="1"/>
  <c r="AD275" i="19"/>
  <c r="AD135" i="19" s="1"/>
  <c r="AD268" i="19"/>
  <c r="AD128" i="19" s="1"/>
  <c r="AD263" i="19"/>
  <c r="AD123" i="19" s="1"/>
  <c r="AD258" i="19"/>
  <c r="AD118" i="19" s="1"/>
  <c r="AC203" i="19"/>
  <c r="AD95" i="19"/>
  <c r="AA65" i="19"/>
  <c r="AB64" i="19"/>
  <c r="AD312" i="19"/>
  <c r="AD172" i="19" s="1"/>
  <c r="AD300" i="19"/>
  <c r="AD160" i="19" s="1"/>
  <c r="AD295" i="19"/>
  <c r="AD155" i="19" s="1"/>
  <c r="AD305" i="19"/>
  <c r="AD165" i="19" s="1"/>
  <c r="AD322" i="19"/>
  <c r="AD182" i="19" s="1"/>
  <c r="AD317" i="19"/>
  <c r="AD177" i="19" s="1"/>
  <c r="AD288" i="19"/>
  <c r="AD148" i="19" s="1"/>
  <c r="AD283" i="19"/>
  <c r="AD143" i="19" s="1"/>
  <c r="AD278" i="19"/>
  <c r="AD138" i="19" s="1"/>
  <c r="AD271" i="19"/>
  <c r="AD131" i="19" s="1"/>
  <c r="AD266" i="19"/>
  <c r="AD126" i="19" s="1"/>
  <c r="AD261" i="19"/>
  <c r="AD121" i="19" s="1"/>
  <c r="AD320" i="19"/>
  <c r="AD180" i="19" s="1"/>
  <c r="AD315" i="19"/>
  <c r="AD175" i="19" s="1"/>
  <c r="AD310" i="19"/>
  <c r="AD170" i="19" s="1"/>
  <c r="AD321" i="19"/>
  <c r="AD181" i="19" s="1"/>
  <c r="AD299" i="19"/>
  <c r="AD159" i="19" s="1"/>
  <c r="AD294" i="19"/>
  <c r="AD154" i="19" s="1"/>
  <c r="AD316" i="19"/>
  <c r="AD176" i="19" s="1"/>
  <c r="AD303" i="19"/>
  <c r="AD163" i="19" s="1"/>
  <c r="AD298" i="19"/>
  <c r="AD158" i="19" s="1"/>
  <c r="AD293" i="19"/>
  <c r="AD153" i="19" s="1"/>
  <c r="AD311" i="19"/>
  <c r="AD171" i="19" s="1"/>
  <c r="AD304" i="19"/>
  <c r="AD164" i="19" s="1"/>
  <c r="AD287" i="19"/>
  <c r="AD147" i="19" s="1"/>
  <c r="AD286" i="19"/>
  <c r="AD146" i="19" s="1"/>
  <c r="AD281" i="19"/>
  <c r="AD141" i="19" s="1"/>
  <c r="AD282" i="19"/>
  <c r="AD142" i="19" s="1"/>
  <c r="AD270" i="19"/>
  <c r="AD130" i="19" s="1"/>
  <c r="AD265" i="19"/>
  <c r="AD125" i="19" s="1"/>
  <c r="AD259" i="19"/>
  <c r="AD119" i="19" s="1"/>
  <c r="AD269" i="19"/>
  <c r="AD129" i="19" s="1"/>
  <c r="AD264" i="19"/>
  <c r="AD124" i="19" s="1"/>
  <c r="AD277" i="19"/>
  <c r="AD137" i="19" s="1"/>
  <c r="AD260" i="19"/>
  <c r="AD120" i="19" s="1"/>
  <c r="AD276" i="19"/>
  <c r="AD136" i="19" s="1"/>
  <c r="AA58" i="19"/>
  <c r="AA59" i="19"/>
  <c r="AA60" i="19"/>
  <c r="AA57" i="19"/>
  <c r="AA56" i="19"/>
  <c r="AC216" i="19"/>
  <c r="AC224" i="19" s="1"/>
  <c r="AC67" i="19"/>
  <c r="AC68" i="19" s="1"/>
  <c r="AC69" i="19" s="1"/>
  <c r="AC62" i="19"/>
  <c r="AC63" i="19" s="1"/>
  <c r="AC52" i="19"/>
  <c r="AC53" i="19" s="1"/>
  <c r="AC39" i="19"/>
  <c r="AC24" i="19" s="1"/>
  <c r="AD36" i="19"/>
  <c r="AD96" i="19" s="1"/>
  <c r="AC26" i="19"/>
  <c r="AC201" i="19"/>
  <c r="AD93" i="19"/>
  <c r="AC200" i="19"/>
  <c r="AD92" i="19"/>
  <c r="AE210" i="19"/>
  <c r="AE211" i="19"/>
  <c r="AF7" i="19"/>
  <c r="AE8" i="19"/>
  <c r="AE228" i="19"/>
  <c r="AE233" i="19"/>
  <c r="AE252" i="19"/>
  <c r="AE229" i="19"/>
  <c r="AE227" i="19"/>
  <c r="AE232" i="19"/>
  <c r="AE89" i="19"/>
  <c r="AE88" i="19"/>
  <c r="AE87" i="19"/>
  <c r="AE230" i="19"/>
  <c r="AE234" i="19"/>
  <c r="AE231" i="19"/>
  <c r="AC207" i="19"/>
  <c r="AD99" i="19"/>
  <c r="AB70" i="18"/>
  <c r="AC69" i="18"/>
  <c r="AB54" i="18"/>
  <c r="AC216" i="18"/>
  <c r="AC224" i="18" s="1"/>
  <c r="AC67" i="18"/>
  <c r="AC68" i="18" s="1"/>
  <c r="AC62" i="18"/>
  <c r="AC63" i="18" s="1"/>
  <c r="AC52" i="18"/>
  <c r="AC53" i="18" s="1"/>
  <c r="AC39" i="18"/>
  <c r="AC24" i="18" s="1"/>
  <c r="AD36" i="18"/>
  <c r="AC201" i="18"/>
  <c r="AD93" i="18"/>
  <c r="AI214" i="18"/>
  <c r="AI213" i="18"/>
  <c r="AI212" i="18"/>
  <c r="AB64" i="18"/>
  <c r="AA65" i="18"/>
  <c r="AC76" i="18"/>
  <c r="AC75" i="18"/>
  <c r="AC77" i="18"/>
  <c r="AK84" i="18"/>
  <c r="AJ46" i="18"/>
  <c r="AJ49" i="18"/>
  <c r="AJ45" i="18"/>
  <c r="AC202" i="18"/>
  <c r="AD94" i="18"/>
  <c r="AC314" i="18"/>
  <c r="AC174" i="18" s="1"/>
  <c r="AC302" i="18"/>
  <c r="AC162" i="18" s="1"/>
  <c r="AC309" i="18"/>
  <c r="AC169" i="18" s="1"/>
  <c r="AC319" i="18"/>
  <c r="AC179" i="18" s="1"/>
  <c r="AC297" i="18"/>
  <c r="AC157" i="18" s="1"/>
  <c r="AC292" i="18"/>
  <c r="AC152" i="18" s="1"/>
  <c r="AC285" i="18"/>
  <c r="AC145" i="18" s="1"/>
  <c r="AC280" i="18"/>
  <c r="AC140" i="18" s="1"/>
  <c r="AC268" i="18"/>
  <c r="AC128" i="18" s="1"/>
  <c r="AC258" i="18"/>
  <c r="AC118" i="18" s="1"/>
  <c r="AC275" i="18"/>
  <c r="AC135" i="18" s="1"/>
  <c r="AC263" i="18"/>
  <c r="AC123" i="18" s="1"/>
  <c r="AC206" i="18"/>
  <c r="AD98" i="18"/>
  <c r="AB205" i="18"/>
  <c r="AB15" i="18" s="1"/>
  <c r="AC97" i="18"/>
  <c r="AC320" i="18"/>
  <c r="AC180" i="18" s="1"/>
  <c r="AC315" i="18"/>
  <c r="AC175" i="18" s="1"/>
  <c r="AC310" i="18"/>
  <c r="AC170" i="18" s="1"/>
  <c r="AC316" i="18"/>
  <c r="AC176" i="18" s="1"/>
  <c r="AC311" i="18"/>
  <c r="AC171" i="18" s="1"/>
  <c r="AC321" i="18"/>
  <c r="AC181" i="18" s="1"/>
  <c r="AC304" i="18"/>
  <c r="AC164" i="18" s="1"/>
  <c r="AC303" i="18"/>
  <c r="AC163" i="18" s="1"/>
  <c r="AC294" i="18"/>
  <c r="AC154" i="18" s="1"/>
  <c r="AC287" i="18"/>
  <c r="AC147" i="18" s="1"/>
  <c r="AC298" i="18"/>
  <c r="AC158" i="18" s="1"/>
  <c r="AC293" i="18"/>
  <c r="AC153" i="18" s="1"/>
  <c r="AC282" i="18"/>
  <c r="AC142" i="18" s="1"/>
  <c r="AC277" i="18"/>
  <c r="AC137" i="18" s="1"/>
  <c r="AC299" i="18"/>
  <c r="AC159" i="18" s="1"/>
  <c r="AC286" i="18"/>
  <c r="AC146" i="18" s="1"/>
  <c r="AC270" i="18"/>
  <c r="AC130" i="18" s="1"/>
  <c r="AC265" i="18"/>
  <c r="AC125" i="18" s="1"/>
  <c r="AC276" i="18"/>
  <c r="AC136" i="18" s="1"/>
  <c r="AC269" i="18"/>
  <c r="AC129" i="18" s="1"/>
  <c r="AC264" i="18"/>
  <c r="AC124" i="18" s="1"/>
  <c r="AC281" i="18"/>
  <c r="AC141" i="18" s="1"/>
  <c r="AC260" i="18"/>
  <c r="AC120" i="18" s="1"/>
  <c r="AC259" i="18"/>
  <c r="AC119" i="18" s="1"/>
  <c r="AC26" i="18"/>
  <c r="AC200" i="18"/>
  <c r="AD92" i="18"/>
  <c r="AC207" i="18"/>
  <c r="AD99" i="18"/>
  <c r="AC322" i="18"/>
  <c r="AC182" i="18" s="1"/>
  <c r="AC317" i="18"/>
  <c r="AC177" i="18" s="1"/>
  <c r="AC312" i="18"/>
  <c r="AC172" i="18" s="1"/>
  <c r="AC305" i="18"/>
  <c r="AC165" i="18" s="1"/>
  <c r="AC300" i="18"/>
  <c r="AC160" i="18" s="1"/>
  <c r="AC288" i="18"/>
  <c r="AC148" i="18" s="1"/>
  <c r="AC295" i="18"/>
  <c r="AC155" i="18" s="1"/>
  <c r="AC278" i="18"/>
  <c r="AC138" i="18" s="1"/>
  <c r="AC271" i="18"/>
  <c r="AC131" i="18" s="1"/>
  <c r="AC261" i="18"/>
  <c r="AC121" i="18" s="1"/>
  <c r="AC283" i="18"/>
  <c r="AC143" i="18" s="1"/>
  <c r="AC266" i="18"/>
  <c r="AC126" i="18" s="1"/>
  <c r="AD211" i="18"/>
  <c r="AD210" i="18"/>
  <c r="AE7" i="18"/>
  <c r="AD8" i="18"/>
  <c r="AD229" i="18"/>
  <c r="AD232" i="18"/>
  <c r="AD233" i="18"/>
  <c r="AD227" i="18"/>
  <c r="AD228" i="18"/>
  <c r="AD252" i="18"/>
  <c r="AD87" i="18"/>
  <c r="AD88" i="18"/>
  <c r="AD89" i="18"/>
  <c r="AD231" i="18"/>
  <c r="AD230" i="18"/>
  <c r="AD234" i="18"/>
  <c r="AA60" i="18"/>
  <c r="AA59" i="18"/>
  <c r="AA58" i="18"/>
  <c r="AA56" i="18"/>
  <c r="AA57" i="18"/>
  <c r="AC204" i="18"/>
  <c r="AD96" i="18"/>
  <c r="AC203" i="18"/>
  <c r="AD95" i="18"/>
  <c r="AV95" i="16"/>
  <c r="AU203" i="16"/>
  <c r="AV92" i="16"/>
  <c r="AU200" i="16"/>
  <c r="AV98" i="16"/>
  <c r="AU206" i="16"/>
  <c r="AV93" i="16"/>
  <c r="AU201" i="16"/>
  <c r="H214" i="16"/>
  <c r="H212" i="16"/>
  <c r="P234" i="16"/>
  <c r="H213" i="16"/>
  <c r="O213" i="16"/>
  <c r="D39" i="16"/>
  <c r="C24" i="16"/>
  <c r="C26" i="16"/>
  <c r="U213" i="16"/>
  <c r="U234" i="16"/>
  <c r="U214" i="16"/>
  <c r="P212" i="16"/>
  <c r="P214" i="16"/>
  <c r="M214" i="16"/>
  <c r="M212" i="16"/>
  <c r="M213" i="16"/>
  <c r="V212" i="16"/>
  <c r="V213" i="16"/>
  <c r="V234" i="16"/>
  <c r="V214" i="16"/>
  <c r="V230" i="16"/>
  <c r="V260" i="16"/>
  <c r="V120" i="16" s="1"/>
  <c r="V265" i="16"/>
  <c r="V125" i="16" s="1"/>
  <c r="V270" i="16"/>
  <c r="V130" i="16" s="1"/>
  <c r="V259" i="16"/>
  <c r="V119" i="16" s="1"/>
  <c r="V264" i="16"/>
  <c r="V124" i="16" s="1"/>
  <c r="V269" i="16"/>
  <c r="V129" i="16" s="1"/>
  <c r="V258" i="16"/>
  <c r="V118" i="16" s="1"/>
  <c r="V263" i="16"/>
  <c r="V123" i="16" s="1"/>
  <c r="V268" i="16"/>
  <c r="V128" i="16" s="1"/>
  <c r="V261" i="16"/>
  <c r="V121" i="16" s="1"/>
  <c r="V266" i="16"/>
  <c r="V126" i="16" s="1"/>
  <c r="V271" i="16"/>
  <c r="V131" i="16" s="1"/>
  <c r="X84" i="16"/>
  <c r="W49" i="16"/>
  <c r="W45" i="16"/>
  <c r="W46" i="16"/>
  <c r="W231" i="16" s="1"/>
  <c r="X83" i="16"/>
  <c r="AW97" i="16"/>
  <c r="AV205" i="16"/>
  <c r="AX8" i="16"/>
  <c r="AY7" i="16"/>
  <c r="O214" i="16"/>
  <c r="L213" i="16"/>
  <c r="I214" i="16"/>
  <c r="L214" i="16"/>
  <c r="L212" i="16"/>
  <c r="C213" i="16"/>
  <c r="K213" i="16"/>
  <c r="C54" i="16"/>
  <c r="C57" i="16" s="1"/>
  <c r="B60" i="16"/>
  <c r="B57" i="16"/>
  <c r="B56" i="16"/>
  <c r="G214" i="16"/>
  <c r="G213" i="16"/>
  <c r="Q212" i="16"/>
  <c r="N214" i="16"/>
  <c r="G212" i="16"/>
  <c r="Q214" i="16"/>
  <c r="B287" i="16"/>
  <c r="B147" i="16" s="1"/>
  <c r="D204" i="16"/>
  <c r="B294" i="16"/>
  <c r="B154" i="16" s="1"/>
  <c r="B281" i="16"/>
  <c r="B141" i="16" s="1"/>
  <c r="B319" i="16"/>
  <c r="B179" i="16" s="1"/>
  <c r="J213" i="16"/>
  <c r="I213" i="16"/>
  <c r="I212" i="16"/>
  <c r="B297" i="16"/>
  <c r="B157" i="16" s="1"/>
  <c r="B315" i="16"/>
  <c r="B175" i="16" s="1"/>
  <c r="B275" i="16"/>
  <c r="B135" i="16" s="1"/>
  <c r="B303" i="16"/>
  <c r="B163" i="16" s="1"/>
  <c r="B295" i="16"/>
  <c r="B155" i="16" s="1"/>
  <c r="B320" i="16"/>
  <c r="B180" i="16" s="1"/>
  <c r="B321" i="16"/>
  <c r="B181" i="16" s="1"/>
  <c r="B317" i="16"/>
  <c r="B177" i="16" s="1"/>
  <c r="B310" i="16"/>
  <c r="B170" i="16" s="1"/>
  <c r="B292" i="16"/>
  <c r="B152" i="16" s="1"/>
  <c r="B312" i="16"/>
  <c r="B172" i="16" s="1"/>
  <c r="B276" i="16"/>
  <c r="B136" i="16" s="1"/>
  <c r="B314" i="16"/>
  <c r="B174" i="16" s="1"/>
  <c r="B282" i="16"/>
  <c r="B142" i="16" s="1"/>
  <c r="B309" i="16"/>
  <c r="B169" i="16" s="1"/>
  <c r="K212" i="16"/>
  <c r="J212" i="16"/>
  <c r="R214" i="16"/>
  <c r="J214" i="16"/>
  <c r="Q213" i="16"/>
  <c r="S214" i="16"/>
  <c r="D214" i="16"/>
  <c r="R213" i="16"/>
  <c r="F234" i="16"/>
  <c r="F214" i="16"/>
  <c r="F213" i="16"/>
  <c r="R212" i="16"/>
  <c r="D213" i="16"/>
  <c r="C278" i="16"/>
  <c r="C138" i="16" s="1"/>
  <c r="C295" i="16"/>
  <c r="C155" i="16" s="1"/>
  <c r="C300" i="16"/>
  <c r="C160" i="16" s="1"/>
  <c r="C305" i="16"/>
  <c r="C165" i="16" s="1"/>
  <c r="C312" i="16"/>
  <c r="C172" i="16" s="1"/>
  <c r="C317" i="16"/>
  <c r="C177" i="16" s="1"/>
  <c r="C322" i="16"/>
  <c r="C182" i="16" s="1"/>
  <c r="C288" i="16"/>
  <c r="C148" i="16" s="1"/>
  <c r="C283" i="16"/>
  <c r="C143" i="16" s="1"/>
  <c r="C271" i="16"/>
  <c r="C131" i="16" s="1"/>
  <c r="C261" i="16"/>
  <c r="C121" i="16" s="1"/>
  <c r="C266" i="16"/>
  <c r="C126" i="16" s="1"/>
  <c r="C293" i="16"/>
  <c r="C153" i="16" s="1"/>
  <c r="C298" i="16"/>
  <c r="C158" i="16" s="1"/>
  <c r="C303" i="16"/>
  <c r="C310" i="16"/>
  <c r="C170" i="16" s="1"/>
  <c r="C315" i="16"/>
  <c r="C175" i="16" s="1"/>
  <c r="C286" i="16"/>
  <c r="C146" i="16" s="1"/>
  <c r="C281" i="16"/>
  <c r="C141" i="16" s="1"/>
  <c r="C294" i="16"/>
  <c r="C154" i="16" s="1"/>
  <c r="C299" i="16"/>
  <c r="C159" i="16" s="1"/>
  <c r="C304" i="16"/>
  <c r="C164" i="16" s="1"/>
  <c r="C311" i="16"/>
  <c r="C171" i="16" s="1"/>
  <c r="C316" i="16"/>
  <c r="C176" i="16" s="1"/>
  <c r="C321" i="16"/>
  <c r="C181" i="16" s="1"/>
  <c r="C276" i="16"/>
  <c r="C136" i="16" s="1"/>
  <c r="C270" i="16"/>
  <c r="C130" i="16" s="1"/>
  <c r="C264" i="16"/>
  <c r="C124" i="16" s="1"/>
  <c r="C287" i="16"/>
  <c r="C147" i="16" s="1"/>
  <c r="C277" i="16"/>
  <c r="C137" i="16" s="1"/>
  <c r="C265" i="16"/>
  <c r="C125" i="16" s="1"/>
  <c r="C320" i="16"/>
  <c r="C180" i="16" s="1"/>
  <c r="C282" i="16"/>
  <c r="C142" i="16" s="1"/>
  <c r="C269" i="16"/>
  <c r="C129" i="16" s="1"/>
  <c r="C259" i="16"/>
  <c r="C119" i="16" s="1"/>
  <c r="C260" i="16"/>
  <c r="C120" i="16" s="1"/>
  <c r="F212" i="16"/>
  <c r="C214" i="16"/>
  <c r="D212" i="16"/>
  <c r="T214" i="16"/>
  <c r="T213" i="16"/>
  <c r="O212" i="16"/>
  <c r="C275" i="16"/>
  <c r="C135" i="16" s="1"/>
  <c r="C292" i="16"/>
  <c r="C152" i="16" s="1"/>
  <c r="C297" i="16"/>
  <c r="C157" i="16" s="1"/>
  <c r="C302" i="16"/>
  <c r="C162" i="16" s="1"/>
  <c r="C309" i="16"/>
  <c r="C169" i="16" s="1"/>
  <c r="C314" i="16"/>
  <c r="C174" i="16" s="1"/>
  <c r="C319" i="16"/>
  <c r="C179" i="16" s="1"/>
  <c r="C280" i="16"/>
  <c r="C140" i="16" s="1"/>
  <c r="C263" i="16"/>
  <c r="C123" i="16" s="1"/>
  <c r="C268" i="16"/>
  <c r="C128" i="16" s="1"/>
  <c r="C285" i="16"/>
  <c r="C145" i="16" s="1"/>
  <c r="C258" i="16"/>
  <c r="C118" i="16" s="1"/>
  <c r="T212" i="16"/>
  <c r="N213" i="16"/>
  <c r="K214" i="16"/>
  <c r="N212" i="16"/>
  <c r="C212" i="16"/>
  <c r="S234" i="16"/>
  <c r="S212" i="16"/>
  <c r="B283" i="16"/>
  <c r="B143" i="16" s="1"/>
  <c r="B264" i="16"/>
  <c r="B124" i="16" s="1"/>
  <c r="B258" i="16"/>
  <c r="B118" i="16" s="1"/>
  <c r="B298" i="16"/>
  <c r="B158" i="16" s="1"/>
  <c r="B260" i="16"/>
  <c r="B120" i="16" s="1"/>
  <c r="B293" i="16"/>
  <c r="B153" i="16" s="1"/>
  <c r="B263" i="16"/>
  <c r="B123" i="16" s="1"/>
  <c r="B285" i="16"/>
  <c r="B145" i="16" s="1"/>
  <c r="B322" i="16"/>
  <c r="B182" i="16" s="1"/>
  <c r="B269" i="16"/>
  <c r="B129" i="16" s="1"/>
  <c r="B265" i="16"/>
  <c r="B125" i="16" s="1"/>
  <c r="B259" i="16"/>
  <c r="B119" i="16" s="1"/>
  <c r="B268" i="16"/>
  <c r="B128" i="16" s="1"/>
  <c r="B261" i="16"/>
  <c r="B121" i="16" s="1"/>
  <c r="B300" i="16"/>
  <c r="B160" i="16" s="1"/>
  <c r="B234" i="16"/>
  <c r="B213" i="16"/>
  <c r="B59" i="16" s="1"/>
  <c r="B316" i="16"/>
  <c r="B176" i="16" s="1"/>
  <c r="B277" i="16"/>
  <c r="B137" i="16" s="1"/>
  <c r="B311" i="16"/>
  <c r="B171" i="16" s="1"/>
  <c r="B280" i="16"/>
  <c r="B140" i="16" s="1"/>
  <c r="B271" i="16"/>
  <c r="B131" i="16" s="1"/>
  <c r="B305" i="16"/>
  <c r="B165" i="16" s="1"/>
  <c r="B270" i="16"/>
  <c r="B130" i="16" s="1"/>
  <c r="B266" i="16"/>
  <c r="B126" i="16" s="1"/>
  <c r="B212" i="16"/>
  <c r="B58" i="16" s="1"/>
  <c r="B304" i="16"/>
  <c r="B164" i="16" s="1"/>
  <c r="B286" i="16"/>
  <c r="B146" i="16" s="1"/>
  <c r="B299" i="16"/>
  <c r="B159" i="16" s="1"/>
  <c r="B302" i="16"/>
  <c r="B162" i="16" s="1"/>
  <c r="B278" i="16"/>
  <c r="B138" i="16" s="1"/>
  <c r="B288" i="16"/>
  <c r="B148" i="16" s="1"/>
  <c r="D84" i="3"/>
  <c r="D86" i="3"/>
  <c r="D87" i="3"/>
  <c r="D79" i="3"/>
  <c r="D82" i="3"/>
  <c r="D85" i="3"/>
  <c r="D78" i="3"/>
  <c r="E77" i="3"/>
  <c r="D80" i="3"/>
  <c r="D83" i="3"/>
  <c r="D81" i="3"/>
  <c r="G91" i="3"/>
  <c r="F97" i="3"/>
  <c r="C75" i="16"/>
  <c r="C77" i="16"/>
  <c r="C76" i="16"/>
  <c r="D211" i="16"/>
  <c r="D210" i="16"/>
  <c r="D8" i="16"/>
  <c r="D88" i="16"/>
  <c r="E7" i="16"/>
  <c r="D87" i="16"/>
  <c r="D89" i="16"/>
  <c r="D202" i="16"/>
  <c r="C163" i="16"/>
  <c r="D203" i="16"/>
  <c r="E54" i="16"/>
  <c r="F53" i="16"/>
  <c r="D76" i="16"/>
  <c r="D77" i="16"/>
  <c r="D75" i="16"/>
  <c r="D207" i="16"/>
  <c r="D205" i="16"/>
  <c r="D54" i="16"/>
  <c r="C70" i="16"/>
  <c r="D69" i="16"/>
  <c r="D201" i="16"/>
  <c r="C64" i="16"/>
  <c r="B65" i="16"/>
  <c r="D200" i="16"/>
  <c r="D206" i="16"/>
  <c r="E204" i="16"/>
  <c r="AD62" i="16" l="1"/>
  <c r="AD63" i="16" s="1"/>
  <c r="AD52" i="16"/>
  <c r="AE36" i="16"/>
  <c r="AD67" i="16"/>
  <c r="AD68" i="16" s="1"/>
  <c r="AD216" i="16"/>
  <c r="AD224" i="16" s="1"/>
  <c r="AC204" i="16"/>
  <c r="AD96" i="16"/>
  <c r="AD94" i="16"/>
  <c r="AC202" i="16"/>
  <c r="AD99" i="16"/>
  <c r="AC207" i="16"/>
  <c r="AD94" i="19"/>
  <c r="AC70" i="19"/>
  <c r="AC54" i="19"/>
  <c r="AD216" i="19"/>
  <c r="AD224" i="19" s="1"/>
  <c r="AD67" i="19"/>
  <c r="AD68" i="19" s="1"/>
  <c r="AD69" i="19" s="1"/>
  <c r="AD62" i="19"/>
  <c r="AD63" i="19" s="1"/>
  <c r="AD39" i="19"/>
  <c r="AD24" i="19" s="1"/>
  <c r="AD52" i="19"/>
  <c r="AD53" i="19" s="1"/>
  <c r="AE36" i="19"/>
  <c r="AC205" i="19"/>
  <c r="AD97" i="19"/>
  <c r="AL84" i="19"/>
  <c r="AK46" i="19"/>
  <c r="AK49" i="19"/>
  <c r="AK45" i="19"/>
  <c r="AE77" i="19"/>
  <c r="AE76" i="19"/>
  <c r="AE75" i="19"/>
  <c r="AD200" i="19"/>
  <c r="AE92" i="19"/>
  <c r="AB65" i="19"/>
  <c r="AC64" i="19"/>
  <c r="AD206" i="19"/>
  <c r="AE98" i="19"/>
  <c r="AE319" i="19"/>
  <c r="AE179" i="19" s="1"/>
  <c r="AE314" i="19"/>
  <c r="AE174" i="19" s="1"/>
  <c r="AE309" i="19"/>
  <c r="AE169" i="19" s="1"/>
  <c r="AE297" i="19"/>
  <c r="AE157" i="19" s="1"/>
  <c r="AE285" i="19"/>
  <c r="AE145" i="19" s="1"/>
  <c r="AE280" i="19"/>
  <c r="AE140" i="19" s="1"/>
  <c r="AE292" i="19"/>
  <c r="AE152" i="19" s="1"/>
  <c r="AE302" i="19"/>
  <c r="AE162" i="19" s="1"/>
  <c r="AE275" i="19"/>
  <c r="AE135" i="19" s="1"/>
  <c r="AE268" i="19"/>
  <c r="AE128" i="19" s="1"/>
  <c r="AE263" i="19"/>
  <c r="AE123" i="19" s="1"/>
  <c r="AE258" i="19"/>
  <c r="AE118" i="19" s="1"/>
  <c r="AD202" i="19"/>
  <c r="AE94" i="19"/>
  <c r="AD207" i="19"/>
  <c r="AE99" i="19"/>
  <c r="AE322" i="19"/>
  <c r="AE182" i="19" s="1"/>
  <c r="AE317" i="19"/>
  <c r="AE177" i="19" s="1"/>
  <c r="AE312" i="19"/>
  <c r="AE172" i="19" s="1"/>
  <c r="AE305" i="19"/>
  <c r="AE165" i="19" s="1"/>
  <c r="AE300" i="19"/>
  <c r="AE160" i="19" s="1"/>
  <c r="AE295" i="19"/>
  <c r="AE155" i="19" s="1"/>
  <c r="AE288" i="19"/>
  <c r="AE148" i="19" s="1"/>
  <c r="AE278" i="19"/>
  <c r="AE138" i="19" s="1"/>
  <c r="AE271" i="19"/>
  <c r="AE131" i="19" s="1"/>
  <c r="AE266" i="19"/>
  <c r="AE126" i="19" s="1"/>
  <c r="AE283" i="19"/>
  <c r="AE143" i="19" s="1"/>
  <c r="AE261" i="19"/>
  <c r="AE121" i="19" s="1"/>
  <c r="AD201" i="19"/>
  <c r="AE93" i="19"/>
  <c r="AJ214" i="19"/>
  <c r="AJ213" i="19"/>
  <c r="AJ212" i="19"/>
  <c r="AD204" i="19"/>
  <c r="AE96" i="19"/>
  <c r="AF8" i="19"/>
  <c r="AG7" i="19"/>
  <c r="AF210" i="19"/>
  <c r="AF227" i="19"/>
  <c r="AF228" i="19"/>
  <c r="AF233" i="19"/>
  <c r="AF229" i="19"/>
  <c r="AF211" i="19"/>
  <c r="AF232" i="19"/>
  <c r="AF252" i="19"/>
  <c r="AF87" i="19"/>
  <c r="AF88" i="19"/>
  <c r="AF89" i="19"/>
  <c r="AF230" i="19"/>
  <c r="AF231" i="19"/>
  <c r="AF234" i="19"/>
  <c r="AE320" i="19"/>
  <c r="AE180" i="19" s="1"/>
  <c r="AE315" i="19"/>
  <c r="AE175" i="19" s="1"/>
  <c r="AE310" i="19"/>
  <c r="AE170" i="19" s="1"/>
  <c r="AE321" i="19"/>
  <c r="AE181" i="19" s="1"/>
  <c r="AE316" i="19"/>
  <c r="AE176" i="19" s="1"/>
  <c r="AE311" i="19"/>
  <c r="AE171" i="19" s="1"/>
  <c r="AE304" i="19"/>
  <c r="AE164" i="19" s="1"/>
  <c r="AE303" i="19"/>
  <c r="AE163" i="19" s="1"/>
  <c r="AE298" i="19"/>
  <c r="AE158" i="19" s="1"/>
  <c r="AE293" i="19"/>
  <c r="AE153" i="19" s="1"/>
  <c r="AE294" i="19"/>
  <c r="AE154" i="19" s="1"/>
  <c r="AE286" i="19"/>
  <c r="AE146" i="19" s="1"/>
  <c r="AE281" i="19"/>
  <c r="AE141" i="19" s="1"/>
  <c r="AE299" i="19"/>
  <c r="AE159" i="19" s="1"/>
  <c r="AE282" i="19"/>
  <c r="AE142" i="19" s="1"/>
  <c r="AE277" i="19"/>
  <c r="AE137" i="19" s="1"/>
  <c r="AE270" i="19"/>
  <c r="AE130" i="19" s="1"/>
  <c r="AE265" i="19"/>
  <c r="AE125" i="19" s="1"/>
  <c r="AE276" i="19"/>
  <c r="AE136" i="19" s="1"/>
  <c r="AE269" i="19"/>
  <c r="AE129" i="19" s="1"/>
  <c r="AE264" i="19"/>
  <c r="AE124" i="19" s="1"/>
  <c r="AE287" i="19"/>
  <c r="AE147" i="19" s="1"/>
  <c r="AE260" i="19"/>
  <c r="AE120" i="19" s="1"/>
  <c r="AE259" i="19"/>
  <c r="AE119" i="19" s="1"/>
  <c r="AC15" i="19"/>
  <c r="AD203" i="19"/>
  <c r="AE95" i="19"/>
  <c r="AB58" i="19"/>
  <c r="AB59" i="19"/>
  <c r="AB60" i="19"/>
  <c r="AB57" i="19"/>
  <c r="AB56" i="19"/>
  <c r="AC54" i="18"/>
  <c r="AD305" i="18"/>
  <c r="AD165" i="18" s="1"/>
  <c r="AD300" i="18"/>
  <c r="AD160" i="18" s="1"/>
  <c r="AD312" i="18"/>
  <c r="AD172" i="18" s="1"/>
  <c r="AD322" i="18"/>
  <c r="AD182" i="18" s="1"/>
  <c r="AD317" i="18"/>
  <c r="AD177" i="18" s="1"/>
  <c r="AD288" i="18"/>
  <c r="AD148" i="18" s="1"/>
  <c r="AD283" i="18"/>
  <c r="AD143" i="18" s="1"/>
  <c r="AD278" i="18"/>
  <c r="AD138" i="18" s="1"/>
  <c r="AD271" i="18"/>
  <c r="AD131" i="18" s="1"/>
  <c r="AD295" i="18"/>
  <c r="AD155" i="18" s="1"/>
  <c r="AD266" i="18"/>
  <c r="AD126" i="18" s="1"/>
  <c r="AD261" i="18"/>
  <c r="AD121" i="18" s="1"/>
  <c r="AE211" i="18"/>
  <c r="AE210" i="18"/>
  <c r="AE8" i="18"/>
  <c r="AF7" i="18"/>
  <c r="AE233" i="18"/>
  <c r="AE252" i="18"/>
  <c r="AE229" i="18"/>
  <c r="AE228" i="18"/>
  <c r="AE227" i="18"/>
  <c r="AE232" i="18"/>
  <c r="AE87" i="18"/>
  <c r="AE89" i="18"/>
  <c r="AE88" i="18"/>
  <c r="AE230" i="18"/>
  <c r="AE234" i="18"/>
  <c r="AE231" i="18"/>
  <c r="AD207" i="18"/>
  <c r="AE99" i="18"/>
  <c r="AD321" i="18"/>
  <c r="AD181" i="18" s="1"/>
  <c r="AD316" i="18"/>
  <c r="AD176" i="18" s="1"/>
  <c r="AD315" i="18"/>
  <c r="AD175" i="18" s="1"/>
  <c r="AD299" i="18"/>
  <c r="AD159" i="18" s="1"/>
  <c r="AD304" i="18"/>
  <c r="AD164" i="18" s="1"/>
  <c r="AD311" i="18"/>
  <c r="AD171" i="18" s="1"/>
  <c r="AD303" i="18"/>
  <c r="AD163" i="18" s="1"/>
  <c r="AD320" i="18"/>
  <c r="AD180" i="18" s="1"/>
  <c r="AD310" i="18"/>
  <c r="AD170" i="18" s="1"/>
  <c r="AD298" i="18"/>
  <c r="AD158" i="18" s="1"/>
  <c r="AD293" i="18"/>
  <c r="AD153" i="18" s="1"/>
  <c r="AD286" i="18"/>
  <c r="AD146" i="18" s="1"/>
  <c r="AD281" i="18"/>
  <c r="AD141" i="18" s="1"/>
  <c r="AD276" i="18"/>
  <c r="AD136" i="18" s="1"/>
  <c r="AD287" i="18"/>
  <c r="AD147" i="18" s="1"/>
  <c r="AD270" i="18"/>
  <c r="AD130" i="18" s="1"/>
  <c r="AD294" i="18"/>
  <c r="AD154" i="18" s="1"/>
  <c r="AD277" i="18"/>
  <c r="AD137" i="18" s="1"/>
  <c r="AD264" i="18"/>
  <c r="AD124" i="18" s="1"/>
  <c r="AD269" i="18"/>
  <c r="AD129" i="18" s="1"/>
  <c r="AD265" i="18"/>
  <c r="AD125" i="18" s="1"/>
  <c r="AD260" i="18"/>
  <c r="AD120" i="18" s="1"/>
  <c r="AD259" i="18"/>
  <c r="AD119" i="18" s="1"/>
  <c r="AD282" i="18"/>
  <c r="AD142" i="18" s="1"/>
  <c r="AD203" i="18"/>
  <c r="AE95" i="18"/>
  <c r="AD202" i="18"/>
  <c r="AE94" i="18"/>
  <c r="AD206" i="18"/>
  <c r="AE98" i="18"/>
  <c r="AD200" i="18"/>
  <c r="AE92" i="18"/>
  <c r="AJ213" i="18"/>
  <c r="AJ212" i="18"/>
  <c r="AJ214" i="18"/>
  <c r="AC64" i="18"/>
  <c r="AB65" i="18"/>
  <c r="AD75" i="18"/>
  <c r="AD77" i="18"/>
  <c r="AD76" i="18"/>
  <c r="AD204" i="18"/>
  <c r="AE96" i="18"/>
  <c r="AL84" i="18"/>
  <c r="AK46" i="18"/>
  <c r="AK49" i="18"/>
  <c r="AK45" i="18"/>
  <c r="AD216" i="18"/>
  <c r="AD224" i="18" s="1"/>
  <c r="AD62" i="18"/>
  <c r="AD63" i="18" s="1"/>
  <c r="AD52" i="18"/>
  <c r="AD53" i="18" s="1"/>
  <c r="AD39" i="18"/>
  <c r="AD26" i="18" s="1"/>
  <c r="AE36" i="18"/>
  <c r="AD67" i="18"/>
  <c r="AD68" i="18" s="1"/>
  <c r="AD24" i="18"/>
  <c r="AB59" i="18"/>
  <c r="AB58" i="18"/>
  <c r="AB60" i="18"/>
  <c r="AB56" i="18"/>
  <c r="AB57" i="18"/>
  <c r="AC70" i="18"/>
  <c r="AD69" i="18"/>
  <c r="AD319" i="18"/>
  <c r="AD179" i="18" s="1"/>
  <c r="AD314" i="18"/>
  <c r="AD174" i="18" s="1"/>
  <c r="AD309" i="18"/>
  <c r="AD169" i="18" s="1"/>
  <c r="AD297" i="18"/>
  <c r="AD157" i="18" s="1"/>
  <c r="AD292" i="18"/>
  <c r="AD152" i="18" s="1"/>
  <c r="AD285" i="18"/>
  <c r="AD145" i="18" s="1"/>
  <c r="AD302" i="18"/>
  <c r="AD162" i="18" s="1"/>
  <c r="AD280" i="18"/>
  <c r="AD140" i="18" s="1"/>
  <c r="AD275" i="18"/>
  <c r="AD135" i="18" s="1"/>
  <c r="AD263" i="18"/>
  <c r="AD123" i="18" s="1"/>
  <c r="AD268" i="18"/>
  <c r="AD128" i="18" s="1"/>
  <c r="AD258" i="18"/>
  <c r="AD118" i="18" s="1"/>
  <c r="AC205" i="18"/>
  <c r="AC15" i="18" s="1"/>
  <c r="AD97" i="18"/>
  <c r="AD201" i="18"/>
  <c r="AE93" i="18"/>
  <c r="AV206" i="16"/>
  <c r="AW98" i="16"/>
  <c r="AW92" i="16"/>
  <c r="AV200" i="16"/>
  <c r="AW93" i="16"/>
  <c r="AV201" i="16"/>
  <c r="AW95" i="16"/>
  <c r="AV203" i="16"/>
  <c r="D24" i="16"/>
  <c r="D26" i="16"/>
  <c r="E39" i="16"/>
  <c r="W230" i="16"/>
  <c r="W260" i="16"/>
  <c r="W120" i="16" s="1"/>
  <c r="W265" i="16"/>
  <c r="W125" i="16" s="1"/>
  <c r="W270" i="16"/>
  <c r="W130" i="16" s="1"/>
  <c r="W259" i="16"/>
  <c r="W119" i="16" s="1"/>
  <c r="W264" i="16"/>
  <c r="W124" i="16" s="1"/>
  <c r="W269" i="16"/>
  <c r="W129" i="16" s="1"/>
  <c r="W258" i="16"/>
  <c r="W118" i="16" s="1"/>
  <c r="W263" i="16"/>
  <c r="W123" i="16" s="1"/>
  <c r="W268" i="16"/>
  <c r="W128" i="16" s="1"/>
  <c r="W261" i="16"/>
  <c r="W121" i="16" s="1"/>
  <c r="W271" i="16"/>
  <c r="W131" i="16" s="1"/>
  <c r="W266" i="16"/>
  <c r="W126" i="16" s="1"/>
  <c r="W234" i="16"/>
  <c r="W213" i="16"/>
  <c r="W212" i="16"/>
  <c r="W214" i="16"/>
  <c r="X49" i="16"/>
  <c r="Y84" i="16"/>
  <c r="X45" i="16"/>
  <c r="X46" i="16"/>
  <c r="X231" i="16" s="1"/>
  <c r="Y83" i="16"/>
  <c r="AX97" i="16"/>
  <c r="AW205" i="16"/>
  <c r="AY8" i="16"/>
  <c r="C59" i="16"/>
  <c r="C56" i="16"/>
  <c r="C60" i="16"/>
  <c r="C58" i="16"/>
  <c r="D295" i="16"/>
  <c r="D155" i="16" s="1"/>
  <c r="D300" i="16"/>
  <c r="D160" i="16" s="1"/>
  <c r="D305" i="16"/>
  <c r="D165" i="16" s="1"/>
  <c r="D312" i="16"/>
  <c r="D172" i="16" s="1"/>
  <c r="D317" i="16"/>
  <c r="D177" i="16" s="1"/>
  <c r="D322" i="16"/>
  <c r="D182" i="16" s="1"/>
  <c r="D288" i="16"/>
  <c r="D148" i="16" s="1"/>
  <c r="D283" i="16"/>
  <c r="D143" i="16" s="1"/>
  <c r="D278" i="16"/>
  <c r="D138" i="16" s="1"/>
  <c r="D271" i="16"/>
  <c r="D131" i="16" s="1"/>
  <c r="D261" i="16"/>
  <c r="D266" i="16"/>
  <c r="D126" i="16" s="1"/>
  <c r="D293" i="16"/>
  <c r="D153" i="16" s="1"/>
  <c r="D298" i="16"/>
  <c r="D158" i="16" s="1"/>
  <c r="D303" i="16"/>
  <c r="D163" i="16" s="1"/>
  <c r="D310" i="16"/>
  <c r="D170" i="16" s="1"/>
  <c r="D315" i="16"/>
  <c r="D175" i="16" s="1"/>
  <c r="D320" i="16"/>
  <c r="D180" i="16" s="1"/>
  <c r="D277" i="16"/>
  <c r="D137" i="16" s="1"/>
  <c r="D286" i="16"/>
  <c r="D146" i="16" s="1"/>
  <c r="D281" i="16"/>
  <c r="D141" i="16" s="1"/>
  <c r="D294" i="16"/>
  <c r="D154" i="16" s="1"/>
  <c r="D299" i="16"/>
  <c r="D159" i="16" s="1"/>
  <c r="D304" i="16"/>
  <c r="D164" i="16" s="1"/>
  <c r="D311" i="16"/>
  <c r="D171" i="16" s="1"/>
  <c r="D316" i="16"/>
  <c r="D176" i="16" s="1"/>
  <c r="D287" i="16"/>
  <c r="D147" i="16" s="1"/>
  <c r="D282" i="16"/>
  <c r="D142" i="16" s="1"/>
  <c r="D270" i="16"/>
  <c r="D130" i="16" s="1"/>
  <c r="D260" i="16"/>
  <c r="D120" i="16" s="1"/>
  <c r="D264" i="16"/>
  <c r="D124" i="16" s="1"/>
  <c r="D276" i="16"/>
  <c r="D136" i="16" s="1"/>
  <c r="D321" i="16"/>
  <c r="D181" i="16" s="1"/>
  <c r="D265" i="16"/>
  <c r="D125" i="16" s="1"/>
  <c r="D269" i="16"/>
  <c r="D129" i="16" s="1"/>
  <c r="D259" i="16"/>
  <c r="D119" i="16" s="1"/>
  <c r="D268" i="16"/>
  <c r="D128" i="16" s="1"/>
  <c r="D275" i="16"/>
  <c r="D135" i="16" s="1"/>
  <c r="D302" i="16"/>
  <c r="D162" i="16" s="1"/>
  <c r="D309" i="16"/>
  <c r="D169" i="16" s="1"/>
  <c r="D280" i="16"/>
  <c r="D140" i="16" s="1"/>
  <c r="D263" i="16"/>
  <c r="D123" i="16" s="1"/>
  <c r="D314" i="16"/>
  <c r="D174" i="16" s="1"/>
  <c r="D319" i="16"/>
  <c r="D179" i="16" s="1"/>
  <c r="D258" i="16"/>
  <c r="D118" i="16" s="1"/>
  <c r="D292" i="16"/>
  <c r="D152" i="16" s="1"/>
  <c r="D285" i="16"/>
  <c r="D145" i="16" s="1"/>
  <c r="D297" i="16"/>
  <c r="D157" i="16" s="1"/>
  <c r="E81" i="3"/>
  <c r="F77" i="3"/>
  <c r="E84" i="3"/>
  <c r="E86" i="3"/>
  <c r="E87" i="3"/>
  <c r="E79" i="3"/>
  <c r="E83" i="3"/>
  <c r="E78" i="3"/>
  <c r="E82" i="3"/>
  <c r="E80" i="3"/>
  <c r="E85" i="3"/>
  <c r="G97" i="3"/>
  <c r="H91" i="3"/>
  <c r="D70" i="16"/>
  <c r="E69" i="16"/>
  <c r="E203" i="16"/>
  <c r="E206" i="16"/>
  <c r="D56" i="16"/>
  <c r="E200" i="16"/>
  <c r="D57" i="16"/>
  <c r="D60" i="16"/>
  <c r="D58" i="16"/>
  <c r="D59" i="16"/>
  <c r="E207" i="16"/>
  <c r="F54" i="16"/>
  <c r="G53" i="16"/>
  <c r="E202" i="16"/>
  <c r="E205" i="16"/>
  <c r="E58" i="16"/>
  <c r="E60" i="16"/>
  <c r="E59" i="16"/>
  <c r="D64" i="16"/>
  <c r="C65" i="16"/>
  <c r="D121" i="16"/>
  <c r="F204" i="16"/>
  <c r="E201" i="16"/>
  <c r="E211" i="16"/>
  <c r="E57" i="16" s="1"/>
  <c r="E210" i="16"/>
  <c r="E56" i="16" s="1"/>
  <c r="E88" i="16"/>
  <c r="F7" i="16"/>
  <c r="E87" i="16"/>
  <c r="E89" i="16"/>
  <c r="E8" i="16"/>
  <c r="E252" i="16"/>
  <c r="AD204" i="16" l="1"/>
  <c r="AE96" i="16"/>
  <c r="AE62" i="16"/>
  <c r="AE63" i="16" s="1"/>
  <c r="AE52" i="16"/>
  <c r="AE67" i="16"/>
  <c r="AE68" i="16" s="1"/>
  <c r="AF36" i="16"/>
  <c r="AE216" i="16"/>
  <c r="AE224" i="16" s="1"/>
  <c r="AD207" i="16"/>
  <c r="AE99" i="16"/>
  <c r="AE94" i="16"/>
  <c r="AD202" i="16"/>
  <c r="AD26" i="19"/>
  <c r="AD54" i="19"/>
  <c r="AD70" i="19"/>
  <c r="AE201" i="19"/>
  <c r="AF93" i="19"/>
  <c r="AE202" i="19"/>
  <c r="AC65" i="19"/>
  <c r="AD64" i="19"/>
  <c r="AE207" i="19"/>
  <c r="AG211" i="19"/>
  <c r="AG210" i="19"/>
  <c r="AG8" i="19"/>
  <c r="AH7" i="19"/>
  <c r="AG233" i="19"/>
  <c r="AG252" i="19"/>
  <c r="AG229" i="19"/>
  <c r="AG227" i="19"/>
  <c r="AG232" i="19"/>
  <c r="AG228" i="19"/>
  <c r="AG87" i="19"/>
  <c r="AG88" i="19"/>
  <c r="AG89" i="19"/>
  <c r="AG234" i="19"/>
  <c r="AG230" i="19"/>
  <c r="AG231" i="19"/>
  <c r="AE204" i="19"/>
  <c r="AK214" i="19"/>
  <c r="AK213" i="19"/>
  <c r="AK212" i="19"/>
  <c r="AE216" i="19"/>
  <c r="AE224" i="19" s="1"/>
  <c r="AE67" i="19"/>
  <c r="AE68" i="19" s="1"/>
  <c r="AE69" i="19" s="1"/>
  <c r="AE62" i="19"/>
  <c r="AE63" i="19" s="1"/>
  <c r="AE52" i="19"/>
  <c r="AE53" i="19" s="1"/>
  <c r="AE24" i="19"/>
  <c r="AE39" i="19"/>
  <c r="AF36" i="19"/>
  <c r="AF99" i="19" s="1"/>
  <c r="AE26" i="19"/>
  <c r="AE203" i="19"/>
  <c r="AF95" i="19"/>
  <c r="AE200" i="19"/>
  <c r="AF92" i="19"/>
  <c r="AE206" i="19"/>
  <c r="AF98" i="19"/>
  <c r="AF319" i="19"/>
  <c r="AF179" i="19" s="1"/>
  <c r="AF314" i="19"/>
  <c r="AF174" i="19" s="1"/>
  <c r="AF309" i="19"/>
  <c r="AF169" i="19" s="1"/>
  <c r="AF302" i="19"/>
  <c r="AF162" i="19" s="1"/>
  <c r="AF297" i="19"/>
  <c r="AF157" i="19" s="1"/>
  <c r="AF292" i="19"/>
  <c r="AF152" i="19" s="1"/>
  <c r="AF285" i="19"/>
  <c r="AF145" i="19" s="1"/>
  <c r="AF280" i="19"/>
  <c r="AF140" i="19" s="1"/>
  <c r="AF258" i="19"/>
  <c r="AF118" i="19" s="1"/>
  <c r="AF275" i="19"/>
  <c r="AF135" i="19" s="1"/>
  <c r="AF263" i="19"/>
  <c r="AF123" i="19" s="1"/>
  <c r="AF268" i="19"/>
  <c r="AF128" i="19" s="1"/>
  <c r="AM84" i="19"/>
  <c r="AL49" i="19"/>
  <c r="AL45" i="19"/>
  <c r="AL46" i="19"/>
  <c r="AC59" i="19"/>
  <c r="AC60" i="19"/>
  <c r="AC58" i="19"/>
  <c r="AC57" i="19"/>
  <c r="AC56" i="19"/>
  <c r="AF322" i="19"/>
  <c r="AF182" i="19" s="1"/>
  <c r="AF317" i="19"/>
  <c r="AF177" i="19" s="1"/>
  <c r="AF312" i="19"/>
  <c r="AF172" i="19" s="1"/>
  <c r="AF305" i="19"/>
  <c r="AF165" i="19" s="1"/>
  <c r="AF300" i="19"/>
  <c r="AF160" i="19" s="1"/>
  <c r="AF295" i="19"/>
  <c r="AF155" i="19" s="1"/>
  <c r="AF288" i="19"/>
  <c r="AF148" i="19" s="1"/>
  <c r="AF283" i="19"/>
  <c r="AF143" i="19" s="1"/>
  <c r="AF278" i="19"/>
  <c r="AF138" i="19" s="1"/>
  <c r="AF271" i="19"/>
  <c r="AF131" i="19" s="1"/>
  <c r="AF266" i="19"/>
  <c r="AF126" i="19" s="1"/>
  <c r="AF261" i="19"/>
  <c r="AF121" i="19" s="1"/>
  <c r="AF77" i="19"/>
  <c r="AF76" i="19"/>
  <c r="AF75" i="19"/>
  <c r="AD205" i="19"/>
  <c r="AD15" i="19" s="1"/>
  <c r="AE97" i="19"/>
  <c r="AF321" i="19"/>
  <c r="AF181" i="19" s="1"/>
  <c r="AF299" i="19"/>
  <c r="AF159" i="19" s="1"/>
  <c r="AF294" i="19"/>
  <c r="AF154" i="19" s="1"/>
  <c r="AF310" i="19"/>
  <c r="AF170" i="19" s="1"/>
  <c r="AF316" i="19"/>
  <c r="AF176" i="19" s="1"/>
  <c r="AF303" i="19"/>
  <c r="AF163" i="19" s="1"/>
  <c r="AF298" i="19"/>
  <c r="AF158" i="19" s="1"/>
  <c r="AF293" i="19"/>
  <c r="AF153" i="19" s="1"/>
  <c r="AF311" i="19"/>
  <c r="AF171" i="19" s="1"/>
  <c r="AF304" i="19"/>
  <c r="AF164" i="19" s="1"/>
  <c r="AF320" i="19"/>
  <c r="AF180" i="19" s="1"/>
  <c r="AF315" i="19"/>
  <c r="AF175" i="19" s="1"/>
  <c r="AF287" i="19"/>
  <c r="AF147" i="19" s="1"/>
  <c r="AF282" i="19"/>
  <c r="AF142" i="19" s="1"/>
  <c r="AF277" i="19"/>
  <c r="AF137" i="19" s="1"/>
  <c r="AF286" i="19"/>
  <c r="AF146" i="19" s="1"/>
  <c r="AF281" i="19"/>
  <c r="AF141" i="19" s="1"/>
  <c r="AF276" i="19"/>
  <c r="AF136" i="19" s="1"/>
  <c r="AF269" i="19"/>
  <c r="AF129" i="19" s="1"/>
  <c r="AF264" i="19"/>
  <c r="AF124" i="19" s="1"/>
  <c r="AF270" i="19"/>
  <c r="AF130" i="19" s="1"/>
  <c r="AF260" i="19"/>
  <c r="AF120" i="19" s="1"/>
  <c r="AF265" i="19"/>
  <c r="AF125" i="19" s="1"/>
  <c r="AF259" i="19"/>
  <c r="AF119" i="19" s="1"/>
  <c r="AE63" i="18"/>
  <c r="AD54" i="18"/>
  <c r="AE201" i="18"/>
  <c r="AF93" i="18"/>
  <c r="AD70" i="18"/>
  <c r="AK213" i="18"/>
  <c r="AK212" i="18"/>
  <c r="AK214" i="18"/>
  <c r="AE202" i="18"/>
  <c r="AF94" i="18"/>
  <c r="AE75" i="18"/>
  <c r="AE77" i="18"/>
  <c r="AE76" i="18"/>
  <c r="AE216" i="18"/>
  <c r="AE224" i="18" s="1"/>
  <c r="AE62" i="18"/>
  <c r="AE52" i="18"/>
  <c r="AE53" i="18" s="1"/>
  <c r="AF36" i="18"/>
  <c r="AE67" i="18"/>
  <c r="AE68" i="18" s="1"/>
  <c r="AE69" i="18" s="1"/>
  <c r="AE39" i="18"/>
  <c r="AE24" i="18" s="1"/>
  <c r="AD205" i="18"/>
  <c r="AE97" i="18"/>
  <c r="AM84" i="18"/>
  <c r="AL46" i="18"/>
  <c r="AL49" i="18"/>
  <c r="AL45" i="18"/>
  <c r="AE321" i="18"/>
  <c r="AE181" i="18" s="1"/>
  <c r="AE316" i="18"/>
  <c r="AE176" i="18" s="1"/>
  <c r="AE311" i="18"/>
  <c r="AE171" i="18" s="1"/>
  <c r="AE304" i="18"/>
  <c r="AE164" i="18" s="1"/>
  <c r="AE315" i="18"/>
  <c r="AE175" i="18" s="1"/>
  <c r="AE299" i="18"/>
  <c r="AE159" i="18" s="1"/>
  <c r="AE320" i="18"/>
  <c r="AE180" i="18" s="1"/>
  <c r="AE310" i="18"/>
  <c r="AE170" i="18" s="1"/>
  <c r="AE303" i="18"/>
  <c r="AE163" i="18" s="1"/>
  <c r="AE293" i="18"/>
  <c r="AE153" i="18" s="1"/>
  <c r="AE286" i="18"/>
  <c r="AE146" i="18" s="1"/>
  <c r="AE281" i="18"/>
  <c r="AE141" i="18" s="1"/>
  <c r="AE276" i="18"/>
  <c r="AE136" i="18" s="1"/>
  <c r="AE287" i="18"/>
  <c r="AE147" i="18" s="1"/>
  <c r="AE294" i="18"/>
  <c r="AE154" i="18" s="1"/>
  <c r="AE277" i="18"/>
  <c r="AE137" i="18" s="1"/>
  <c r="AE269" i="18"/>
  <c r="AE129" i="18" s="1"/>
  <c r="AE264" i="18"/>
  <c r="AE124" i="18" s="1"/>
  <c r="AE298" i="18"/>
  <c r="AE158" i="18" s="1"/>
  <c r="AE265" i="18"/>
  <c r="AE125" i="18" s="1"/>
  <c r="AE260" i="18"/>
  <c r="AE120" i="18" s="1"/>
  <c r="AE282" i="18"/>
  <c r="AE142" i="18" s="1"/>
  <c r="AE270" i="18"/>
  <c r="AE130" i="18" s="1"/>
  <c r="AE259" i="18"/>
  <c r="AE119" i="18" s="1"/>
  <c r="AE204" i="18"/>
  <c r="AF96" i="18"/>
  <c r="AE200" i="18"/>
  <c r="AF92" i="18"/>
  <c r="AE203" i="18"/>
  <c r="AF95" i="18"/>
  <c r="AE319" i="18"/>
  <c r="AE179" i="18" s="1"/>
  <c r="AE314" i="18"/>
  <c r="AE174" i="18" s="1"/>
  <c r="AE309" i="18"/>
  <c r="AE169" i="18" s="1"/>
  <c r="AE292" i="18"/>
  <c r="AE152" i="18" s="1"/>
  <c r="AE302" i="18"/>
  <c r="AE162" i="18" s="1"/>
  <c r="AE297" i="18"/>
  <c r="AE157" i="18" s="1"/>
  <c r="AE275" i="18"/>
  <c r="AE135" i="18" s="1"/>
  <c r="AE268" i="18"/>
  <c r="AE128" i="18" s="1"/>
  <c r="AE263" i="18"/>
  <c r="AE123" i="18" s="1"/>
  <c r="AE285" i="18"/>
  <c r="AE145" i="18" s="1"/>
  <c r="AE280" i="18"/>
  <c r="AE140" i="18" s="1"/>
  <c r="AE258" i="18"/>
  <c r="AE118" i="18" s="1"/>
  <c r="AF211" i="18"/>
  <c r="AF210" i="18"/>
  <c r="AF8" i="18"/>
  <c r="AG7" i="18"/>
  <c r="AF229" i="18"/>
  <c r="AF227" i="18"/>
  <c r="AF228" i="18"/>
  <c r="AF233" i="18"/>
  <c r="AF232" i="18"/>
  <c r="AF252" i="18"/>
  <c r="AF87" i="18"/>
  <c r="AF89" i="18"/>
  <c r="AF88" i="18"/>
  <c r="AF231" i="18"/>
  <c r="AF230" i="18"/>
  <c r="AF234" i="18"/>
  <c r="AE300" i="18"/>
  <c r="AE160" i="18" s="1"/>
  <c r="AE312" i="18"/>
  <c r="AE172" i="18" s="1"/>
  <c r="AE322" i="18"/>
  <c r="AE182" i="18" s="1"/>
  <c r="AE317" i="18"/>
  <c r="AE177" i="18" s="1"/>
  <c r="AE295" i="18"/>
  <c r="AE155" i="18" s="1"/>
  <c r="AE288" i="18"/>
  <c r="AE148" i="18" s="1"/>
  <c r="AE305" i="18"/>
  <c r="AE165" i="18" s="1"/>
  <c r="AE278" i="18"/>
  <c r="AE138" i="18" s="1"/>
  <c r="AE271" i="18"/>
  <c r="AE131" i="18" s="1"/>
  <c r="AE283" i="18"/>
  <c r="AE143" i="18" s="1"/>
  <c r="AE261" i="18"/>
  <c r="AE121" i="18" s="1"/>
  <c r="AE266" i="18"/>
  <c r="AE126" i="18" s="1"/>
  <c r="AC65" i="18"/>
  <c r="AD64" i="18"/>
  <c r="AE207" i="18"/>
  <c r="AF99" i="18"/>
  <c r="AE26" i="18"/>
  <c r="AD15" i="18"/>
  <c r="AE206" i="18"/>
  <c r="AF98" i="18"/>
  <c r="AC60" i="18"/>
  <c r="AC58" i="18"/>
  <c r="AC59" i="18"/>
  <c r="AC57" i="18"/>
  <c r="AC56" i="18"/>
  <c r="AW206" i="16"/>
  <c r="AX98" i="16"/>
  <c r="AX93" i="16"/>
  <c r="AW201" i="16"/>
  <c r="AW203" i="16"/>
  <c r="AX95" i="16"/>
  <c r="AX92" i="16"/>
  <c r="AW200" i="16"/>
  <c r="E24" i="16"/>
  <c r="E26" i="16"/>
  <c r="F39" i="16"/>
  <c r="Z84" i="16"/>
  <c r="Y46" i="16"/>
  <c r="Y231" i="16" s="1"/>
  <c r="Y45" i="16"/>
  <c r="Y49" i="16"/>
  <c r="X230" i="16"/>
  <c r="X261" i="16"/>
  <c r="X121" i="16" s="1"/>
  <c r="X266" i="16"/>
  <c r="X126" i="16" s="1"/>
  <c r="X271" i="16"/>
  <c r="X131" i="16" s="1"/>
  <c r="X260" i="16"/>
  <c r="X120" i="16" s="1"/>
  <c r="X265" i="16"/>
  <c r="X125" i="16" s="1"/>
  <c r="X270" i="16"/>
  <c r="X130" i="16" s="1"/>
  <c r="X259" i="16"/>
  <c r="X119" i="16" s="1"/>
  <c r="X264" i="16"/>
  <c r="X124" i="16" s="1"/>
  <c r="X269" i="16"/>
  <c r="X129" i="16" s="1"/>
  <c r="X258" i="16"/>
  <c r="X118" i="16" s="1"/>
  <c r="X263" i="16"/>
  <c r="X123" i="16" s="1"/>
  <c r="X268" i="16"/>
  <c r="X128" i="16" s="1"/>
  <c r="X234" i="16"/>
  <c r="X213" i="16"/>
  <c r="X212" i="16"/>
  <c r="X214" i="16"/>
  <c r="Z83" i="16"/>
  <c r="AY97" i="16"/>
  <c r="AY205" i="16" s="1"/>
  <c r="AX205" i="16"/>
  <c r="E292" i="16"/>
  <c r="E152" i="16" s="1"/>
  <c r="E297" i="16"/>
  <c r="E157" i="16" s="1"/>
  <c r="E302" i="16"/>
  <c r="E162" i="16" s="1"/>
  <c r="E309" i="16"/>
  <c r="E169" i="16" s="1"/>
  <c r="E314" i="16"/>
  <c r="E174" i="16" s="1"/>
  <c r="E319" i="16"/>
  <c r="E179" i="16" s="1"/>
  <c r="E285" i="16"/>
  <c r="E145" i="16" s="1"/>
  <c r="E280" i="16"/>
  <c r="E140" i="16" s="1"/>
  <c r="E268" i="16"/>
  <c r="E128" i="16" s="1"/>
  <c r="E275" i="16"/>
  <c r="E135" i="16" s="1"/>
  <c r="E263" i="16"/>
  <c r="E123" i="16" s="1"/>
  <c r="E258" i="16"/>
  <c r="E118" i="16" s="1"/>
  <c r="E278" i="16"/>
  <c r="E138" i="16" s="1"/>
  <c r="E295" i="16"/>
  <c r="E155" i="16" s="1"/>
  <c r="E300" i="16"/>
  <c r="E160" i="16" s="1"/>
  <c r="E305" i="16"/>
  <c r="E165" i="16" s="1"/>
  <c r="E312" i="16"/>
  <c r="E172" i="16" s="1"/>
  <c r="E317" i="16"/>
  <c r="E177" i="16" s="1"/>
  <c r="E322" i="16"/>
  <c r="E182" i="16" s="1"/>
  <c r="E288" i="16"/>
  <c r="E148" i="16" s="1"/>
  <c r="E271" i="16"/>
  <c r="E131" i="16" s="1"/>
  <c r="E283" i="16"/>
  <c r="E143" i="16" s="1"/>
  <c r="E261" i="16"/>
  <c r="E121" i="16" s="1"/>
  <c r="E266" i="16"/>
  <c r="E126" i="16" s="1"/>
  <c r="E293" i="16"/>
  <c r="E153" i="16" s="1"/>
  <c r="E298" i="16"/>
  <c r="E158" i="16" s="1"/>
  <c r="E303" i="16"/>
  <c r="E163" i="16" s="1"/>
  <c r="E310" i="16"/>
  <c r="E170" i="16" s="1"/>
  <c r="E315" i="16"/>
  <c r="E175" i="16" s="1"/>
  <c r="E320" i="16"/>
  <c r="E180" i="16" s="1"/>
  <c r="E277" i="16"/>
  <c r="E137" i="16" s="1"/>
  <c r="E294" i="16"/>
  <c r="E154" i="16" s="1"/>
  <c r="E299" i="16"/>
  <c r="E159" i="16" s="1"/>
  <c r="E304" i="16"/>
  <c r="E164" i="16" s="1"/>
  <c r="E311" i="16"/>
  <c r="E171" i="16" s="1"/>
  <c r="E316" i="16"/>
  <c r="E176" i="16" s="1"/>
  <c r="E321" i="16"/>
  <c r="E181" i="16" s="1"/>
  <c r="E287" i="16"/>
  <c r="E147" i="16" s="1"/>
  <c r="E282" i="16"/>
  <c r="E142" i="16" s="1"/>
  <c r="E281" i="16"/>
  <c r="E141" i="16" s="1"/>
  <c r="E269" i="16"/>
  <c r="E129" i="16" s="1"/>
  <c r="E270" i="16"/>
  <c r="E130" i="16" s="1"/>
  <c r="E260" i="16"/>
  <c r="E120" i="16" s="1"/>
  <c r="E264" i="16"/>
  <c r="E124" i="16" s="1"/>
  <c r="E286" i="16"/>
  <c r="E146" i="16" s="1"/>
  <c r="E276" i="16"/>
  <c r="E136" i="16" s="1"/>
  <c r="E265" i="16"/>
  <c r="E125" i="16" s="1"/>
  <c r="E259" i="16"/>
  <c r="E119" i="16" s="1"/>
  <c r="F85" i="3"/>
  <c r="F84" i="3"/>
  <c r="F81" i="3"/>
  <c r="G77" i="3"/>
  <c r="F86" i="3"/>
  <c r="F83" i="3"/>
  <c r="F82" i="3"/>
  <c r="F79" i="3"/>
  <c r="F80" i="3"/>
  <c r="F87" i="3"/>
  <c r="F78" i="3"/>
  <c r="H97" i="3"/>
  <c r="I91" i="3"/>
  <c r="F202" i="16"/>
  <c r="G204" i="16"/>
  <c r="E77" i="16"/>
  <c r="E76" i="16"/>
  <c r="E75" i="16"/>
  <c r="H53" i="16"/>
  <c r="F203" i="16"/>
  <c r="F60" i="16"/>
  <c r="F58" i="16"/>
  <c r="F59" i="16"/>
  <c r="F200" i="16"/>
  <c r="F207" i="16"/>
  <c r="E70" i="16"/>
  <c r="F69" i="16"/>
  <c r="F201" i="16"/>
  <c r="F206" i="16"/>
  <c r="F211" i="16"/>
  <c r="F57" i="16" s="1"/>
  <c r="F210" i="16"/>
  <c r="F56" i="16" s="1"/>
  <c r="F87" i="16"/>
  <c r="F89" i="16"/>
  <c r="F8" i="16"/>
  <c r="F88" i="16"/>
  <c r="G7" i="16"/>
  <c r="G54" i="16" s="1"/>
  <c r="F252" i="16"/>
  <c r="D65" i="16"/>
  <c r="E64" i="16"/>
  <c r="F205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AF52" i="16" l="1"/>
  <c r="AF62" i="16"/>
  <c r="AF63" i="16" s="1"/>
  <c r="AG36" i="16"/>
  <c r="AF67" i="16"/>
  <c r="AF68" i="16" s="1"/>
  <c r="AF216" i="16"/>
  <c r="AF224" i="16" s="1"/>
  <c r="AF94" i="16"/>
  <c r="AE202" i="16"/>
  <c r="AF96" i="16"/>
  <c r="AE204" i="16"/>
  <c r="AF99" i="16"/>
  <c r="AE207" i="16"/>
  <c r="AF94" i="19"/>
  <c r="AF96" i="19"/>
  <c r="AE54" i="19"/>
  <c r="AE70" i="19"/>
  <c r="AE205" i="19"/>
  <c r="AF97" i="19"/>
  <c r="AL213" i="19"/>
  <c r="AL212" i="19"/>
  <c r="AL214" i="19"/>
  <c r="AF216" i="19"/>
  <c r="AF224" i="19" s="1"/>
  <c r="AF67" i="19"/>
  <c r="AF68" i="19" s="1"/>
  <c r="AF69" i="19" s="1"/>
  <c r="AF62" i="19"/>
  <c r="AF63" i="19" s="1"/>
  <c r="AF52" i="19"/>
  <c r="AF53" i="19" s="1"/>
  <c r="AF24" i="19"/>
  <c r="AF39" i="19"/>
  <c r="AG36" i="19"/>
  <c r="AG94" i="19" s="1"/>
  <c r="AF26" i="19"/>
  <c r="AG319" i="19"/>
  <c r="AG179" i="19" s="1"/>
  <c r="AG314" i="19"/>
  <c r="AG174" i="19" s="1"/>
  <c r="AG309" i="19"/>
  <c r="AG169" i="19" s="1"/>
  <c r="AG302" i="19"/>
  <c r="AG162" i="19" s="1"/>
  <c r="AG297" i="19"/>
  <c r="AG157" i="19" s="1"/>
  <c r="AG292" i="19"/>
  <c r="AG152" i="19" s="1"/>
  <c r="AG285" i="19"/>
  <c r="AG145" i="19" s="1"/>
  <c r="AG280" i="19"/>
  <c r="AG140" i="19" s="1"/>
  <c r="AG275" i="19"/>
  <c r="AG135" i="19" s="1"/>
  <c r="AG268" i="19"/>
  <c r="AG128" i="19" s="1"/>
  <c r="AG263" i="19"/>
  <c r="AG123" i="19" s="1"/>
  <c r="AG258" i="19"/>
  <c r="AG118" i="19" s="1"/>
  <c r="AF201" i="19"/>
  <c r="AG93" i="19"/>
  <c r="AF206" i="19"/>
  <c r="AG98" i="19"/>
  <c r="AN84" i="19"/>
  <c r="AM49" i="19"/>
  <c r="AM45" i="19"/>
  <c r="AM46" i="19"/>
  <c r="AG321" i="19"/>
  <c r="AG181" i="19" s="1"/>
  <c r="AG316" i="19"/>
  <c r="AG176" i="19" s="1"/>
  <c r="AG311" i="19"/>
  <c r="AG171" i="19" s="1"/>
  <c r="AG304" i="19"/>
  <c r="AG164" i="19" s="1"/>
  <c r="AG320" i="19"/>
  <c r="AG180" i="19" s="1"/>
  <c r="AG315" i="19"/>
  <c r="AG175" i="19" s="1"/>
  <c r="AG310" i="19"/>
  <c r="AG170" i="19" s="1"/>
  <c r="AG293" i="19"/>
  <c r="AG153" i="19" s="1"/>
  <c r="AG303" i="19"/>
  <c r="AG163" i="19" s="1"/>
  <c r="AG299" i="19"/>
  <c r="AG159" i="19" s="1"/>
  <c r="AG277" i="19"/>
  <c r="AG137" i="19" s="1"/>
  <c r="AG270" i="19"/>
  <c r="AG130" i="19" s="1"/>
  <c r="AG265" i="19"/>
  <c r="AG125" i="19" s="1"/>
  <c r="AG281" i="19"/>
  <c r="AG141" i="19" s="1"/>
  <c r="AG276" i="19"/>
  <c r="AG136" i="19" s="1"/>
  <c r="AG269" i="19"/>
  <c r="AG129" i="19" s="1"/>
  <c r="AG264" i="19"/>
  <c r="AG124" i="19" s="1"/>
  <c r="AG294" i="19"/>
  <c r="AG154" i="19" s="1"/>
  <c r="AG298" i="19"/>
  <c r="AG158" i="19" s="1"/>
  <c r="AG287" i="19"/>
  <c r="AG147" i="19" s="1"/>
  <c r="AG286" i="19"/>
  <c r="AG146" i="19" s="1"/>
  <c r="AG282" i="19"/>
  <c r="AG142" i="19" s="1"/>
  <c r="AG260" i="19"/>
  <c r="AG120" i="19" s="1"/>
  <c r="AG259" i="19"/>
  <c r="AG119" i="19" s="1"/>
  <c r="AF200" i="19"/>
  <c r="AG92" i="19"/>
  <c r="AG322" i="19"/>
  <c r="AG182" i="19" s="1"/>
  <c r="AG317" i="19"/>
  <c r="AG177" i="19" s="1"/>
  <c r="AG312" i="19"/>
  <c r="AG172" i="19" s="1"/>
  <c r="AG305" i="19"/>
  <c r="AG165" i="19" s="1"/>
  <c r="AG300" i="19"/>
  <c r="AG160" i="19" s="1"/>
  <c r="AG288" i="19"/>
  <c r="AG148" i="19" s="1"/>
  <c r="AG283" i="19"/>
  <c r="AG143" i="19" s="1"/>
  <c r="AG278" i="19"/>
  <c r="AG138" i="19" s="1"/>
  <c r="AG295" i="19"/>
  <c r="AG155" i="19" s="1"/>
  <c r="AG271" i="19"/>
  <c r="AG131" i="19" s="1"/>
  <c r="AG266" i="19"/>
  <c r="AG126" i="19" s="1"/>
  <c r="AG261" i="19"/>
  <c r="AG121" i="19" s="1"/>
  <c r="AH8" i="19"/>
  <c r="AI7" i="19"/>
  <c r="AH229" i="19"/>
  <c r="AH227" i="19"/>
  <c r="AH211" i="19"/>
  <c r="AH252" i="19"/>
  <c r="AH232" i="19"/>
  <c r="AH210" i="19"/>
  <c r="AH228" i="19"/>
  <c r="AH233" i="19"/>
  <c r="AH89" i="19"/>
  <c r="AH87" i="19"/>
  <c r="AH88" i="19"/>
  <c r="AH234" i="19"/>
  <c r="AH230" i="19"/>
  <c r="AH231" i="19"/>
  <c r="AD65" i="19"/>
  <c r="AE64" i="19"/>
  <c r="AG77" i="19"/>
  <c r="AG76" i="19"/>
  <c r="AG75" i="19"/>
  <c r="AF204" i="19"/>
  <c r="AF203" i="19"/>
  <c r="AG95" i="19"/>
  <c r="AE15" i="19"/>
  <c r="AF207" i="19"/>
  <c r="AF202" i="19"/>
  <c r="AD60" i="19"/>
  <c r="AD58" i="19"/>
  <c r="AD59" i="19"/>
  <c r="AD56" i="19"/>
  <c r="AD57" i="19"/>
  <c r="AE54" i="18"/>
  <c r="AE70" i="18"/>
  <c r="AF77" i="18"/>
  <c r="AF76" i="18"/>
  <c r="AF75" i="18"/>
  <c r="AL212" i="18"/>
  <c r="AL214" i="18"/>
  <c r="AL213" i="18"/>
  <c r="AF216" i="18"/>
  <c r="AF224" i="18" s="1"/>
  <c r="AF62" i="18"/>
  <c r="AF52" i="18"/>
  <c r="AF53" i="18" s="1"/>
  <c r="AF67" i="18"/>
  <c r="AF68" i="18" s="1"/>
  <c r="AF69" i="18" s="1"/>
  <c r="AG36" i="18"/>
  <c r="AF39" i="18"/>
  <c r="AF26" i="18" s="1"/>
  <c r="AF309" i="18"/>
  <c r="AF169" i="18" s="1"/>
  <c r="AF314" i="18"/>
  <c r="AF174" i="18" s="1"/>
  <c r="AF297" i="18"/>
  <c r="AF157" i="18" s="1"/>
  <c r="AF292" i="18"/>
  <c r="AF152" i="18" s="1"/>
  <c r="AF302" i="18"/>
  <c r="AF162" i="18" s="1"/>
  <c r="AF280" i="18"/>
  <c r="AF140" i="18" s="1"/>
  <c r="AF275" i="18"/>
  <c r="AF135" i="18" s="1"/>
  <c r="AF319" i="18"/>
  <c r="AF179" i="18" s="1"/>
  <c r="AF285" i="18"/>
  <c r="AF145" i="18" s="1"/>
  <c r="AF258" i="18"/>
  <c r="AF118" i="18" s="1"/>
  <c r="AF268" i="18"/>
  <c r="AF128" i="18" s="1"/>
  <c r="AF263" i="18"/>
  <c r="AF123" i="18" s="1"/>
  <c r="AF200" i="18"/>
  <c r="AG92" i="18"/>
  <c r="AF202" i="18"/>
  <c r="AG94" i="18"/>
  <c r="AF201" i="18"/>
  <c r="AG93" i="18"/>
  <c r="AG211" i="18"/>
  <c r="AG210" i="18"/>
  <c r="AG8" i="18"/>
  <c r="AH7" i="18"/>
  <c r="AG227" i="18"/>
  <c r="AG252" i="18"/>
  <c r="AG232" i="18"/>
  <c r="AG233" i="18"/>
  <c r="AG229" i="18"/>
  <c r="AG228" i="18"/>
  <c r="AG87" i="18"/>
  <c r="AG88" i="18"/>
  <c r="AG89" i="18"/>
  <c r="AG231" i="18"/>
  <c r="AG234" i="18"/>
  <c r="AG230" i="18"/>
  <c r="AF207" i="18"/>
  <c r="AG99" i="18"/>
  <c r="AF204" i="18"/>
  <c r="AG96" i="18"/>
  <c r="AE205" i="18"/>
  <c r="AE15" i="18" s="1"/>
  <c r="AF97" i="18"/>
  <c r="AF322" i="18"/>
  <c r="AF182" i="18" s="1"/>
  <c r="AF317" i="18"/>
  <c r="AF177" i="18" s="1"/>
  <c r="AF312" i="18"/>
  <c r="AF172" i="18" s="1"/>
  <c r="AF300" i="18"/>
  <c r="AF160" i="18" s="1"/>
  <c r="AF295" i="18"/>
  <c r="AF155" i="18" s="1"/>
  <c r="AF288" i="18"/>
  <c r="AF148" i="18" s="1"/>
  <c r="AF305" i="18"/>
  <c r="AF165" i="18" s="1"/>
  <c r="AF283" i="18"/>
  <c r="AF143" i="18" s="1"/>
  <c r="AF278" i="18"/>
  <c r="AF138" i="18" s="1"/>
  <c r="AF271" i="18"/>
  <c r="AF131" i="18" s="1"/>
  <c r="AF266" i="18"/>
  <c r="AF126" i="18" s="1"/>
  <c r="AF261" i="18"/>
  <c r="AF121" i="18" s="1"/>
  <c r="AD58" i="18"/>
  <c r="AD60" i="18"/>
  <c r="AD59" i="18"/>
  <c r="AD56" i="18"/>
  <c r="AD57" i="18"/>
  <c r="AF203" i="18"/>
  <c r="AG95" i="18"/>
  <c r="AN84" i="18"/>
  <c r="AM46" i="18"/>
  <c r="AM49" i="18"/>
  <c r="AM45" i="18"/>
  <c r="AE64" i="18"/>
  <c r="AD65" i="18"/>
  <c r="AF206" i="18"/>
  <c r="AG98" i="18"/>
  <c r="AF320" i="18"/>
  <c r="AF180" i="18" s="1"/>
  <c r="AF315" i="18"/>
  <c r="AF175" i="18" s="1"/>
  <c r="AF299" i="18"/>
  <c r="AF159" i="18" s="1"/>
  <c r="AF321" i="18"/>
  <c r="AF181" i="18" s="1"/>
  <c r="AF310" i="18"/>
  <c r="AF170" i="18" s="1"/>
  <c r="AF303" i="18"/>
  <c r="AF163" i="18" s="1"/>
  <c r="AF298" i="18"/>
  <c r="AF158" i="18" s="1"/>
  <c r="AF304" i="18"/>
  <c r="AF164" i="18" s="1"/>
  <c r="AF311" i="18"/>
  <c r="AF171" i="18" s="1"/>
  <c r="AF316" i="18"/>
  <c r="AF176" i="18" s="1"/>
  <c r="AF287" i="18"/>
  <c r="AF147" i="18" s="1"/>
  <c r="AF286" i="18"/>
  <c r="AF146" i="18" s="1"/>
  <c r="AF282" i="18"/>
  <c r="AF142" i="18" s="1"/>
  <c r="AF277" i="18"/>
  <c r="AF137" i="18" s="1"/>
  <c r="AF294" i="18"/>
  <c r="AF154" i="18" s="1"/>
  <c r="AF276" i="18"/>
  <c r="AF136" i="18" s="1"/>
  <c r="AF293" i="18"/>
  <c r="AF153" i="18" s="1"/>
  <c r="AF269" i="18"/>
  <c r="AF129" i="18" s="1"/>
  <c r="AF265" i="18"/>
  <c r="AF125" i="18" s="1"/>
  <c r="AF260" i="18"/>
  <c r="AF120" i="18" s="1"/>
  <c r="AF259" i="18"/>
  <c r="AF119" i="18" s="1"/>
  <c r="AF264" i="18"/>
  <c r="AF124" i="18" s="1"/>
  <c r="AF281" i="18"/>
  <c r="AF141" i="18" s="1"/>
  <c r="AF270" i="18"/>
  <c r="AF130" i="18" s="1"/>
  <c r="AF63" i="18"/>
  <c r="AY93" i="16"/>
  <c r="AY201" i="16" s="1"/>
  <c r="AX201" i="16"/>
  <c r="AY98" i="16"/>
  <c r="AY206" i="16" s="1"/>
  <c r="AX206" i="16"/>
  <c r="AX200" i="16"/>
  <c r="AY92" i="16"/>
  <c r="AY200" i="16" s="1"/>
  <c r="AY95" i="16"/>
  <c r="AY203" i="16" s="1"/>
  <c r="AX203" i="16"/>
  <c r="F24" i="16"/>
  <c r="F26" i="16"/>
  <c r="G39" i="16"/>
  <c r="Y214" i="16"/>
  <c r="Y213" i="16"/>
  <c r="Y234" i="16"/>
  <c r="Y212" i="16"/>
  <c r="Y230" i="16"/>
  <c r="Y261" i="16"/>
  <c r="Y121" i="16" s="1"/>
  <c r="Y266" i="16"/>
  <c r="Y126" i="16" s="1"/>
  <c r="Y271" i="16"/>
  <c r="Y131" i="16" s="1"/>
  <c r="Y260" i="16"/>
  <c r="Y120" i="16" s="1"/>
  <c r="Y265" i="16"/>
  <c r="Y125" i="16" s="1"/>
  <c r="Y270" i="16"/>
  <c r="Y130" i="16" s="1"/>
  <c r="Y259" i="16"/>
  <c r="Y119" i="16" s="1"/>
  <c r="Y264" i="16"/>
  <c r="Y124" i="16" s="1"/>
  <c r="Y269" i="16"/>
  <c r="Y129" i="16" s="1"/>
  <c r="Y268" i="16"/>
  <c r="Y128" i="16" s="1"/>
  <c r="Y263" i="16"/>
  <c r="Y123" i="16" s="1"/>
  <c r="Y258" i="16"/>
  <c r="Y118" i="16" s="1"/>
  <c r="AA83" i="16"/>
  <c r="Z49" i="16"/>
  <c r="AA84" i="16"/>
  <c r="Z46" i="16"/>
  <c r="Z231" i="16" s="1"/>
  <c r="Z45" i="16"/>
  <c r="F278" i="16"/>
  <c r="F138" i="16" s="1"/>
  <c r="F312" i="16"/>
  <c r="F172" i="16" s="1"/>
  <c r="F317" i="16"/>
  <c r="F177" i="16" s="1"/>
  <c r="F266" i="16"/>
  <c r="F126" i="16" s="1"/>
  <c r="F288" i="16"/>
  <c r="F148" i="16" s="1"/>
  <c r="F322" i="16"/>
  <c r="F182" i="16" s="1"/>
  <c r="F295" i="16"/>
  <c r="F155" i="16" s="1"/>
  <c r="F271" i="16"/>
  <c r="F131" i="16" s="1"/>
  <c r="F261" i="16"/>
  <c r="F121" i="16" s="1"/>
  <c r="F300" i="16"/>
  <c r="F160" i="16" s="1"/>
  <c r="F283" i="16"/>
  <c r="F143" i="16" s="1"/>
  <c r="F305" i="16"/>
  <c r="F165" i="16" s="1"/>
  <c r="F276" i="16"/>
  <c r="F136" i="16" s="1"/>
  <c r="F293" i="16"/>
  <c r="F153" i="16" s="1"/>
  <c r="F298" i="16"/>
  <c r="F158" i="16" s="1"/>
  <c r="F303" i="16"/>
  <c r="F163" i="16" s="1"/>
  <c r="F310" i="16"/>
  <c r="F170" i="16" s="1"/>
  <c r="F315" i="16"/>
  <c r="F175" i="16" s="1"/>
  <c r="F286" i="16"/>
  <c r="F146" i="16" s="1"/>
  <c r="F281" i="16"/>
  <c r="F141" i="16" s="1"/>
  <c r="F294" i="16"/>
  <c r="F154" i="16" s="1"/>
  <c r="F299" i="16"/>
  <c r="F159" i="16" s="1"/>
  <c r="F304" i="16"/>
  <c r="F164" i="16" s="1"/>
  <c r="F311" i="16"/>
  <c r="F171" i="16" s="1"/>
  <c r="F316" i="16"/>
  <c r="F176" i="16" s="1"/>
  <c r="F321" i="16"/>
  <c r="F181" i="16" s="1"/>
  <c r="F287" i="16"/>
  <c r="F147" i="16" s="1"/>
  <c r="F282" i="16"/>
  <c r="F142" i="16" s="1"/>
  <c r="F269" i="16"/>
  <c r="F129" i="16" s="1"/>
  <c r="F259" i="16"/>
  <c r="F119" i="16" s="1"/>
  <c r="F270" i="16"/>
  <c r="F130" i="16" s="1"/>
  <c r="F260" i="16"/>
  <c r="F120" i="16" s="1"/>
  <c r="F277" i="16"/>
  <c r="F137" i="16" s="1"/>
  <c r="F264" i="16"/>
  <c r="F124" i="16" s="1"/>
  <c r="F320" i="16"/>
  <c r="F180" i="16" s="1"/>
  <c r="F265" i="16"/>
  <c r="F125" i="16" s="1"/>
  <c r="F292" i="16"/>
  <c r="F152" i="16" s="1"/>
  <c r="F297" i="16"/>
  <c r="F157" i="16" s="1"/>
  <c r="F302" i="16"/>
  <c r="F162" i="16" s="1"/>
  <c r="F309" i="16"/>
  <c r="F169" i="16" s="1"/>
  <c r="F314" i="16"/>
  <c r="F174" i="16" s="1"/>
  <c r="F319" i="16"/>
  <c r="F179" i="16" s="1"/>
  <c r="F285" i="16"/>
  <c r="F145" i="16" s="1"/>
  <c r="F280" i="16"/>
  <c r="F140" i="16" s="1"/>
  <c r="F263" i="16"/>
  <c r="F123" i="16" s="1"/>
  <c r="F268" i="16"/>
  <c r="F128" i="16" s="1"/>
  <c r="F275" i="16"/>
  <c r="F135" i="16" s="1"/>
  <c r="F258" i="16"/>
  <c r="F118" i="16" s="1"/>
  <c r="H77" i="3"/>
  <c r="G80" i="3"/>
  <c r="G78" i="3"/>
  <c r="G85" i="3"/>
  <c r="G86" i="3"/>
  <c r="G81" i="3"/>
  <c r="G83" i="3"/>
  <c r="G84" i="3"/>
  <c r="G79" i="3"/>
  <c r="G87" i="3"/>
  <c r="G82" i="3"/>
  <c r="I97" i="3"/>
  <c r="J91" i="3"/>
  <c r="G60" i="16"/>
  <c r="G59" i="16"/>
  <c r="G58" i="16"/>
  <c r="G206" i="16"/>
  <c r="F70" i="16"/>
  <c r="G69" i="16"/>
  <c r="G200" i="16"/>
  <c r="H204" i="16"/>
  <c r="G211" i="16"/>
  <c r="G57" i="16" s="1"/>
  <c r="G89" i="16"/>
  <c r="G88" i="16"/>
  <c r="G87" i="16"/>
  <c r="G8" i="16"/>
  <c r="H7" i="16"/>
  <c r="G210" i="16"/>
  <c r="G56" i="16" s="1"/>
  <c r="G252" i="16"/>
  <c r="F77" i="16"/>
  <c r="F76" i="16"/>
  <c r="F75" i="16"/>
  <c r="G205" i="16"/>
  <c r="G202" i="16"/>
  <c r="H54" i="16"/>
  <c r="I53" i="16"/>
  <c r="G203" i="16"/>
  <c r="G201" i="16"/>
  <c r="G207" i="16"/>
  <c r="E65" i="16"/>
  <c r="F64" i="16"/>
  <c r="AG94" i="16" l="1"/>
  <c r="AF202" i="16"/>
  <c r="AG52" i="16"/>
  <c r="AG62" i="16"/>
  <c r="AG63" i="16" s="1"/>
  <c r="AG216" i="16"/>
  <c r="AG224" i="16" s="1"/>
  <c r="AH36" i="16"/>
  <c r="AG67" i="16"/>
  <c r="AG68" i="16" s="1"/>
  <c r="AG99" i="16"/>
  <c r="AF207" i="16"/>
  <c r="AF204" i="16"/>
  <c r="AG96" i="16"/>
  <c r="AG99" i="19"/>
  <c r="AG96" i="19"/>
  <c r="AF54" i="19"/>
  <c r="AF70" i="19"/>
  <c r="AH321" i="19"/>
  <c r="AH181" i="19" s="1"/>
  <c r="AH316" i="19"/>
  <c r="AH176" i="19" s="1"/>
  <c r="AH311" i="19"/>
  <c r="AH171" i="19" s="1"/>
  <c r="AH304" i="19"/>
  <c r="AH164" i="19" s="1"/>
  <c r="AH310" i="19"/>
  <c r="AH170" i="19" s="1"/>
  <c r="AH303" i="19"/>
  <c r="AH163" i="19" s="1"/>
  <c r="AH298" i="19"/>
  <c r="AH158" i="19" s="1"/>
  <c r="AH293" i="19"/>
  <c r="AH153" i="19" s="1"/>
  <c r="AH320" i="19"/>
  <c r="AH180" i="19" s="1"/>
  <c r="AH315" i="19"/>
  <c r="AH175" i="19" s="1"/>
  <c r="AH299" i="19"/>
  <c r="AH159" i="19" s="1"/>
  <c r="AH294" i="19"/>
  <c r="AH154" i="19" s="1"/>
  <c r="AH287" i="19"/>
  <c r="AH147" i="19" s="1"/>
  <c r="AH282" i="19"/>
  <c r="AH142" i="19" s="1"/>
  <c r="AH277" i="19"/>
  <c r="AH137" i="19" s="1"/>
  <c r="AH286" i="19"/>
  <c r="AH146" i="19" s="1"/>
  <c r="AH281" i="19"/>
  <c r="AH141" i="19" s="1"/>
  <c r="AH270" i="19"/>
  <c r="AH130" i="19" s="1"/>
  <c r="AH265" i="19"/>
  <c r="AH125" i="19" s="1"/>
  <c r="AH269" i="19"/>
  <c r="AH129" i="19" s="1"/>
  <c r="AH264" i="19"/>
  <c r="AH124" i="19" s="1"/>
  <c r="AH260" i="19"/>
  <c r="AH120" i="19" s="1"/>
  <c r="AH259" i="19"/>
  <c r="AH119" i="19" s="1"/>
  <c r="AH276" i="19"/>
  <c r="AH136" i="19" s="1"/>
  <c r="AO84" i="19"/>
  <c r="AN46" i="19"/>
  <c r="AN45" i="19"/>
  <c r="AN49" i="19"/>
  <c r="AF205" i="19"/>
  <c r="AG97" i="19"/>
  <c r="AH77" i="19"/>
  <c r="AH76" i="19"/>
  <c r="AH75" i="19"/>
  <c r="AH322" i="19"/>
  <c r="AH182" i="19" s="1"/>
  <c r="AH317" i="19"/>
  <c r="AH177" i="19" s="1"/>
  <c r="AH312" i="19"/>
  <c r="AH172" i="19" s="1"/>
  <c r="AH305" i="19"/>
  <c r="AH165" i="19" s="1"/>
  <c r="AH300" i="19"/>
  <c r="AH160" i="19" s="1"/>
  <c r="AH295" i="19"/>
  <c r="AH155" i="19" s="1"/>
  <c r="AH288" i="19"/>
  <c r="AH148" i="19" s="1"/>
  <c r="AH283" i="19"/>
  <c r="AH143" i="19" s="1"/>
  <c r="AH278" i="19"/>
  <c r="AH138" i="19" s="1"/>
  <c r="AH261" i="19"/>
  <c r="AH121" i="19" s="1"/>
  <c r="AH266" i="19"/>
  <c r="AH126" i="19" s="1"/>
  <c r="AH271" i="19"/>
  <c r="AH131" i="19" s="1"/>
  <c r="AH319" i="19"/>
  <c r="AH179" i="19" s="1"/>
  <c r="AH302" i="19"/>
  <c r="AH162" i="19" s="1"/>
  <c r="AH297" i="19"/>
  <c r="AH157" i="19" s="1"/>
  <c r="AH292" i="19"/>
  <c r="AH152" i="19" s="1"/>
  <c r="AH314" i="19"/>
  <c r="AH174" i="19" s="1"/>
  <c r="AH309" i="19"/>
  <c r="AH169" i="19" s="1"/>
  <c r="AH285" i="19"/>
  <c r="AH145" i="19" s="1"/>
  <c r="AH275" i="19"/>
  <c r="AH135" i="19" s="1"/>
  <c r="AH268" i="19"/>
  <c r="AH128" i="19" s="1"/>
  <c r="AH263" i="19"/>
  <c r="AH123" i="19" s="1"/>
  <c r="AH280" i="19"/>
  <c r="AH140" i="19" s="1"/>
  <c r="AH258" i="19"/>
  <c r="AH118" i="19" s="1"/>
  <c r="AG200" i="19"/>
  <c r="AH92" i="19"/>
  <c r="AG206" i="19"/>
  <c r="AH98" i="19"/>
  <c r="AM214" i="19"/>
  <c r="AM213" i="19"/>
  <c r="AM212" i="19"/>
  <c r="AE65" i="19"/>
  <c r="AF64" i="19"/>
  <c r="AF15" i="19"/>
  <c r="AG202" i="19"/>
  <c r="AH94" i="19"/>
  <c r="AG203" i="19"/>
  <c r="AH95" i="19"/>
  <c r="AI211" i="19"/>
  <c r="AI210" i="19"/>
  <c r="AI8" i="19"/>
  <c r="AJ7" i="19"/>
  <c r="AI252" i="19"/>
  <c r="AI229" i="19"/>
  <c r="AI232" i="19"/>
  <c r="AI228" i="19"/>
  <c r="AI227" i="19"/>
  <c r="AI233" i="19"/>
  <c r="AI87" i="19"/>
  <c r="AI88" i="19"/>
  <c r="AI89" i="19"/>
  <c r="AI230" i="19"/>
  <c r="AI231" i="19"/>
  <c r="AI234" i="19"/>
  <c r="AG201" i="19"/>
  <c r="AH93" i="19"/>
  <c r="AG216" i="19"/>
  <c r="AG224" i="19" s="1"/>
  <c r="AG67" i="19"/>
  <c r="AG68" i="19" s="1"/>
  <c r="AG69" i="19" s="1"/>
  <c r="AG62" i="19"/>
  <c r="AG63" i="19" s="1"/>
  <c r="AG52" i="19"/>
  <c r="AG53" i="19" s="1"/>
  <c r="AG39" i="19"/>
  <c r="AG26" i="19" s="1"/>
  <c r="AH36" i="19"/>
  <c r="AG207" i="19"/>
  <c r="AH99" i="19"/>
  <c r="AG204" i="19"/>
  <c r="AH96" i="19"/>
  <c r="AE60" i="19"/>
  <c r="AE59" i="19"/>
  <c r="AE58" i="19"/>
  <c r="AE57" i="19"/>
  <c r="AE56" i="19"/>
  <c r="AF70" i="18"/>
  <c r="AF54" i="18"/>
  <c r="AG53" i="18"/>
  <c r="AM212" i="18"/>
  <c r="AM213" i="18"/>
  <c r="AM214" i="18"/>
  <c r="AG216" i="18"/>
  <c r="AG224" i="18" s="1"/>
  <c r="AG62" i="18"/>
  <c r="AG63" i="18" s="1"/>
  <c r="AG52" i="18"/>
  <c r="AG67" i="18"/>
  <c r="AG68" i="18" s="1"/>
  <c r="AG69" i="18" s="1"/>
  <c r="AG39" i="18"/>
  <c r="AG24" i="18"/>
  <c r="AH36" i="18"/>
  <c r="AF205" i="18"/>
  <c r="AG97" i="18"/>
  <c r="AG201" i="18"/>
  <c r="AH93" i="18"/>
  <c r="AN46" i="18"/>
  <c r="AN49" i="18"/>
  <c r="AN45" i="18"/>
  <c r="AO84" i="18"/>
  <c r="AG77" i="18"/>
  <c r="AG76" i="18"/>
  <c r="AG75" i="18"/>
  <c r="AG206" i="18"/>
  <c r="AH98" i="18"/>
  <c r="AG203" i="18"/>
  <c r="AH95" i="18"/>
  <c r="AG204" i="18"/>
  <c r="AH96" i="18"/>
  <c r="AG309" i="18"/>
  <c r="AG169" i="18" s="1"/>
  <c r="AG319" i="18"/>
  <c r="AG179" i="18" s="1"/>
  <c r="AG302" i="18"/>
  <c r="AG162" i="18" s="1"/>
  <c r="AG314" i="18"/>
  <c r="AG174" i="18" s="1"/>
  <c r="AG297" i="18"/>
  <c r="AG157" i="18" s="1"/>
  <c r="AG292" i="18"/>
  <c r="AG152" i="18" s="1"/>
  <c r="AG285" i="18"/>
  <c r="AG145" i="18" s="1"/>
  <c r="AG280" i="18"/>
  <c r="AG140" i="18" s="1"/>
  <c r="AG275" i="18"/>
  <c r="AG135" i="18" s="1"/>
  <c r="AG268" i="18"/>
  <c r="AG128" i="18" s="1"/>
  <c r="AG263" i="18"/>
  <c r="AG123" i="18" s="1"/>
  <c r="AG258" i="18"/>
  <c r="AG118" i="18" s="1"/>
  <c r="AG202" i="18"/>
  <c r="AH94" i="18"/>
  <c r="AF15" i="18"/>
  <c r="AG320" i="18"/>
  <c r="AG180" i="18" s="1"/>
  <c r="AG315" i="18"/>
  <c r="AG175" i="18" s="1"/>
  <c r="AG310" i="18"/>
  <c r="AG170" i="18" s="1"/>
  <c r="AG299" i="18"/>
  <c r="AG159" i="18" s="1"/>
  <c r="AG321" i="18"/>
  <c r="AG181" i="18" s="1"/>
  <c r="AG303" i="18"/>
  <c r="AG163" i="18" s="1"/>
  <c r="AG298" i="18"/>
  <c r="AG158" i="18" s="1"/>
  <c r="AG304" i="18"/>
  <c r="AG164" i="18" s="1"/>
  <c r="AG316" i="18"/>
  <c r="AG176" i="18" s="1"/>
  <c r="AG294" i="18"/>
  <c r="AG154" i="18" s="1"/>
  <c r="AG287" i="18"/>
  <c r="AG147" i="18" s="1"/>
  <c r="AG311" i="18"/>
  <c r="AG171" i="18" s="1"/>
  <c r="AG286" i="18"/>
  <c r="AG146" i="18" s="1"/>
  <c r="AG293" i="18"/>
  <c r="AG153" i="18" s="1"/>
  <c r="AG277" i="18"/>
  <c r="AG137" i="18" s="1"/>
  <c r="AG276" i="18"/>
  <c r="AG136" i="18" s="1"/>
  <c r="AG282" i="18"/>
  <c r="AG142" i="18" s="1"/>
  <c r="AG269" i="18"/>
  <c r="AG129" i="18" s="1"/>
  <c r="AG265" i="18"/>
  <c r="AG125" i="18" s="1"/>
  <c r="AG260" i="18"/>
  <c r="AG120" i="18" s="1"/>
  <c r="AG259" i="18"/>
  <c r="AG119" i="18" s="1"/>
  <c r="AG270" i="18"/>
  <c r="AG130" i="18" s="1"/>
  <c r="AG264" i="18"/>
  <c r="AG124" i="18" s="1"/>
  <c r="AG281" i="18"/>
  <c r="AG141" i="18" s="1"/>
  <c r="AH210" i="18"/>
  <c r="AH211" i="18"/>
  <c r="AH8" i="18"/>
  <c r="AI7" i="18"/>
  <c r="AH233" i="18"/>
  <c r="AH252" i="18"/>
  <c r="AH232" i="18"/>
  <c r="AH228" i="18"/>
  <c r="AH229" i="18"/>
  <c r="AH227" i="18"/>
  <c r="AH87" i="18"/>
  <c r="AH88" i="18"/>
  <c r="AH89" i="18"/>
  <c r="AH230" i="18"/>
  <c r="AH234" i="18"/>
  <c r="AH231" i="18"/>
  <c r="AG207" i="18"/>
  <c r="AH99" i="18"/>
  <c r="AG322" i="18"/>
  <c r="AG182" i="18" s="1"/>
  <c r="AG317" i="18"/>
  <c r="AG177" i="18" s="1"/>
  <c r="AG312" i="18"/>
  <c r="AG172" i="18" s="1"/>
  <c r="AG305" i="18"/>
  <c r="AG165" i="18" s="1"/>
  <c r="AG300" i="18"/>
  <c r="AG160" i="18" s="1"/>
  <c r="AG288" i="18"/>
  <c r="AG148" i="18" s="1"/>
  <c r="AG295" i="18"/>
  <c r="AG155" i="18" s="1"/>
  <c r="AG271" i="18"/>
  <c r="AG131" i="18" s="1"/>
  <c r="AG283" i="18"/>
  <c r="AG143" i="18" s="1"/>
  <c r="AG266" i="18"/>
  <c r="AG126" i="18" s="1"/>
  <c r="AG278" i="18"/>
  <c r="AG138" i="18" s="1"/>
  <c r="AG261" i="18"/>
  <c r="AG121" i="18" s="1"/>
  <c r="AF24" i="18"/>
  <c r="AE65" i="18"/>
  <c r="AF64" i="18"/>
  <c r="AG26" i="18"/>
  <c r="AG200" i="18"/>
  <c r="AH92" i="18"/>
  <c r="AE58" i="18"/>
  <c r="AE60" i="18"/>
  <c r="AE59" i="18"/>
  <c r="AE57" i="18"/>
  <c r="AE56" i="18"/>
  <c r="G24" i="16"/>
  <c r="G26" i="16"/>
  <c r="H39" i="16"/>
  <c r="AA49" i="16"/>
  <c r="AB84" i="16"/>
  <c r="AA46" i="16"/>
  <c r="AA231" i="16" s="1"/>
  <c r="AA45" i="16"/>
  <c r="Z234" i="16"/>
  <c r="Z214" i="16"/>
  <c r="Z212" i="16"/>
  <c r="Z213" i="16"/>
  <c r="AB83" i="16"/>
  <c r="Z230" i="16"/>
  <c r="Z258" i="16"/>
  <c r="Z118" i="16" s="1"/>
  <c r="Z263" i="16"/>
  <c r="Z123" i="16" s="1"/>
  <c r="Z268" i="16"/>
  <c r="Z128" i="16" s="1"/>
  <c r="Z261" i="16"/>
  <c r="Z121" i="16" s="1"/>
  <c r="Z266" i="16"/>
  <c r="Z126" i="16" s="1"/>
  <c r="Z271" i="16"/>
  <c r="Z131" i="16" s="1"/>
  <c r="Z260" i="16"/>
  <c r="Z120" i="16" s="1"/>
  <c r="Z265" i="16"/>
  <c r="Z125" i="16" s="1"/>
  <c r="Z270" i="16"/>
  <c r="Z130" i="16" s="1"/>
  <c r="Z259" i="16"/>
  <c r="Z119" i="16" s="1"/>
  <c r="Z264" i="16"/>
  <c r="Z124" i="16" s="1"/>
  <c r="Z269" i="16"/>
  <c r="Z129" i="16" s="1"/>
  <c r="G295" i="16"/>
  <c r="G155" i="16" s="1"/>
  <c r="G300" i="16"/>
  <c r="G160" i="16" s="1"/>
  <c r="G305" i="16"/>
  <c r="G165" i="16" s="1"/>
  <c r="G312" i="16"/>
  <c r="G172" i="16" s="1"/>
  <c r="G317" i="16"/>
  <c r="G177" i="16" s="1"/>
  <c r="G288" i="16"/>
  <c r="G148" i="16" s="1"/>
  <c r="G283" i="16"/>
  <c r="G143" i="16" s="1"/>
  <c r="G278" i="16"/>
  <c r="G138" i="16" s="1"/>
  <c r="G266" i="16"/>
  <c r="G126" i="16" s="1"/>
  <c r="G322" i="16"/>
  <c r="G182" i="16" s="1"/>
  <c r="G271" i="16"/>
  <c r="G131" i="16" s="1"/>
  <c r="G261" i="16"/>
  <c r="G121" i="16" s="1"/>
  <c r="G276" i="16"/>
  <c r="G136" i="16" s="1"/>
  <c r="G293" i="16"/>
  <c r="G153" i="16" s="1"/>
  <c r="G298" i="16"/>
  <c r="G158" i="16" s="1"/>
  <c r="G303" i="16"/>
  <c r="G163" i="16" s="1"/>
  <c r="G310" i="16"/>
  <c r="G170" i="16" s="1"/>
  <c r="G315" i="16"/>
  <c r="G175" i="16" s="1"/>
  <c r="G320" i="16"/>
  <c r="G180" i="16" s="1"/>
  <c r="G277" i="16"/>
  <c r="G137" i="16" s="1"/>
  <c r="G286" i="16"/>
  <c r="G146" i="16" s="1"/>
  <c r="G281" i="16"/>
  <c r="G141" i="16" s="1"/>
  <c r="G294" i="16"/>
  <c r="G154" i="16" s="1"/>
  <c r="G299" i="16"/>
  <c r="G159" i="16" s="1"/>
  <c r="G304" i="16"/>
  <c r="G164" i="16" s="1"/>
  <c r="G311" i="16"/>
  <c r="G171" i="16" s="1"/>
  <c r="G316" i="16"/>
  <c r="G176" i="16" s="1"/>
  <c r="G321" i="16"/>
  <c r="G181" i="16" s="1"/>
  <c r="G265" i="16"/>
  <c r="G125" i="16" s="1"/>
  <c r="G269" i="16"/>
  <c r="G129" i="16" s="1"/>
  <c r="G259" i="16"/>
  <c r="G119" i="16" s="1"/>
  <c r="G287" i="16"/>
  <c r="G147" i="16" s="1"/>
  <c r="G270" i="16"/>
  <c r="G130" i="16" s="1"/>
  <c r="G264" i="16"/>
  <c r="G124" i="16" s="1"/>
  <c r="G260" i="16"/>
  <c r="G120" i="16" s="1"/>
  <c r="G282" i="16"/>
  <c r="G142" i="16" s="1"/>
  <c r="G292" i="16"/>
  <c r="G152" i="16" s="1"/>
  <c r="G297" i="16"/>
  <c r="G157" i="16" s="1"/>
  <c r="G302" i="16"/>
  <c r="G162" i="16" s="1"/>
  <c r="G309" i="16"/>
  <c r="G169" i="16" s="1"/>
  <c r="G314" i="16"/>
  <c r="G174" i="16" s="1"/>
  <c r="G319" i="16"/>
  <c r="G179" i="16" s="1"/>
  <c r="G280" i="16"/>
  <c r="G140" i="16" s="1"/>
  <c r="G263" i="16"/>
  <c r="G123" i="16" s="1"/>
  <c r="G268" i="16"/>
  <c r="G128" i="16" s="1"/>
  <c r="G275" i="16"/>
  <c r="G135" i="16" s="1"/>
  <c r="G258" i="16"/>
  <c r="G118" i="16" s="1"/>
  <c r="G285" i="16"/>
  <c r="G145" i="16" s="1"/>
  <c r="H86" i="3"/>
  <c r="H87" i="3"/>
  <c r="H79" i="3"/>
  <c r="H80" i="3"/>
  <c r="H78" i="3"/>
  <c r="H85" i="3"/>
  <c r="H84" i="3"/>
  <c r="H81" i="3"/>
  <c r="H83" i="3"/>
  <c r="H82" i="3"/>
  <c r="I77" i="3"/>
  <c r="K91" i="3"/>
  <c r="J97" i="3"/>
  <c r="H207" i="16"/>
  <c r="H69" i="16"/>
  <c r="G70" i="16"/>
  <c r="H206" i="16"/>
  <c r="G77" i="16"/>
  <c r="G76" i="16"/>
  <c r="G75" i="16"/>
  <c r="F65" i="16"/>
  <c r="G64" i="16"/>
  <c r="H59" i="16"/>
  <c r="H60" i="16"/>
  <c r="H58" i="16"/>
  <c r="H201" i="16"/>
  <c r="I54" i="16"/>
  <c r="J53" i="16"/>
  <c r="I204" i="16"/>
  <c r="H202" i="16"/>
  <c r="H210" i="16"/>
  <c r="H56" i="16" s="1"/>
  <c r="H211" i="16"/>
  <c r="H57" i="16" s="1"/>
  <c r="H89" i="16"/>
  <c r="H88" i="16"/>
  <c r="H87" i="16"/>
  <c r="H8" i="16"/>
  <c r="I7" i="16"/>
  <c r="H252" i="16"/>
  <c r="H200" i="16"/>
  <c r="H203" i="16"/>
  <c r="H205" i="16"/>
  <c r="AH62" i="16" l="1"/>
  <c r="AH63" i="16" s="1"/>
  <c r="AH52" i="16"/>
  <c r="AI36" i="16"/>
  <c r="AH216" i="16"/>
  <c r="AH224" i="16" s="1"/>
  <c r="AH67" i="16"/>
  <c r="AH68" i="16" s="1"/>
  <c r="AH96" i="16"/>
  <c r="AG204" i="16"/>
  <c r="AG202" i="16"/>
  <c r="AH94" i="16"/>
  <c r="AH99" i="16"/>
  <c r="AG207" i="16"/>
  <c r="AG54" i="19"/>
  <c r="AG70" i="19"/>
  <c r="AH207" i="19"/>
  <c r="AP84" i="19"/>
  <c r="AO46" i="19"/>
  <c r="AO49" i="19"/>
  <c r="AO45" i="19"/>
  <c r="AH203" i="19"/>
  <c r="AI95" i="19"/>
  <c r="AI319" i="19"/>
  <c r="AI179" i="19" s="1"/>
  <c r="AI314" i="19"/>
  <c r="AI174" i="19" s="1"/>
  <c r="AI309" i="19"/>
  <c r="AI169" i="19" s="1"/>
  <c r="AI297" i="19"/>
  <c r="AI157" i="19" s="1"/>
  <c r="AI302" i="19"/>
  <c r="AI162" i="19" s="1"/>
  <c r="AI292" i="19"/>
  <c r="AI152" i="19" s="1"/>
  <c r="AI285" i="19"/>
  <c r="AI145" i="19" s="1"/>
  <c r="AI275" i="19"/>
  <c r="AI135" i="19" s="1"/>
  <c r="AI268" i="19"/>
  <c r="AI128" i="19" s="1"/>
  <c r="AI263" i="19"/>
  <c r="AI123" i="19" s="1"/>
  <c r="AI280" i="19"/>
  <c r="AI140" i="19" s="1"/>
  <c r="AI258" i="19"/>
  <c r="AI118" i="19" s="1"/>
  <c r="AI75" i="19"/>
  <c r="AI77" i="19"/>
  <c r="AI76" i="19"/>
  <c r="AH202" i="19"/>
  <c r="AG205" i="19"/>
  <c r="AG15" i="19" s="1"/>
  <c r="AH97" i="19"/>
  <c r="AG24" i="19"/>
  <c r="AH201" i="19"/>
  <c r="AI93" i="19"/>
  <c r="AI321" i="19"/>
  <c r="AI181" i="19" s="1"/>
  <c r="AI316" i="19"/>
  <c r="AI176" i="19" s="1"/>
  <c r="AI311" i="19"/>
  <c r="AI171" i="19" s="1"/>
  <c r="AI304" i="19"/>
  <c r="AI164" i="19" s="1"/>
  <c r="AI320" i="19"/>
  <c r="AI180" i="19" s="1"/>
  <c r="AI315" i="19"/>
  <c r="AI175" i="19" s="1"/>
  <c r="AI310" i="19"/>
  <c r="AI170" i="19" s="1"/>
  <c r="AI293" i="19"/>
  <c r="AI153" i="19" s="1"/>
  <c r="AI303" i="19"/>
  <c r="AI163" i="19" s="1"/>
  <c r="AI299" i="19"/>
  <c r="AI159" i="19" s="1"/>
  <c r="AI287" i="19"/>
  <c r="AI147" i="19" s="1"/>
  <c r="AI282" i="19"/>
  <c r="AI142" i="19" s="1"/>
  <c r="AI277" i="19"/>
  <c r="AI137" i="19" s="1"/>
  <c r="AI298" i="19"/>
  <c r="AI158" i="19" s="1"/>
  <c r="AI294" i="19"/>
  <c r="AI154" i="19" s="1"/>
  <c r="AI281" i="19"/>
  <c r="AI141" i="19" s="1"/>
  <c r="AI276" i="19"/>
  <c r="AI136" i="19" s="1"/>
  <c r="AI269" i="19"/>
  <c r="AI129" i="19" s="1"/>
  <c r="AI264" i="19"/>
  <c r="AI124" i="19" s="1"/>
  <c r="AI286" i="19"/>
  <c r="AI146" i="19" s="1"/>
  <c r="AI270" i="19"/>
  <c r="AI130" i="19" s="1"/>
  <c r="AI265" i="19"/>
  <c r="AI125" i="19" s="1"/>
  <c r="AI260" i="19"/>
  <c r="AI120" i="19" s="1"/>
  <c r="AI259" i="19"/>
  <c r="AI119" i="19" s="1"/>
  <c r="AH206" i="19"/>
  <c r="AI98" i="19"/>
  <c r="AH204" i="19"/>
  <c r="AI96" i="19"/>
  <c r="AH216" i="19"/>
  <c r="AH224" i="19" s="1"/>
  <c r="AH67" i="19"/>
  <c r="AH68" i="19" s="1"/>
  <c r="AH69" i="19" s="1"/>
  <c r="AH62" i="19"/>
  <c r="AH63" i="19" s="1"/>
  <c r="AH52" i="19"/>
  <c r="AH53" i="19" s="1"/>
  <c r="AH39" i="19"/>
  <c r="AH24" i="19" s="1"/>
  <c r="AI36" i="19"/>
  <c r="AI94" i="19" s="1"/>
  <c r="AH26" i="19"/>
  <c r="AI322" i="19"/>
  <c r="AI182" i="19" s="1"/>
  <c r="AI317" i="19"/>
  <c r="AI177" i="19" s="1"/>
  <c r="AI312" i="19"/>
  <c r="AI172" i="19" s="1"/>
  <c r="AI305" i="19"/>
  <c r="AI165" i="19" s="1"/>
  <c r="AI300" i="19"/>
  <c r="AI160" i="19" s="1"/>
  <c r="AI295" i="19"/>
  <c r="AI155" i="19" s="1"/>
  <c r="AI288" i="19"/>
  <c r="AI148" i="19" s="1"/>
  <c r="AI283" i="19"/>
  <c r="AI143" i="19" s="1"/>
  <c r="AI278" i="19"/>
  <c r="AI138" i="19" s="1"/>
  <c r="AI271" i="19"/>
  <c r="AI131" i="19" s="1"/>
  <c r="AI266" i="19"/>
  <c r="AI126" i="19" s="1"/>
  <c r="AI261" i="19"/>
  <c r="AI121" i="19" s="1"/>
  <c r="AJ210" i="19"/>
  <c r="AJ211" i="19"/>
  <c r="AJ8" i="19"/>
  <c r="AK7" i="19"/>
  <c r="AJ227" i="19"/>
  <c r="AJ232" i="19"/>
  <c r="AJ228" i="19"/>
  <c r="AJ233" i="19"/>
  <c r="AJ229" i="19"/>
  <c r="AJ252" i="19"/>
  <c r="AJ87" i="19"/>
  <c r="AJ88" i="19"/>
  <c r="AJ89" i="19"/>
  <c r="AJ231" i="19"/>
  <c r="AJ234" i="19"/>
  <c r="AJ230" i="19"/>
  <c r="AN212" i="19"/>
  <c r="AN214" i="19"/>
  <c r="AN213" i="19"/>
  <c r="AG64" i="19"/>
  <c r="AF65" i="19"/>
  <c r="AH200" i="19"/>
  <c r="AI92" i="19"/>
  <c r="AF58" i="19"/>
  <c r="AF59" i="19"/>
  <c r="AF60" i="19"/>
  <c r="AF57" i="19"/>
  <c r="AF56" i="19"/>
  <c r="AG70" i="18"/>
  <c r="AH321" i="18"/>
  <c r="AH181" i="18" s="1"/>
  <c r="AH316" i="18"/>
  <c r="AH176" i="18" s="1"/>
  <c r="AH303" i="18"/>
  <c r="AH163" i="18" s="1"/>
  <c r="AH298" i="18"/>
  <c r="AH158" i="18" s="1"/>
  <c r="AH310" i="18"/>
  <c r="AH170" i="18" s="1"/>
  <c r="AH304" i="18"/>
  <c r="AH164" i="18" s="1"/>
  <c r="AH320" i="18"/>
  <c r="AH180" i="18" s="1"/>
  <c r="AH311" i="18"/>
  <c r="AH171" i="18" s="1"/>
  <c r="AH294" i="18"/>
  <c r="AH154" i="18" s="1"/>
  <c r="AH287" i="18"/>
  <c r="AH147" i="18" s="1"/>
  <c r="AH315" i="18"/>
  <c r="AH175" i="18" s="1"/>
  <c r="AH286" i="18"/>
  <c r="AH146" i="18" s="1"/>
  <c r="AH299" i="18"/>
  <c r="AH159" i="18" s="1"/>
  <c r="AH282" i="18"/>
  <c r="AH142" i="18" s="1"/>
  <c r="AH277" i="18"/>
  <c r="AH137" i="18" s="1"/>
  <c r="AH281" i="18"/>
  <c r="AH141" i="18" s="1"/>
  <c r="AH276" i="18"/>
  <c r="AH136" i="18" s="1"/>
  <c r="AH293" i="18"/>
  <c r="AH153" i="18" s="1"/>
  <c r="AH264" i="18"/>
  <c r="AH124" i="18" s="1"/>
  <c r="AH269" i="18"/>
  <c r="AH129" i="18" s="1"/>
  <c r="AH265" i="18"/>
  <c r="AH125" i="18" s="1"/>
  <c r="AH259" i="18"/>
  <c r="AH119" i="18" s="1"/>
  <c r="AH270" i="18"/>
  <c r="AH130" i="18" s="1"/>
  <c r="AH260" i="18"/>
  <c r="AH120" i="18" s="1"/>
  <c r="AI210" i="18"/>
  <c r="AI211" i="18"/>
  <c r="AI8" i="18"/>
  <c r="AJ7" i="18"/>
  <c r="AI228" i="18"/>
  <c r="AI252" i="18"/>
  <c r="AI227" i="18"/>
  <c r="AI233" i="18"/>
  <c r="AI232" i="18"/>
  <c r="AI229" i="18"/>
  <c r="AI87" i="18"/>
  <c r="AI89" i="18"/>
  <c r="AI88" i="18"/>
  <c r="AI234" i="18"/>
  <c r="AI230" i="18"/>
  <c r="AI231" i="18"/>
  <c r="AN214" i="18"/>
  <c r="AN213" i="18"/>
  <c r="AN212" i="18"/>
  <c r="AH322" i="18"/>
  <c r="AH182" i="18" s="1"/>
  <c r="AH305" i="18"/>
  <c r="AH165" i="18" s="1"/>
  <c r="AH317" i="18"/>
  <c r="AH177" i="18" s="1"/>
  <c r="AH312" i="18"/>
  <c r="AH172" i="18" s="1"/>
  <c r="AH300" i="18"/>
  <c r="AH160" i="18" s="1"/>
  <c r="AH295" i="18"/>
  <c r="AH155" i="18" s="1"/>
  <c r="AH288" i="18"/>
  <c r="AH148" i="18" s="1"/>
  <c r="AH283" i="18"/>
  <c r="AH143" i="18" s="1"/>
  <c r="AH278" i="18"/>
  <c r="AH138" i="18" s="1"/>
  <c r="AH271" i="18"/>
  <c r="AH131" i="18" s="1"/>
  <c r="AH266" i="18"/>
  <c r="AH126" i="18" s="1"/>
  <c r="AH261" i="18"/>
  <c r="AH121" i="18" s="1"/>
  <c r="AH206" i="18"/>
  <c r="AI98" i="18"/>
  <c r="AH207" i="18"/>
  <c r="AI99" i="18"/>
  <c r="AH201" i="18"/>
  <c r="AI93" i="18"/>
  <c r="AG54" i="18"/>
  <c r="AG205" i="18"/>
  <c r="AH97" i="18"/>
  <c r="AH200" i="18"/>
  <c r="AI92" i="18"/>
  <c r="AH204" i="18"/>
  <c r="AI96" i="18"/>
  <c r="AG15" i="18"/>
  <c r="AF58" i="18"/>
  <c r="AF60" i="18"/>
  <c r="AF59" i="18"/>
  <c r="AF57" i="18"/>
  <c r="AF56" i="18"/>
  <c r="AG64" i="18"/>
  <c r="AF65" i="18"/>
  <c r="AH77" i="18"/>
  <c r="AH76" i="18"/>
  <c r="AH75" i="18"/>
  <c r="AP84" i="18"/>
  <c r="AO46" i="18"/>
  <c r="AO49" i="18"/>
  <c r="AO45" i="18"/>
  <c r="AH319" i="18"/>
  <c r="AH179" i="18" s="1"/>
  <c r="AH302" i="18"/>
  <c r="AH162" i="18" s="1"/>
  <c r="AH314" i="18"/>
  <c r="AH174" i="18" s="1"/>
  <c r="AH309" i="18"/>
  <c r="AH169" i="18" s="1"/>
  <c r="AH297" i="18"/>
  <c r="AH157" i="18" s="1"/>
  <c r="AH285" i="18"/>
  <c r="AH145" i="18" s="1"/>
  <c r="AH275" i="18"/>
  <c r="AH135" i="18" s="1"/>
  <c r="AH280" i="18"/>
  <c r="AH140" i="18" s="1"/>
  <c r="AH292" i="18"/>
  <c r="AH152" i="18" s="1"/>
  <c r="AH263" i="18"/>
  <c r="AH123" i="18" s="1"/>
  <c r="AH258" i="18"/>
  <c r="AH118" i="18" s="1"/>
  <c r="AH268" i="18"/>
  <c r="AH128" i="18" s="1"/>
  <c r="AH202" i="18"/>
  <c r="AI94" i="18"/>
  <c r="AH203" i="18"/>
  <c r="AI95" i="18"/>
  <c r="AH216" i="18"/>
  <c r="AH224" i="18" s="1"/>
  <c r="AH67" i="18"/>
  <c r="AH68" i="18" s="1"/>
  <c r="AH69" i="18" s="1"/>
  <c r="AH39" i="18"/>
  <c r="AH26" i="18" s="1"/>
  <c r="AH62" i="18"/>
  <c r="AH63" i="18" s="1"/>
  <c r="AH52" i="18"/>
  <c r="AH53" i="18" s="1"/>
  <c r="AI36" i="18"/>
  <c r="H26" i="16"/>
  <c r="H24" i="16"/>
  <c r="I39" i="16"/>
  <c r="AA230" i="16"/>
  <c r="AA258" i="16"/>
  <c r="AA118" i="16" s="1"/>
  <c r="AA263" i="16"/>
  <c r="AA123" i="16" s="1"/>
  <c r="AA268" i="16"/>
  <c r="AA128" i="16" s="1"/>
  <c r="AA261" i="16"/>
  <c r="AA121" i="16" s="1"/>
  <c r="AA266" i="16"/>
  <c r="AA126" i="16" s="1"/>
  <c r="AA271" i="16"/>
  <c r="AA131" i="16" s="1"/>
  <c r="AA260" i="16"/>
  <c r="AA120" i="16" s="1"/>
  <c r="AA265" i="16"/>
  <c r="AA125" i="16" s="1"/>
  <c r="AA270" i="16"/>
  <c r="AA130" i="16" s="1"/>
  <c r="AA259" i="16"/>
  <c r="AA119" i="16" s="1"/>
  <c r="AA264" i="16"/>
  <c r="AA124" i="16" s="1"/>
  <c r="AA269" i="16"/>
  <c r="AA129" i="16" s="1"/>
  <c r="AC83" i="16"/>
  <c r="AB45" i="16"/>
  <c r="AB49" i="16"/>
  <c r="AB46" i="16"/>
  <c r="AB231" i="16" s="1"/>
  <c r="AC84" i="16"/>
  <c r="AA234" i="16"/>
  <c r="AA213" i="16"/>
  <c r="AA214" i="16"/>
  <c r="AA212" i="16"/>
  <c r="H295" i="16"/>
  <c r="H155" i="16" s="1"/>
  <c r="H300" i="16"/>
  <c r="H160" i="16" s="1"/>
  <c r="H305" i="16"/>
  <c r="H165" i="16" s="1"/>
  <c r="H312" i="16"/>
  <c r="H172" i="16" s="1"/>
  <c r="H317" i="16"/>
  <c r="H177" i="16" s="1"/>
  <c r="H322" i="16"/>
  <c r="H182" i="16" s="1"/>
  <c r="H288" i="16"/>
  <c r="H148" i="16" s="1"/>
  <c r="H283" i="16"/>
  <c r="H143" i="16" s="1"/>
  <c r="H278" i="16"/>
  <c r="H138" i="16" s="1"/>
  <c r="H266" i="16"/>
  <c r="H126" i="16" s="1"/>
  <c r="H271" i="16"/>
  <c r="H131" i="16" s="1"/>
  <c r="H261" i="16"/>
  <c r="H121" i="16" s="1"/>
  <c r="H293" i="16"/>
  <c r="H298" i="16"/>
  <c r="H158" i="16" s="1"/>
  <c r="H303" i="16"/>
  <c r="H163" i="16" s="1"/>
  <c r="H310" i="16"/>
  <c r="H170" i="16" s="1"/>
  <c r="H315" i="16"/>
  <c r="H175" i="16" s="1"/>
  <c r="H320" i="16"/>
  <c r="H180" i="16" s="1"/>
  <c r="H277" i="16"/>
  <c r="H137" i="16" s="1"/>
  <c r="H286" i="16"/>
  <c r="H146" i="16" s="1"/>
  <c r="H281" i="16"/>
  <c r="H141" i="16" s="1"/>
  <c r="H282" i="16"/>
  <c r="H142" i="16" s="1"/>
  <c r="H265" i="16"/>
  <c r="H125" i="16" s="1"/>
  <c r="H294" i="16"/>
  <c r="H154" i="16" s="1"/>
  <c r="H269" i="16"/>
  <c r="H129" i="16" s="1"/>
  <c r="H259" i="16"/>
  <c r="H119" i="16" s="1"/>
  <c r="H299" i="16"/>
  <c r="H159" i="16" s="1"/>
  <c r="H304" i="16"/>
  <c r="H287" i="16"/>
  <c r="H147" i="16" s="1"/>
  <c r="H270" i="16"/>
  <c r="H130" i="16" s="1"/>
  <c r="H260" i="16"/>
  <c r="H120" i="16" s="1"/>
  <c r="H311" i="16"/>
  <c r="H171" i="16" s="1"/>
  <c r="H321" i="16"/>
  <c r="H181" i="16" s="1"/>
  <c r="H276" i="16"/>
  <c r="H136" i="16" s="1"/>
  <c r="H316" i="16"/>
  <c r="H176" i="16" s="1"/>
  <c r="H264" i="16"/>
  <c r="H124" i="16" s="1"/>
  <c r="H275" i="16"/>
  <c r="H135" i="16" s="1"/>
  <c r="H292" i="16"/>
  <c r="H152" i="16" s="1"/>
  <c r="H297" i="16"/>
  <c r="H157" i="16" s="1"/>
  <c r="H302" i="16"/>
  <c r="H162" i="16" s="1"/>
  <c r="H309" i="16"/>
  <c r="H169" i="16" s="1"/>
  <c r="H314" i="16"/>
  <c r="H174" i="16" s="1"/>
  <c r="H319" i="16"/>
  <c r="H179" i="16" s="1"/>
  <c r="H285" i="16"/>
  <c r="H145" i="16" s="1"/>
  <c r="H280" i="16"/>
  <c r="H140" i="16" s="1"/>
  <c r="H268" i="16"/>
  <c r="H128" i="16" s="1"/>
  <c r="H258" i="16"/>
  <c r="H118" i="16" s="1"/>
  <c r="H263" i="16"/>
  <c r="H123" i="16" s="1"/>
  <c r="I87" i="3"/>
  <c r="I79" i="3"/>
  <c r="I80" i="3"/>
  <c r="I81" i="3"/>
  <c r="I84" i="3"/>
  <c r="I85" i="3"/>
  <c r="I83" i="3"/>
  <c r="I78" i="3"/>
  <c r="I82" i="3"/>
  <c r="I86" i="3"/>
  <c r="J77" i="3"/>
  <c r="L91" i="3"/>
  <c r="K97" i="3"/>
  <c r="I200" i="16"/>
  <c r="H77" i="16"/>
  <c r="H75" i="16"/>
  <c r="H76" i="16"/>
  <c r="I202" i="16"/>
  <c r="I206" i="16"/>
  <c r="I210" i="16"/>
  <c r="I56" i="16" s="1"/>
  <c r="I211" i="16"/>
  <c r="I57" i="16" s="1"/>
  <c r="I89" i="16"/>
  <c r="I87" i="16"/>
  <c r="I88" i="16"/>
  <c r="I8" i="16"/>
  <c r="J7" i="16"/>
  <c r="I252" i="16"/>
  <c r="H70" i="16"/>
  <c r="I69" i="16"/>
  <c r="I59" i="16"/>
  <c r="I58" i="16"/>
  <c r="I60" i="16"/>
  <c r="J204" i="16"/>
  <c r="I207" i="16"/>
  <c r="I203" i="16"/>
  <c r="I205" i="16"/>
  <c r="I201" i="16"/>
  <c r="H64" i="16"/>
  <c r="G65" i="16"/>
  <c r="H164" i="16"/>
  <c r="H153" i="16"/>
  <c r="J54" i="16"/>
  <c r="K53" i="16"/>
  <c r="AI99" i="16" l="1"/>
  <c r="AH207" i="16"/>
  <c r="AH204" i="16"/>
  <c r="AI96" i="16"/>
  <c r="AI62" i="16"/>
  <c r="AI63" i="16" s="1"/>
  <c r="AI52" i="16"/>
  <c r="AJ36" i="16"/>
  <c r="AI216" i="16"/>
  <c r="AI224" i="16" s="1"/>
  <c r="AI67" i="16"/>
  <c r="AI68" i="16" s="1"/>
  <c r="AI94" i="16"/>
  <c r="AH202" i="16"/>
  <c r="AI99" i="19"/>
  <c r="AH70" i="19"/>
  <c r="AH54" i="19"/>
  <c r="AJ321" i="19"/>
  <c r="AJ181" i="19" s="1"/>
  <c r="AJ316" i="19"/>
  <c r="AJ176" i="19" s="1"/>
  <c r="AJ311" i="19"/>
  <c r="AJ171" i="19" s="1"/>
  <c r="AJ320" i="19"/>
  <c r="AJ180" i="19" s="1"/>
  <c r="AJ315" i="19"/>
  <c r="AJ175" i="19" s="1"/>
  <c r="AJ310" i="19"/>
  <c r="AJ170" i="19" s="1"/>
  <c r="AJ304" i="19"/>
  <c r="AJ164" i="19" s="1"/>
  <c r="AJ299" i="19"/>
  <c r="AJ159" i="19" s="1"/>
  <c r="AJ294" i="19"/>
  <c r="AJ154" i="19" s="1"/>
  <c r="AJ303" i="19"/>
  <c r="AJ163" i="19" s="1"/>
  <c r="AJ298" i="19"/>
  <c r="AJ158" i="19" s="1"/>
  <c r="AJ293" i="19"/>
  <c r="AJ153" i="19" s="1"/>
  <c r="AJ287" i="19"/>
  <c r="AJ147" i="19" s="1"/>
  <c r="AJ282" i="19"/>
  <c r="AJ142" i="19" s="1"/>
  <c r="AJ286" i="19"/>
  <c r="AJ146" i="19" s="1"/>
  <c r="AJ281" i="19"/>
  <c r="AJ141" i="19" s="1"/>
  <c r="AJ276" i="19"/>
  <c r="AJ136" i="19" s="1"/>
  <c r="AJ269" i="19"/>
  <c r="AJ129" i="19" s="1"/>
  <c r="AJ264" i="19"/>
  <c r="AJ124" i="19" s="1"/>
  <c r="AJ277" i="19"/>
  <c r="AJ137" i="19" s="1"/>
  <c r="AJ260" i="19"/>
  <c r="AJ120" i="19" s="1"/>
  <c r="AJ259" i="19"/>
  <c r="AJ119" i="19" s="1"/>
  <c r="AJ270" i="19"/>
  <c r="AJ130" i="19" s="1"/>
  <c r="AJ265" i="19"/>
  <c r="AJ125" i="19" s="1"/>
  <c r="AI203" i="19"/>
  <c r="AJ95" i="19"/>
  <c r="AI207" i="19"/>
  <c r="AJ99" i="19"/>
  <c r="AJ76" i="19"/>
  <c r="AJ75" i="19"/>
  <c r="AJ77" i="19"/>
  <c r="AI204" i="19"/>
  <c r="AH205" i="19"/>
  <c r="AH15" i="19" s="1"/>
  <c r="AI97" i="19"/>
  <c r="AJ319" i="19"/>
  <c r="AJ179" i="19" s="1"/>
  <c r="AJ302" i="19"/>
  <c r="AJ162" i="19" s="1"/>
  <c r="AJ297" i="19"/>
  <c r="AJ157" i="19" s="1"/>
  <c r="AJ292" i="19"/>
  <c r="AJ152" i="19" s="1"/>
  <c r="AJ314" i="19"/>
  <c r="AJ174" i="19" s="1"/>
  <c r="AJ309" i="19"/>
  <c r="AJ169" i="19" s="1"/>
  <c r="AJ285" i="19"/>
  <c r="AJ145" i="19" s="1"/>
  <c r="AJ280" i="19"/>
  <c r="AJ140" i="19" s="1"/>
  <c r="AJ275" i="19"/>
  <c r="AJ135" i="19" s="1"/>
  <c r="AJ263" i="19"/>
  <c r="AJ123" i="19" s="1"/>
  <c r="AJ268" i="19"/>
  <c r="AJ128" i="19" s="1"/>
  <c r="AJ258" i="19"/>
  <c r="AJ118" i="19" s="1"/>
  <c r="AI216" i="19"/>
  <c r="AI224" i="19" s="1"/>
  <c r="AI67" i="19"/>
  <c r="AI68" i="19" s="1"/>
  <c r="AI69" i="19" s="1"/>
  <c r="AI62" i="19"/>
  <c r="AI63" i="19" s="1"/>
  <c r="AI52" i="19"/>
  <c r="AI53" i="19" s="1"/>
  <c r="AI39" i="19"/>
  <c r="AI24" i="19" s="1"/>
  <c r="AJ36" i="19"/>
  <c r="AJ96" i="19" s="1"/>
  <c r="AO213" i="19"/>
  <c r="AO212" i="19"/>
  <c r="AO214" i="19"/>
  <c r="AG65" i="19"/>
  <c r="AH64" i="19"/>
  <c r="AI200" i="19"/>
  <c r="AJ92" i="19"/>
  <c r="AI206" i="19"/>
  <c r="AJ98" i="19"/>
  <c r="AI202" i="19"/>
  <c r="AJ94" i="19"/>
  <c r="AK211" i="19"/>
  <c r="AK210" i="19"/>
  <c r="AK8" i="19"/>
  <c r="AL7" i="19"/>
  <c r="AK228" i="19"/>
  <c r="AK229" i="19"/>
  <c r="AK227" i="19"/>
  <c r="AK233" i="19"/>
  <c r="AK252" i="19"/>
  <c r="AK232" i="19"/>
  <c r="AK87" i="19"/>
  <c r="AK88" i="19"/>
  <c r="AK89" i="19"/>
  <c r="AK234" i="19"/>
  <c r="AK230" i="19"/>
  <c r="AK231" i="19"/>
  <c r="AQ84" i="19"/>
  <c r="AP46" i="19"/>
  <c r="AP49" i="19"/>
  <c r="AP45" i="19"/>
  <c r="AJ305" i="19"/>
  <c r="AJ165" i="19" s="1"/>
  <c r="AJ300" i="19"/>
  <c r="AJ160" i="19" s="1"/>
  <c r="AJ295" i="19"/>
  <c r="AJ155" i="19" s="1"/>
  <c r="AJ322" i="19"/>
  <c r="AJ182" i="19" s="1"/>
  <c r="AJ317" i="19"/>
  <c r="AJ177" i="19" s="1"/>
  <c r="AJ288" i="19"/>
  <c r="AJ148" i="19" s="1"/>
  <c r="AJ312" i="19"/>
  <c r="AJ172" i="19" s="1"/>
  <c r="AJ283" i="19"/>
  <c r="AJ143" i="19" s="1"/>
  <c r="AJ271" i="19"/>
  <c r="AJ131" i="19" s="1"/>
  <c r="AJ266" i="19"/>
  <c r="AJ126" i="19" s="1"/>
  <c r="AJ278" i="19"/>
  <c r="AJ138" i="19" s="1"/>
  <c r="AJ261" i="19"/>
  <c r="AJ121" i="19" s="1"/>
  <c r="AI201" i="19"/>
  <c r="AJ93" i="19"/>
  <c r="AG60" i="19"/>
  <c r="AG58" i="19"/>
  <c r="AG59" i="19"/>
  <c r="AG57" i="19"/>
  <c r="AG56" i="19"/>
  <c r="AH70" i="18"/>
  <c r="AH54" i="18"/>
  <c r="AH15" i="18"/>
  <c r="AI204" i="18"/>
  <c r="AJ96" i="18"/>
  <c r="AI206" i="18"/>
  <c r="AJ98" i="18"/>
  <c r="AI322" i="18"/>
  <c r="AI182" i="18" s="1"/>
  <c r="AI317" i="18"/>
  <c r="AI177" i="18" s="1"/>
  <c r="AI305" i="18"/>
  <c r="AI165" i="18" s="1"/>
  <c r="AI300" i="18"/>
  <c r="AI160" i="18" s="1"/>
  <c r="AI312" i="18"/>
  <c r="AI172" i="18" s="1"/>
  <c r="AI295" i="18"/>
  <c r="AI155" i="18" s="1"/>
  <c r="AI288" i="18"/>
  <c r="AI148" i="18" s="1"/>
  <c r="AI283" i="18"/>
  <c r="AI143" i="18" s="1"/>
  <c r="AI278" i="18"/>
  <c r="AI138" i="18" s="1"/>
  <c r="AI271" i="18"/>
  <c r="AI131" i="18" s="1"/>
  <c r="AI266" i="18"/>
  <c r="AI126" i="18" s="1"/>
  <c r="AI261" i="18"/>
  <c r="AI121" i="18" s="1"/>
  <c r="AG60" i="18"/>
  <c r="AG58" i="18"/>
  <c r="AG59" i="18"/>
  <c r="AG57" i="18"/>
  <c r="AG56" i="18"/>
  <c r="AH24" i="18"/>
  <c r="AI203" i="18"/>
  <c r="AJ95" i="18"/>
  <c r="AH64" i="18"/>
  <c r="AG65" i="18"/>
  <c r="AI319" i="18"/>
  <c r="AI179" i="18" s="1"/>
  <c r="AI314" i="18"/>
  <c r="AI174" i="18" s="1"/>
  <c r="AI309" i="18"/>
  <c r="AI169" i="18" s="1"/>
  <c r="AI302" i="18"/>
  <c r="AI162" i="18" s="1"/>
  <c r="AI297" i="18"/>
  <c r="AI157" i="18" s="1"/>
  <c r="AI292" i="18"/>
  <c r="AI152" i="18" s="1"/>
  <c r="AI275" i="18"/>
  <c r="AI135" i="18" s="1"/>
  <c r="AI285" i="18"/>
  <c r="AI145" i="18" s="1"/>
  <c r="AI263" i="18"/>
  <c r="AI123" i="18" s="1"/>
  <c r="AI258" i="18"/>
  <c r="AI118" i="18" s="1"/>
  <c r="AI280" i="18"/>
  <c r="AI140" i="18" s="1"/>
  <c r="AI268" i="18"/>
  <c r="AI128" i="18" s="1"/>
  <c r="AI216" i="18"/>
  <c r="AI224" i="18" s="1"/>
  <c r="AJ36" i="18"/>
  <c r="AI67" i="18"/>
  <c r="AI68" i="18" s="1"/>
  <c r="AI69" i="18" s="1"/>
  <c r="AI62" i="18"/>
  <c r="AI63" i="18" s="1"/>
  <c r="AI52" i="18"/>
  <c r="AI53" i="18" s="1"/>
  <c r="AI39" i="18"/>
  <c r="AI26" i="18" s="1"/>
  <c r="AO214" i="18"/>
  <c r="AO213" i="18"/>
  <c r="AO212" i="18"/>
  <c r="AI200" i="18"/>
  <c r="AJ92" i="18"/>
  <c r="AI201" i="18"/>
  <c r="AJ93" i="18"/>
  <c r="AI202" i="18"/>
  <c r="AJ94" i="18"/>
  <c r="AQ84" i="18"/>
  <c r="AP49" i="18"/>
  <c r="AP45" i="18"/>
  <c r="AP46" i="18"/>
  <c r="AH205" i="18"/>
  <c r="AI97" i="18"/>
  <c r="AI207" i="18"/>
  <c r="AJ99" i="18"/>
  <c r="AI77" i="18"/>
  <c r="AI76" i="18"/>
  <c r="AI75" i="18"/>
  <c r="AJ211" i="18"/>
  <c r="AJ210" i="18"/>
  <c r="AJ8" i="18"/>
  <c r="AK7" i="18"/>
  <c r="AJ233" i="18"/>
  <c r="AJ228" i="18"/>
  <c r="AJ232" i="18"/>
  <c r="AJ252" i="18"/>
  <c r="AJ229" i="18"/>
  <c r="AJ227" i="18"/>
  <c r="AJ87" i="18"/>
  <c r="AJ88" i="18"/>
  <c r="AJ89" i="18"/>
  <c r="AJ230" i="18"/>
  <c r="AJ234" i="18"/>
  <c r="AJ231" i="18"/>
  <c r="AI321" i="18"/>
  <c r="AI181" i="18" s="1"/>
  <c r="AI316" i="18"/>
  <c r="AI176" i="18" s="1"/>
  <c r="AI311" i="18"/>
  <c r="AI171" i="18" s="1"/>
  <c r="AI304" i="18"/>
  <c r="AI164" i="18" s="1"/>
  <c r="AI303" i="18"/>
  <c r="AI163" i="18" s="1"/>
  <c r="AI298" i="18"/>
  <c r="AI158" i="18" s="1"/>
  <c r="AI310" i="18"/>
  <c r="AI170" i="18" s="1"/>
  <c r="AI320" i="18"/>
  <c r="AI180" i="18" s="1"/>
  <c r="AI315" i="18"/>
  <c r="AI175" i="18" s="1"/>
  <c r="AI293" i="18"/>
  <c r="AI153" i="18" s="1"/>
  <c r="AI286" i="18"/>
  <c r="AI146" i="18" s="1"/>
  <c r="AI299" i="18"/>
  <c r="AI159" i="18" s="1"/>
  <c r="AI287" i="18"/>
  <c r="AI147" i="18" s="1"/>
  <c r="AI294" i="18"/>
  <c r="AI154" i="18" s="1"/>
  <c r="AI276" i="18"/>
  <c r="AI136" i="18" s="1"/>
  <c r="AI282" i="18"/>
  <c r="AI142" i="18" s="1"/>
  <c r="AI270" i="18"/>
  <c r="AI130" i="18" s="1"/>
  <c r="AI265" i="18"/>
  <c r="AI125" i="18" s="1"/>
  <c r="AI281" i="18"/>
  <c r="AI141" i="18" s="1"/>
  <c r="AI259" i="18"/>
  <c r="AI119" i="18" s="1"/>
  <c r="AI277" i="18"/>
  <c r="AI137" i="18" s="1"/>
  <c r="AI269" i="18"/>
  <c r="AI129" i="18" s="1"/>
  <c r="AI264" i="18"/>
  <c r="AI124" i="18" s="1"/>
  <c r="AI260" i="18"/>
  <c r="AI120" i="18" s="1"/>
  <c r="I26" i="16"/>
  <c r="I24" i="16"/>
  <c r="J39" i="16"/>
  <c r="AC49" i="16"/>
  <c r="AD84" i="16"/>
  <c r="AC46" i="16"/>
  <c r="AC231" i="16" s="1"/>
  <c r="AC45" i="16"/>
  <c r="AB234" i="16"/>
  <c r="AB214" i="16"/>
  <c r="AB213" i="16"/>
  <c r="AB212" i="16"/>
  <c r="AD83" i="16"/>
  <c r="AB230" i="16"/>
  <c r="AB259" i="16"/>
  <c r="AB119" i="16" s="1"/>
  <c r="AB264" i="16"/>
  <c r="AB124" i="16" s="1"/>
  <c r="AB269" i="16"/>
  <c r="AB129" i="16" s="1"/>
  <c r="AB258" i="16"/>
  <c r="AB118" i="16" s="1"/>
  <c r="AB263" i="16"/>
  <c r="AB123" i="16" s="1"/>
  <c r="AB268" i="16"/>
  <c r="AB128" i="16" s="1"/>
  <c r="AB261" i="16"/>
  <c r="AB121" i="16" s="1"/>
  <c r="AB266" i="16"/>
  <c r="AB126" i="16" s="1"/>
  <c r="AB271" i="16"/>
  <c r="AB131" i="16" s="1"/>
  <c r="AB260" i="16"/>
  <c r="AB120" i="16" s="1"/>
  <c r="AB265" i="16"/>
  <c r="AB125" i="16" s="1"/>
  <c r="AB270" i="16"/>
  <c r="AB130" i="16" s="1"/>
  <c r="I295" i="16"/>
  <c r="I155" i="16" s="1"/>
  <c r="I300" i="16"/>
  <c r="I160" i="16" s="1"/>
  <c r="I305" i="16"/>
  <c r="I165" i="16" s="1"/>
  <c r="I312" i="16"/>
  <c r="I172" i="16" s="1"/>
  <c r="I317" i="16"/>
  <c r="I177" i="16" s="1"/>
  <c r="I322" i="16"/>
  <c r="I182" i="16" s="1"/>
  <c r="I271" i="16"/>
  <c r="I131" i="16" s="1"/>
  <c r="I288" i="16"/>
  <c r="I148" i="16" s="1"/>
  <c r="I278" i="16"/>
  <c r="I138" i="16" s="1"/>
  <c r="I261" i="16"/>
  <c r="I121" i="16" s="1"/>
  <c r="I283" i="16"/>
  <c r="I143" i="16" s="1"/>
  <c r="I266" i="16"/>
  <c r="I126" i="16" s="1"/>
  <c r="I294" i="16"/>
  <c r="I154" i="16" s="1"/>
  <c r="I299" i="16"/>
  <c r="I159" i="16" s="1"/>
  <c r="I304" i="16"/>
  <c r="I164" i="16" s="1"/>
  <c r="I311" i="16"/>
  <c r="I171" i="16" s="1"/>
  <c r="I316" i="16"/>
  <c r="I176" i="16" s="1"/>
  <c r="I287" i="16"/>
  <c r="I147" i="16" s="1"/>
  <c r="I282" i="16"/>
  <c r="I142" i="16" s="1"/>
  <c r="I276" i="16"/>
  <c r="I136" i="16" s="1"/>
  <c r="I293" i="16"/>
  <c r="I153" i="16" s="1"/>
  <c r="I298" i="16"/>
  <c r="I158" i="16" s="1"/>
  <c r="I303" i="16"/>
  <c r="I163" i="16" s="1"/>
  <c r="I310" i="16"/>
  <c r="I170" i="16" s="1"/>
  <c r="I315" i="16"/>
  <c r="I175" i="16" s="1"/>
  <c r="I320" i="16"/>
  <c r="I180" i="16" s="1"/>
  <c r="I277" i="16"/>
  <c r="I137" i="16" s="1"/>
  <c r="I264" i="16"/>
  <c r="I124" i="16" s="1"/>
  <c r="I281" i="16"/>
  <c r="I141" i="16" s="1"/>
  <c r="I265" i="16"/>
  <c r="I125" i="16" s="1"/>
  <c r="I269" i="16"/>
  <c r="I129" i="16" s="1"/>
  <c r="I286" i="16"/>
  <c r="I146" i="16" s="1"/>
  <c r="I270" i="16"/>
  <c r="I130" i="16" s="1"/>
  <c r="I260" i="16"/>
  <c r="I120" i="16" s="1"/>
  <c r="I321" i="16"/>
  <c r="I181" i="16" s="1"/>
  <c r="I259" i="16"/>
  <c r="I119" i="16" s="1"/>
  <c r="I275" i="16"/>
  <c r="I135" i="16" s="1"/>
  <c r="I292" i="16"/>
  <c r="I152" i="16" s="1"/>
  <c r="I297" i="16"/>
  <c r="I157" i="16" s="1"/>
  <c r="I302" i="16"/>
  <c r="I162" i="16" s="1"/>
  <c r="I309" i="16"/>
  <c r="I169" i="16" s="1"/>
  <c r="I314" i="16"/>
  <c r="I174" i="16" s="1"/>
  <c r="I319" i="16"/>
  <c r="I179" i="16" s="1"/>
  <c r="I285" i="16"/>
  <c r="I145" i="16" s="1"/>
  <c r="I280" i="16"/>
  <c r="I140" i="16" s="1"/>
  <c r="I268" i="16"/>
  <c r="I128" i="16" s="1"/>
  <c r="I258" i="16"/>
  <c r="I118" i="16" s="1"/>
  <c r="I263" i="16"/>
  <c r="I123" i="16" s="1"/>
  <c r="J86" i="3"/>
  <c r="J83" i="3"/>
  <c r="J82" i="3"/>
  <c r="J87" i="3"/>
  <c r="J79" i="3"/>
  <c r="J85" i="3"/>
  <c r="J81" i="3"/>
  <c r="J84" i="3"/>
  <c r="J80" i="3"/>
  <c r="J78" i="3"/>
  <c r="K77" i="3"/>
  <c r="L97" i="3"/>
  <c r="M91" i="3"/>
  <c r="I77" i="16"/>
  <c r="I76" i="16"/>
  <c r="I75" i="16"/>
  <c r="H65" i="16"/>
  <c r="I64" i="16"/>
  <c r="K204" i="16"/>
  <c r="J210" i="16"/>
  <c r="J56" i="16" s="1"/>
  <c r="J211" i="16"/>
  <c r="J57" i="16" s="1"/>
  <c r="J89" i="16"/>
  <c r="J8" i="16"/>
  <c r="J88" i="16"/>
  <c r="K87" i="16"/>
  <c r="J87" i="16"/>
  <c r="K7" i="16"/>
  <c r="J252" i="16"/>
  <c r="J200" i="16"/>
  <c r="J201" i="16"/>
  <c r="J203" i="16"/>
  <c r="J202" i="16"/>
  <c r="J205" i="16"/>
  <c r="J206" i="16"/>
  <c r="J207" i="16"/>
  <c r="L53" i="16"/>
  <c r="J69" i="16"/>
  <c r="I70" i="16"/>
  <c r="J59" i="16"/>
  <c r="J58" i="16"/>
  <c r="J60" i="16"/>
  <c r="AJ62" i="16" l="1"/>
  <c r="AJ63" i="16" s="1"/>
  <c r="AJ52" i="16"/>
  <c r="AK36" i="16"/>
  <c r="AJ216" i="16"/>
  <c r="AJ224" i="16" s="1"/>
  <c r="AJ67" i="16"/>
  <c r="AJ68" i="16" s="1"/>
  <c r="AI204" i="16"/>
  <c r="AJ96" i="16"/>
  <c r="AJ94" i="16"/>
  <c r="AI202" i="16"/>
  <c r="AJ99" i="16"/>
  <c r="AI207" i="16"/>
  <c r="AI26" i="19"/>
  <c r="AI54" i="19"/>
  <c r="AI70" i="19"/>
  <c r="AJ204" i="19"/>
  <c r="AJ202" i="19"/>
  <c r="AH65" i="19"/>
  <c r="AI64" i="19"/>
  <c r="AJ216" i="19"/>
  <c r="AJ224" i="19" s="1"/>
  <c r="AJ67" i="19"/>
  <c r="AJ68" i="19" s="1"/>
  <c r="AJ69" i="19" s="1"/>
  <c r="AJ62" i="19"/>
  <c r="AJ52" i="19"/>
  <c r="AJ53" i="19" s="1"/>
  <c r="AK36" i="19"/>
  <c r="AK96" i="19" s="1"/>
  <c r="AJ39" i="19"/>
  <c r="AJ24" i="19" s="1"/>
  <c r="AK319" i="19"/>
  <c r="AK179" i="19" s="1"/>
  <c r="AK314" i="19"/>
  <c r="AK174" i="19" s="1"/>
  <c r="AK309" i="19"/>
  <c r="AK169" i="19" s="1"/>
  <c r="AK297" i="19"/>
  <c r="AK157" i="19" s="1"/>
  <c r="AK302" i="19"/>
  <c r="AK162" i="19" s="1"/>
  <c r="AK292" i="19"/>
  <c r="AK152" i="19" s="1"/>
  <c r="AK285" i="19"/>
  <c r="AK145" i="19" s="1"/>
  <c r="AK275" i="19"/>
  <c r="AK135" i="19" s="1"/>
  <c r="AK268" i="19"/>
  <c r="AK128" i="19" s="1"/>
  <c r="AK263" i="19"/>
  <c r="AK123" i="19" s="1"/>
  <c r="AK280" i="19"/>
  <c r="AK140" i="19" s="1"/>
  <c r="AK258" i="19"/>
  <c r="AK118" i="19" s="1"/>
  <c r="AJ206" i="19"/>
  <c r="AK98" i="19"/>
  <c r="AH59" i="19"/>
  <c r="AH60" i="19"/>
  <c r="AH58" i="19"/>
  <c r="AH57" i="19"/>
  <c r="AH56" i="19"/>
  <c r="AP212" i="19"/>
  <c r="AP214" i="19"/>
  <c r="AP213" i="19"/>
  <c r="AK322" i="19"/>
  <c r="AK182" i="19" s="1"/>
  <c r="AK317" i="19"/>
  <c r="AK177" i="19" s="1"/>
  <c r="AK312" i="19"/>
  <c r="AK172" i="19" s="1"/>
  <c r="AK305" i="19"/>
  <c r="AK165" i="19" s="1"/>
  <c r="AK300" i="19"/>
  <c r="AK160" i="19" s="1"/>
  <c r="AK295" i="19"/>
  <c r="AK155" i="19" s="1"/>
  <c r="AK283" i="19"/>
  <c r="AK143" i="19" s="1"/>
  <c r="AK271" i="19"/>
  <c r="AK131" i="19" s="1"/>
  <c r="AK266" i="19"/>
  <c r="AK126" i="19" s="1"/>
  <c r="AK288" i="19"/>
  <c r="AK148" i="19" s="1"/>
  <c r="AK261" i="19"/>
  <c r="AK121" i="19" s="1"/>
  <c r="AK278" i="19"/>
  <c r="AK138" i="19" s="1"/>
  <c r="AL211" i="19"/>
  <c r="AL210" i="19"/>
  <c r="AM7" i="19"/>
  <c r="AL8" i="19"/>
  <c r="AL228" i="19"/>
  <c r="AL252" i="19"/>
  <c r="AL229" i="19"/>
  <c r="AL227" i="19"/>
  <c r="AL233" i="19"/>
  <c r="AL232" i="19"/>
  <c r="AL87" i="19"/>
  <c r="AL88" i="19"/>
  <c r="AL89" i="19"/>
  <c r="AL234" i="19"/>
  <c r="AL230" i="19"/>
  <c r="AL231" i="19"/>
  <c r="AK321" i="19"/>
  <c r="AK181" i="19" s="1"/>
  <c r="AK316" i="19"/>
  <c r="AK176" i="19" s="1"/>
  <c r="AK311" i="19"/>
  <c r="AK171" i="19" s="1"/>
  <c r="AK320" i="19"/>
  <c r="AK180" i="19" s="1"/>
  <c r="AK315" i="19"/>
  <c r="AK175" i="19" s="1"/>
  <c r="AK310" i="19"/>
  <c r="AK170" i="19" s="1"/>
  <c r="AK304" i="19"/>
  <c r="AK164" i="19" s="1"/>
  <c r="AK299" i="19"/>
  <c r="AK159" i="19" s="1"/>
  <c r="AK294" i="19"/>
  <c r="AK154" i="19" s="1"/>
  <c r="AK293" i="19"/>
  <c r="AK153" i="19" s="1"/>
  <c r="AK287" i="19"/>
  <c r="AK147" i="19" s="1"/>
  <c r="AK282" i="19"/>
  <c r="AK142" i="19" s="1"/>
  <c r="AK303" i="19"/>
  <c r="AK163" i="19" s="1"/>
  <c r="AK286" i="19"/>
  <c r="AK146" i="19" s="1"/>
  <c r="AK281" i="19"/>
  <c r="AK141" i="19" s="1"/>
  <c r="AK276" i="19"/>
  <c r="AK136" i="19" s="1"/>
  <c r="AK298" i="19"/>
  <c r="AK158" i="19" s="1"/>
  <c r="AK270" i="19"/>
  <c r="AK130" i="19" s="1"/>
  <c r="AK265" i="19"/>
  <c r="AK125" i="19" s="1"/>
  <c r="AK269" i="19"/>
  <c r="AK129" i="19" s="1"/>
  <c r="AK264" i="19"/>
  <c r="AK124" i="19" s="1"/>
  <c r="AK277" i="19"/>
  <c r="AK137" i="19" s="1"/>
  <c r="AK260" i="19"/>
  <c r="AK120" i="19" s="1"/>
  <c r="AK259" i="19"/>
  <c r="AK119" i="19" s="1"/>
  <c r="AJ201" i="19"/>
  <c r="AK93" i="19"/>
  <c r="AJ207" i="19"/>
  <c r="AK99" i="19"/>
  <c r="AR84" i="19"/>
  <c r="AQ46" i="19"/>
  <c r="AQ49" i="19"/>
  <c r="AQ45" i="19"/>
  <c r="AK77" i="19"/>
  <c r="AK75" i="19"/>
  <c r="AK76" i="19"/>
  <c r="AJ200" i="19"/>
  <c r="AK92" i="19"/>
  <c r="AI205" i="19"/>
  <c r="AI15" i="19" s="1"/>
  <c r="AJ97" i="19"/>
  <c r="AJ203" i="19"/>
  <c r="AK95" i="19"/>
  <c r="AJ63" i="19"/>
  <c r="AI54" i="18"/>
  <c r="AI70" i="18"/>
  <c r="AJ302" i="18"/>
  <c r="AJ162" i="18" s="1"/>
  <c r="AJ319" i="18"/>
  <c r="AJ179" i="18" s="1"/>
  <c r="AJ314" i="18"/>
  <c r="AJ174" i="18" s="1"/>
  <c r="AJ309" i="18"/>
  <c r="AJ169" i="18" s="1"/>
  <c r="AJ297" i="18"/>
  <c r="AJ157" i="18" s="1"/>
  <c r="AJ285" i="18"/>
  <c r="AJ145" i="18" s="1"/>
  <c r="AJ280" i="18"/>
  <c r="AJ140" i="18" s="1"/>
  <c r="AJ275" i="18"/>
  <c r="AJ135" i="18" s="1"/>
  <c r="AJ292" i="18"/>
  <c r="AJ152" i="18" s="1"/>
  <c r="AJ263" i="18"/>
  <c r="AJ123" i="18" s="1"/>
  <c r="AJ268" i="18"/>
  <c r="AJ128" i="18" s="1"/>
  <c r="AJ258" i="18"/>
  <c r="AJ118" i="18" s="1"/>
  <c r="AR84" i="18"/>
  <c r="AQ49" i="18"/>
  <c r="AQ45" i="18"/>
  <c r="AQ46" i="18"/>
  <c r="AI24" i="18"/>
  <c r="AJ320" i="18"/>
  <c r="AJ180" i="18" s="1"/>
  <c r="AJ315" i="18"/>
  <c r="AJ175" i="18" s="1"/>
  <c r="AJ310" i="18"/>
  <c r="AJ170" i="18" s="1"/>
  <c r="AJ321" i="18"/>
  <c r="AJ181" i="18" s="1"/>
  <c r="AJ304" i="18"/>
  <c r="AJ164" i="18" s="1"/>
  <c r="AJ311" i="18"/>
  <c r="AJ171" i="18" s="1"/>
  <c r="AJ316" i="18"/>
  <c r="AJ176" i="18" s="1"/>
  <c r="AJ303" i="18"/>
  <c r="AJ163" i="18" s="1"/>
  <c r="AJ293" i="18"/>
  <c r="AJ153" i="18" s="1"/>
  <c r="AJ286" i="18"/>
  <c r="AJ146" i="18" s="1"/>
  <c r="AJ299" i="18"/>
  <c r="AJ159" i="18" s="1"/>
  <c r="AJ294" i="18"/>
  <c r="AJ154" i="18" s="1"/>
  <c r="AJ287" i="18"/>
  <c r="AJ147" i="18" s="1"/>
  <c r="AJ282" i="18"/>
  <c r="AJ142" i="18" s="1"/>
  <c r="AJ277" i="18"/>
  <c r="AJ137" i="18" s="1"/>
  <c r="AJ281" i="18"/>
  <c r="AJ141" i="18" s="1"/>
  <c r="AJ276" i="18"/>
  <c r="AJ136" i="18" s="1"/>
  <c r="AJ298" i="18"/>
  <c r="AJ158" i="18" s="1"/>
  <c r="AJ270" i="18"/>
  <c r="AJ130" i="18" s="1"/>
  <c r="AJ264" i="18"/>
  <c r="AJ124" i="18" s="1"/>
  <c r="AJ269" i="18"/>
  <c r="AJ129" i="18" s="1"/>
  <c r="AJ260" i="18"/>
  <c r="AJ120" i="18" s="1"/>
  <c r="AJ265" i="18"/>
  <c r="AJ125" i="18" s="1"/>
  <c r="AJ259" i="18"/>
  <c r="AJ119" i="18" s="1"/>
  <c r="AJ207" i="18"/>
  <c r="AK99" i="18"/>
  <c r="AJ200" i="18"/>
  <c r="AK92" i="18"/>
  <c r="AH59" i="18"/>
  <c r="AH58" i="18"/>
  <c r="AH60" i="18"/>
  <c r="AH57" i="18"/>
  <c r="AH56" i="18"/>
  <c r="AJ201" i="18"/>
  <c r="AK93" i="18"/>
  <c r="AJ322" i="18"/>
  <c r="AJ182" i="18" s="1"/>
  <c r="AJ317" i="18"/>
  <c r="AJ177" i="18" s="1"/>
  <c r="AJ305" i="18"/>
  <c r="AJ165" i="18" s="1"/>
  <c r="AJ300" i="18"/>
  <c r="AJ160" i="18" s="1"/>
  <c r="AJ312" i="18"/>
  <c r="AJ172" i="18" s="1"/>
  <c r="AJ295" i="18"/>
  <c r="AJ155" i="18" s="1"/>
  <c r="AJ271" i="18"/>
  <c r="AJ131" i="18" s="1"/>
  <c r="AJ283" i="18"/>
  <c r="AJ143" i="18" s="1"/>
  <c r="AJ288" i="18"/>
  <c r="AJ148" i="18" s="1"/>
  <c r="AJ278" i="18"/>
  <c r="AJ138" i="18" s="1"/>
  <c r="AJ266" i="18"/>
  <c r="AJ126" i="18" s="1"/>
  <c r="AJ261" i="18"/>
  <c r="AJ121" i="18" s="1"/>
  <c r="AK211" i="18"/>
  <c r="AK210" i="18"/>
  <c r="AK8" i="18"/>
  <c r="AL7" i="18"/>
  <c r="AK229" i="18"/>
  <c r="AK232" i="18"/>
  <c r="AK252" i="18"/>
  <c r="AK227" i="18"/>
  <c r="AK228" i="18"/>
  <c r="AK233" i="18"/>
  <c r="AK87" i="18"/>
  <c r="AK88" i="18"/>
  <c r="AK89" i="18"/>
  <c r="AK230" i="18"/>
  <c r="AK231" i="18"/>
  <c r="AK234" i="18"/>
  <c r="AI205" i="18"/>
  <c r="AI15" i="18" s="1"/>
  <c r="AJ97" i="18"/>
  <c r="AJ202" i="18"/>
  <c r="AK94" i="18"/>
  <c r="AJ206" i="18"/>
  <c r="AK98" i="18"/>
  <c r="AP214" i="18"/>
  <c r="AP213" i="18"/>
  <c r="AP212" i="18"/>
  <c r="AJ216" i="18"/>
  <c r="AJ224" i="18" s="1"/>
  <c r="AJ67" i="18"/>
  <c r="AJ68" i="18" s="1"/>
  <c r="AJ69" i="18" s="1"/>
  <c r="AJ62" i="18"/>
  <c r="AJ63" i="18" s="1"/>
  <c r="AJ52" i="18"/>
  <c r="AJ53" i="18" s="1"/>
  <c r="AK36" i="18"/>
  <c r="AJ24" i="18"/>
  <c r="AJ39" i="18"/>
  <c r="AJ26" i="18" s="1"/>
  <c r="AI64" i="18"/>
  <c r="AH65" i="18"/>
  <c r="AJ203" i="18"/>
  <c r="AK95" i="18"/>
  <c r="AJ76" i="18"/>
  <c r="AJ75" i="18"/>
  <c r="AJ77" i="18"/>
  <c r="AJ204" i="18"/>
  <c r="AK96" i="18"/>
  <c r="K39" i="16"/>
  <c r="J26" i="16"/>
  <c r="J24" i="16"/>
  <c r="AC230" i="16"/>
  <c r="AC259" i="16"/>
  <c r="AC119" i="16" s="1"/>
  <c r="AC264" i="16"/>
  <c r="AC124" i="16" s="1"/>
  <c r="AC269" i="16"/>
  <c r="AC129" i="16" s="1"/>
  <c r="AC258" i="16"/>
  <c r="AC118" i="16" s="1"/>
  <c r="AC263" i="16"/>
  <c r="AC123" i="16" s="1"/>
  <c r="AC268" i="16"/>
  <c r="AC128" i="16" s="1"/>
  <c r="AC261" i="16"/>
  <c r="AC121" i="16" s="1"/>
  <c r="AC266" i="16"/>
  <c r="AC126" i="16" s="1"/>
  <c r="AC271" i="16"/>
  <c r="AC131" i="16" s="1"/>
  <c r="AC270" i="16"/>
  <c r="AC130" i="16" s="1"/>
  <c r="AC265" i="16"/>
  <c r="AC125" i="16" s="1"/>
  <c r="AC260" i="16"/>
  <c r="AC120" i="16" s="1"/>
  <c r="AD46" i="16"/>
  <c r="AD231" i="16" s="1"/>
  <c r="AD45" i="16"/>
  <c r="AE84" i="16"/>
  <c r="AD49" i="16"/>
  <c r="AE83" i="16"/>
  <c r="AC234" i="16"/>
  <c r="AC213" i="16"/>
  <c r="AC212" i="16"/>
  <c r="AC214" i="16"/>
  <c r="J278" i="16"/>
  <c r="J138" i="16" s="1"/>
  <c r="J295" i="16"/>
  <c r="J155" i="16" s="1"/>
  <c r="J300" i="16"/>
  <c r="J160" i="16" s="1"/>
  <c r="J305" i="16"/>
  <c r="J165" i="16" s="1"/>
  <c r="J312" i="16"/>
  <c r="J172" i="16" s="1"/>
  <c r="J317" i="16"/>
  <c r="J177" i="16" s="1"/>
  <c r="J288" i="16"/>
  <c r="J148" i="16" s="1"/>
  <c r="J283" i="16"/>
  <c r="J143" i="16" s="1"/>
  <c r="J271" i="16"/>
  <c r="J131" i="16" s="1"/>
  <c r="J261" i="16"/>
  <c r="J121" i="16" s="1"/>
  <c r="J266" i="16"/>
  <c r="J126" i="16" s="1"/>
  <c r="J322" i="16"/>
  <c r="J182" i="16" s="1"/>
  <c r="K278" i="16"/>
  <c r="K138" i="16" s="1"/>
  <c r="K295" i="16"/>
  <c r="K155" i="16" s="1"/>
  <c r="K300" i="16"/>
  <c r="K160" i="16" s="1"/>
  <c r="K305" i="16"/>
  <c r="K165" i="16" s="1"/>
  <c r="K312" i="16"/>
  <c r="K172" i="16" s="1"/>
  <c r="K317" i="16"/>
  <c r="K177" i="16" s="1"/>
  <c r="K322" i="16"/>
  <c r="K182" i="16" s="1"/>
  <c r="K288" i="16"/>
  <c r="K148" i="16" s="1"/>
  <c r="K283" i="16"/>
  <c r="K143" i="16" s="1"/>
  <c r="K271" i="16"/>
  <c r="K131" i="16" s="1"/>
  <c r="K261" i="16"/>
  <c r="K121" i="16" s="1"/>
  <c r="K266" i="16"/>
  <c r="K126" i="16" s="1"/>
  <c r="J294" i="16"/>
  <c r="J154" i="16" s="1"/>
  <c r="J299" i="16"/>
  <c r="J159" i="16" s="1"/>
  <c r="J304" i="16"/>
  <c r="J311" i="16"/>
  <c r="J316" i="16"/>
  <c r="J176" i="16" s="1"/>
  <c r="J321" i="16"/>
  <c r="J181" i="16" s="1"/>
  <c r="J287" i="16"/>
  <c r="J147" i="16" s="1"/>
  <c r="J282" i="16"/>
  <c r="J142" i="16" s="1"/>
  <c r="J276" i="16"/>
  <c r="J136" i="16" s="1"/>
  <c r="J320" i="16"/>
  <c r="J180" i="16" s="1"/>
  <c r="J293" i="16"/>
  <c r="J153" i="16" s="1"/>
  <c r="J264" i="16"/>
  <c r="J124" i="16" s="1"/>
  <c r="J298" i="16"/>
  <c r="J158" i="16" s="1"/>
  <c r="J281" i="16"/>
  <c r="J141" i="16" s="1"/>
  <c r="J303" i="16"/>
  <c r="J163" i="16" s="1"/>
  <c r="J265" i="16"/>
  <c r="J125" i="16" s="1"/>
  <c r="J310" i="16"/>
  <c r="J170" i="16" s="1"/>
  <c r="J315" i="16"/>
  <c r="J175" i="16" s="1"/>
  <c r="J277" i="16"/>
  <c r="J137" i="16" s="1"/>
  <c r="J269" i="16"/>
  <c r="J129" i="16" s="1"/>
  <c r="J259" i="16"/>
  <c r="J119" i="16" s="1"/>
  <c r="J286" i="16"/>
  <c r="J146" i="16" s="1"/>
  <c r="J260" i="16"/>
  <c r="J120" i="16" s="1"/>
  <c r="J270" i="16"/>
  <c r="J130" i="16" s="1"/>
  <c r="J292" i="16"/>
  <c r="J152" i="16" s="1"/>
  <c r="J297" i="16"/>
  <c r="J157" i="16" s="1"/>
  <c r="J302" i="16"/>
  <c r="J162" i="16" s="1"/>
  <c r="J309" i="16"/>
  <c r="J169" i="16" s="1"/>
  <c r="J314" i="16"/>
  <c r="J174" i="16" s="1"/>
  <c r="J319" i="16"/>
  <c r="J179" i="16" s="1"/>
  <c r="J285" i="16"/>
  <c r="J145" i="16" s="1"/>
  <c r="J280" i="16"/>
  <c r="J140" i="16" s="1"/>
  <c r="J275" i="16"/>
  <c r="J135" i="16" s="1"/>
  <c r="J258" i="16"/>
  <c r="J118" i="16" s="1"/>
  <c r="J268" i="16"/>
  <c r="J128" i="16" s="1"/>
  <c r="J263" i="16"/>
  <c r="J123" i="16" s="1"/>
  <c r="K86" i="3"/>
  <c r="K83" i="3"/>
  <c r="K82" i="3"/>
  <c r="K80" i="3"/>
  <c r="K78" i="3"/>
  <c r="K85" i="3"/>
  <c r="K79" i="3"/>
  <c r="K81" i="3"/>
  <c r="K87" i="3"/>
  <c r="K84" i="3"/>
  <c r="L77" i="3"/>
  <c r="N91" i="3"/>
  <c r="M97" i="3"/>
  <c r="M53" i="16"/>
  <c r="K207" i="16"/>
  <c r="K203" i="16"/>
  <c r="K252" i="16"/>
  <c r="K8" i="16"/>
  <c r="L7" i="16"/>
  <c r="K210" i="16"/>
  <c r="K211" i="16"/>
  <c r="J164" i="16"/>
  <c r="J171" i="16"/>
  <c r="L204" i="16"/>
  <c r="J64" i="16"/>
  <c r="I65" i="16"/>
  <c r="K206" i="16"/>
  <c r="K201" i="16"/>
  <c r="K89" i="16"/>
  <c r="J70" i="16"/>
  <c r="K69" i="16"/>
  <c r="K205" i="16"/>
  <c r="K200" i="16"/>
  <c r="K88" i="16"/>
  <c r="K54" i="16"/>
  <c r="K202" i="16"/>
  <c r="J76" i="16"/>
  <c r="J75" i="16"/>
  <c r="J77" i="16"/>
  <c r="AJ204" i="16" l="1"/>
  <c r="AK96" i="16"/>
  <c r="AK62" i="16"/>
  <c r="AK63" i="16" s="1"/>
  <c r="AK52" i="16"/>
  <c r="AK67" i="16"/>
  <c r="AK68" i="16" s="1"/>
  <c r="AL36" i="16"/>
  <c r="AK216" i="16"/>
  <c r="AK224" i="16" s="1"/>
  <c r="AJ207" i="16"/>
  <c r="AK99" i="16"/>
  <c r="AK94" i="16"/>
  <c r="AJ202" i="16"/>
  <c r="AK94" i="19"/>
  <c r="AJ54" i="19"/>
  <c r="AJ70" i="19"/>
  <c r="AS84" i="19"/>
  <c r="AR46" i="19"/>
  <c r="AR49" i="19"/>
  <c r="AR45" i="19"/>
  <c r="AK202" i="19"/>
  <c r="AK203" i="19"/>
  <c r="AL95" i="19"/>
  <c r="AK216" i="19"/>
  <c r="AK224" i="19" s="1"/>
  <c r="AK67" i="19"/>
  <c r="AK68" i="19" s="1"/>
  <c r="AK69" i="19" s="1"/>
  <c r="AK62" i="19"/>
  <c r="AK63" i="19" s="1"/>
  <c r="AK52" i="19"/>
  <c r="AK53" i="19" s="1"/>
  <c r="AL36" i="19"/>
  <c r="AL94" i="19" s="1"/>
  <c r="AK39" i="19"/>
  <c r="AK24" i="19" s="1"/>
  <c r="AK207" i="19"/>
  <c r="AL77" i="19"/>
  <c r="AL76" i="19"/>
  <c r="AL75" i="19"/>
  <c r="AK204" i="19"/>
  <c r="AJ205" i="19"/>
  <c r="AK97" i="19"/>
  <c r="AL319" i="19"/>
  <c r="AL179" i="19" s="1"/>
  <c r="AL314" i="19"/>
  <c r="AL174" i="19" s="1"/>
  <c r="AL309" i="19"/>
  <c r="AL169" i="19" s="1"/>
  <c r="AL302" i="19"/>
  <c r="AL162" i="19" s="1"/>
  <c r="AL297" i="19"/>
  <c r="AL157" i="19" s="1"/>
  <c r="AL292" i="19"/>
  <c r="AL152" i="19" s="1"/>
  <c r="AL285" i="19"/>
  <c r="AL145" i="19" s="1"/>
  <c r="AL280" i="19"/>
  <c r="AL140" i="19" s="1"/>
  <c r="AL275" i="19"/>
  <c r="AL135" i="19" s="1"/>
  <c r="AL268" i="19"/>
  <c r="AL128" i="19" s="1"/>
  <c r="AL263" i="19"/>
  <c r="AL123" i="19" s="1"/>
  <c r="AL258" i="19"/>
  <c r="AL118" i="19" s="1"/>
  <c r="AL320" i="19"/>
  <c r="AL180" i="19" s="1"/>
  <c r="AL315" i="19"/>
  <c r="AL175" i="19" s="1"/>
  <c r="AL310" i="19"/>
  <c r="AL170" i="19" s="1"/>
  <c r="AL316" i="19"/>
  <c r="AL176" i="19" s="1"/>
  <c r="AL304" i="19"/>
  <c r="AL164" i="19" s="1"/>
  <c r="AL299" i="19"/>
  <c r="AL159" i="19" s="1"/>
  <c r="AL294" i="19"/>
  <c r="AL154" i="19" s="1"/>
  <c r="AL311" i="19"/>
  <c r="AL171" i="19" s="1"/>
  <c r="AL303" i="19"/>
  <c r="AL163" i="19" s="1"/>
  <c r="AL298" i="19"/>
  <c r="AL158" i="19" s="1"/>
  <c r="AL293" i="19"/>
  <c r="AL153" i="19" s="1"/>
  <c r="AL287" i="19"/>
  <c r="AL147" i="19" s="1"/>
  <c r="AL321" i="19"/>
  <c r="AL181" i="19" s="1"/>
  <c r="AL286" i="19"/>
  <c r="AL146" i="19" s="1"/>
  <c r="AL281" i="19"/>
  <c r="AL141" i="19" s="1"/>
  <c r="AL276" i="19"/>
  <c r="AL136" i="19" s="1"/>
  <c r="AL270" i="19"/>
  <c r="AL130" i="19" s="1"/>
  <c r="AL265" i="19"/>
  <c r="AL125" i="19" s="1"/>
  <c r="AL277" i="19"/>
  <c r="AL137" i="19" s="1"/>
  <c r="AL282" i="19"/>
  <c r="AL142" i="19" s="1"/>
  <c r="AL259" i="19"/>
  <c r="AL119" i="19" s="1"/>
  <c r="AL264" i="19"/>
  <c r="AL124" i="19" s="1"/>
  <c r="AL260" i="19"/>
  <c r="AL120" i="19" s="1"/>
  <c r="AL269" i="19"/>
  <c r="AL129" i="19" s="1"/>
  <c r="AL305" i="19"/>
  <c r="AL165" i="19" s="1"/>
  <c r="AL300" i="19"/>
  <c r="AL160" i="19" s="1"/>
  <c r="AL295" i="19"/>
  <c r="AL155" i="19" s="1"/>
  <c r="AL322" i="19"/>
  <c r="AL182" i="19" s="1"/>
  <c r="AL317" i="19"/>
  <c r="AL177" i="19" s="1"/>
  <c r="AL312" i="19"/>
  <c r="AL172" i="19" s="1"/>
  <c r="AL288" i="19"/>
  <c r="AL148" i="19" s="1"/>
  <c r="AL283" i="19"/>
  <c r="AL143" i="19" s="1"/>
  <c r="AL278" i="19"/>
  <c r="AL138" i="19" s="1"/>
  <c r="AL266" i="19"/>
  <c r="AL126" i="19" s="1"/>
  <c r="AL261" i="19"/>
  <c r="AL121" i="19" s="1"/>
  <c r="AL271" i="19"/>
  <c r="AL131" i="19" s="1"/>
  <c r="AJ15" i="19"/>
  <c r="AQ212" i="19"/>
  <c r="AQ214" i="19"/>
  <c r="AQ213" i="19"/>
  <c r="AK201" i="19"/>
  <c r="AL93" i="19"/>
  <c r="AM210" i="19"/>
  <c r="AM211" i="19"/>
  <c r="AN7" i="19"/>
  <c r="AM8" i="19"/>
  <c r="AM228" i="19"/>
  <c r="AM233" i="19"/>
  <c r="AM252" i="19"/>
  <c r="AM227" i="19"/>
  <c r="AM229" i="19"/>
  <c r="AM232" i="19"/>
  <c r="AM88" i="19"/>
  <c r="AM87" i="19"/>
  <c r="AM89" i="19"/>
  <c r="AM230" i="19"/>
  <c r="AM231" i="19"/>
  <c r="AM234" i="19"/>
  <c r="AJ26" i="19"/>
  <c r="AI65" i="19"/>
  <c r="AJ64" i="19"/>
  <c r="AK200" i="19"/>
  <c r="AL92" i="19"/>
  <c r="AK206" i="19"/>
  <c r="AL98" i="19"/>
  <c r="AI58" i="19"/>
  <c r="AI59" i="19"/>
  <c r="AI60" i="19"/>
  <c r="AI56" i="19"/>
  <c r="AI57" i="19"/>
  <c r="AJ54" i="18"/>
  <c r="AJ70" i="18"/>
  <c r="AK203" i="18"/>
  <c r="AL95" i="18"/>
  <c r="AK206" i="18"/>
  <c r="AL98" i="18"/>
  <c r="AK76" i="18"/>
  <c r="AK75" i="18"/>
  <c r="AK77" i="18"/>
  <c r="AJ64" i="18"/>
  <c r="AI65" i="18"/>
  <c r="AK302" i="18"/>
  <c r="AK162" i="18" s="1"/>
  <c r="AK319" i="18"/>
  <c r="AK179" i="18" s="1"/>
  <c r="AK314" i="18"/>
  <c r="AK174" i="18" s="1"/>
  <c r="AK309" i="18"/>
  <c r="AK169" i="18" s="1"/>
  <c r="AK297" i="18"/>
  <c r="AK157" i="18" s="1"/>
  <c r="AK292" i="18"/>
  <c r="AK152" i="18" s="1"/>
  <c r="AK285" i="18"/>
  <c r="AK145" i="18" s="1"/>
  <c r="AK275" i="18"/>
  <c r="AK135" i="18" s="1"/>
  <c r="AK280" i="18"/>
  <c r="AK140" i="18" s="1"/>
  <c r="AK263" i="18"/>
  <c r="AK123" i="18" s="1"/>
  <c r="AK258" i="18"/>
  <c r="AK118" i="18" s="1"/>
  <c r="AK268" i="18"/>
  <c r="AK128" i="18" s="1"/>
  <c r="AK202" i="18"/>
  <c r="AL94" i="18"/>
  <c r="AK320" i="18"/>
  <c r="AK180" i="18" s="1"/>
  <c r="AK315" i="18"/>
  <c r="AK175" i="18" s="1"/>
  <c r="AK310" i="18"/>
  <c r="AK170" i="18" s="1"/>
  <c r="AK321" i="18"/>
  <c r="AK181" i="18" s="1"/>
  <c r="AK304" i="18"/>
  <c r="AK164" i="18" s="1"/>
  <c r="AK311" i="18"/>
  <c r="AK171" i="18" s="1"/>
  <c r="AK316" i="18"/>
  <c r="AK176" i="18" s="1"/>
  <c r="AK303" i="18"/>
  <c r="AK163" i="18" s="1"/>
  <c r="AK299" i="18"/>
  <c r="AK159" i="18" s="1"/>
  <c r="AK294" i="18"/>
  <c r="AK154" i="18" s="1"/>
  <c r="AK287" i="18"/>
  <c r="AK147" i="18" s="1"/>
  <c r="AK286" i="18"/>
  <c r="AK146" i="18" s="1"/>
  <c r="AK282" i="18"/>
  <c r="AK142" i="18" s="1"/>
  <c r="AK277" i="18"/>
  <c r="AK137" i="18" s="1"/>
  <c r="AK293" i="18"/>
  <c r="AK153" i="18" s="1"/>
  <c r="AK270" i="18"/>
  <c r="AK130" i="18" s="1"/>
  <c r="AK265" i="18"/>
  <c r="AK125" i="18" s="1"/>
  <c r="AK281" i="18"/>
  <c r="AK141" i="18" s="1"/>
  <c r="AK269" i="18"/>
  <c r="AK129" i="18" s="1"/>
  <c r="AK264" i="18"/>
  <c r="AK124" i="18" s="1"/>
  <c r="AK298" i="18"/>
  <c r="AK158" i="18" s="1"/>
  <c r="AK259" i="18"/>
  <c r="AK119" i="18" s="1"/>
  <c r="AK276" i="18"/>
  <c r="AK136" i="18" s="1"/>
  <c r="AK260" i="18"/>
  <c r="AK120" i="18" s="1"/>
  <c r="AK200" i="18"/>
  <c r="AL92" i="18"/>
  <c r="AQ214" i="18"/>
  <c r="AQ213" i="18"/>
  <c r="AQ212" i="18"/>
  <c r="AK322" i="18"/>
  <c r="AK182" i="18" s="1"/>
  <c r="AK317" i="18"/>
  <c r="AK177" i="18" s="1"/>
  <c r="AK312" i="18"/>
  <c r="AK172" i="18" s="1"/>
  <c r="AK305" i="18"/>
  <c r="AK165" i="18" s="1"/>
  <c r="AK300" i="18"/>
  <c r="AK160" i="18" s="1"/>
  <c r="AK295" i="18"/>
  <c r="AK155" i="18" s="1"/>
  <c r="AK288" i="18"/>
  <c r="AK148" i="18" s="1"/>
  <c r="AK283" i="18"/>
  <c r="AK143" i="18" s="1"/>
  <c r="AK278" i="18"/>
  <c r="AK138" i="18" s="1"/>
  <c r="AK266" i="18"/>
  <c r="AK126" i="18" s="1"/>
  <c r="AK261" i="18"/>
  <c r="AK121" i="18" s="1"/>
  <c r="AK271" i="18"/>
  <c r="AK131" i="18" s="1"/>
  <c r="AK201" i="18"/>
  <c r="AL93" i="18"/>
  <c r="AS84" i="18"/>
  <c r="AR46" i="18"/>
  <c r="AR49" i="18"/>
  <c r="AR45" i="18"/>
  <c r="AK204" i="18"/>
  <c r="AL96" i="18"/>
  <c r="AL211" i="18"/>
  <c r="AL210" i="18"/>
  <c r="AM7" i="18"/>
  <c r="AL8" i="18"/>
  <c r="AL229" i="18"/>
  <c r="AL232" i="18"/>
  <c r="AL233" i="18"/>
  <c r="AL227" i="18"/>
  <c r="AL252" i="18"/>
  <c r="AL228" i="18"/>
  <c r="AL87" i="18"/>
  <c r="AL88" i="18"/>
  <c r="AL89" i="18"/>
  <c r="AL231" i="18"/>
  <c r="AL230" i="18"/>
  <c r="AL234" i="18"/>
  <c r="AK216" i="18"/>
  <c r="AK224" i="18" s="1"/>
  <c r="AK67" i="18"/>
  <c r="AK68" i="18" s="1"/>
  <c r="AK69" i="18" s="1"/>
  <c r="AK62" i="18"/>
  <c r="AK63" i="18" s="1"/>
  <c r="AK52" i="18"/>
  <c r="AK53" i="18" s="1"/>
  <c r="AK39" i="18"/>
  <c r="AK24" i="18" s="1"/>
  <c r="AL36" i="18"/>
  <c r="AJ205" i="18"/>
  <c r="AJ15" i="18" s="1"/>
  <c r="AK97" i="18"/>
  <c r="AK207" i="18"/>
  <c r="AL99" i="18"/>
  <c r="AI58" i="18"/>
  <c r="AI60" i="18"/>
  <c r="AI59" i="18"/>
  <c r="AI57" i="18"/>
  <c r="AI56" i="18"/>
  <c r="K24" i="16"/>
  <c r="K26" i="16"/>
  <c r="L39" i="16"/>
  <c r="AF83" i="16"/>
  <c r="AD213" i="16"/>
  <c r="AD234" i="16"/>
  <c r="AD214" i="16"/>
  <c r="AD212" i="16"/>
  <c r="AE49" i="16"/>
  <c r="AE45" i="16"/>
  <c r="AF84" i="16"/>
  <c r="AE46" i="16"/>
  <c r="AE231" i="16" s="1"/>
  <c r="AD230" i="16"/>
  <c r="AD260" i="16"/>
  <c r="AD120" i="16" s="1"/>
  <c r="AD265" i="16"/>
  <c r="AD125" i="16" s="1"/>
  <c r="AD270" i="16"/>
  <c r="AD130" i="16" s="1"/>
  <c r="AD259" i="16"/>
  <c r="AD119" i="16" s="1"/>
  <c r="AD264" i="16"/>
  <c r="AD124" i="16" s="1"/>
  <c r="AD269" i="16"/>
  <c r="AD129" i="16" s="1"/>
  <c r="AD258" i="16"/>
  <c r="AD118" i="16" s="1"/>
  <c r="AD263" i="16"/>
  <c r="AD123" i="16" s="1"/>
  <c r="AD268" i="16"/>
  <c r="AD128" i="16" s="1"/>
  <c r="AD261" i="16"/>
  <c r="AD121" i="16" s="1"/>
  <c r="AD266" i="16"/>
  <c r="AD126" i="16" s="1"/>
  <c r="AD271" i="16"/>
  <c r="AD131" i="16" s="1"/>
  <c r="K293" i="16"/>
  <c r="K153" i="16" s="1"/>
  <c r="K298" i="16"/>
  <c r="K158" i="16" s="1"/>
  <c r="K303" i="16"/>
  <c r="K163" i="16" s="1"/>
  <c r="K310" i="16"/>
  <c r="K315" i="16"/>
  <c r="K175" i="16" s="1"/>
  <c r="K286" i="16"/>
  <c r="K146" i="16" s="1"/>
  <c r="K281" i="16"/>
  <c r="K141" i="16" s="1"/>
  <c r="K294" i="16"/>
  <c r="K154" i="16" s="1"/>
  <c r="K299" i="16"/>
  <c r="K159" i="16" s="1"/>
  <c r="K304" i="16"/>
  <c r="K164" i="16" s="1"/>
  <c r="K311" i="16"/>
  <c r="K171" i="16" s="1"/>
  <c r="K316" i="16"/>
  <c r="K176" i="16" s="1"/>
  <c r="K321" i="16"/>
  <c r="K181" i="16" s="1"/>
  <c r="K276" i="16"/>
  <c r="K136" i="16" s="1"/>
  <c r="K270" i="16"/>
  <c r="K130" i="16" s="1"/>
  <c r="K320" i="16"/>
  <c r="K180" i="16" s="1"/>
  <c r="K282" i="16"/>
  <c r="K142" i="16" s="1"/>
  <c r="K264" i="16"/>
  <c r="K124" i="16" s="1"/>
  <c r="K287" i="16"/>
  <c r="K147" i="16" s="1"/>
  <c r="K277" i="16"/>
  <c r="K137" i="16" s="1"/>
  <c r="K269" i="16"/>
  <c r="K129" i="16" s="1"/>
  <c r="K259" i="16"/>
  <c r="K119" i="16" s="1"/>
  <c r="K265" i="16"/>
  <c r="K125" i="16" s="1"/>
  <c r="K260" i="16"/>
  <c r="K120" i="16" s="1"/>
  <c r="K275" i="16"/>
  <c r="K135" i="16" s="1"/>
  <c r="K292" i="16"/>
  <c r="K152" i="16" s="1"/>
  <c r="K297" i="16"/>
  <c r="K157" i="16" s="1"/>
  <c r="K302" i="16"/>
  <c r="K162" i="16" s="1"/>
  <c r="K309" i="16"/>
  <c r="K169" i="16" s="1"/>
  <c r="K314" i="16"/>
  <c r="K174" i="16" s="1"/>
  <c r="K319" i="16"/>
  <c r="K179" i="16" s="1"/>
  <c r="K285" i="16"/>
  <c r="K145" i="16" s="1"/>
  <c r="K263" i="16"/>
  <c r="K123" i="16" s="1"/>
  <c r="K280" i="16"/>
  <c r="K140" i="16" s="1"/>
  <c r="K268" i="16"/>
  <c r="K128" i="16" s="1"/>
  <c r="K258" i="16"/>
  <c r="K118" i="16" s="1"/>
  <c r="L84" i="3"/>
  <c r="L86" i="3"/>
  <c r="L87" i="3"/>
  <c r="L79" i="3"/>
  <c r="L80" i="3"/>
  <c r="L78" i="3"/>
  <c r="L82" i="3"/>
  <c r="L85" i="3"/>
  <c r="L83" i="3"/>
  <c r="L81" i="3"/>
  <c r="M77" i="3"/>
  <c r="O91" i="3"/>
  <c r="N97" i="3"/>
  <c r="K57" i="16"/>
  <c r="K170" i="16"/>
  <c r="K70" i="16"/>
  <c r="L69" i="16"/>
  <c r="K56" i="16"/>
  <c r="K60" i="16"/>
  <c r="K58" i="16"/>
  <c r="K59" i="16"/>
  <c r="L206" i="16"/>
  <c r="L211" i="16"/>
  <c r="L210" i="16"/>
  <c r="L8" i="16"/>
  <c r="M7" i="16"/>
  <c r="M54" i="16" s="1"/>
  <c r="L252" i="16"/>
  <c r="L87" i="16"/>
  <c r="L88" i="16"/>
  <c r="L89" i="16"/>
  <c r="K75" i="16"/>
  <c r="K77" i="16"/>
  <c r="K76" i="16"/>
  <c r="L200" i="16"/>
  <c r="J65" i="16"/>
  <c r="K64" i="16"/>
  <c r="L203" i="16"/>
  <c r="N53" i="16"/>
  <c r="L201" i="16"/>
  <c r="L202" i="16"/>
  <c r="L54" i="16"/>
  <c r="L205" i="16"/>
  <c r="M204" i="16"/>
  <c r="L207" i="16"/>
  <c r="AL62" i="16" l="1"/>
  <c r="AL63" i="16" s="1"/>
  <c r="AL52" i="16"/>
  <c r="AL216" i="16"/>
  <c r="AL224" i="16" s="1"/>
  <c r="AL67" i="16"/>
  <c r="AL68" i="16" s="1"/>
  <c r="AM36" i="16"/>
  <c r="AL94" i="16"/>
  <c r="AK202" i="16"/>
  <c r="AK204" i="16"/>
  <c r="AL96" i="16"/>
  <c r="AL99" i="16"/>
  <c r="AK207" i="16"/>
  <c r="AL99" i="19"/>
  <c r="AL207" i="19" s="1"/>
  <c r="AK26" i="19"/>
  <c r="AL96" i="19"/>
  <c r="AK54" i="19"/>
  <c r="AK70" i="19"/>
  <c r="AL200" i="19"/>
  <c r="AM92" i="19"/>
  <c r="AM77" i="19"/>
  <c r="AM76" i="19"/>
  <c r="AM75" i="19"/>
  <c r="AL201" i="19"/>
  <c r="AM93" i="19"/>
  <c r="AK205" i="19"/>
  <c r="AK15" i="19" s="1"/>
  <c r="AL97" i="19"/>
  <c r="AR214" i="19"/>
  <c r="AR213" i="19"/>
  <c r="AR212" i="19"/>
  <c r="AL203" i="19"/>
  <c r="AM95" i="19"/>
  <c r="AM319" i="19"/>
  <c r="AM179" i="19" s="1"/>
  <c r="AM314" i="19"/>
  <c r="AM174" i="19" s="1"/>
  <c r="AM309" i="19"/>
  <c r="AM169" i="19" s="1"/>
  <c r="AM292" i="19"/>
  <c r="AM152" i="19" s="1"/>
  <c r="AM285" i="19"/>
  <c r="AM145" i="19" s="1"/>
  <c r="AM280" i="19"/>
  <c r="AM140" i="19" s="1"/>
  <c r="AM302" i="19"/>
  <c r="AM162" i="19" s="1"/>
  <c r="AM297" i="19"/>
  <c r="AM157" i="19" s="1"/>
  <c r="AM275" i="19"/>
  <c r="AM135" i="19" s="1"/>
  <c r="AM268" i="19"/>
  <c r="AM128" i="19" s="1"/>
  <c r="AM263" i="19"/>
  <c r="AM123" i="19" s="1"/>
  <c r="AM258" i="19"/>
  <c r="AM118" i="19" s="1"/>
  <c r="AL204" i="19"/>
  <c r="AT84" i="19"/>
  <c r="AS46" i="19"/>
  <c r="AS49" i="19"/>
  <c r="AS45" i="19"/>
  <c r="AL206" i="19"/>
  <c r="AM98" i="19"/>
  <c r="AJ65" i="19"/>
  <c r="AK64" i="19"/>
  <c r="AM322" i="19"/>
  <c r="AM182" i="19" s="1"/>
  <c r="AM317" i="19"/>
  <c r="AM177" i="19" s="1"/>
  <c r="AM312" i="19"/>
  <c r="AM172" i="19" s="1"/>
  <c r="AM305" i="19"/>
  <c r="AM165" i="19" s="1"/>
  <c r="AM295" i="19"/>
  <c r="AM155" i="19" s="1"/>
  <c r="AM288" i="19"/>
  <c r="AM148" i="19" s="1"/>
  <c r="AM300" i="19"/>
  <c r="AM160" i="19" s="1"/>
  <c r="AM271" i="19"/>
  <c r="AM131" i="19" s="1"/>
  <c r="AM266" i="19"/>
  <c r="AM126" i="19" s="1"/>
  <c r="AM283" i="19"/>
  <c r="AM143" i="19" s="1"/>
  <c r="AM278" i="19"/>
  <c r="AM138" i="19" s="1"/>
  <c r="AM261" i="19"/>
  <c r="AM121" i="19" s="1"/>
  <c r="AM320" i="19"/>
  <c r="AM180" i="19" s="1"/>
  <c r="AM315" i="19"/>
  <c r="AM175" i="19" s="1"/>
  <c r="AM310" i="19"/>
  <c r="AM170" i="19" s="1"/>
  <c r="AM321" i="19"/>
  <c r="AM181" i="19" s="1"/>
  <c r="AM316" i="19"/>
  <c r="AM176" i="19" s="1"/>
  <c r="AM311" i="19"/>
  <c r="AM171" i="19" s="1"/>
  <c r="AM304" i="19"/>
  <c r="AM164" i="19" s="1"/>
  <c r="AM303" i="19"/>
  <c r="AM163" i="19" s="1"/>
  <c r="AM298" i="19"/>
  <c r="AM158" i="19" s="1"/>
  <c r="AM293" i="19"/>
  <c r="AM153" i="19" s="1"/>
  <c r="AM286" i="19"/>
  <c r="AM146" i="19" s="1"/>
  <c r="AM281" i="19"/>
  <c r="AM141" i="19" s="1"/>
  <c r="AM299" i="19"/>
  <c r="AM159" i="19" s="1"/>
  <c r="AM294" i="19"/>
  <c r="AM154" i="19" s="1"/>
  <c r="AM270" i="19"/>
  <c r="AM130" i="19" s="1"/>
  <c r="AM265" i="19"/>
  <c r="AM125" i="19" s="1"/>
  <c r="AM287" i="19"/>
  <c r="AM147" i="19" s="1"/>
  <c r="AM277" i="19"/>
  <c r="AM137" i="19" s="1"/>
  <c r="AM282" i="19"/>
  <c r="AM142" i="19" s="1"/>
  <c r="AM269" i="19"/>
  <c r="AM129" i="19" s="1"/>
  <c r="AM264" i="19"/>
  <c r="AM124" i="19" s="1"/>
  <c r="AM276" i="19"/>
  <c r="AM136" i="19" s="1"/>
  <c r="AM260" i="19"/>
  <c r="AM120" i="19" s="1"/>
  <c r="AM259" i="19"/>
  <c r="AM119" i="19" s="1"/>
  <c r="AN8" i="19"/>
  <c r="AO7" i="19"/>
  <c r="AN227" i="19"/>
  <c r="AN211" i="19"/>
  <c r="AN210" i="19"/>
  <c r="AN228" i="19"/>
  <c r="AN233" i="19"/>
  <c r="AN229" i="19"/>
  <c r="AN232" i="19"/>
  <c r="AN252" i="19"/>
  <c r="AN87" i="19"/>
  <c r="AN88" i="19"/>
  <c r="AN89" i="19"/>
  <c r="AN230" i="19"/>
  <c r="AN234" i="19"/>
  <c r="AN231" i="19"/>
  <c r="AL216" i="19"/>
  <c r="AL224" i="19" s="1"/>
  <c r="AL67" i="19"/>
  <c r="AL68" i="19" s="1"/>
  <c r="AL69" i="19" s="1"/>
  <c r="AL62" i="19"/>
  <c r="AL63" i="19" s="1"/>
  <c r="AL52" i="19"/>
  <c r="AL53" i="19" s="1"/>
  <c r="AL39" i="19"/>
  <c r="AL24" i="19" s="1"/>
  <c r="AM36" i="19"/>
  <c r="AM96" i="19" s="1"/>
  <c r="AL202" i="19"/>
  <c r="AJ59" i="19"/>
  <c r="AJ58" i="19"/>
  <c r="AJ60" i="19"/>
  <c r="AJ57" i="19"/>
  <c r="AJ56" i="19"/>
  <c r="AK54" i="18"/>
  <c r="AL53" i="18"/>
  <c r="AK70" i="18"/>
  <c r="AL75" i="18"/>
  <c r="AL77" i="18"/>
  <c r="AL76" i="18"/>
  <c r="AT84" i="18"/>
  <c r="AS46" i="18"/>
  <c r="AS49" i="18"/>
  <c r="AS45" i="18"/>
  <c r="AL203" i="18"/>
  <c r="AM95" i="18"/>
  <c r="AL201" i="18"/>
  <c r="AM93" i="18"/>
  <c r="AK26" i="18"/>
  <c r="AL216" i="18"/>
  <c r="AL224" i="18" s="1"/>
  <c r="AL67" i="18"/>
  <c r="AL68" i="18" s="1"/>
  <c r="AL69" i="18" s="1"/>
  <c r="AL62" i="18"/>
  <c r="AL63" i="18" s="1"/>
  <c r="AL52" i="18"/>
  <c r="AL39" i="18"/>
  <c r="AL26" i="18" s="1"/>
  <c r="AM36" i="18"/>
  <c r="AL204" i="18"/>
  <c r="AM96" i="18"/>
  <c r="AL200" i="18"/>
  <c r="AM92" i="18"/>
  <c r="AL206" i="18"/>
  <c r="AM98" i="18"/>
  <c r="AL319" i="18"/>
  <c r="AL179" i="18" s="1"/>
  <c r="AL314" i="18"/>
  <c r="AL174" i="18" s="1"/>
  <c r="AL309" i="18"/>
  <c r="AL169" i="18" s="1"/>
  <c r="AL297" i="18"/>
  <c r="AL157" i="18" s="1"/>
  <c r="AL292" i="18"/>
  <c r="AL152" i="18" s="1"/>
  <c r="AL285" i="18"/>
  <c r="AL145" i="18" s="1"/>
  <c r="AL302" i="18"/>
  <c r="AL162" i="18" s="1"/>
  <c r="AL280" i="18"/>
  <c r="AL140" i="18" s="1"/>
  <c r="AL275" i="18"/>
  <c r="AL135" i="18" s="1"/>
  <c r="AL268" i="18"/>
  <c r="AL128" i="18" s="1"/>
  <c r="AL258" i="18"/>
  <c r="AL118" i="18" s="1"/>
  <c r="AL263" i="18"/>
  <c r="AL123" i="18" s="1"/>
  <c r="AL207" i="18"/>
  <c r="AM99" i="18"/>
  <c r="AL321" i="18"/>
  <c r="AL181" i="18" s="1"/>
  <c r="AL316" i="18"/>
  <c r="AL176" i="18" s="1"/>
  <c r="AL320" i="18"/>
  <c r="AL180" i="18" s="1"/>
  <c r="AL311" i="18"/>
  <c r="AL171" i="18" s="1"/>
  <c r="AL299" i="18"/>
  <c r="AL159" i="18" s="1"/>
  <c r="AL298" i="18"/>
  <c r="AL158" i="18" s="1"/>
  <c r="AL315" i="18"/>
  <c r="AL175" i="18" s="1"/>
  <c r="AL304" i="18"/>
  <c r="AL164" i="18" s="1"/>
  <c r="AL303" i="18"/>
  <c r="AL163" i="18" s="1"/>
  <c r="AL293" i="18"/>
  <c r="AL153" i="18" s="1"/>
  <c r="AL286" i="18"/>
  <c r="AL146" i="18" s="1"/>
  <c r="AL281" i="18"/>
  <c r="AL141" i="18" s="1"/>
  <c r="AL276" i="18"/>
  <c r="AL136" i="18" s="1"/>
  <c r="AL294" i="18"/>
  <c r="AL154" i="18" s="1"/>
  <c r="AL270" i="18"/>
  <c r="AL130" i="18" s="1"/>
  <c r="AL287" i="18"/>
  <c r="AL147" i="18" s="1"/>
  <c r="AL282" i="18"/>
  <c r="AL142" i="18" s="1"/>
  <c r="AL269" i="18"/>
  <c r="AL129" i="18" s="1"/>
  <c r="AL310" i="18"/>
  <c r="AL170" i="18" s="1"/>
  <c r="AL277" i="18"/>
  <c r="AL137" i="18" s="1"/>
  <c r="AL264" i="18"/>
  <c r="AL124" i="18" s="1"/>
  <c r="AL260" i="18"/>
  <c r="AL120" i="18" s="1"/>
  <c r="AL265" i="18"/>
  <c r="AL125" i="18" s="1"/>
  <c r="AL259" i="18"/>
  <c r="AL119" i="18" s="1"/>
  <c r="AL202" i="18"/>
  <c r="AM94" i="18"/>
  <c r="AK64" i="18"/>
  <c r="AJ65" i="18"/>
  <c r="AL300" i="18"/>
  <c r="AL160" i="18" s="1"/>
  <c r="AL305" i="18"/>
  <c r="AL165" i="18" s="1"/>
  <c r="AL317" i="18"/>
  <c r="AL177" i="18" s="1"/>
  <c r="AL312" i="18"/>
  <c r="AL172" i="18" s="1"/>
  <c r="AL322" i="18"/>
  <c r="AL182" i="18" s="1"/>
  <c r="AL295" i="18"/>
  <c r="AL155" i="18" s="1"/>
  <c r="AL283" i="18"/>
  <c r="AL143" i="18" s="1"/>
  <c r="AL278" i="18"/>
  <c r="AL138" i="18" s="1"/>
  <c r="AL271" i="18"/>
  <c r="AL131" i="18" s="1"/>
  <c r="AL288" i="18"/>
  <c r="AL148" i="18" s="1"/>
  <c r="AL266" i="18"/>
  <c r="AL126" i="18" s="1"/>
  <c r="AL261" i="18"/>
  <c r="AL121" i="18" s="1"/>
  <c r="AM211" i="18"/>
  <c r="AM210" i="18"/>
  <c r="AM8" i="18"/>
  <c r="AN7" i="18"/>
  <c r="AM227" i="18"/>
  <c r="AM233" i="18"/>
  <c r="AM252" i="18"/>
  <c r="AM228" i="18"/>
  <c r="AM229" i="18"/>
  <c r="AM232" i="18"/>
  <c r="AM88" i="18"/>
  <c r="AM89" i="18"/>
  <c r="AM87" i="18"/>
  <c r="AM231" i="18"/>
  <c r="AM230" i="18"/>
  <c r="AM234" i="18"/>
  <c r="AR213" i="18"/>
  <c r="AR212" i="18"/>
  <c r="AR214" i="18"/>
  <c r="AK205" i="18"/>
  <c r="AK15" i="18" s="1"/>
  <c r="AL97" i="18"/>
  <c r="AJ58" i="18"/>
  <c r="AJ60" i="18"/>
  <c r="AJ59" i="18"/>
  <c r="AJ56" i="18"/>
  <c r="AJ57" i="18"/>
  <c r="L24" i="16"/>
  <c r="L26" i="16"/>
  <c r="M39" i="16"/>
  <c r="AG84" i="16"/>
  <c r="AF46" i="16"/>
  <c r="AF231" i="16" s="1"/>
  <c r="AF49" i="16"/>
  <c r="AF45" i="16"/>
  <c r="AG83" i="16"/>
  <c r="AE230" i="16"/>
  <c r="AE260" i="16"/>
  <c r="AE120" i="16" s="1"/>
  <c r="AE265" i="16"/>
  <c r="AE125" i="16" s="1"/>
  <c r="AE270" i="16"/>
  <c r="AE130" i="16" s="1"/>
  <c r="AE259" i="16"/>
  <c r="AE119" i="16" s="1"/>
  <c r="AE264" i="16"/>
  <c r="AE124" i="16" s="1"/>
  <c r="AE269" i="16"/>
  <c r="AE129" i="16" s="1"/>
  <c r="AE258" i="16"/>
  <c r="AE118" i="16" s="1"/>
  <c r="AE263" i="16"/>
  <c r="AE123" i="16" s="1"/>
  <c r="AE268" i="16"/>
  <c r="AE128" i="16" s="1"/>
  <c r="AE261" i="16"/>
  <c r="AE121" i="16" s="1"/>
  <c r="AE266" i="16"/>
  <c r="AE126" i="16" s="1"/>
  <c r="AE271" i="16"/>
  <c r="AE131" i="16" s="1"/>
  <c r="AE214" i="16"/>
  <c r="AE213" i="16"/>
  <c r="AE234" i="16"/>
  <c r="AE212" i="16"/>
  <c r="L268" i="16"/>
  <c r="L128" i="16" s="1"/>
  <c r="L275" i="16"/>
  <c r="L135" i="16" s="1"/>
  <c r="L297" i="16"/>
  <c r="L157" i="16" s="1"/>
  <c r="L302" i="16"/>
  <c r="L162" i="16" s="1"/>
  <c r="L285" i="16"/>
  <c r="L145" i="16" s="1"/>
  <c r="L263" i="16"/>
  <c r="L123" i="16" s="1"/>
  <c r="L309" i="16"/>
  <c r="L169" i="16" s="1"/>
  <c r="L314" i="16"/>
  <c r="L174" i="16" s="1"/>
  <c r="L319" i="16"/>
  <c r="L179" i="16" s="1"/>
  <c r="L280" i="16"/>
  <c r="L140" i="16" s="1"/>
  <c r="L258" i="16"/>
  <c r="L118" i="16" s="1"/>
  <c r="L292" i="16"/>
  <c r="L152" i="16" s="1"/>
  <c r="L293" i="16"/>
  <c r="L153" i="16" s="1"/>
  <c r="L298" i="16"/>
  <c r="L158" i="16" s="1"/>
  <c r="L303" i="16"/>
  <c r="L163" i="16" s="1"/>
  <c r="L310" i="16"/>
  <c r="L170" i="16" s="1"/>
  <c r="L315" i="16"/>
  <c r="L175" i="16" s="1"/>
  <c r="L320" i="16"/>
  <c r="L180" i="16" s="1"/>
  <c r="L277" i="16"/>
  <c r="L286" i="16"/>
  <c r="L146" i="16" s="1"/>
  <c r="L281" i="16"/>
  <c r="L141" i="16" s="1"/>
  <c r="L294" i="16"/>
  <c r="L154" i="16" s="1"/>
  <c r="L299" i="16"/>
  <c r="L159" i="16" s="1"/>
  <c r="L304" i="16"/>
  <c r="L164" i="16" s="1"/>
  <c r="L311" i="16"/>
  <c r="L171" i="16" s="1"/>
  <c r="L316" i="16"/>
  <c r="L176" i="16" s="1"/>
  <c r="L287" i="16"/>
  <c r="L147" i="16" s="1"/>
  <c r="L282" i="16"/>
  <c r="L142" i="16" s="1"/>
  <c r="L321" i="16"/>
  <c r="L181" i="16" s="1"/>
  <c r="L270" i="16"/>
  <c r="L130" i="16" s="1"/>
  <c r="L260" i="16"/>
  <c r="L120" i="16" s="1"/>
  <c r="L264" i="16"/>
  <c r="L124" i="16" s="1"/>
  <c r="L265" i="16"/>
  <c r="L125" i="16" s="1"/>
  <c r="L269" i="16"/>
  <c r="L129" i="16" s="1"/>
  <c r="L276" i="16"/>
  <c r="L136" i="16" s="1"/>
  <c r="L259" i="16"/>
  <c r="L119" i="16" s="1"/>
  <c r="L295" i="16"/>
  <c r="L155" i="16" s="1"/>
  <c r="L300" i="16"/>
  <c r="L160" i="16" s="1"/>
  <c r="L305" i="16"/>
  <c r="L165" i="16" s="1"/>
  <c r="L312" i="16"/>
  <c r="L172" i="16" s="1"/>
  <c r="L317" i="16"/>
  <c r="L177" i="16" s="1"/>
  <c r="L322" i="16"/>
  <c r="L182" i="16" s="1"/>
  <c r="L288" i="16"/>
  <c r="L148" i="16" s="1"/>
  <c r="L283" i="16"/>
  <c r="L143" i="16" s="1"/>
  <c r="L271" i="16"/>
  <c r="L131" i="16" s="1"/>
  <c r="L261" i="16"/>
  <c r="L121" i="16" s="1"/>
  <c r="L278" i="16"/>
  <c r="L138" i="16" s="1"/>
  <c r="L266" i="16"/>
  <c r="L126" i="16" s="1"/>
  <c r="M81" i="3"/>
  <c r="M84" i="3"/>
  <c r="M86" i="3"/>
  <c r="M87" i="3"/>
  <c r="M80" i="3"/>
  <c r="M78" i="3"/>
  <c r="M82" i="3"/>
  <c r="M85" i="3"/>
  <c r="M79" i="3"/>
  <c r="M83" i="3"/>
  <c r="N77" i="3"/>
  <c r="P91" i="3"/>
  <c r="O97" i="3"/>
  <c r="M60" i="16"/>
  <c r="M59" i="16"/>
  <c r="M58" i="16"/>
  <c r="L60" i="16"/>
  <c r="L58" i="16"/>
  <c r="L59" i="16"/>
  <c r="L64" i="16"/>
  <c r="K65" i="16"/>
  <c r="M207" i="16"/>
  <c r="M202" i="16"/>
  <c r="L56" i="16"/>
  <c r="M201" i="16"/>
  <c r="L57" i="16"/>
  <c r="N204" i="16"/>
  <c r="M200" i="16"/>
  <c r="L70" i="16"/>
  <c r="M69" i="16"/>
  <c r="L137" i="16"/>
  <c r="M206" i="16"/>
  <c r="M205" i="16"/>
  <c r="N54" i="16"/>
  <c r="O53" i="16"/>
  <c r="M211" i="16"/>
  <c r="M57" i="16" s="1"/>
  <c r="M210" i="16"/>
  <c r="M56" i="16" s="1"/>
  <c r="M8" i="16"/>
  <c r="N7" i="16"/>
  <c r="M252" i="16"/>
  <c r="M87" i="16"/>
  <c r="M88" i="16"/>
  <c r="M89" i="16"/>
  <c r="M203" i="16"/>
  <c r="L76" i="16"/>
  <c r="L75" i="16"/>
  <c r="L77" i="16"/>
  <c r="AM94" i="16" l="1"/>
  <c r="AL202" i="16"/>
  <c r="AM52" i="16"/>
  <c r="AM62" i="16"/>
  <c r="AM63" i="16" s="1"/>
  <c r="AN36" i="16"/>
  <c r="AM216" i="16"/>
  <c r="AM224" i="16" s="1"/>
  <c r="AM67" i="16"/>
  <c r="AM68" i="16" s="1"/>
  <c r="AL207" i="16"/>
  <c r="AM99" i="16"/>
  <c r="AM96" i="16"/>
  <c r="AL204" i="16"/>
  <c r="AM94" i="19"/>
  <c r="AM99" i="19"/>
  <c r="AM207" i="19" s="1"/>
  <c r="AL70" i="19"/>
  <c r="AL54" i="19"/>
  <c r="AM201" i="19"/>
  <c r="AN93" i="19"/>
  <c r="AN99" i="19"/>
  <c r="AO211" i="19"/>
  <c r="AO210" i="19"/>
  <c r="AO8" i="19"/>
  <c r="AP7" i="19"/>
  <c r="AO233" i="19"/>
  <c r="AO229" i="19"/>
  <c r="AO227" i="19"/>
  <c r="AO232" i="19"/>
  <c r="AO252" i="19"/>
  <c r="AO228" i="19"/>
  <c r="AO87" i="19"/>
  <c r="AO88" i="19"/>
  <c r="AO89" i="19"/>
  <c r="AO230" i="19"/>
  <c r="AO234" i="19"/>
  <c r="AO231" i="19"/>
  <c r="AK65" i="19"/>
  <c r="AL64" i="19"/>
  <c r="AL26" i="19"/>
  <c r="AM206" i="19"/>
  <c r="AN98" i="19"/>
  <c r="AM216" i="19"/>
  <c r="AM224" i="19" s="1"/>
  <c r="AM67" i="19"/>
  <c r="AM68" i="19" s="1"/>
  <c r="AM69" i="19" s="1"/>
  <c r="AM62" i="19"/>
  <c r="AM63" i="19" s="1"/>
  <c r="AM52" i="19"/>
  <c r="AM53" i="19" s="1"/>
  <c r="AM24" i="19"/>
  <c r="AM39" i="19"/>
  <c r="AM26" i="19" s="1"/>
  <c r="AN36" i="19"/>
  <c r="AN77" i="19"/>
  <c r="AN76" i="19"/>
  <c r="AN75" i="19"/>
  <c r="AM204" i="19"/>
  <c r="AN96" i="19"/>
  <c r="AM202" i="19"/>
  <c r="AN94" i="19"/>
  <c r="AN319" i="19"/>
  <c r="AN179" i="19" s="1"/>
  <c r="AN314" i="19"/>
  <c r="AN174" i="19" s="1"/>
  <c r="AN309" i="19"/>
  <c r="AN169" i="19" s="1"/>
  <c r="AN302" i="19"/>
  <c r="AN162" i="19" s="1"/>
  <c r="AN297" i="19"/>
  <c r="AN157" i="19" s="1"/>
  <c r="AN292" i="19"/>
  <c r="AN152" i="19" s="1"/>
  <c r="AN285" i="19"/>
  <c r="AN145" i="19" s="1"/>
  <c r="AN280" i="19"/>
  <c r="AN140" i="19" s="1"/>
  <c r="AN263" i="19"/>
  <c r="AN123" i="19" s="1"/>
  <c r="AN258" i="19"/>
  <c r="AN118" i="19" s="1"/>
  <c r="AN275" i="19"/>
  <c r="AN135" i="19" s="1"/>
  <c r="AN268" i="19"/>
  <c r="AN128" i="19" s="1"/>
  <c r="AS214" i="19"/>
  <c r="AS213" i="19"/>
  <c r="AS212" i="19"/>
  <c r="AM203" i="19"/>
  <c r="AN95" i="19"/>
  <c r="AN316" i="19"/>
  <c r="AN176" i="19" s="1"/>
  <c r="AN304" i="19"/>
  <c r="AN164" i="19" s="1"/>
  <c r="AN299" i="19"/>
  <c r="AN159" i="19" s="1"/>
  <c r="AN294" i="19"/>
  <c r="AN154" i="19" s="1"/>
  <c r="AN311" i="19"/>
  <c r="AN171" i="19" s="1"/>
  <c r="AN303" i="19"/>
  <c r="AN163" i="19" s="1"/>
  <c r="AN298" i="19"/>
  <c r="AN158" i="19" s="1"/>
  <c r="AN293" i="19"/>
  <c r="AN153" i="19" s="1"/>
  <c r="AN320" i="19"/>
  <c r="AN180" i="19" s="1"/>
  <c r="AN315" i="19"/>
  <c r="AN175" i="19" s="1"/>
  <c r="AN321" i="19"/>
  <c r="AN181" i="19" s="1"/>
  <c r="AN287" i="19"/>
  <c r="AN147" i="19" s="1"/>
  <c r="AN282" i="19"/>
  <c r="AN142" i="19" s="1"/>
  <c r="AN277" i="19"/>
  <c r="AN137" i="19" s="1"/>
  <c r="AN281" i="19"/>
  <c r="AN141" i="19" s="1"/>
  <c r="AN310" i="19"/>
  <c r="AN170" i="19" s="1"/>
  <c r="AN269" i="19"/>
  <c r="AN129" i="19" s="1"/>
  <c r="AN264" i="19"/>
  <c r="AN124" i="19" s="1"/>
  <c r="AN286" i="19"/>
  <c r="AN146" i="19" s="1"/>
  <c r="AN270" i="19"/>
  <c r="AN130" i="19" s="1"/>
  <c r="AN265" i="19"/>
  <c r="AN125" i="19" s="1"/>
  <c r="AN260" i="19"/>
  <c r="AN120" i="19" s="1"/>
  <c r="AN276" i="19"/>
  <c r="AN136" i="19" s="1"/>
  <c r="AN259" i="19"/>
  <c r="AN119" i="19" s="1"/>
  <c r="AM200" i="19"/>
  <c r="AN92" i="19"/>
  <c r="AN322" i="19"/>
  <c r="AN182" i="19" s="1"/>
  <c r="AN317" i="19"/>
  <c r="AN177" i="19" s="1"/>
  <c r="AN312" i="19"/>
  <c r="AN172" i="19" s="1"/>
  <c r="AN305" i="19"/>
  <c r="AN165" i="19" s="1"/>
  <c r="AN300" i="19"/>
  <c r="AN160" i="19" s="1"/>
  <c r="AN295" i="19"/>
  <c r="AN155" i="19" s="1"/>
  <c r="AN288" i="19"/>
  <c r="AN148" i="19" s="1"/>
  <c r="AN283" i="19"/>
  <c r="AN143" i="19" s="1"/>
  <c r="AN278" i="19"/>
  <c r="AN138" i="19" s="1"/>
  <c r="AN271" i="19"/>
  <c r="AN131" i="19" s="1"/>
  <c r="AN266" i="19"/>
  <c r="AN126" i="19" s="1"/>
  <c r="AN261" i="19"/>
  <c r="AN121" i="19" s="1"/>
  <c r="AU84" i="19"/>
  <c r="AT49" i="19"/>
  <c r="AT45" i="19"/>
  <c r="AT46" i="19"/>
  <c r="AL205" i="19"/>
  <c r="AL15" i="19" s="1"/>
  <c r="AM97" i="19"/>
  <c r="AK60" i="19"/>
  <c r="AK59" i="19"/>
  <c r="AK58" i="19"/>
  <c r="AK57" i="19"/>
  <c r="AK56" i="19"/>
  <c r="AL70" i="18"/>
  <c r="AM204" i="18"/>
  <c r="AN96" i="18"/>
  <c r="AM321" i="18"/>
  <c r="AM181" i="18" s="1"/>
  <c r="AM316" i="18"/>
  <c r="AM176" i="18" s="1"/>
  <c r="AM311" i="18"/>
  <c r="AM171" i="18" s="1"/>
  <c r="AM304" i="18"/>
  <c r="AM164" i="18" s="1"/>
  <c r="AM320" i="18"/>
  <c r="AM180" i="18" s="1"/>
  <c r="AM299" i="18"/>
  <c r="AM159" i="18" s="1"/>
  <c r="AM315" i="18"/>
  <c r="AM175" i="18" s="1"/>
  <c r="AM303" i="18"/>
  <c r="AM163" i="18" s="1"/>
  <c r="AM298" i="18"/>
  <c r="AM158" i="18" s="1"/>
  <c r="AM293" i="18"/>
  <c r="AM153" i="18" s="1"/>
  <c r="AM286" i="18"/>
  <c r="AM146" i="18" s="1"/>
  <c r="AM281" i="18"/>
  <c r="AM141" i="18" s="1"/>
  <c r="AM276" i="18"/>
  <c r="AM136" i="18" s="1"/>
  <c r="AM294" i="18"/>
  <c r="AM154" i="18" s="1"/>
  <c r="AM310" i="18"/>
  <c r="AM170" i="18" s="1"/>
  <c r="AM287" i="18"/>
  <c r="AM147" i="18" s="1"/>
  <c r="AM282" i="18"/>
  <c r="AM142" i="18" s="1"/>
  <c r="AM269" i="18"/>
  <c r="AM129" i="18" s="1"/>
  <c r="AM264" i="18"/>
  <c r="AM124" i="18" s="1"/>
  <c r="AM277" i="18"/>
  <c r="AM137" i="18" s="1"/>
  <c r="AM260" i="18"/>
  <c r="AM120" i="18" s="1"/>
  <c r="AM270" i="18"/>
  <c r="AM130" i="18" s="1"/>
  <c r="AM259" i="18"/>
  <c r="AM119" i="18" s="1"/>
  <c r="AM265" i="18"/>
  <c r="AM125" i="18" s="1"/>
  <c r="AN211" i="18"/>
  <c r="AN210" i="18"/>
  <c r="AN8" i="18"/>
  <c r="AO7" i="18"/>
  <c r="AN233" i="18"/>
  <c r="AN227" i="18"/>
  <c r="AN229" i="18"/>
  <c r="AN228" i="18"/>
  <c r="AN232" i="18"/>
  <c r="AN252" i="18"/>
  <c r="AN88" i="18"/>
  <c r="AN89" i="18"/>
  <c r="AN87" i="18"/>
  <c r="AN234" i="18"/>
  <c r="AN230" i="18"/>
  <c r="AN231" i="18"/>
  <c r="AK65" i="18"/>
  <c r="AL64" i="18"/>
  <c r="AL24" i="18"/>
  <c r="AM203" i="18"/>
  <c r="AN95" i="18"/>
  <c r="AM319" i="18"/>
  <c r="AM179" i="18" s="1"/>
  <c r="AM314" i="18"/>
  <c r="AM174" i="18" s="1"/>
  <c r="AM309" i="18"/>
  <c r="AM169" i="18" s="1"/>
  <c r="AM302" i="18"/>
  <c r="AM162" i="18" s="1"/>
  <c r="AM297" i="18"/>
  <c r="AM157" i="18" s="1"/>
  <c r="AM292" i="18"/>
  <c r="AM152" i="18" s="1"/>
  <c r="AM285" i="18"/>
  <c r="AM145" i="18" s="1"/>
  <c r="AM280" i="18"/>
  <c r="AM140" i="18" s="1"/>
  <c r="AM268" i="18"/>
  <c r="AM128" i="18" s="1"/>
  <c r="AM263" i="18"/>
  <c r="AM123" i="18" s="1"/>
  <c r="AM275" i="18"/>
  <c r="AM135" i="18" s="1"/>
  <c r="AM258" i="18"/>
  <c r="AM118" i="18" s="1"/>
  <c r="AM202" i="18"/>
  <c r="AN94" i="18"/>
  <c r="AM216" i="18"/>
  <c r="AM224" i="18" s="1"/>
  <c r="AM67" i="18"/>
  <c r="AM68" i="18" s="1"/>
  <c r="AM69" i="18" s="1"/>
  <c r="AM62" i="18"/>
  <c r="AM63" i="18" s="1"/>
  <c r="AM52" i="18"/>
  <c r="AN36" i="18"/>
  <c r="AM24" i="18"/>
  <c r="AM39" i="18"/>
  <c r="AM26" i="18" s="1"/>
  <c r="AM206" i="18"/>
  <c r="AN98" i="18"/>
  <c r="AM75" i="18"/>
  <c r="AM77" i="18"/>
  <c r="AM76" i="18"/>
  <c r="AS213" i="18"/>
  <c r="AS212" i="18"/>
  <c r="AS214" i="18"/>
  <c r="AM53" i="18"/>
  <c r="AL54" i="18"/>
  <c r="AL205" i="18"/>
  <c r="AL15" i="18" s="1"/>
  <c r="AM97" i="18"/>
  <c r="AM207" i="18"/>
  <c r="AN99" i="18"/>
  <c r="AM200" i="18"/>
  <c r="AN92" i="18"/>
  <c r="AM300" i="18"/>
  <c r="AM160" i="18" s="1"/>
  <c r="AM305" i="18"/>
  <c r="AM165" i="18" s="1"/>
  <c r="AM317" i="18"/>
  <c r="AM177" i="18" s="1"/>
  <c r="AM312" i="18"/>
  <c r="AM172" i="18" s="1"/>
  <c r="AM322" i="18"/>
  <c r="AM182" i="18" s="1"/>
  <c r="AM295" i="18"/>
  <c r="AM155" i="18" s="1"/>
  <c r="AM288" i="18"/>
  <c r="AM148" i="18" s="1"/>
  <c r="AM283" i="18"/>
  <c r="AM143" i="18" s="1"/>
  <c r="AM278" i="18"/>
  <c r="AM138" i="18" s="1"/>
  <c r="AM266" i="18"/>
  <c r="AM126" i="18" s="1"/>
  <c r="AM261" i="18"/>
  <c r="AM121" i="18" s="1"/>
  <c r="AM271" i="18"/>
  <c r="AM131" i="18" s="1"/>
  <c r="AM201" i="18"/>
  <c r="AN93" i="18"/>
  <c r="AU84" i="18"/>
  <c r="AT46" i="18"/>
  <c r="AT49" i="18"/>
  <c r="AT45" i="18"/>
  <c r="AK58" i="18"/>
  <c r="AK60" i="18"/>
  <c r="AK59" i="18"/>
  <c r="AK57" i="18"/>
  <c r="AK56" i="18"/>
  <c r="M24" i="16"/>
  <c r="M26" i="16"/>
  <c r="N39" i="16"/>
  <c r="AH83" i="16"/>
  <c r="AF230" i="16"/>
  <c r="AF261" i="16"/>
  <c r="AF121" i="16" s="1"/>
  <c r="AF266" i="16"/>
  <c r="AF126" i="16" s="1"/>
  <c r="AF271" i="16"/>
  <c r="AF131" i="16" s="1"/>
  <c r="AF260" i="16"/>
  <c r="AF120" i="16" s="1"/>
  <c r="AF265" i="16"/>
  <c r="AF125" i="16" s="1"/>
  <c r="AF270" i="16"/>
  <c r="AF130" i="16" s="1"/>
  <c r="AF259" i="16"/>
  <c r="AF119" i="16" s="1"/>
  <c r="AF264" i="16"/>
  <c r="AF124" i="16" s="1"/>
  <c r="AF269" i="16"/>
  <c r="AF129" i="16" s="1"/>
  <c r="AF258" i="16"/>
  <c r="AF118" i="16" s="1"/>
  <c r="AF263" i="16"/>
  <c r="AF123" i="16" s="1"/>
  <c r="AF268" i="16"/>
  <c r="AF128" i="16" s="1"/>
  <c r="AF234" i="16"/>
  <c r="AF214" i="16"/>
  <c r="AF213" i="16"/>
  <c r="AF212" i="16"/>
  <c r="AG49" i="16"/>
  <c r="AH84" i="16"/>
  <c r="AG45" i="16"/>
  <c r="AG46" i="16"/>
  <c r="AG231" i="16" s="1"/>
  <c r="M292" i="16"/>
  <c r="M152" i="16" s="1"/>
  <c r="M297" i="16"/>
  <c r="M157" i="16" s="1"/>
  <c r="M302" i="16"/>
  <c r="M162" i="16" s="1"/>
  <c r="M309" i="16"/>
  <c r="M169" i="16" s="1"/>
  <c r="M314" i="16"/>
  <c r="M174" i="16" s="1"/>
  <c r="M319" i="16"/>
  <c r="M179" i="16" s="1"/>
  <c r="M285" i="16"/>
  <c r="M145" i="16" s="1"/>
  <c r="M280" i="16"/>
  <c r="M140" i="16" s="1"/>
  <c r="M268" i="16"/>
  <c r="M128" i="16" s="1"/>
  <c r="M275" i="16"/>
  <c r="M135" i="16" s="1"/>
  <c r="M263" i="16"/>
  <c r="M123" i="16" s="1"/>
  <c r="M258" i="16"/>
  <c r="M118" i="16" s="1"/>
  <c r="M293" i="16"/>
  <c r="M153" i="16" s="1"/>
  <c r="M298" i="16"/>
  <c r="M158" i="16" s="1"/>
  <c r="M303" i="16"/>
  <c r="M163" i="16" s="1"/>
  <c r="M310" i="16"/>
  <c r="M170" i="16" s="1"/>
  <c r="M315" i="16"/>
  <c r="M175" i="16" s="1"/>
  <c r="M320" i="16"/>
  <c r="M180" i="16" s="1"/>
  <c r="M277" i="16"/>
  <c r="M137" i="16" s="1"/>
  <c r="M294" i="16"/>
  <c r="M154" i="16" s="1"/>
  <c r="M299" i="16"/>
  <c r="M159" i="16" s="1"/>
  <c r="M304" i="16"/>
  <c r="M164" i="16" s="1"/>
  <c r="M311" i="16"/>
  <c r="M171" i="16" s="1"/>
  <c r="M316" i="16"/>
  <c r="M176" i="16" s="1"/>
  <c r="M321" i="16"/>
  <c r="M181" i="16" s="1"/>
  <c r="M287" i="16"/>
  <c r="M147" i="16" s="1"/>
  <c r="M282" i="16"/>
  <c r="M142" i="16" s="1"/>
  <c r="M286" i="16"/>
  <c r="M146" i="16" s="1"/>
  <c r="M276" i="16"/>
  <c r="M136" i="16" s="1"/>
  <c r="M269" i="16"/>
  <c r="M129" i="16" s="1"/>
  <c r="M270" i="16"/>
  <c r="M130" i="16" s="1"/>
  <c r="M260" i="16"/>
  <c r="M120" i="16" s="1"/>
  <c r="M281" i="16"/>
  <c r="M141" i="16" s="1"/>
  <c r="M264" i="16"/>
  <c r="M124" i="16" s="1"/>
  <c r="M265" i="16"/>
  <c r="M125" i="16" s="1"/>
  <c r="M259" i="16"/>
  <c r="M119" i="16" s="1"/>
  <c r="M278" i="16"/>
  <c r="M138" i="16" s="1"/>
  <c r="M295" i="16"/>
  <c r="M155" i="16" s="1"/>
  <c r="M300" i="16"/>
  <c r="M160" i="16" s="1"/>
  <c r="M305" i="16"/>
  <c r="M165" i="16" s="1"/>
  <c r="M312" i="16"/>
  <c r="M172" i="16" s="1"/>
  <c r="M317" i="16"/>
  <c r="M177" i="16" s="1"/>
  <c r="M322" i="16"/>
  <c r="M182" i="16" s="1"/>
  <c r="M283" i="16"/>
  <c r="M143" i="16" s="1"/>
  <c r="M271" i="16"/>
  <c r="M131" i="16" s="1"/>
  <c r="M288" i="16"/>
  <c r="M148" i="16" s="1"/>
  <c r="M266" i="16"/>
  <c r="M126" i="16" s="1"/>
  <c r="M261" i="16"/>
  <c r="M121" i="16" s="1"/>
  <c r="N85" i="3"/>
  <c r="N81" i="3"/>
  <c r="N84" i="3"/>
  <c r="N86" i="3"/>
  <c r="N83" i="3"/>
  <c r="N82" i="3"/>
  <c r="N80" i="3"/>
  <c r="N78" i="3"/>
  <c r="N79" i="3"/>
  <c r="N87" i="3"/>
  <c r="O77" i="3"/>
  <c r="Q91" i="3"/>
  <c r="P97" i="3"/>
  <c r="N201" i="16"/>
  <c r="N203" i="16"/>
  <c r="N205" i="16"/>
  <c r="N60" i="16"/>
  <c r="N59" i="16"/>
  <c r="N58" i="16"/>
  <c r="L65" i="16"/>
  <c r="M64" i="16"/>
  <c r="N206" i="16"/>
  <c r="N200" i="16"/>
  <c r="N202" i="16"/>
  <c r="M70" i="16"/>
  <c r="N69" i="16"/>
  <c r="O204" i="16"/>
  <c r="N207" i="16"/>
  <c r="M77" i="16"/>
  <c r="M76" i="16"/>
  <c r="M75" i="16"/>
  <c r="N211" i="16"/>
  <c r="N57" i="16" s="1"/>
  <c r="N210" i="16"/>
  <c r="N56" i="16" s="1"/>
  <c r="N8" i="16"/>
  <c r="O7" i="16"/>
  <c r="N252" i="16"/>
  <c r="N88" i="16"/>
  <c r="N89" i="16"/>
  <c r="N87" i="16"/>
  <c r="O54" i="16"/>
  <c r="P53" i="16"/>
  <c r="AN52" i="16" l="1"/>
  <c r="AN62" i="16"/>
  <c r="AN63" i="16" s="1"/>
  <c r="AO36" i="16"/>
  <c r="AN67" i="16"/>
  <c r="AN68" i="16" s="1"/>
  <c r="AN216" i="16"/>
  <c r="AN224" i="16" s="1"/>
  <c r="AM204" i="16"/>
  <c r="AN96" i="16"/>
  <c r="AN99" i="16"/>
  <c r="AM207" i="16"/>
  <c r="AM202" i="16"/>
  <c r="AN94" i="16"/>
  <c r="AM54" i="19"/>
  <c r="AM70" i="19"/>
  <c r="AT213" i="19"/>
  <c r="AT212" i="19"/>
  <c r="AT214" i="19"/>
  <c r="AN216" i="19"/>
  <c r="AN224" i="19" s="1"/>
  <c r="AN67" i="19"/>
  <c r="AN68" i="19" s="1"/>
  <c r="AN69" i="19" s="1"/>
  <c r="AN62" i="19"/>
  <c r="AN63" i="19" s="1"/>
  <c r="AN52" i="19"/>
  <c r="AN53" i="19" s="1"/>
  <c r="AN39" i="19"/>
  <c r="AN24" i="19" s="1"/>
  <c r="AO36" i="19"/>
  <c r="AN26" i="19"/>
  <c r="AN206" i="19"/>
  <c r="AO98" i="19"/>
  <c r="AO319" i="19"/>
  <c r="AO179" i="19" s="1"/>
  <c r="AO314" i="19"/>
  <c r="AO174" i="19" s="1"/>
  <c r="AO309" i="19"/>
  <c r="AO169" i="19" s="1"/>
  <c r="AO302" i="19"/>
  <c r="AO162" i="19" s="1"/>
  <c r="AO297" i="19"/>
  <c r="AO157" i="19" s="1"/>
  <c r="AO292" i="19"/>
  <c r="AO152" i="19" s="1"/>
  <c r="AO285" i="19"/>
  <c r="AO145" i="19" s="1"/>
  <c r="AO280" i="19"/>
  <c r="AO140" i="19" s="1"/>
  <c r="AO275" i="19"/>
  <c r="AO135" i="19" s="1"/>
  <c r="AO268" i="19"/>
  <c r="AO128" i="19" s="1"/>
  <c r="AO263" i="19"/>
  <c r="AO123" i="19" s="1"/>
  <c r="AO258" i="19"/>
  <c r="AO118" i="19" s="1"/>
  <c r="AN201" i="19"/>
  <c r="AO93" i="19"/>
  <c r="AV84" i="19"/>
  <c r="AU49" i="19"/>
  <c r="AU45" i="19"/>
  <c r="AU46" i="19"/>
  <c r="AN204" i="19"/>
  <c r="AO96" i="19"/>
  <c r="AO321" i="19"/>
  <c r="AO181" i="19" s="1"/>
  <c r="AO316" i="19"/>
  <c r="AO176" i="19" s="1"/>
  <c r="AO311" i="19"/>
  <c r="AO171" i="19" s="1"/>
  <c r="AO304" i="19"/>
  <c r="AO164" i="19" s="1"/>
  <c r="AO320" i="19"/>
  <c r="AO180" i="19" s="1"/>
  <c r="AO315" i="19"/>
  <c r="AO175" i="19" s="1"/>
  <c r="AO310" i="19"/>
  <c r="AO170" i="19" s="1"/>
  <c r="AO303" i="19"/>
  <c r="AO163" i="19" s="1"/>
  <c r="AO299" i="19"/>
  <c r="AO159" i="19" s="1"/>
  <c r="AO298" i="19"/>
  <c r="AO158" i="19" s="1"/>
  <c r="AO294" i="19"/>
  <c r="AO154" i="19" s="1"/>
  <c r="AO287" i="19"/>
  <c r="AO147" i="19" s="1"/>
  <c r="AO270" i="19"/>
  <c r="AO130" i="19" s="1"/>
  <c r="AO265" i="19"/>
  <c r="AO125" i="19" s="1"/>
  <c r="AO277" i="19"/>
  <c r="AO137" i="19" s="1"/>
  <c r="AO269" i="19"/>
  <c r="AO129" i="19" s="1"/>
  <c r="AO264" i="19"/>
  <c r="AO124" i="19" s="1"/>
  <c r="AO286" i="19"/>
  <c r="AO146" i="19" s="1"/>
  <c r="AO282" i="19"/>
  <c r="AO142" i="19" s="1"/>
  <c r="AO276" i="19"/>
  <c r="AO136" i="19" s="1"/>
  <c r="AO293" i="19"/>
  <c r="AO153" i="19" s="1"/>
  <c r="AO281" i="19"/>
  <c r="AO141" i="19" s="1"/>
  <c r="AO260" i="19"/>
  <c r="AO120" i="19" s="1"/>
  <c r="AO259" i="19"/>
  <c r="AO119" i="19" s="1"/>
  <c r="AN203" i="19"/>
  <c r="AO95" i="19"/>
  <c r="AO322" i="19"/>
  <c r="AO182" i="19" s="1"/>
  <c r="AO317" i="19"/>
  <c r="AO177" i="19" s="1"/>
  <c r="AO312" i="19"/>
  <c r="AO172" i="19" s="1"/>
  <c r="AO305" i="19"/>
  <c r="AO165" i="19" s="1"/>
  <c r="AO295" i="19"/>
  <c r="AO155" i="19" s="1"/>
  <c r="AO288" i="19"/>
  <c r="AO148" i="19" s="1"/>
  <c r="AO283" i="19"/>
  <c r="AO143" i="19" s="1"/>
  <c r="AO278" i="19"/>
  <c r="AO138" i="19" s="1"/>
  <c r="AO300" i="19"/>
  <c r="AO160" i="19" s="1"/>
  <c r="AO271" i="19"/>
  <c r="AO131" i="19" s="1"/>
  <c r="AO266" i="19"/>
  <c r="AO126" i="19" s="1"/>
  <c r="AO261" i="19"/>
  <c r="AO121" i="19" s="1"/>
  <c r="AP8" i="19"/>
  <c r="AQ7" i="19"/>
  <c r="AP227" i="19"/>
  <c r="AP228" i="19"/>
  <c r="AP229" i="19"/>
  <c r="AP233" i="19"/>
  <c r="AP211" i="19"/>
  <c r="AP210" i="19"/>
  <c r="AP252" i="19"/>
  <c r="AP232" i="19"/>
  <c r="AP87" i="19"/>
  <c r="AP88" i="19"/>
  <c r="AP89" i="19"/>
  <c r="AP231" i="19"/>
  <c r="AP230" i="19"/>
  <c r="AP234" i="19"/>
  <c r="AL65" i="19"/>
  <c r="AM64" i="19"/>
  <c r="AM205" i="19"/>
  <c r="AN97" i="19"/>
  <c r="AO77" i="19"/>
  <c r="AO76" i="19"/>
  <c r="AO75" i="19"/>
  <c r="AL60" i="19"/>
  <c r="AL58" i="19"/>
  <c r="AL59" i="19"/>
  <c r="AL57" i="19"/>
  <c r="AL56" i="19"/>
  <c r="AN202" i="19"/>
  <c r="AO94" i="19"/>
  <c r="AN200" i="19"/>
  <c r="AO92" i="19"/>
  <c r="AM15" i="19"/>
  <c r="AN207" i="19"/>
  <c r="AO99" i="19"/>
  <c r="AM70" i="18"/>
  <c r="AV84" i="18"/>
  <c r="AU46" i="18"/>
  <c r="AU49" i="18"/>
  <c r="AU45" i="18"/>
  <c r="AN201" i="18"/>
  <c r="AO93" i="18"/>
  <c r="AN207" i="18"/>
  <c r="AO99" i="18"/>
  <c r="AN202" i="18"/>
  <c r="AO94" i="18"/>
  <c r="AN203" i="18"/>
  <c r="AO95" i="18"/>
  <c r="AM205" i="18"/>
  <c r="AM15" i="18" s="1"/>
  <c r="AN97" i="18"/>
  <c r="AN322" i="18"/>
  <c r="AN182" i="18" s="1"/>
  <c r="AN317" i="18"/>
  <c r="AN177" i="18" s="1"/>
  <c r="AN305" i="18"/>
  <c r="AN165" i="18" s="1"/>
  <c r="AN312" i="18"/>
  <c r="AN172" i="18" s="1"/>
  <c r="AN295" i="18"/>
  <c r="AN155" i="18" s="1"/>
  <c r="AN288" i="18"/>
  <c r="AN148" i="18" s="1"/>
  <c r="AN283" i="18"/>
  <c r="AN143" i="18" s="1"/>
  <c r="AN278" i="18"/>
  <c r="AN138" i="18" s="1"/>
  <c r="AN300" i="18"/>
  <c r="AN160" i="18" s="1"/>
  <c r="AN271" i="18"/>
  <c r="AN131" i="18" s="1"/>
  <c r="AN266" i="18"/>
  <c r="AN126" i="18" s="1"/>
  <c r="AN261" i="18"/>
  <c r="AN121" i="18" s="1"/>
  <c r="AN204" i="18"/>
  <c r="AO96" i="18"/>
  <c r="AN319" i="18"/>
  <c r="AN179" i="18" s="1"/>
  <c r="AN314" i="18"/>
  <c r="AN174" i="18" s="1"/>
  <c r="AN309" i="18"/>
  <c r="AN169" i="18" s="1"/>
  <c r="AN302" i="18"/>
  <c r="AN162" i="18" s="1"/>
  <c r="AN297" i="18"/>
  <c r="AN157" i="18" s="1"/>
  <c r="AN292" i="18"/>
  <c r="AN152" i="18" s="1"/>
  <c r="AN285" i="18"/>
  <c r="AN145" i="18" s="1"/>
  <c r="AN280" i="18"/>
  <c r="AN140" i="18" s="1"/>
  <c r="AN275" i="18"/>
  <c r="AN135" i="18" s="1"/>
  <c r="AN268" i="18"/>
  <c r="AN128" i="18" s="1"/>
  <c r="AN258" i="18"/>
  <c r="AN118" i="18" s="1"/>
  <c r="AN263" i="18"/>
  <c r="AN123" i="18" s="1"/>
  <c r="AO211" i="18"/>
  <c r="AO210" i="18"/>
  <c r="AO8" i="18"/>
  <c r="AP7" i="18"/>
  <c r="AO228" i="18"/>
  <c r="AO227" i="18"/>
  <c r="AO252" i="18"/>
  <c r="AO232" i="18"/>
  <c r="AO233" i="18"/>
  <c r="AO229" i="18"/>
  <c r="AO87" i="18"/>
  <c r="AO88" i="18"/>
  <c r="AO89" i="18"/>
  <c r="AO230" i="18"/>
  <c r="AO234" i="18"/>
  <c r="AO231" i="18"/>
  <c r="AL58" i="18"/>
  <c r="AL59" i="18"/>
  <c r="AL60" i="18"/>
  <c r="AL56" i="18"/>
  <c r="AL57" i="18"/>
  <c r="AN216" i="18"/>
  <c r="AN224" i="18" s="1"/>
  <c r="AN67" i="18"/>
  <c r="AN68" i="18" s="1"/>
  <c r="AN69" i="18" s="1"/>
  <c r="AN62" i="18"/>
  <c r="AN63" i="18" s="1"/>
  <c r="AN52" i="18"/>
  <c r="AN39" i="18"/>
  <c r="AN24" i="18" s="1"/>
  <c r="AO36" i="18"/>
  <c r="AL65" i="18"/>
  <c r="AM64" i="18"/>
  <c r="AN320" i="18"/>
  <c r="AN180" i="18" s="1"/>
  <c r="AN315" i="18"/>
  <c r="AN175" i="18" s="1"/>
  <c r="AN311" i="18"/>
  <c r="AN171" i="18" s="1"/>
  <c r="AN299" i="18"/>
  <c r="AN159" i="18" s="1"/>
  <c r="AN316" i="18"/>
  <c r="AN176" i="18" s="1"/>
  <c r="AN303" i="18"/>
  <c r="AN163" i="18" s="1"/>
  <c r="AN298" i="18"/>
  <c r="AN158" i="18" s="1"/>
  <c r="AN310" i="18"/>
  <c r="AN170" i="18" s="1"/>
  <c r="AN304" i="18"/>
  <c r="AN164" i="18" s="1"/>
  <c r="AN321" i="18"/>
  <c r="AN181" i="18" s="1"/>
  <c r="AN294" i="18"/>
  <c r="AN154" i="18" s="1"/>
  <c r="AN293" i="18"/>
  <c r="AN153" i="18" s="1"/>
  <c r="AN282" i="18"/>
  <c r="AN142" i="18" s="1"/>
  <c r="AN277" i="18"/>
  <c r="AN137" i="18" s="1"/>
  <c r="AN287" i="18"/>
  <c r="AN147" i="18" s="1"/>
  <c r="AN281" i="18"/>
  <c r="AN141" i="18" s="1"/>
  <c r="AN264" i="18"/>
  <c r="AN124" i="18" s="1"/>
  <c r="AN260" i="18"/>
  <c r="AN120" i="18" s="1"/>
  <c r="AN270" i="18"/>
  <c r="AN130" i="18" s="1"/>
  <c r="AN276" i="18"/>
  <c r="AN136" i="18" s="1"/>
  <c r="AN265" i="18"/>
  <c r="AN125" i="18" s="1"/>
  <c r="AN259" i="18"/>
  <c r="AN119" i="18" s="1"/>
  <c r="AN286" i="18"/>
  <c r="AN146" i="18" s="1"/>
  <c r="AN269" i="18"/>
  <c r="AN129" i="18" s="1"/>
  <c r="AM54" i="18"/>
  <c r="AN53" i="18"/>
  <c r="AN77" i="18"/>
  <c r="AN76" i="18"/>
  <c r="AN75" i="18"/>
  <c r="AN26" i="18"/>
  <c r="AT212" i="18"/>
  <c r="AT214" i="18"/>
  <c r="AT213" i="18"/>
  <c r="AN200" i="18"/>
  <c r="AO92" i="18"/>
  <c r="AN206" i="18"/>
  <c r="AO98" i="18"/>
  <c r="N24" i="16"/>
  <c r="N26" i="16"/>
  <c r="O39" i="16"/>
  <c r="AG230" i="16"/>
  <c r="AG261" i="16"/>
  <c r="AG121" i="16" s="1"/>
  <c r="AG266" i="16"/>
  <c r="AG126" i="16" s="1"/>
  <c r="AG271" i="16"/>
  <c r="AG131" i="16" s="1"/>
  <c r="AG260" i="16"/>
  <c r="AG120" i="16" s="1"/>
  <c r="AG265" i="16"/>
  <c r="AG125" i="16" s="1"/>
  <c r="AG270" i="16"/>
  <c r="AG130" i="16" s="1"/>
  <c r="AG259" i="16"/>
  <c r="AG119" i="16" s="1"/>
  <c r="AG264" i="16"/>
  <c r="AG124" i="16" s="1"/>
  <c r="AG269" i="16"/>
  <c r="AG129" i="16" s="1"/>
  <c r="AG268" i="16"/>
  <c r="AG128" i="16" s="1"/>
  <c r="AG263" i="16"/>
  <c r="AG123" i="16" s="1"/>
  <c r="AG258" i="16"/>
  <c r="AG118" i="16" s="1"/>
  <c r="AH49" i="16"/>
  <c r="AI84" i="16"/>
  <c r="AH45" i="16"/>
  <c r="AH46" i="16"/>
  <c r="AH231" i="16" s="1"/>
  <c r="AG234" i="16"/>
  <c r="AG212" i="16"/>
  <c r="AG213" i="16"/>
  <c r="AG214" i="16"/>
  <c r="AI83" i="16"/>
  <c r="N276" i="16"/>
  <c r="N136" i="16" s="1"/>
  <c r="N293" i="16"/>
  <c r="N153" i="16" s="1"/>
  <c r="N298" i="16"/>
  <c r="N303" i="16"/>
  <c r="N163" i="16" s="1"/>
  <c r="N310" i="16"/>
  <c r="N170" i="16" s="1"/>
  <c r="N315" i="16"/>
  <c r="N175" i="16" s="1"/>
  <c r="N286" i="16"/>
  <c r="N146" i="16" s="1"/>
  <c r="N281" i="16"/>
  <c r="N141" i="16" s="1"/>
  <c r="N294" i="16"/>
  <c r="N154" i="16" s="1"/>
  <c r="N299" i="16"/>
  <c r="N159" i="16" s="1"/>
  <c r="N304" i="16"/>
  <c r="N164" i="16" s="1"/>
  <c r="N311" i="16"/>
  <c r="N171" i="16" s="1"/>
  <c r="N316" i="16"/>
  <c r="N176" i="16" s="1"/>
  <c r="N321" i="16"/>
  <c r="N181" i="16" s="1"/>
  <c r="N287" i="16"/>
  <c r="N147" i="16" s="1"/>
  <c r="N282" i="16"/>
  <c r="N142" i="16" s="1"/>
  <c r="N269" i="16"/>
  <c r="N129" i="16" s="1"/>
  <c r="N259" i="16"/>
  <c r="N119" i="16" s="1"/>
  <c r="N320" i="16"/>
  <c r="N180" i="16" s="1"/>
  <c r="N270" i="16"/>
  <c r="N130" i="16" s="1"/>
  <c r="N260" i="16"/>
  <c r="N120" i="16" s="1"/>
  <c r="N264" i="16"/>
  <c r="N124" i="16" s="1"/>
  <c r="N277" i="16"/>
  <c r="N137" i="16" s="1"/>
  <c r="N265" i="16"/>
  <c r="N125" i="16" s="1"/>
  <c r="N278" i="16"/>
  <c r="N138" i="16" s="1"/>
  <c r="N305" i="16"/>
  <c r="N312" i="16"/>
  <c r="N283" i="16"/>
  <c r="N143" i="16" s="1"/>
  <c r="N266" i="16"/>
  <c r="N126" i="16" s="1"/>
  <c r="N317" i="16"/>
  <c r="N177" i="16" s="1"/>
  <c r="N271" i="16"/>
  <c r="N131" i="16" s="1"/>
  <c r="N261" i="16"/>
  <c r="N121" i="16" s="1"/>
  <c r="N295" i="16"/>
  <c r="N155" i="16" s="1"/>
  <c r="N288" i="16"/>
  <c r="N148" i="16" s="1"/>
  <c r="N300" i="16"/>
  <c r="N160" i="16" s="1"/>
  <c r="N322" i="16"/>
  <c r="N182" i="16" s="1"/>
  <c r="N292" i="16"/>
  <c r="N152" i="16" s="1"/>
  <c r="N297" i="16"/>
  <c r="N157" i="16" s="1"/>
  <c r="N302" i="16"/>
  <c r="N162" i="16" s="1"/>
  <c r="N309" i="16"/>
  <c r="N169" i="16" s="1"/>
  <c r="N314" i="16"/>
  <c r="N174" i="16" s="1"/>
  <c r="N319" i="16"/>
  <c r="N179" i="16" s="1"/>
  <c r="N285" i="16"/>
  <c r="N145" i="16" s="1"/>
  <c r="N280" i="16"/>
  <c r="N140" i="16" s="1"/>
  <c r="N268" i="16"/>
  <c r="N128" i="16" s="1"/>
  <c r="N275" i="16"/>
  <c r="N135" i="16" s="1"/>
  <c r="N263" i="16"/>
  <c r="N123" i="16" s="1"/>
  <c r="N258" i="16"/>
  <c r="N118" i="16" s="1"/>
  <c r="O80" i="3"/>
  <c r="O78" i="3"/>
  <c r="O85" i="3"/>
  <c r="O86" i="3"/>
  <c r="O87" i="3"/>
  <c r="O82" i="3"/>
  <c r="O79" i="3"/>
  <c r="O83" i="3"/>
  <c r="O84" i="3"/>
  <c r="O81" i="3"/>
  <c r="P77" i="3"/>
  <c r="Q97" i="3"/>
  <c r="R91" i="3"/>
  <c r="O207" i="16"/>
  <c r="P7" i="16"/>
  <c r="O211" i="16"/>
  <c r="O57" i="16" s="1"/>
  <c r="O8" i="16"/>
  <c r="O210" i="16"/>
  <c r="O56" i="16" s="1"/>
  <c r="O252" i="16"/>
  <c r="O87" i="16"/>
  <c r="O89" i="16"/>
  <c r="O88" i="16"/>
  <c r="O205" i="16"/>
  <c r="P204" i="16"/>
  <c r="O202" i="16"/>
  <c r="N77" i="16"/>
  <c r="N76" i="16"/>
  <c r="N75" i="16"/>
  <c r="P54" i="16"/>
  <c r="Q53" i="16"/>
  <c r="O203" i="16"/>
  <c r="O60" i="16"/>
  <c r="O59" i="16"/>
  <c r="O58" i="16"/>
  <c r="N70" i="16"/>
  <c r="O69" i="16"/>
  <c r="O200" i="16"/>
  <c r="M65" i="16"/>
  <c r="N64" i="16"/>
  <c r="N172" i="16"/>
  <c r="N165" i="16"/>
  <c r="O201" i="16"/>
  <c r="O206" i="16"/>
  <c r="N158" i="16"/>
  <c r="AN202" i="16" l="1"/>
  <c r="AO94" i="16"/>
  <c r="AO52" i="16"/>
  <c r="AO62" i="16"/>
  <c r="AO63" i="16" s="1"/>
  <c r="AO216" i="16"/>
  <c r="AO224" i="16" s="1"/>
  <c r="AP36" i="16"/>
  <c r="AO67" i="16"/>
  <c r="AO68" i="16" s="1"/>
  <c r="AO96" i="16"/>
  <c r="AN204" i="16"/>
  <c r="AN207" i="16"/>
  <c r="AO99" i="16"/>
  <c r="AN70" i="19"/>
  <c r="AN54" i="19"/>
  <c r="AM65" i="19"/>
  <c r="AN64" i="19"/>
  <c r="AO207" i="19"/>
  <c r="AO202" i="19"/>
  <c r="AP94" i="19"/>
  <c r="AP77" i="19"/>
  <c r="AP76" i="19"/>
  <c r="AP75" i="19"/>
  <c r="AQ211" i="19"/>
  <c r="AQ210" i="19"/>
  <c r="AQ8" i="19"/>
  <c r="AR7" i="19"/>
  <c r="AQ229" i="19"/>
  <c r="AQ252" i="19"/>
  <c r="AQ232" i="19"/>
  <c r="AQ228" i="19"/>
  <c r="AQ227" i="19"/>
  <c r="AQ233" i="19"/>
  <c r="AQ87" i="19"/>
  <c r="AQ89" i="19"/>
  <c r="AQ88" i="19"/>
  <c r="AQ234" i="19"/>
  <c r="AQ230" i="19"/>
  <c r="AQ231" i="19"/>
  <c r="AO204" i="19"/>
  <c r="AO216" i="19"/>
  <c r="AO224" i="19" s="1"/>
  <c r="AO67" i="19"/>
  <c r="AO68" i="19" s="1"/>
  <c r="AO69" i="19" s="1"/>
  <c r="AO62" i="19"/>
  <c r="AO63" i="19" s="1"/>
  <c r="AO52" i="19"/>
  <c r="AO53" i="19" s="1"/>
  <c r="AO24" i="19"/>
  <c r="AO39" i="19"/>
  <c r="AP36" i="19"/>
  <c r="AP96" i="19" s="1"/>
  <c r="AO26" i="19"/>
  <c r="AO200" i="19"/>
  <c r="AP92" i="19"/>
  <c r="AP314" i="19"/>
  <c r="AP174" i="19" s="1"/>
  <c r="AP302" i="19"/>
  <c r="AP162" i="19" s="1"/>
  <c r="AP297" i="19"/>
  <c r="AP157" i="19" s="1"/>
  <c r="AP292" i="19"/>
  <c r="AP152" i="19" s="1"/>
  <c r="AP309" i="19"/>
  <c r="AP169" i="19" s="1"/>
  <c r="AP319" i="19"/>
  <c r="AP179" i="19" s="1"/>
  <c r="AP275" i="19"/>
  <c r="AP135" i="19" s="1"/>
  <c r="AP268" i="19"/>
  <c r="AP128" i="19" s="1"/>
  <c r="AP263" i="19"/>
  <c r="AP123" i="19" s="1"/>
  <c r="AP285" i="19"/>
  <c r="AP145" i="19" s="1"/>
  <c r="AP280" i="19"/>
  <c r="AP140" i="19" s="1"/>
  <c r="AP258" i="19"/>
  <c r="AP118" i="19" s="1"/>
  <c r="AU214" i="19"/>
  <c r="AU213" i="19"/>
  <c r="AU212" i="19"/>
  <c r="AO206" i="19"/>
  <c r="AP98" i="19"/>
  <c r="AN205" i="19"/>
  <c r="AO97" i="19"/>
  <c r="AP321" i="19"/>
  <c r="AP181" i="19" s="1"/>
  <c r="AP316" i="19"/>
  <c r="AP176" i="19" s="1"/>
  <c r="AP311" i="19"/>
  <c r="AP171" i="19" s="1"/>
  <c r="AP304" i="19"/>
  <c r="AP164" i="19" s="1"/>
  <c r="AP303" i="19"/>
  <c r="AP163" i="19" s="1"/>
  <c r="AP298" i="19"/>
  <c r="AP158" i="19" s="1"/>
  <c r="AP293" i="19"/>
  <c r="AP153" i="19" s="1"/>
  <c r="AP320" i="19"/>
  <c r="AP180" i="19" s="1"/>
  <c r="AP315" i="19"/>
  <c r="AP175" i="19" s="1"/>
  <c r="AP310" i="19"/>
  <c r="AP170" i="19" s="1"/>
  <c r="AP299" i="19"/>
  <c r="AP159" i="19" s="1"/>
  <c r="AP294" i="19"/>
  <c r="AP154" i="19" s="1"/>
  <c r="AP287" i="19"/>
  <c r="AP147" i="19" s="1"/>
  <c r="AP282" i="19"/>
  <c r="AP142" i="19" s="1"/>
  <c r="AP277" i="19"/>
  <c r="AP137" i="19" s="1"/>
  <c r="AP286" i="19"/>
  <c r="AP146" i="19" s="1"/>
  <c r="AP281" i="19"/>
  <c r="AP141" i="19" s="1"/>
  <c r="AP270" i="19"/>
  <c r="AP130" i="19" s="1"/>
  <c r="AP265" i="19"/>
  <c r="AP125" i="19" s="1"/>
  <c r="AP276" i="19"/>
  <c r="AP136" i="19" s="1"/>
  <c r="AP264" i="19"/>
  <c r="AP124" i="19" s="1"/>
  <c r="AP260" i="19"/>
  <c r="AP120" i="19" s="1"/>
  <c r="AP259" i="19"/>
  <c r="AP119" i="19" s="1"/>
  <c r="AP269" i="19"/>
  <c r="AP129" i="19" s="1"/>
  <c r="AW84" i="19"/>
  <c r="AV46" i="19"/>
  <c r="AV49" i="19"/>
  <c r="AV45" i="19"/>
  <c r="AN15" i="19"/>
  <c r="AP322" i="19"/>
  <c r="AP182" i="19" s="1"/>
  <c r="AP317" i="19"/>
  <c r="AP177" i="19" s="1"/>
  <c r="AP312" i="19"/>
  <c r="AP172" i="19" s="1"/>
  <c r="AP305" i="19"/>
  <c r="AP165" i="19" s="1"/>
  <c r="AP300" i="19"/>
  <c r="AP160" i="19" s="1"/>
  <c r="AP295" i="19"/>
  <c r="AP155" i="19" s="1"/>
  <c r="AP288" i="19"/>
  <c r="AP148" i="19" s="1"/>
  <c r="AP283" i="19"/>
  <c r="AP143" i="19" s="1"/>
  <c r="AP278" i="19"/>
  <c r="AP138" i="19" s="1"/>
  <c r="AP261" i="19"/>
  <c r="AP121" i="19" s="1"/>
  <c r="AP271" i="19"/>
  <c r="AP131" i="19" s="1"/>
  <c r="AP266" i="19"/>
  <c r="AP126" i="19" s="1"/>
  <c r="AO203" i="19"/>
  <c r="AP95" i="19"/>
  <c r="AO201" i="19"/>
  <c r="AP93" i="19"/>
  <c r="AM58" i="19"/>
  <c r="AM60" i="19"/>
  <c r="AM59" i="19"/>
  <c r="AM56" i="19"/>
  <c r="AM57" i="19"/>
  <c r="AN70" i="18"/>
  <c r="AN54" i="18"/>
  <c r="AO206" i="18"/>
  <c r="AP98" i="18"/>
  <c r="AO77" i="18"/>
  <c r="AO76" i="18"/>
  <c r="AO75" i="18"/>
  <c r="AM65" i="18"/>
  <c r="AN64" i="18"/>
  <c r="AN15" i="18"/>
  <c r="AO207" i="18"/>
  <c r="AP99" i="18"/>
  <c r="AU212" i="18"/>
  <c r="AU213" i="18"/>
  <c r="AU214" i="18"/>
  <c r="AO319" i="18"/>
  <c r="AO179" i="18" s="1"/>
  <c r="AO314" i="18"/>
  <c r="AO174" i="18" s="1"/>
  <c r="AO309" i="18"/>
  <c r="AO169" i="18" s="1"/>
  <c r="AO302" i="18"/>
  <c r="AO162" i="18" s="1"/>
  <c r="AO297" i="18"/>
  <c r="AO157" i="18" s="1"/>
  <c r="AO292" i="18"/>
  <c r="AO152" i="18" s="1"/>
  <c r="AO285" i="18"/>
  <c r="AO145" i="18" s="1"/>
  <c r="AO280" i="18"/>
  <c r="AO140" i="18" s="1"/>
  <c r="AO275" i="18"/>
  <c r="AO135" i="18" s="1"/>
  <c r="AO268" i="18"/>
  <c r="AO128" i="18" s="1"/>
  <c r="AO263" i="18"/>
  <c r="AO123" i="18" s="1"/>
  <c r="AO258" i="18"/>
  <c r="AO118" i="18" s="1"/>
  <c r="AN205" i="18"/>
  <c r="AO97" i="18"/>
  <c r="AM59" i="18"/>
  <c r="AM58" i="18"/>
  <c r="AM60" i="18"/>
  <c r="AM56" i="18"/>
  <c r="AM57" i="18"/>
  <c r="AO320" i="18"/>
  <c r="AO180" i="18" s="1"/>
  <c r="AO315" i="18"/>
  <c r="AO175" i="18" s="1"/>
  <c r="AO310" i="18"/>
  <c r="AO170" i="18" s="1"/>
  <c r="AO299" i="18"/>
  <c r="AO159" i="18" s="1"/>
  <c r="AO316" i="18"/>
  <c r="AO176" i="18" s="1"/>
  <c r="AO303" i="18"/>
  <c r="AO163" i="18" s="1"/>
  <c r="AO298" i="18"/>
  <c r="AO158" i="18" s="1"/>
  <c r="AO321" i="18"/>
  <c r="AO181" i="18" s="1"/>
  <c r="AO294" i="18"/>
  <c r="AO154" i="18" s="1"/>
  <c r="AO287" i="18"/>
  <c r="AO147" i="18" s="1"/>
  <c r="AO311" i="18"/>
  <c r="AO171" i="18" s="1"/>
  <c r="AO293" i="18"/>
  <c r="AO153" i="18" s="1"/>
  <c r="AO286" i="18"/>
  <c r="AO146" i="18" s="1"/>
  <c r="AO282" i="18"/>
  <c r="AO142" i="18" s="1"/>
  <c r="AO281" i="18"/>
  <c r="AO141" i="18" s="1"/>
  <c r="AO277" i="18"/>
  <c r="AO137" i="18" s="1"/>
  <c r="AO304" i="18"/>
  <c r="AO164" i="18" s="1"/>
  <c r="AO264" i="18"/>
  <c r="AO124" i="18" s="1"/>
  <c r="AO260" i="18"/>
  <c r="AO120" i="18" s="1"/>
  <c r="AO270" i="18"/>
  <c r="AO130" i="18" s="1"/>
  <c r="AO276" i="18"/>
  <c r="AO136" i="18" s="1"/>
  <c r="AO265" i="18"/>
  <c r="AO125" i="18" s="1"/>
  <c r="AO259" i="18"/>
  <c r="AO119" i="18" s="1"/>
  <c r="AO269" i="18"/>
  <c r="AO129" i="18" s="1"/>
  <c r="AP210" i="18"/>
  <c r="AP211" i="18"/>
  <c r="AQ7" i="18"/>
  <c r="AP8" i="18"/>
  <c r="AP233" i="18"/>
  <c r="AP252" i="18"/>
  <c r="AP232" i="18"/>
  <c r="AP227" i="18"/>
  <c r="AP229" i="18"/>
  <c r="AP228" i="18"/>
  <c r="AP87" i="18"/>
  <c r="AP88" i="18"/>
  <c r="AP89" i="18"/>
  <c r="AP231" i="18"/>
  <c r="AP230" i="18"/>
  <c r="AP234" i="18"/>
  <c r="AO201" i="18"/>
  <c r="AP93" i="18"/>
  <c r="AV46" i="18"/>
  <c r="AV49" i="18"/>
  <c r="AV45" i="18"/>
  <c r="AW84" i="18"/>
  <c r="AO216" i="18"/>
  <c r="AO224" i="18" s="1"/>
  <c r="AO62" i="18"/>
  <c r="AO63" i="18" s="1"/>
  <c r="AO52" i="18"/>
  <c r="AO53" i="18" s="1"/>
  <c r="AO67" i="18"/>
  <c r="AO68" i="18" s="1"/>
  <c r="AO69" i="18" s="1"/>
  <c r="AO24" i="18"/>
  <c r="AP36" i="18"/>
  <c r="AO39" i="18"/>
  <c r="AO322" i="18"/>
  <c r="AO182" i="18" s="1"/>
  <c r="AO317" i="18"/>
  <c r="AO177" i="18" s="1"/>
  <c r="AO312" i="18"/>
  <c r="AO172" i="18" s="1"/>
  <c r="AO305" i="18"/>
  <c r="AO165" i="18" s="1"/>
  <c r="AO295" i="18"/>
  <c r="AO155" i="18" s="1"/>
  <c r="AO300" i="18"/>
  <c r="AO160" i="18" s="1"/>
  <c r="AO288" i="18"/>
  <c r="AO148" i="18" s="1"/>
  <c r="AO278" i="18"/>
  <c r="AO138" i="18" s="1"/>
  <c r="AO266" i="18"/>
  <c r="AO126" i="18" s="1"/>
  <c r="AO283" i="18"/>
  <c r="AO143" i="18" s="1"/>
  <c r="AO261" i="18"/>
  <c r="AO121" i="18" s="1"/>
  <c r="AO271" i="18"/>
  <c r="AO131" i="18" s="1"/>
  <c r="AO26" i="18"/>
  <c r="AO204" i="18"/>
  <c r="AP96" i="18"/>
  <c r="AO203" i="18"/>
  <c r="AP95" i="18"/>
  <c r="AO200" i="18"/>
  <c r="AP92" i="18"/>
  <c r="AO202" i="18"/>
  <c r="AP94" i="18"/>
  <c r="O24" i="16"/>
  <c r="O26" i="16"/>
  <c r="P39" i="16"/>
  <c r="AI45" i="16"/>
  <c r="AI49" i="16"/>
  <c r="AJ84" i="16"/>
  <c r="AI46" i="16"/>
  <c r="AI231" i="16" s="1"/>
  <c r="AH214" i="16"/>
  <c r="AH212" i="16"/>
  <c r="AH213" i="16"/>
  <c r="AH234" i="16"/>
  <c r="AH230" i="16"/>
  <c r="AH258" i="16"/>
  <c r="AH118" i="16" s="1"/>
  <c r="AH263" i="16"/>
  <c r="AH123" i="16" s="1"/>
  <c r="AH268" i="16"/>
  <c r="AH128" i="16" s="1"/>
  <c r="AH261" i="16"/>
  <c r="AH121" i="16" s="1"/>
  <c r="AH266" i="16"/>
  <c r="AH126" i="16" s="1"/>
  <c r="AH271" i="16"/>
  <c r="AH131" i="16" s="1"/>
  <c r="AH260" i="16"/>
  <c r="AH120" i="16" s="1"/>
  <c r="AH265" i="16"/>
  <c r="AH125" i="16" s="1"/>
  <c r="AH270" i="16"/>
  <c r="AH130" i="16" s="1"/>
  <c r="AH259" i="16"/>
  <c r="AH119" i="16" s="1"/>
  <c r="AH264" i="16"/>
  <c r="AH124" i="16" s="1"/>
  <c r="AH269" i="16"/>
  <c r="AH129" i="16" s="1"/>
  <c r="AJ83" i="16"/>
  <c r="O276" i="16"/>
  <c r="O136" i="16" s="1"/>
  <c r="O293" i="16"/>
  <c r="O153" i="16" s="1"/>
  <c r="O298" i="16"/>
  <c r="O158" i="16" s="1"/>
  <c r="O303" i="16"/>
  <c r="O163" i="16" s="1"/>
  <c r="O310" i="16"/>
  <c r="O170" i="16" s="1"/>
  <c r="O315" i="16"/>
  <c r="O175" i="16" s="1"/>
  <c r="O320" i="16"/>
  <c r="O180" i="16" s="1"/>
  <c r="O277" i="16"/>
  <c r="O137" i="16" s="1"/>
  <c r="O286" i="16"/>
  <c r="O146" i="16" s="1"/>
  <c r="O281" i="16"/>
  <c r="O141" i="16" s="1"/>
  <c r="O294" i="16"/>
  <c r="O154" i="16" s="1"/>
  <c r="O299" i="16"/>
  <c r="O159" i="16" s="1"/>
  <c r="O304" i="16"/>
  <c r="O164" i="16" s="1"/>
  <c r="O311" i="16"/>
  <c r="O171" i="16" s="1"/>
  <c r="O316" i="16"/>
  <c r="O176" i="16" s="1"/>
  <c r="O321" i="16"/>
  <c r="O181" i="16" s="1"/>
  <c r="O282" i="16"/>
  <c r="O142" i="16" s="1"/>
  <c r="O269" i="16"/>
  <c r="O129" i="16" s="1"/>
  <c r="O259" i="16"/>
  <c r="O119" i="16" s="1"/>
  <c r="O270" i="16"/>
  <c r="O130" i="16" s="1"/>
  <c r="O264" i="16"/>
  <c r="O124" i="16" s="1"/>
  <c r="O287" i="16"/>
  <c r="O147" i="16" s="1"/>
  <c r="O265" i="16"/>
  <c r="O125" i="16" s="1"/>
  <c r="O260" i="16"/>
  <c r="O120" i="16" s="1"/>
  <c r="O292" i="16"/>
  <c r="O152" i="16" s="1"/>
  <c r="O297" i="16"/>
  <c r="O157" i="16" s="1"/>
  <c r="O302" i="16"/>
  <c r="O162" i="16" s="1"/>
  <c r="O309" i="16"/>
  <c r="O169" i="16" s="1"/>
  <c r="O314" i="16"/>
  <c r="O174" i="16" s="1"/>
  <c r="O319" i="16"/>
  <c r="O179" i="16" s="1"/>
  <c r="O268" i="16"/>
  <c r="O128" i="16" s="1"/>
  <c r="O285" i="16"/>
  <c r="O145" i="16" s="1"/>
  <c r="O275" i="16"/>
  <c r="O135" i="16" s="1"/>
  <c r="O263" i="16"/>
  <c r="O123" i="16" s="1"/>
  <c r="O280" i="16"/>
  <c r="O140" i="16" s="1"/>
  <c r="O258" i="16"/>
  <c r="O118" i="16" s="1"/>
  <c r="O295" i="16"/>
  <c r="O155" i="16" s="1"/>
  <c r="O300" i="16"/>
  <c r="O160" i="16" s="1"/>
  <c r="O305" i="16"/>
  <c r="O165" i="16" s="1"/>
  <c r="O312" i="16"/>
  <c r="O172" i="16" s="1"/>
  <c r="O317" i="16"/>
  <c r="O177" i="16" s="1"/>
  <c r="O288" i="16"/>
  <c r="O148" i="16" s="1"/>
  <c r="O283" i="16"/>
  <c r="O143" i="16" s="1"/>
  <c r="O278" i="16"/>
  <c r="O138" i="16" s="1"/>
  <c r="O322" i="16"/>
  <c r="O182" i="16" s="1"/>
  <c r="O266" i="16"/>
  <c r="O126" i="16" s="1"/>
  <c r="O271" i="16"/>
  <c r="O131" i="16" s="1"/>
  <c r="O261" i="16"/>
  <c r="O121" i="16" s="1"/>
  <c r="P86" i="3"/>
  <c r="P87" i="3"/>
  <c r="P79" i="3"/>
  <c r="P85" i="3"/>
  <c r="P80" i="3"/>
  <c r="P78" i="3"/>
  <c r="P84" i="3"/>
  <c r="P82" i="3"/>
  <c r="P83" i="3"/>
  <c r="P81" i="3"/>
  <c r="Q77" i="3"/>
  <c r="S91" i="3"/>
  <c r="R97" i="3"/>
  <c r="Q204" i="16"/>
  <c r="O77" i="16"/>
  <c r="O76" i="16"/>
  <c r="O75" i="16"/>
  <c r="P201" i="16"/>
  <c r="P200" i="16"/>
  <c r="R53" i="16"/>
  <c r="P206" i="16"/>
  <c r="P69" i="16"/>
  <c r="O70" i="16"/>
  <c r="P59" i="16"/>
  <c r="P60" i="16"/>
  <c r="P58" i="16"/>
  <c r="P205" i="16"/>
  <c r="P210" i="16"/>
  <c r="P56" i="16" s="1"/>
  <c r="P211" i="16"/>
  <c r="P57" i="16" s="1"/>
  <c r="Q7" i="16"/>
  <c r="Q54" i="16" s="1"/>
  <c r="P8" i="16"/>
  <c r="P252" i="16"/>
  <c r="P89" i="16"/>
  <c r="P88" i="16"/>
  <c r="P87" i="16"/>
  <c r="P207" i="16"/>
  <c r="P203" i="16"/>
  <c r="N65" i="16"/>
  <c r="O64" i="16"/>
  <c r="P202" i="16"/>
  <c r="AP62" i="16" l="1"/>
  <c r="AP63" i="16" s="1"/>
  <c r="AP52" i="16"/>
  <c r="AP67" i="16"/>
  <c r="AP68" i="16" s="1"/>
  <c r="AP216" i="16"/>
  <c r="AP224" i="16" s="1"/>
  <c r="AQ36" i="16"/>
  <c r="AO207" i="16"/>
  <c r="AP99" i="16"/>
  <c r="AO202" i="16"/>
  <c r="AP94" i="16"/>
  <c r="AP96" i="16"/>
  <c r="AO204" i="16"/>
  <c r="AP99" i="19"/>
  <c r="AO70" i="19"/>
  <c r="AO54" i="19"/>
  <c r="AO64" i="19"/>
  <c r="AN65" i="19"/>
  <c r="AO205" i="19"/>
  <c r="AO15" i="19" s="1"/>
  <c r="AP97" i="19"/>
  <c r="AQ76" i="19"/>
  <c r="AQ77" i="19"/>
  <c r="AQ75" i="19"/>
  <c r="AQ321" i="19"/>
  <c r="AQ181" i="19" s="1"/>
  <c r="AQ316" i="19"/>
  <c r="AQ176" i="19" s="1"/>
  <c r="AQ311" i="19"/>
  <c r="AQ171" i="19" s="1"/>
  <c r="AQ304" i="19"/>
  <c r="AQ164" i="19" s="1"/>
  <c r="AQ320" i="19"/>
  <c r="AQ180" i="19" s="1"/>
  <c r="AQ315" i="19"/>
  <c r="AQ175" i="19" s="1"/>
  <c r="AQ310" i="19"/>
  <c r="AQ170" i="19" s="1"/>
  <c r="AQ303" i="19"/>
  <c r="AQ163" i="19" s="1"/>
  <c r="AQ299" i="19"/>
  <c r="AQ159" i="19" s="1"/>
  <c r="AQ298" i="19"/>
  <c r="AQ158" i="19" s="1"/>
  <c r="AQ294" i="19"/>
  <c r="AQ154" i="19" s="1"/>
  <c r="AQ287" i="19"/>
  <c r="AQ147" i="19" s="1"/>
  <c r="AQ282" i="19"/>
  <c r="AQ142" i="19" s="1"/>
  <c r="AQ277" i="19"/>
  <c r="AQ137" i="19" s="1"/>
  <c r="AQ293" i="19"/>
  <c r="AQ153" i="19" s="1"/>
  <c r="AQ269" i="19"/>
  <c r="AQ129" i="19" s="1"/>
  <c r="AQ264" i="19"/>
  <c r="AQ124" i="19" s="1"/>
  <c r="AQ286" i="19"/>
  <c r="AQ146" i="19" s="1"/>
  <c r="AQ276" i="19"/>
  <c r="AQ136" i="19" s="1"/>
  <c r="AQ281" i="19"/>
  <c r="AQ141" i="19" s="1"/>
  <c r="AQ270" i="19"/>
  <c r="AQ130" i="19" s="1"/>
  <c r="AQ265" i="19"/>
  <c r="AQ125" i="19" s="1"/>
  <c r="AQ260" i="19"/>
  <c r="AQ120" i="19" s="1"/>
  <c r="AQ259" i="19"/>
  <c r="AQ119" i="19" s="1"/>
  <c r="AP206" i="19"/>
  <c r="AQ98" i="19"/>
  <c r="AQ319" i="19"/>
  <c r="AQ179" i="19" s="1"/>
  <c r="AQ314" i="19"/>
  <c r="AQ174" i="19" s="1"/>
  <c r="AQ309" i="19"/>
  <c r="AQ169" i="19" s="1"/>
  <c r="AQ292" i="19"/>
  <c r="AQ152" i="19" s="1"/>
  <c r="AQ302" i="19"/>
  <c r="AQ162" i="19" s="1"/>
  <c r="AQ297" i="19"/>
  <c r="AQ157" i="19" s="1"/>
  <c r="AQ280" i="19"/>
  <c r="AQ140" i="19" s="1"/>
  <c r="AQ275" i="19"/>
  <c r="AQ135" i="19" s="1"/>
  <c r="AQ268" i="19"/>
  <c r="AQ128" i="19" s="1"/>
  <c r="AQ263" i="19"/>
  <c r="AQ123" i="19" s="1"/>
  <c r="AQ285" i="19"/>
  <c r="AQ145" i="19" s="1"/>
  <c r="AQ258" i="19"/>
  <c r="AQ118" i="19" s="1"/>
  <c r="AP202" i="19"/>
  <c r="AN58" i="19"/>
  <c r="AN60" i="19"/>
  <c r="AN59" i="19"/>
  <c r="AN56" i="19"/>
  <c r="AN57" i="19"/>
  <c r="AP201" i="19"/>
  <c r="AQ93" i="19"/>
  <c r="AQ322" i="19"/>
  <c r="AQ182" i="19" s="1"/>
  <c r="AQ317" i="19"/>
  <c r="AQ177" i="19" s="1"/>
  <c r="AQ312" i="19"/>
  <c r="AQ172" i="19" s="1"/>
  <c r="AQ305" i="19"/>
  <c r="AQ165" i="19" s="1"/>
  <c r="AQ300" i="19"/>
  <c r="AQ160" i="19" s="1"/>
  <c r="AQ295" i="19"/>
  <c r="AQ155" i="19" s="1"/>
  <c r="AQ288" i="19"/>
  <c r="AQ148" i="19" s="1"/>
  <c r="AQ283" i="19"/>
  <c r="AQ143" i="19" s="1"/>
  <c r="AQ278" i="19"/>
  <c r="AQ138" i="19" s="1"/>
  <c r="AQ271" i="19"/>
  <c r="AQ131" i="19" s="1"/>
  <c r="AQ266" i="19"/>
  <c r="AQ126" i="19" s="1"/>
  <c r="AQ261" i="19"/>
  <c r="AQ121" i="19" s="1"/>
  <c r="AR210" i="19"/>
  <c r="AR211" i="19"/>
  <c r="AR8" i="19"/>
  <c r="AS7" i="19"/>
  <c r="AR229" i="19"/>
  <c r="AR227" i="19"/>
  <c r="AR232" i="19"/>
  <c r="AR228" i="19"/>
  <c r="AR233" i="19"/>
  <c r="AR252" i="19"/>
  <c r="AR87" i="19"/>
  <c r="AR88" i="19"/>
  <c r="AR89" i="19"/>
  <c r="AR231" i="19"/>
  <c r="AR234" i="19"/>
  <c r="AR230" i="19"/>
  <c r="AX84" i="19"/>
  <c r="AW46" i="19"/>
  <c r="AW49" i="19"/>
  <c r="AW45" i="19"/>
  <c r="AP200" i="19"/>
  <c r="AQ92" i="19"/>
  <c r="AP216" i="19"/>
  <c r="AP224" i="19" s="1"/>
  <c r="AP67" i="19"/>
  <c r="AP68" i="19" s="1"/>
  <c r="AP69" i="19" s="1"/>
  <c r="AP62" i="19"/>
  <c r="AP63" i="19" s="1"/>
  <c r="AP52" i="19"/>
  <c r="AP53" i="19" s="1"/>
  <c r="AP39" i="19"/>
  <c r="AP24" i="19" s="1"/>
  <c r="AQ36" i="19"/>
  <c r="AQ94" i="19" s="1"/>
  <c r="AP204" i="19"/>
  <c r="AQ96" i="19"/>
  <c r="AP207" i="19"/>
  <c r="AQ99" i="19"/>
  <c r="AP203" i="19"/>
  <c r="AQ95" i="19"/>
  <c r="AV212" i="19"/>
  <c r="AV214" i="19"/>
  <c r="AV213" i="19"/>
  <c r="AO70" i="18"/>
  <c r="AO54" i="18"/>
  <c r="AP317" i="18"/>
  <c r="AP177" i="18" s="1"/>
  <c r="AP312" i="18"/>
  <c r="AP172" i="18" s="1"/>
  <c r="AP322" i="18"/>
  <c r="AP182" i="18" s="1"/>
  <c r="AP305" i="18"/>
  <c r="AP165" i="18" s="1"/>
  <c r="AP300" i="18"/>
  <c r="AP160" i="18" s="1"/>
  <c r="AP295" i="18"/>
  <c r="AP155" i="18" s="1"/>
  <c r="AP288" i="18"/>
  <c r="AP148" i="18" s="1"/>
  <c r="AP283" i="18"/>
  <c r="AP143" i="18" s="1"/>
  <c r="AP278" i="18"/>
  <c r="AP138" i="18" s="1"/>
  <c r="AP271" i="18"/>
  <c r="AP131" i="18" s="1"/>
  <c r="AP261" i="18"/>
  <c r="AP121" i="18" s="1"/>
  <c r="AP266" i="18"/>
  <c r="AP126" i="18" s="1"/>
  <c r="AQ210" i="18"/>
  <c r="AQ211" i="18"/>
  <c r="AQ8" i="18"/>
  <c r="AR7" i="18"/>
  <c r="AQ232" i="18"/>
  <c r="AQ228" i="18"/>
  <c r="AQ227" i="18"/>
  <c r="AQ233" i="18"/>
  <c r="AQ229" i="18"/>
  <c r="AQ252" i="18"/>
  <c r="AQ87" i="18"/>
  <c r="AQ89" i="18"/>
  <c r="AQ88" i="18"/>
  <c r="AQ230" i="18"/>
  <c r="AQ234" i="18"/>
  <c r="AQ231" i="18"/>
  <c r="AO64" i="18"/>
  <c r="AN65" i="18"/>
  <c r="AP206" i="18"/>
  <c r="AQ98" i="18"/>
  <c r="AP321" i="18"/>
  <c r="AP181" i="18" s="1"/>
  <c r="AP316" i="18"/>
  <c r="AP176" i="18" s="1"/>
  <c r="AP303" i="18"/>
  <c r="AP163" i="18" s="1"/>
  <c r="AP298" i="18"/>
  <c r="AP158" i="18" s="1"/>
  <c r="AP315" i="18"/>
  <c r="AP175" i="18" s="1"/>
  <c r="AP310" i="18"/>
  <c r="AP170" i="18" s="1"/>
  <c r="AP304" i="18"/>
  <c r="AP164" i="18" s="1"/>
  <c r="AP299" i="18"/>
  <c r="AP159" i="18" s="1"/>
  <c r="AP294" i="18"/>
  <c r="AP154" i="18" s="1"/>
  <c r="AP287" i="18"/>
  <c r="AP147" i="18" s="1"/>
  <c r="AP311" i="18"/>
  <c r="AP171" i="18" s="1"/>
  <c r="AP293" i="18"/>
  <c r="AP153" i="18" s="1"/>
  <c r="AP320" i="18"/>
  <c r="AP180" i="18" s="1"/>
  <c r="AP282" i="18"/>
  <c r="AP142" i="18" s="1"/>
  <c r="AP277" i="18"/>
  <c r="AP137" i="18" s="1"/>
  <c r="AP281" i="18"/>
  <c r="AP141" i="18" s="1"/>
  <c r="AP276" i="18"/>
  <c r="AP136" i="18" s="1"/>
  <c r="AP286" i="18"/>
  <c r="AP146" i="18" s="1"/>
  <c r="AP270" i="18"/>
  <c r="AP130" i="18" s="1"/>
  <c r="AP265" i="18"/>
  <c r="AP125" i="18" s="1"/>
  <c r="AP269" i="18"/>
  <c r="AP129" i="18" s="1"/>
  <c r="AP260" i="18"/>
  <c r="AP120" i="18" s="1"/>
  <c r="AP264" i="18"/>
  <c r="AP124" i="18" s="1"/>
  <c r="AP259" i="18"/>
  <c r="AP119" i="18" s="1"/>
  <c r="AP201" i="18"/>
  <c r="AQ93" i="18"/>
  <c r="AP204" i="18"/>
  <c r="AQ96" i="18"/>
  <c r="AO205" i="18"/>
  <c r="AO15" i="18" s="1"/>
  <c r="AP97" i="18"/>
  <c r="AP202" i="18"/>
  <c r="AQ94" i="18"/>
  <c r="AP200" i="18"/>
  <c r="AQ92" i="18"/>
  <c r="AN58" i="18"/>
  <c r="AN59" i="18"/>
  <c r="AN60" i="18"/>
  <c r="AN57" i="18"/>
  <c r="AN56" i="18"/>
  <c r="AP216" i="18"/>
  <c r="AP224" i="18" s="1"/>
  <c r="AP67" i="18"/>
  <c r="AP68" i="18" s="1"/>
  <c r="AP69" i="18" s="1"/>
  <c r="AP39" i="18"/>
  <c r="AP24" i="18" s="1"/>
  <c r="AP62" i="18"/>
  <c r="AP63" i="18" s="1"/>
  <c r="AP52" i="18"/>
  <c r="AP53" i="18" s="1"/>
  <c r="AQ36" i="18"/>
  <c r="AP203" i="18"/>
  <c r="AQ95" i="18"/>
  <c r="AX84" i="18"/>
  <c r="AW46" i="18"/>
  <c r="AW49" i="18"/>
  <c r="AW45" i="18"/>
  <c r="AP77" i="18"/>
  <c r="AP76" i="18"/>
  <c r="AP75" i="18"/>
  <c r="AP207" i="18"/>
  <c r="AQ99" i="18"/>
  <c r="AV214" i="18"/>
  <c r="AV213" i="18"/>
  <c r="AV212" i="18"/>
  <c r="AP319" i="18"/>
  <c r="AP179" i="18" s="1"/>
  <c r="AP314" i="18"/>
  <c r="AP174" i="18" s="1"/>
  <c r="AP309" i="18"/>
  <c r="AP169" i="18" s="1"/>
  <c r="AP302" i="18"/>
  <c r="AP162" i="18" s="1"/>
  <c r="AP285" i="18"/>
  <c r="AP145" i="18" s="1"/>
  <c r="AP292" i="18"/>
  <c r="AP152" i="18" s="1"/>
  <c r="AP280" i="18"/>
  <c r="AP140" i="18" s="1"/>
  <c r="AP297" i="18"/>
  <c r="AP157" i="18" s="1"/>
  <c r="AP258" i="18"/>
  <c r="AP118" i="18" s="1"/>
  <c r="AP263" i="18"/>
  <c r="AP123" i="18" s="1"/>
  <c r="AP275" i="18"/>
  <c r="AP135" i="18" s="1"/>
  <c r="AP268" i="18"/>
  <c r="AP128" i="18" s="1"/>
  <c r="P26" i="16"/>
  <c r="P24" i="16"/>
  <c r="Q39" i="16"/>
  <c r="AK83" i="16"/>
  <c r="AJ45" i="16"/>
  <c r="AJ49" i="16"/>
  <c r="AJ46" i="16"/>
  <c r="AJ231" i="16" s="1"/>
  <c r="AK84" i="16"/>
  <c r="AI213" i="16"/>
  <c r="AI234" i="16"/>
  <c r="AI214" i="16"/>
  <c r="AI212" i="16"/>
  <c r="AI230" i="16"/>
  <c r="AI258" i="16"/>
  <c r="AI118" i="16" s="1"/>
  <c r="AI263" i="16"/>
  <c r="AI123" i="16" s="1"/>
  <c r="AI268" i="16"/>
  <c r="AI128" i="16" s="1"/>
  <c r="AI261" i="16"/>
  <c r="AI121" i="16" s="1"/>
  <c r="AI266" i="16"/>
  <c r="AI126" i="16" s="1"/>
  <c r="AI271" i="16"/>
  <c r="AI131" i="16" s="1"/>
  <c r="AI260" i="16"/>
  <c r="AI120" i="16" s="1"/>
  <c r="AI265" i="16"/>
  <c r="AI125" i="16" s="1"/>
  <c r="AI270" i="16"/>
  <c r="AI130" i="16" s="1"/>
  <c r="AI264" i="16"/>
  <c r="AI124" i="16" s="1"/>
  <c r="AI259" i="16"/>
  <c r="AI119" i="16" s="1"/>
  <c r="AI269" i="16"/>
  <c r="AI129" i="16" s="1"/>
  <c r="P295" i="16"/>
  <c r="P155" i="16" s="1"/>
  <c r="P300" i="16"/>
  <c r="P160" i="16" s="1"/>
  <c r="P305" i="16"/>
  <c r="P165" i="16" s="1"/>
  <c r="P312" i="16"/>
  <c r="P172" i="16" s="1"/>
  <c r="P317" i="16"/>
  <c r="P177" i="16" s="1"/>
  <c r="P322" i="16"/>
  <c r="P182" i="16" s="1"/>
  <c r="P288" i="16"/>
  <c r="P148" i="16" s="1"/>
  <c r="P283" i="16"/>
  <c r="P143" i="16" s="1"/>
  <c r="P266" i="16"/>
  <c r="P126" i="16" s="1"/>
  <c r="P278" i="16"/>
  <c r="P138" i="16" s="1"/>
  <c r="P271" i="16"/>
  <c r="P131" i="16" s="1"/>
  <c r="P261" i="16"/>
  <c r="P121" i="16" s="1"/>
  <c r="P275" i="16"/>
  <c r="P135" i="16" s="1"/>
  <c r="P292" i="16"/>
  <c r="P152" i="16" s="1"/>
  <c r="P297" i="16"/>
  <c r="P157" i="16" s="1"/>
  <c r="P302" i="16"/>
  <c r="P162" i="16" s="1"/>
  <c r="P309" i="16"/>
  <c r="P169" i="16" s="1"/>
  <c r="P314" i="16"/>
  <c r="P174" i="16" s="1"/>
  <c r="P319" i="16"/>
  <c r="P179" i="16" s="1"/>
  <c r="P285" i="16"/>
  <c r="P145" i="16" s="1"/>
  <c r="P280" i="16"/>
  <c r="P140" i="16" s="1"/>
  <c r="P268" i="16"/>
  <c r="P128" i="16" s="1"/>
  <c r="P258" i="16"/>
  <c r="P118" i="16" s="1"/>
  <c r="P263" i="16"/>
  <c r="P123" i="16" s="1"/>
  <c r="P293" i="16"/>
  <c r="P153" i="16" s="1"/>
  <c r="P298" i="16"/>
  <c r="P158" i="16" s="1"/>
  <c r="P303" i="16"/>
  <c r="P163" i="16" s="1"/>
  <c r="P310" i="16"/>
  <c r="P170" i="16" s="1"/>
  <c r="P315" i="16"/>
  <c r="P175" i="16" s="1"/>
  <c r="P320" i="16"/>
  <c r="P180" i="16" s="1"/>
  <c r="P277" i="16"/>
  <c r="P137" i="16" s="1"/>
  <c r="P286" i="16"/>
  <c r="P146" i="16" s="1"/>
  <c r="P281" i="16"/>
  <c r="P141" i="16" s="1"/>
  <c r="P316" i="16"/>
  <c r="P176" i="16" s="1"/>
  <c r="P287" i="16"/>
  <c r="P147" i="16" s="1"/>
  <c r="P321" i="16"/>
  <c r="P181" i="16" s="1"/>
  <c r="P276" i="16"/>
  <c r="P136" i="16" s="1"/>
  <c r="P265" i="16"/>
  <c r="P125" i="16" s="1"/>
  <c r="P282" i="16"/>
  <c r="P142" i="16" s="1"/>
  <c r="P269" i="16"/>
  <c r="P129" i="16" s="1"/>
  <c r="P259" i="16"/>
  <c r="P119" i="16" s="1"/>
  <c r="P294" i="16"/>
  <c r="P154" i="16" s="1"/>
  <c r="P299" i="16"/>
  <c r="P159" i="16" s="1"/>
  <c r="P270" i="16"/>
  <c r="P130" i="16" s="1"/>
  <c r="P260" i="16"/>
  <c r="P120" i="16" s="1"/>
  <c r="P304" i="16"/>
  <c r="P164" i="16" s="1"/>
  <c r="P311" i="16"/>
  <c r="P171" i="16" s="1"/>
  <c r="P264" i="16"/>
  <c r="P124" i="16" s="1"/>
  <c r="Q87" i="3"/>
  <c r="Q79" i="3"/>
  <c r="Q80" i="3"/>
  <c r="Q81" i="3"/>
  <c r="Q84" i="3"/>
  <c r="Q86" i="3"/>
  <c r="Q83" i="3"/>
  <c r="Q85" i="3"/>
  <c r="Q78" i="3"/>
  <c r="Q82" i="3"/>
  <c r="R77" i="3"/>
  <c r="T91" i="3"/>
  <c r="S97" i="3"/>
  <c r="Q60" i="16"/>
  <c r="Q59" i="16"/>
  <c r="Q58" i="16"/>
  <c r="P64" i="16"/>
  <c r="O65" i="16"/>
  <c r="P70" i="16"/>
  <c r="Q69" i="16"/>
  <c r="Q201" i="16"/>
  <c r="Q206" i="16"/>
  <c r="Q205" i="16"/>
  <c r="Q203" i="16"/>
  <c r="S53" i="16"/>
  <c r="R54" i="16"/>
  <c r="Q207" i="16"/>
  <c r="R204" i="16"/>
  <c r="Q210" i="16"/>
  <c r="Q56" i="16" s="1"/>
  <c r="Q211" i="16"/>
  <c r="Q57" i="16" s="1"/>
  <c r="R7" i="16"/>
  <c r="Q8" i="16"/>
  <c r="Q252" i="16"/>
  <c r="Q89" i="16"/>
  <c r="Q87" i="16"/>
  <c r="Q88" i="16"/>
  <c r="P77" i="16"/>
  <c r="P75" i="16"/>
  <c r="P76" i="16"/>
  <c r="Q200" i="16"/>
  <c r="Q202" i="16"/>
  <c r="AP207" i="16" l="1"/>
  <c r="AQ99" i="16"/>
  <c r="AQ62" i="16"/>
  <c r="AQ63" i="16" s="1"/>
  <c r="AQ52" i="16"/>
  <c r="AQ67" i="16"/>
  <c r="AQ68" i="16" s="1"/>
  <c r="AQ216" i="16"/>
  <c r="AQ224" i="16" s="1"/>
  <c r="AR36" i="16"/>
  <c r="AP204" i="16"/>
  <c r="AQ96" i="16"/>
  <c r="AQ94" i="16"/>
  <c r="AP202" i="16"/>
  <c r="AP26" i="19"/>
  <c r="AP54" i="19"/>
  <c r="AP70" i="19"/>
  <c r="AQ216" i="19"/>
  <c r="AQ224" i="19" s="1"/>
  <c r="AQ67" i="19"/>
  <c r="AQ68" i="19" s="1"/>
  <c r="AQ69" i="19" s="1"/>
  <c r="AQ62" i="19"/>
  <c r="AQ63" i="19" s="1"/>
  <c r="AQ52" i="19"/>
  <c r="AQ53" i="19" s="1"/>
  <c r="AQ39" i="19"/>
  <c r="AQ24" i="19" s="1"/>
  <c r="AR36" i="19"/>
  <c r="AQ200" i="19"/>
  <c r="AR92" i="19"/>
  <c r="AR314" i="19"/>
  <c r="AR174" i="19" s="1"/>
  <c r="AR302" i="19"/>
  <c r="AR162" i="19" s="1"/>
  <c r="AR297" i="19"/>
  <c r="AR157" i="19" s="1"/>
  <c r="AR292" i="19"/>
  <c r="AR152" i="19" s="1"/>
  <c r="AR309" i="19"/>
  <c r="AR169" i="19" s="1"/>
  <c r="AR319" i="19"/>
  <c r="AR179" i="19" s="1"/>
  <c r="AR285" i="19"/>
  <c r="AR145" i="19" s="1"/>
  <c r="AR280" i="19"/>
  <c r="AR140" i="19" s="1"/>
  <c r="AR275" i="19"/>
  <c r="AR135" i="19" s="1"/>
  <c r="AR268" i="19"/>
  <c r="AR128" i="19" s="1"/>
  <c r="AR258" i="19"/>
  <c r="AR118" i="19" s="1"/>
  <c r="AR263" i="19"/>
  <c r="AR123" i="19" s="1"/>
  <c r="AQ206" i="19"/>
  <c r="AR98" i="19"/>
  <c r="AO65" i="19"/>
  <c r="AP64" i="19"/>
  <c r="AR321" i="19"/>
  <c r="AR181" i="19" s="1"/>
  <c r="AR316" i="19"/>
  <c r="AR176" i="19" s="1"/>
  <c r="AR311" i="19"/>
  <c r="AR171" i="19" s="1"/>
  <c r="AR320" i="19"/>
  <c r="AR180" i="19" s="1"/>
  <c r="AR315" i="19"/>
  <c r="AR175" i="19" s="1"/>
  <c r="AR310" i="19"/>
  <c r="AR170" i="19" s="1"/>
  <c r="AR299" i="19"/>
  <c r="AR159" i="19" s="1"/>
  <c r="AR294" i="19"/>
  <c r="AR154" i="19" s="1"/>
  <c r="AR303" i="19"/>
  <c r="AR163" i="19" s="1"/>
  <c r="AR298" i="19"/>
  <c r="AR158" i="19" s="1"/>
  <c r="AR293" i="19"/>
  <c r="AR153" i="19" s="1"/>
  <c r="AR287" i="19"/>
  <c r="AR147" i="19" s="1"/>
  <c r="AR282" i="19"/>
  <c r="AR142" i="19" s="1"/>
  <c r="AR304" i="19"/>
  <c r="AR164" i="19" s="1"/>
  <c r="AR286" i="19"/>
  <c r="AR146" i="19" s="1"/>
  <c r="AR281" i="19"/>
  <c r="AR141" i="19" s="1"/>
  <c r="AR276" i="19"/>
  <c r="AR136" i="19" s="1"/>
  <c r="AR269" i="19"/>
  <c r="AR129" i="19" s="1"/>
  <c r="AR264" i="19"/>
  <c r="AR124" i="19" s="1"/>
  <c r="AR260" i="19"/>
  <c r="AR120" i="19" s="1"/>
  <c r="AR270" i="19"/>
  <c r="AR130" i="19" s="1"/>
  <c r="AR259" i="19"/>
  <c r="AR119" i="19" s="1"/>
  <c r="AR265" i="19"/>
  <c r="AR125" i="19" s="1"/>
  <c r="AR277" i="19"/>
  <c r="AR137" i="19" s="1"/>
  <c r="AQ202" i="19"/>
  <c r="AR94" i="19"/>
  <c r="AW213" i="19"/>
  <c r="AW212" i="19"/>
  <c r="AW214" i="19"/>
  <c r="AR322" i="19"/>
  <c r="AR182" i="19" s="1"/>
  <c r="AR300" i="19"/>
  <c r="AR160" i="19" s="1"/>
  <c r="AR295" i="19"/>
  <c r="AR155" i="19" s="1"/>
  <c r="AR317" i="19"/>
  <c r="AR177" i="19" s="1"/>
  <c r="AR312" i="19"/>
  <c r="AR172" i="19" s="1"/>
  <c r="AR288" i="19"/>
  <c r="AR148" i="19" s="1"/>
  <c r="AR305" i="19"/>
  <c r="AR165" i="19" s="1"/>
  <c r="AR283" i="19"/>
  <c r="AR143" i="19" s="1"/>
  <c r="AR278" i="19"/>
  <c r="AR138" i="19" s="1"/>
  <c r="AR271" i="19"/>
  <c r="AR131" i="19" s="1"/>
  <c r="AR266" i="19"/>
  <c r="AR126" i="19" s="1"/>
  <c r="AR261" i="19"/>
  <c r="AR121" i="19" s="1"/>
  <c r="AS211" i="19"/>
  <c r="AS210" i="19"/>
  <c r="AS8" i="19"/>
  <c r="AT7" i="19"/>
  <c r="AS232" i="19"/>
  <c r="AS228" i="19"/>
  <c r="AS229" i="19"/>
  <c r="AS227" i="19"/>
  <c r="AS233" i="19"/>
  <c r="AS252" i="19"/>
  <c r="AS87" i="19"/>
  <c r="AS88" i="19"/>
  <c r="AS89" i="19"/>
  <c r="AS234" i="19"/>
  <c r="AS231" i="19"/>
  <c r="AS230" i="19"/>
  <c r="AQ201" i="19"/>
  <c r="AR93" i="19"/>
  <c r="AO60" i="19"/>
  <c r="AO59" i="19"/>
  <c r="AO58" i="19"/>
  <c r="AO57" i="19"/>
  <c r="AO56" i="19"/>
  <c r="AQ204" i="19"/>
  <c r="AR96" i="19"/>
  <c r="AR76" i="19"/>
  <c r="AR77" i="19"/>
  <c r="AR75" i="19"/>
  <c r="AQ207" i="19"/>
  <c r="AR99" i="19"/>
  <c r="AQ203" i="19"/>
  <c r="AR95" i="19"/>
  <c r="AY84" i="19"/>
  <c r="AX46" i="19"/>
  <c r="AX49" i="19"/>
  <c r="AX45" i="19"/>
  <c r="AP205" i="19"/>
  <c r="AP15" i="19" s="1"/>
  <c r="AQ97" i="19"/>
  <c r="AP54" i="18"/>
  <c r="AP70" i="18"/>
  <c r="AQ207" i="18"/>
  <c r="AR99" i="18"/>
  <c r="AY84" i="18"/>
  <c r="AX49" i="18"/>
  <c r="AX45" i="18"/>
  <c r="AX46" i="18"/>
  <c r="AQ317" i="18"/>
  <c r="AQ177" i="18" s="1"/>
  <c r="AQ312" i="18"/>
  <c r="AQ172" i="18" s="1"/>
  <c r="AQ322" i="18"/>
  <c r="AQ182" i="18" s="1"/>
  <c r="AQ300" i="18"/>
  <c r="AQ160" i="18" s="1"/>
  <c r="AQ295" i="18"/>
  <c r="AQ155" i="18" s="1"/>
  <c r="AQ288" i="18"/>
  <c r="AQ148" i="18" s="1"/>
  <c r="AQ305" i="18"/>
  <c r="AQ165" i="18" s="1"/>
  <c r="AQ283" i="18"/>
  <c r="AQ143" i="18" s="1"/>
  <c r="AQ278" i="18"/>
  <c r="AQ138" i="18" s="1"/>
  <c r="AQ271" i="18"/>
  <c r="AQ131" i="18" s="1"/>
  <c r="AQ266" i="18"/>
  <c r="AQ126" i="18" s="1"/>
  <c r="AQ261" i="18"/>
  <c r="AQ121" i="18" s="1"/>
  <c r="AQ203" i="18"/>
  <c r="AR95" i="18"/>
  <c r="AQ77" i="18"/>
  <c r="AQ76" i="18"/>
  <c r="AQ75" i="18"/>
  <c r="AP26" i="18"/>
  <c r="AR211" i="18"/>
  <c r="AR210" i="18"/>
  <c r="AR8" i="18"/>
  <c r="AS7" i="18"/>
  <c r="AR233" i="18"/>
  <c r="AR227" i="18"/>
  <c r="AR252" i="18"/>
  <c r="AR228" i="18"/>
  <c r="AR232" i="18"/>
  <c r="AR229" i="18"/>
  <c r="AR87" i="18"/>
  <c r="AR88" i="18"/>
  <c r="AR89" i="18"/>
  <c r="AR230" i="18"/>
  <c r="AR231" i="18"/>
  <c r="AR234" i="18"/>
  <c r="AP15" i="18"/>
  <c r="AQ200" i="18"/>
  <c r="AR92" i="18"/>
  <c r="AQ204" i="18"/>
  <c r="AR96" i="18"/>
  <c r="AP64" i="18"/>
  <c r="AO65" i="18"/>
  <c r="AQ319" i="18"/>
  <c r="AQ179" i="18" s="1"/>
  <c r="AQ314" i="18"/>
  <c r="AQ174" i="18" s="1"/>
  <c r="AQ309" i="18"/>
  <c r="AQ169" i="18" s="1"/>
  <c r="AQ302" i="18"/>
  <c r="AQ162" i="18" s="1"/>
  <c r="AQ292" i="18"/>
  <c r="AQ152" i="18" s="1"/>
  <c r="AQ297" i="18"/>
  <c r="AQ157" i="18" s="1"/>
  <c r="AQ280" i="18"/>
  <c r="AQ140" i="18" s="1"/>
  <c r="AQ285" i="18"/>
  <c r="AQ145" i="18" s="1"/>
  <c r="AQ258" i="18"/>
  <c r="AQ118" i="18" s="1"/>
  <c r="AQ275" i="18"/>
  <c r="AQ135" i="18" s="1"/>
  <c r="AQ268" i="18"/>
  <c r="AQ128" i="18" s="1"/>
  <c r="AQ263" i="18"/>
  <c r="AQ123" i="18" s="1"/>
  <c r="AQ202" i="18"/>
  <c r="AR94" i="18"/>
  <c r="AO58" i="18"/>
  <c r="AO59" i="18"/>
  <c r="AO60" i="18"/>
  <c r="AO56" i="18"/>
  <c r="AO57" i="18"/>
  <c r="AQ206" i="18"/>
  <c r="AR98" i="18"/>
  <c r="AQ216" i="18"/>
  <c r="AQ224" i="18" s="1"/>
  <c r="AR36" i="18"/>
  <c r="AQ67" i="18"/>
  <c r="AQ68" i="18" s="1"/>
  <c r="AQ69" i="18" s="1"/>
  <c r="AQ62" i="18"/>
  <c r="AQ63" i="18" s="1"/>
  <c r="AQ52" i="18"/>
  <c r="AQ53" i="18" s="1"/>
  <c r="AQ39" i="18"/>
  <c r="AQ26" i="18" s="1"/>
  <c r="AQ24" i="18"/>
  <c r="AQ201" i="18"/>
  <c r="AR93" i="18"/>
  <c r="AP205" i="18"/>
  <c r="AQ97" i="18"/>
  <c r="AW214" i="18"/>
  <c r="AW213" i="18"/>
  <c r="AW212" i="18"/>
  <c r="AQ321" i="18"/>
  <c r="AQ181" i="18" s="1"/>
  <c r="AQ316" i="18"/>
  <c r="AQ176" i="18" s="1"/>
  <c r="AQ311" i="18"/>
  <c r="AQ171" i="18" s="1"/>
  <c r="AQ304" i="18"/>
  <c r="AQ164" i="18" s="1"/>
  <c r="AQ303" i="18"/>
  <c r="AQ163" i="18" s="1"/>
  <c r="AQ298" i="18"/>
  <c r="AQ158" i="18" s="1"/>
  <c r="AQ315" i="18"/>
  <c r="AQ175" i="18" s="1"/>
  <c r="AQ310" i="18"/>
  <c r="AQ170" i="18" s="1"/>
  <c r="AQ320" i="18"/>
  <c r="AQ180" i="18" s="1"/>
  <c r="AQ293" i="18"/>
  <c r="AQ153" i="18" s="1"/>
  <c r="AQ286" i="18"/>
  <c r="AQ146" i="18" s="1"/>
  <c r="AQ299" i="18"/>
  <c r="AQ159" i="18" s="1"/>
  <c r="AQ294" i="18"/>
  <c r="AQ154" i="18" s="1"/>
  <c r="AQ287" i="18"/>
  <c r="AQ147" i="18" s="1"/>
  <c r="AQ281" i="18"/>
  <c r="AQ141" i="18" s="1"/>
  <c r="AQ277" i="18"/>
  <c r="AQ137" i="18" s="1"/>
  <c r="AQ270" i="18"/>
  <c r="AQ130" i="18" s="1"/>
  <c r="AQ265" i="18"/>
  <c r="AQ125" i="18" s="1"/>
  <c r="AQ276" i="18"/>
  <c r="AQ136" i="18" s="1"/>
  <c r="AQ259" i="18"/>
  <c r="AQ119" i="18" s="1"/>
  <c r="AQ269" i="18"/>
  <c r="AQ129" i="18" s="1"/>
  <c r="AQ282" i="18"/>
  <c r="AQ142" i="18" s="1"/>
  <c r="AQ260" i="18"/>
  <c r="AQ120" i="18" s="1"/>
  <c r="AQ264" i="18"/>
  <c r="AQ124" i="18" s="1"/>
  <c r="Q26" i="16"/>
  <c r="Q24" i="16"/>
  <c r="R39" i="16"/>
  <c r="AK46" i="16"/>
  <c r="AK231" i="16" s="1"/>
  <c r="AK45" i="16"/>
  <c r="AK49" i="16"/>
  <c r="AL84" i="16"/>
  <c r="AJ234" i="16"/>
  <c r="AJ214" i="16"/>
  <c r="AJ213" i="16"/>
  <c r="AJ212" i="16"/>
  <c r="AJ230" i="16"/>
  <c r="AJ259" i="16"/>
  <c r="AJ119" i="16" s="1"/>
  <c r="AJ264" i="16"/>
  <c r="AJ124" i="16" s="1"/>
  <c r="AJ269" i="16"/>
  <c r="AJ129" i="16" s="1"/>
  <c r="AJ258" i="16"/>
  <c r="AJ118" i="16" s="1"/>
  <c r="AJ263" i="16"/>
  <c r="AJ123" i="16" s="1"/>
  <c r="AJ268" i="16"/>
  <c r="AJ128" i="16" s="1"/>
  <c r="AJ261" i="16"/>
  <c r="AJ121" i="16" s="1"/>
  <c r="AJ266" i="16"/>
  <c r="AJ126" i="16" s="1"/>
  <c r="AJ271" i="16"/>
  <c r="AJ131" i="16" s="1"/>
  <c r="AJ260" i="16"/>
  <c r="AJ120" i="16" s="1"/>
  <c r="AJ265" i="16"/>
  <c r="AJ125" i="16" s="1"/>
  <c r="AJ270" i="16"/>
  <c r="AJ130" i="16" s="1"/>
  <c r="AL83" i="16"/>
  <c r="Q275" i="16"/>
  <c r="Q135" i="16" s="1"/>
  <c r="Q292" i="16"/>
  <c r="Q152" i="16" s="1"/>
  <c r="Q297" i="16"/>
  <c r="Q157" i="16" s="1"/>
  <c r="Q302" i="16"/>
  <c r="Q162" i="16" s="1"/>
  <c r="Q309" i="16"/>
  <c r="Q169" i="16" s="1"/>
  <c r="Q314" i="16"/>
  <c r="Q174" i="16" s="1"/>
  <c r="Q319" i="16"/>
  <c r="Q179" i="16" s="1"/>
  <c r="Q285" i="16"/>
  <c r="Q145" i="16" s="1"/>
  <c r="Q280" i="16"/>
  <c r="Q140" i="16" s="1"/>
  <c r="Q268" i="16"/>
  <c r="Q128" i="16" s="1"/>
  <c r="Q258" i="16"/>
  <c r="Q118" i="16" s="1"/>
  <c r="Q263" i="16"/>
  <c r="Q123" i="16" s="1"/>
  <c r="Q294" i="16"/>
  <c r="Q154" i="16" s="1"/>
  <c r="Q299" i="16"/>
  <c r="Q159" i="16" s="1"/>
  <c r="Q304" i="16"/>
  <c r="Q164" i="16" s="1"/>
  <c r="Q311" i="16"/>
  <c r="Q171" i="16" s="1"/>
  <c r="Q316" i="16"/>
  <c r="Q176" i="16" s="1"/>
  <c r="Q287" i="16"/>
  <c r="Q147" i="16" s="1"/>
  <c r="Q282" i="16"/>
  <c r="Q142" i="16" s="1"/>
  <c r="Q276" i="16"/>
  <c r="Q136" i="16" s="1"/>
  <c r="Q293" i="16"/>
  <c r="Q153" i="16" s="1"/>
  <c r="Q298" i="16"/>
  <c r="Q158" i="16" s="1"/>
  <c r="Q303" i="16"/>
  <c r="Q163" i="16" s="1"/>
  <c r="Q310" i="16"/>
  <c r="Q170" i="16" s="1"/>
  <c r="Q315" i="16"/>
  <c r="Q175" i="16" s="1"/>
  <c r="Q320" i="16"/>
  <c r="Q180" i="16" s="1"/>
  <c r="Q277" i="16"/>
  <c r="Q137" i="16" s="1"/>
  <c r="Q264" i="16"/>
  <c r="Q124" i="16" s="1"/>
  <c r="Q286" i="16"/>
  <c r="Q146" i="16" s="1"/>
  <c r="Q321" i="16"/>
  <c r="Q181" i="16" s="1"/>
  <c r="Q265" i="16"/>
  <c r="Q125" i="16" s="1"/>
  <c r="Q281" i="16"/>
  <c r="Q141" i="16" s="1"/>
  <c r="Q269" i="16"/>
  <c r="Q129" i="16" s="1"/>
  <c r="Q270" i="16"/>
  <c r="Q130" i="16" s="1"/>
  <c r="Q260" i="16"/>
  <c r="Q120" i="16" s="1"/>
  <c r="Q259" i="16"/>
  <c r="Q119" i="16" s="1"/>
  <c r="Q295" i="16"/>
  <c r="Q155" i="16" s="1"/>
  <c r="Q300" i="16"/>
  <c r="Q160" i="16" s="1"/>
  <c r="Q305" i="16"/>
  <c r="Q165" i="16" s="1"/>
  <c r="Q312" i="16"/>
  <c r="Q172" i="16" s="1"/>
  <c r="Q317" i="16"/>
  <c r="Q177" i="16" s="1"/>
  <c r="Q322" i="16"/>
  <c r="Q182" i="16" s="1"/>
  <c r="Q271" i="16"/>
  <c r="Q131" i="16" s="1"/>
  <c r="Q283" i="16"/>
  <c r="Q143" i="16" s="1"/>
  <c r="Q278" i="16"/>
  <c r="Q138" i="16" s="1"/>
  <c r="Q266" i="16"/>
  <c r="Q126" i="16" s="1"/>
  <c r="Q288" i="16"/>
  <c r="Q148" i="16" s="1"/>
  <c r="Q261" i="16"/>
  <c r="Q121" i="16" s="1"/>
  <c r="R86" i="3"/>
  <c r="R83" i="3"/>
  <c r="R82" i="3"/>
  <c r="R87" i="3"/>
  <c r="R79" i="3"/>
  <c r="R85" i="3"/>
  <c r="R80" i="3"/>
  <c r="R84" i="3"/>
  <c r="R78" i="3"/>
  <c r="R81" i="3"/>
  <c r="S77" i="3"/>
  <c r="U91" i="3"/>
  <c r="T97" i="3"/>
  <c r="S204" i="16"/>
  <c r="R59" i="16"/>
  <c r="R58" i="16"/>
  <c r="R60" i="16"/>
  <c r="R207" i="16"/>
  <c r="R202" i="16"/>
  <c r="T53" i="16"/>
  <c r="P65" i="16"/>
  <c r="Q64" i="16"/>
  <c r="R203" i="16"/>
  <c r="R206" i="16"/>
  <c r="R200" i="16"/>
  <c r="Q77" i="16"/>
  <c r="Q76" i="16"/>
  <c r="Q75" i="16"/>
  <c r="R205" i="16"/>
  <c r="R201" i="16"/>
  <c r="Q70" i="16"/>
  <c r="R69" i="16"/>
  <c r="R210" i="16"/>
  <c r="R56" i="16" s="1"/>
  <c r="R211" i="16"/>
  <c r="R57" i="16" s="1"/>
  <c r="S7" i="16"/>
  <c r="S54" i="16" s="1"/>
  <c r="R8" i="16"/>
  <c r="R252" i="16"/>
  <c r="R88" i="16"/>
  <c r="R87" i="16"/>
  <c r="R89" i="16"/>
  <c r="AR62" i="16" l="1"/>
  <c r="AR63" i="16" s="1"/>
  <c r="AR52" i="16"/>
  <c r="AS36" i="16"/>
  <c r="AR67" i="16"/>
  <c r="AR68" i="16" s="1"/>
  <c r="AR216" i="16"/>
  <c r="AR224" i="16" s="1"/>
  <c r="AR94" i="16"/>
  <c r="AQ202" i="16"/>
  <c r="AQ207" i="16"/>
  <c r="AR99" i="16"/>
  <c r="AQ204" i="16"/>
  <c r="AR96" i="16"/>
  <c r="AQ26" i="19"/>
  <c r="AQ54" i="19"/>
  <c r="AQ70" i="19"/>
  <c r="AR204" i="19"/>
  <c r="AR206" i="19"/>
  <c r="AS98" i="19"/>
  <c r="AR207" i="19"/>
  <c r="AS99" i="19"/>
  <c r="AR203" i="19"/>
  <c r="AS95" i="19"/>
  <c r="AX212" i="19"/>
  <c r="AX214" i="19"/>
  <c r="AX213" i="19"/>
  <c r="AR216" i="19"/>
  <c r="AR224" i="19" s="1"/>
  <c r="AR67" i="19"/>
  <c r="AR68" i="19" s="1"/>
  <c r="AR69" i="19" s="1"/>
  <c r="AR62" i="19"/>
  <c r="AR63" i="19" s="1"/>
  <c r="AR52" i="19"/>
  <c r="AR53" i="19" s="1"/>
  <c r="AS36" i="19"/>
  <c r="AS96" i="19" s="1"/>
  <c r="AR39" i="19"/>
  <c r="AR24" i="19"/>
  <c r="AR26" i="19"/>
  <c r="AT211" i="19"/>
  <c r="AT210" i="19"/>
  <c r="AU7" i="19"/>
  <c r="AT8" i="19"/>
  <c r="AT229" i="19"/>
  <c r="AT228" i="19"/>
  <c r="AT232" i="19"/>
  <c r="AT252" i="19"/>
  <c r="AT227" i="19"/>
  <c r="AT233" i="19"/>
  <c r="AT87" i="19"/>
  <c r="AT88" i="19"/>
  <c r="AT89" i="19"/>
  <c r="AT234" i="19"/>
  <c r="AT231" i="19"/>
  <c r="AT230" i="19"/>
  <c r="AR202" i="19"/>
  <c r="AS94" i="19"/>
  <c r="AS322" i="19"/>
  <c r="AS182" i="19" s="1"/>
  <c r="AS317" i="19"/>
  <c r="AS177" i="19" s="1"/>
  <c r="AS312" i="19"/>
  <c r="AS172" i="19" s="1"/>
  <c r="AS305" i="19"/>
  <c r="AS165" i="19" s="1"/>
  <c r="AS295" i="19"/>
  <c r="AS155" i="19" s="1"/>
  <c r="AS300" i="19"/>
  <c r="AS160" i="19" s="1"/>
  <c r="AS283" i="19"/>
  <c r="AS143" i="19" s="1"/>
  <c r="AS278" i="19"/>
  <c r="AS138" i="19" s="1"/>
  <c r="AS271" i="19"/>
  <c r="AS131" i="19" s="1"/>
  <c r="AS266" i="19"/>
  <c r="AS126" i="19" s="1"/>
  <c r="AS288" i="19"/>
  <c r="AS148" i="19" s="1"/>
  <c r="AS261" i="19"/>
  <c r="AS121" i="19" s="1"/>
  <c r="AY46" i="19"/>
  <c r="AY49" i="19"/>
  <c r="AY45" i="19"/>
  <c r="AS319" i="19"/>
  <c r="AS179" i="19" s="1"/>
  <c r="AS314" i="19"/>
  <c r="AS174" i="19" s="1"/>
  <c r="AS309" i="19"/>
  <c r="AS169" i="19" s="1"/>
  <c r="AS292" i="19"/>
  <c r="AS152" i="19" s="1"/>
  <c r="AS302" i="19"/>
  <c r="AS162" i="19" s="1"/>
  <c r="AS297" i="19"/>
  <c r="AS157" i="19" s="1"/>
  <c r="AS280" i="19"/>
  <c r="AS140" i="19" s="1"/>
  <c r="AS275" i="19"/>
  <c r="AS135" i="19" s="1"/>
  <c r="AS268" i="19"/>
  <c r="AS128" i="19" s="1"/>
  <c r="AS263" i="19"/>
  <c r="AS123" i="19" s="1"/>
  <c r="AS285" i="19"/>
  <c r="AS145" i="19" s="1"/>
  <c r="AS258" i="19"/>
  <c r="AS118" i="19" s="1"/>
  <c r="AP60" i="19"/>
  <c r="AP58" i="19"/>
  <c r="AP59" i="19"/>
  <c r="AP56" i="19"/>
  <c r="AP57" i="19"/>
  <c r="AQ205" i="19"/>
  <c r="AQ15" i="19" s="1"/>
  <c r="AR97" i="19"/>
  <c r="AR200" i="19"/>
  <c r="AS92" i="19"/>
  <c r="AR201" i="19"/>
  <c r="AS93" i="19"/>
  <c r="AS77" i="19"/>
  <c r="AS75" i="19"/>
  <c r="AS76" i="19"/>
  <c r="AS321" i="19"/>
  <c r="AS181" i="19" s="1"/>
  <c r="AS316" i="19"/>
  <c r="AS176" i="19" s="1"/>
  <c r="AS311" i="19"/>
  <c r="AS171" i="19" s="1"/>
  <c r="AS320" i="19"/>
  <c r="AS180" i="19" s="1"/>
  <c r="AS315" i="19"/>
  <c r="AS175" i="19" s="1"/>
  <c r="AS310" i="19"/>
  <c r="AS170" i="19" s="1"/>
  <c r="AS299" i="19"/>
  <c r="AS159" i="19" s="1"/>
  <c r="AS294" i="19"/>
  <c r="AS154" i="19" s="1"/>
  <c r="AS304" i="19"/>
  <c r="AS164" i="19" s="1"/>
  <c r="AS287" i="19"/>
  <c r="AS147" i="19" s="1"/>
  <c r="AS282" i="19"/>
  <c r="AS142" i="19" s="1"/>
  <c r="AS298" i="19"/>
  <c r="AS158" i="19" s="1"/>
  <c r="AS286" i="19"/>
  <c r="AS146" i="19" s="1"/>
  <c r="AS281" i="19"/>
  <c r="AS141" i="19" s="1"/>
  <c r="AS276" i="19"/>
  <c r="AS136" i="19" s="1"/>
  <c r="AS293" i="19"/>
  <c r="AS153" i="19" s="1"/>
  <c r="AS277" i="19"/>
  <c r="AS137" i="19" s="1"/>
  <c r="AS303" i="19"/>
  <c r="AS163" i="19" s="1"/>
  <c r="AS270" i="19"/>
  <c r="AS130" i="19" s="1"/>
  <c r="AS265" i="19"/>
  <c r="AS125" i="19" s="1"/>
  <c r="AS269" i="19"/>
  <c r="AS129" i="19" s="1"/>
  <c r="AS264" i="19"/>
  <c r="AS124" i="19" s="1"/>
  <c r="AS260" i="19"/>
  <c r="AS120" i="19" s="1"/>
  <c r="AS259" i="19"/>
  <c r="AS119" i="19" s="1"/>
  <c r="AP65" i="19"/>
  <c r="AQ64" i="19"/>
  <c r="AQ54" i="18"/>
  <c r="AQ70" i="18"/>
  <c r="AR202" i="18"/>
  <c r="AS94" i="18"/>
  <c r="AR207" i="18"/>
  <c r="AS99" i="18"/>
  <c r="AR206" i="18"/>
  <c r="AS98" i="18"/>
  <c r="AQ64" i="18"/>
  <c r="AP65" i="18"/>
  <c r="AR204" i="18"/>
  <c r="AS96" i="18"/>
  <c r="AR309" i="18"/>
  <c r="AR169" i="18" s="1"/>
  <c r="AR302" i="18"/>
  <c r="AR162" i="18" s="1"/>
  <c r="AR319" i="18"/>
  <c r="AR179" i="18" s="1"/>
  <c r="AR292" i="18"/>
  <c r="AR152" i="18" s="1"/>
  <c r="AR314" i="18"/>
  <c r="AR174" i="18" s="1"/>
  <c r="AR280" i="18"/>
  <c r="AR140" i="18" s="1"/>
  <c r="AR275" i="18"/>
  <c r="AR135" i="18" s="1"/>
  <c r="AR285" i="18"/>
  <c r="AR145" i="18" s="1"/>
  <c r="AR297" i="18"/>
  <c r="AR157" i="18" s="1"/>
  <c r="AR263" i="18"/>
  <c r="AR123" i="18" s="1"/>
  <c r="AR268" i="18"/>
  <c r="AR128" i="18" s="1"/>
  <c r="AR258" i="18"/>
  <c r="AR118" i="18" s="1"/>
  <c r="AR76" i="18"/>
  <c r="AR75" i="18"/>
  <c r="AR77" i="18"/>
  <c r="AQ205" i="18"/>
  <c r="AR97" i="18"/>
  <c r="AR216" i="18"/>
  <c r="AR224" i="18" s="1"/>
  <c r="AR67" i="18"/>
  <c r="AR68" i="18" s="1"/>
  <c r="AR69" i="18" s="1"/>
  <c r="AR62" i="18"/>
  <c r="AR63" i="18" s="1"/>
  <c r="AR52" i="18"/>
  <c r="AR53" i="18" s="1"/>
  <c r="AS36" i="18"/>
  <c r="AR39" i="18"/>
  <c r="AR24" i="18" s="1"/>
  <c r="AR320" i="18"/>
  <c r="AR180" i="18" s="1"/>
  <c r="AR315" i="18"/>
  <c r="AR175" i="18" s="1"/>
  <c r="AR316" i="18"/>
  <c r="AR176" i="18" s="1"/>
  <c r="AR310" i="18"/>
  <c r="AR170" i="18" s="1"/>
  <c r="AR304" i="18"/>
  <c r="AR164" i="18" s="1"/>
  <c r="AR293" i="18"/>
  <c r="AR153" i="18" s="1"/>
  <c r="AR286" i="18"/>
  <c r="AR146" i="18" s="1"/>
  <c r="AR321" i="18"/>
  <c r="AR181" i="18" s="1"/>
  <c r="AR303" i="18"/>
  <c r="AR163" i="18" s="1"/>
  <c r="AR299" i="18"/>
  <c r="AR159" i="18" s="1"/>
  <c r="AR294" i="18"/>
  <c r="AR154" i="18" s="1"/>
  <c r="AR287" i="18"/>
  <c r="AR147" i="18" s="1"/>
  <c r="AR311" i="18"/>
  <c r="AR171" i="18" s="1"/>
  <c r="AR282" i="18"/>
  <c r="AR142" i="18" s="1"/>
  <c r="AR277" i="18"/>
  <c r="AR137" i="18" s="1"/>
  <c r="AR298" i="18"/>
  <c r="AR158" i="18" s="1"/>
  <c r="AR281" i="18"/>
  <c r="AR141" i="18" s="1"/>
  <c r="AR276" i="18"/>
  <c r="AR136" i="18" s="1"/>
  <c r="AR270" i="18"/>
  <c r="AR130" i="18" s="1"/>
  <c r="AR269" i="18"/>
  <c r="AR129" i="18" s="1"/>
  <c r="AR265" i="18"/>
  <c r="AR125" i="18" s="1"/>
  <c r="AR264" i="18"/>
  <c r="AR124" i="18" s="1"/>
  <c r="AR260" i="18"/>
  <c r="AR120" i="18" s="1"/>
  <c r="AR259" i="18"/>
  <c r="AR119" i="18" s="1"/>
  <c r="AS211" i="18"/>
  <c r="AS210" i="18"/>
  <c r="AS8" i="18"/>
  <c r="AT7" i="18"/>
  <c r="AS229" i="18"/>
  <c r="AS232" i="18"/>
  <c r="AS252" i="18"/>
  <c r="AS227" i="18"/>
  <c r="AS228" i="18"/>
  <c r="AS233" i="18"/>
  <c r="AS87" i="18"/>
  <c r="AS89" i="18"/>
  <c r="AS88" i="18"/>
  <c r="AS231" i="18"/>
  <c r="AS234" i="18"/>
  <c r="AS230" i="18"/>
  <c r="AR201" i="18"/>
  <c r="AS93" i="18"/>
  <c r="AQ15" i="18"/>
  <c r="AR200" i="18"/>
  <c r="AS92" i="18"/>
  <c r="AR322" i="18"/>
  <c r="AR182" i="18" s="1"/>
  <c r="AR317" i="18"/>
  <c r="AR177" i="18" s="1"/>
  <c r="AR300" i="18"/>
  <c r="AR160" i="18" s="1"/>
  <c r="AR305" i="18"/>
  <c r="AR165" i="18" s="1"/>
  <c r="AR312" i="18"/>
  <c r="AR172" i="18" s="1"/>
  <c r="AR288" i="18"/>
  <c r="AR148" i="18" s="1"/>
  <c r="AR295" i="18"/>
  <c r="AR155" i="18" s="1"/>
  <c r="AR278" i="18"/>
  <c r="AR138" i="18" s="1"/>
  <c r="AR271" i="18"/>
  <c r="AR131" i="18" s="1"/>
  <c r="AR283" i="18"/>
  <c r="AR143" i="18" s="1"/>
  <c r="AR261" i="18"/>
  <c r="AR121" i="18" s="1"/>
  <c r="AR266" i="18"/>
  <c r="AR126" i="18" s="1"/>
  <c r="AR203" i="18"/>
  <c r="AS95" i="18"/>
  <c r="AX214" i="18"/>
  <c r="AX213" i="18"/>
  <c r="AX212" i="18"/>
  <c r="AP60" i="18"/>
  <c r="AP58" i="18"/>
  <c r="AP59" i="18"/>
  <c r="AP57" i="18"/>
  <c r="AP56" i="18"/>
  <c r="AR26" i="18"/>
  <c r="AY49" i="18"/>
  <c r="AY45" i="18"/>
  <c r="AY46" i="18"/>
  <c r="R26" i="16"/>
  <c r="R24" i="16"/>
  <c r="S39" i="16"/>
  <c r="AM83" i="16"/>
  <c r="AL46" i="16"/>
  <c r="AL231" i="16" s="1"/>
  <c r="AL45" i="16"/>
  <c r="AL49" i="16"/>
  <c r="AM84" i="16"/>
  <c r="AK234" i="16"/>
  <c r="AK212" i="16"/>
  <c r="AK213" i="16"/>
  <c r="AK214" i="16"/>
  <c r="AK230" i="16"/>
  <c r="AK259" i="16"/>
  <c r="AK119" i="16" s="1"/>
  <c r="AK264" i="16"/>
  <c r="AK124" i="16" s="1"/>
  <c r="AK269" i="16"/>
  <c r="AK129" i="16" s="1"/>
  <c r="AK258" i="16"/>
  <c r="AK118" i="16" s="1"/>
  <c r="AK263" i="16"/>
  <c r="AK123" i="16" s="1"/>
  <c r="AK268" i="16"/>
  <c r="AK128" i="16" s="1"/>
  <c r="AK261" i="16"/>
  <c r="AK121" i="16" s="1"/>
  <c r="AK266" i="16"/>
  <c r="AK126" i="16" s="1"/>
  <c r="AK271" i="16"/>
  <c r="AK131" i="16" s="1"/>
  <c r="AK270" i="16"/>
  <c r="AK130" i="16" s="1"/>
  <c r="AK265" i="16"/>
  <c r="AK125" i="16" s="1"/>
  <c r="AK260" i="16"/>
  <c r="AK120" i="16" s="1"/>
  <c r="R278" i="16"/>
  <c r="R138" i="16" s="1"/>
  <c r="R295" i="16"/>
  <c r="R155" i="16" s="1"/>
  <c r="R300" i="16"/>
  <c r="R305" i="16"/>
  <c r="R165" i="16" s="1"/>
  <c r="R312" i="16"/>
  <c r="R172" i="16" s="1"/>
  <c r="R317" i="16"/>
  <c r="R177" i="16" s="1"/>
  <c r="R288" i="16"/>
  <c r="R148" i="16" s="1"/>
  <c r="R283" i="16"/>
  <c r="R143" i="16" s="1"/>
  <c r="R322" i="16"/>
  <c r="R182" i="16" s="1"/>
  <c r="R271" i="16"/>
  <c r="R131" i="16" s="1"/>
  <c r="R261" i="16"/>
  <c r="R121" i="16" s="1"/>
  <c r="R266" i="16"/>
  <c r="R126" i="16" s="1"/>
  <c r="R292" i="16"/>
  <c r="R152" i="16" s="1"/>
  <c r="R297" i="16"/>
  <c r="R157" i="16" s="1"/>
  <c r="R302" i="16"/>
  <c r="R162" i="16" s="1"/>
  <c r="R309" i="16"/>
  <c r="R169" i="16" s="1"/>
  <c r="R314" i="16"/>
  <c r="R174" i="16" s="1"/>
  <c r="R319" i="16"/>
  <c r="R179" i="16" s="1"/>
  <c r="R285" i="16"/>
  <c r="R145" i="16" s="1"/>
  <c r="R280" i="16"/>
  <c r="R140" i="16" s="1"/>
  <c r="R275" i="16"/>
  <c r="R135" i="16" s="1"/>
  <c r="R268" i="16"/>
  <c r="R128" i="16" s="1"/>
  <c r="R258" i="16"/>
  <c r="R118" i="16" s="1"/>
  <c r="R263" i="16"/>
  <c r="R123" i="16" s="1"/>
  <c r="R294" i="16"/>
  <c r="R154" i="16" s="1"/>
  <c r="R299" i="16"/>
  <c r="R159" i="16" s="1"/>
  <c r="R304" i="16"/>
  <c r="R164" i="16" s="1"/>
  <c r="R311" i="16"/>
  <c r="R171" i="16" s="1"/>
  <c r="R316" i="16"/>
  <c r="R176" i="16" s="1"/>
  <c r="R321" i="16"/>
  <c r="R181" i="16" s="1"/>
  <c r="R287" i="16"/>
  <c r="R147" i="16" s="1"/>
  <c r="R282" i="16"/>
  <c r="R142" i="16" s="1"/>
  <c r="R276" i="16"/>
  <c r="R136" i="16" s="1"/>
  <c r="R277" i="16"/>
  <c r="R137" i="16" s="1"/>
  <c r="R264" i="16"/>
  <c r="R124" i="16" s="1"/>
  <c r="R293" i="16"/>
  <c r="R153" i="16" s="1"/>
  <c r="R286" i="16"/>
  <c r="R146" i="16" s="1"/>
  <c r="R298" i="16"/>
  <c r="R158" i="16" s="1"/>
  <c r="R320" i="16"/>
  <c r="R180" i="16" s="1"/>
  <c r="R265" i="16"/>
  <c r="R125" i="16" s="1"/>
  <c r="R303" i="16"/>
  <c r="R163" i="16" s="1"/>
  <c r="R310" i="16"/>
  <c r="R170" i="16" s="1"/>
  <c r="R281" i="16"/>
  <c r="R141" i="16" s="1"/>
  <c r="R269" i="16"/>
  <c r="R129" i="16" s="1"/>
  <c r="R259" i="16"/>
  <c r="R119" i="16" s="1"/>
  <c r="R315" i="16"/>
  <c r="R175" i="16" s="1"/>
  <c r="R260" i="16"/>
  <c r="R120" i="16" s="1"/>
  <c r="R270" i="16"/>
  <c r="R130" i="16" s="1"/>
  <c r="S86" i="3"/>
  <c r="S83" i="3"/>
  <c r="S82" i="3"/>
  <c r="S80" i="3"/>
  <c r="S78" i="3"/>
  <c r="S85" i="3"/>
  <c r="S81" i="3"/>
  <c r="S87" i="3"/>
  <c r="S79" i="3"/>
  <c r="S84" i="3"/>
  <c r="T77" i="3"/>
  <c r="V91" i="3"/>
  <c r="U97" i="3"/>
  <c r="S60" i="16"/>
  <c r="S59" i="16"/>
  <c r="S58" i="16"/>
  <c r="U53" i="16"/>
  <c r="V53" i="16" s="1"/>
  <c r="S206" i="16"/>
  <c r="S200" i="16"/>
  <c r="S69" i="16"/>
  <c r="R70" i="16"/>
  <c r="R160" i="16"/>
  <c r="S203" i="16"/>
  <c r="S201" i="16"/>
  <c r="U204" i="16"/>
  <c r="T204" i="16"/>
  <c r="S207" i="16"/>
  <c r="R77" i="16"/>
  <c r="R76" i="16"/>
  <c r="R75" i="16"/>
  <c r="Q65" i="16"/>
  <c r="R64" i="16"/>
  <c r="S202" i="16"/>
  <c r="S210" i="16"/>
  <c r="S56" i="16" s="1"/>
  <c r="S8" i="16"/>
  <c r="T7" i="16"/>
  <c r="S211" i="16"/>
  <c r="S57" i="16" s="1"/>
  <c r="S252" i="16"/>
  <c r="S88" i="16"/>
  <c r="S89" i="16"/>
  <c r="S87" i="16"/>
  <c r="S205" i="16"/>
  <c r="AR202" i="16" l="1"/>
  <c r="AS94" i="16"/>
  <c r="AS96" i="16"/>
  <c r="AR204" i="16"/>
  <c r="AS62" i="16"/>
  <c r="AS63" i="16" s="1"/>
  <c r="AS52" i="16"/>
  <c r="AS67" i="16"/>
  <c r="AS68" i="16" s="1"/>
  <c r="AS216" i="16"/>
  <c r="AS224" i="16" s="1"/>
  <c r="AT36" i="16"/>
  <c r="AS99" i="16"/>
  <c r="AR207" i="16"/>
  <c r="AR70" i="19"/>
  <c r="AR54" i="19"/>
  <c r="AQ65" i="19"/>
  <c r="AR64" i="19"/>
  <c r="AU210" i="19"/>
  <c r="AU211" i="19"/>
  <c r="AV7" i="19"/>
  <c r="AU8" i="19"/>
  <c r="AU232" i="19"/>
  <c r="AU228" i="19"/>
  <c r="AU233" i="19"/>
  <c r="AU252" i="19"/>
  <c r="AU227" i="19"/>
  <c r="AU229" i="19"/>
  <c r="AU88" i="19"/>
  <c r="AU89" i="19"/>
  <c r="AU87" i="19"/>
  <c r="AU231" i="19"/>
  <c r="AU230" i="19"/>
  <c r="AU234" i="19"/>
  <c r="AS203" i="19"/>
  <c r="AT95" i="19"/>
  <c r="AS200" i="19"/>
  <c r="AT92" i="19"/>
  <c r="AS204" i="19"/>
  <c r="AT322" i="19"/>
  <c r="AT182" i="19" s="1"/>
  <c r="AT300" i="19"/>
  <c r="AT160" i="19" s="1"/>
  <c r="AT295" i="19"/>
  <c r="AT155" i="19" s="1"/>
  <c r="AT317" i="19"/>
  <c r="AT177" i="19" s="1"/>
  <c r="AT312" i="19"/>
  <c r="AT172" i="19" s="1"/>
  <c r="AT305" i="19"/>
  <c r="AT165" i="19" s="1"/>
  <c r="AT288" i="19"/>
  <c r="AT148" i="19" s="1"/>
  <c r="AT283" i="19"/>
  <c r="AT143" i="19" s="1"/>
  <c r="AT278" i="19"/>
  <c r="AT138" i="19" s="1"/>
  <c r="AT271" i="19"/>
  <c r="AT131" i="19" s="1"/>
  <c r="AT261" i="19"/>
  <c r="AT121" i="19" s="1"/>
  <c r="AT266" i="19"/>
  <c r="AT126" i="19" s="1"/>
  <c r="AS206" i="19"/>
  <c r="AT98" i="19"/>
  <c r="AT75" i="19"/>
  <c r="AT77" i="19"/>
  <c r="AT76" i="19"/>
  <c r="AS97" i="19"/>
  <c r="AR205" i="19"/>
  <c r="AR15" i="19" s="1"/>
  <c r="AY212" i="19"/>
  <c r="AY214" i="19"/>
  <c r="AY213" i="19"/>
  <c r="AS207" i="19"/>
  <c r="AS201" i="19"/>
  <c r="AT93" i="19"/>
  <c r="AT319" i="19"/>
  <c r="AT179" i="19" s="1"/>
  <c r="AT314" i="19"/>
  <c r="AT174" i="19" s="1"/>
  <c r="AT309" i="19"/>
  <c r="AT169" i="19" s="1"/>
  <c r="AT302" i="19"/>
  <c r="AT162" i="19" s="1"/>
  <c r="AT297" i="19"/>
  <c r="AT157" i="19" s="1"/>
  <c r="AT292" i="19"/>
  <c r="AT152" i="19" s="1"/>
  <c r="AT285" i="19"/>
  <c r="AT145" i="19" s="1"/>
  <c r="AT280" i="19"/>
  <c r="AT140" i="19" s="1"/>
  <c r="AT275" i="19"/>
  <c r="AT135" i="19" s="1"/>
  <c r="AT268" i="19"/>
  <c r="AT128" i="19" s="1"/>
  <c r="AT263" i="19"/>
  <c r="AT123" i="19" s="1"/>
  <c r="AT258" i="19"/>
  <c r="AT118" i="19" s="1"/>
  <c r="AS202" i="19"/>
  <c r="AT320" i="19"/>
  <c r="AT180" i="19" s="1"/>
  <c r="AT315" i="19"/>
  <c r="AT175" i="19" s="1"/>
  <c r="AT310" i="19"/>
  <c r="AT170" i="19" s="1"/>
  <c r="AT311" i="19"/>
  <c r="AT171" i="19" s="1"/>
  <c r="AT299" i="19"/>
  <c r="AT159" i="19" s="1"/>
  <c r="AT294" i="19"/>
  <c r="AT154" i="19" s="1"/>
  <c r="AT303" i="19"/>
  <c r="AT163" i="19" s="1"/>
  <c r="AT298" i="19"/>
  <c r="AT158" i="19" s="1"/>
  <c r="AT293" i="19"/>
  <c r="AT153" i="19" s="1"/>
  <c r="AT321" i="19"/>
  <c r="AT181" i="19" s="1"/>
  <c r="AT304" i="19"/>
  <c r="AT164" i="19" s="1"/>
  <c r="AT287" i="19"/>
  <c r="AT147" i="19" s="1"/>
  <c r="AT286" i="19"/>
  <c r="AT146" i="19" s="1"/>
  <c r="AT281" i="19"/>
  <c r="AT141" i="19" s="1"/>
  <c r="AT316" i="19"/>
  <c r="AT176" i="19" s="1"/>
  <c r="AT277" i="19"/>
  <c r="AT137" i="19" s="1"/>
  <c r="AT282" i="19"/>
  <c r="AT142" i="19" s="1"/>
  <c r="AT270" i="19"/>
  <c r="AT130" i="19" s="1"/>
  <c r="AT265" i="19"/>
  <c r="AT125" i="19" s="1"/>
  <c r="AT259" i="19"/>
  <c r="AT119" i="19" s="1"/>
  <c r="AT276" i="19"/>
  <c r="AT136" i="19" s="1"/>
  <c r="AT269" i="19"/>
  <c r="AT129" i="19" s="1"/>
  <c r="AT260" i="19"/>
  <c r="AT120" i="19" s="1"/>
  <c r="AT264" i="19"/>
  <c r="AT124" i="19" s="1"/>
  <c r="AS216" i="19"/>
  <c r="AS224" i="19" s="1"/>
  <c r="AS67" i="19"/>
  <c r="AS68" i="19" s="1"/>
  <c r="AS69" i="19" s="1"/>
  <c r="AS62" i="19"/>
  <c r="AS63" i="19" s="1"/>
  <c r="AS52" i="19"/>
  <c r="AS53" i="19" s="1"/>
  <c r="AT36" i="19"/>
  <c r="AT96" i="19" s="1"/>
  <c r="AS39" i="19"/>
  <c r="AS24" i="19" s="1"/>
  <c r="AQ58" i="19"/>
  <c r="AQ60" i="19"/>
  <c r="AQ59" i="19"/>
  <c r="AQ56" i="19"/>
  <c r="AQ57" i="19"/>
  <c r="AR70" i="18"/>
  <c r="AR54" i="18"/>
  <c r="AT211" i="18"/>
  <c r="AT210" i="18"/>
  <c r="AU7" i="18"/>
  <c r="AT8" i="18"/>
  <c r="AT233" i="18"/>
  <c r="AT228" i="18"/>
  <c r="AT229" i="18"/>
  <c r="AT232" i="18"/>
  <c r="AT227" i="18"/>
  <c r="AT252" i="18"/>
  <c r="AT87" i="18"/>
  <c r="AT88" i="18"/>
  <c r="AT89" i="18"/>
  <c r="AT231" i="18"/>
  <c r="AT234" i="18"/>
  <c r="AT230" i="18"/>
  <c r="AS201" i="18"/>
  <c r="AT93" i="18"/>
  <c r="AS202" i="18"/>
  <c r="AT94" i="18"/>
  <c r="AR205" i="18"/>
  <c r="AR15" i="18" s="1"/>
  <c r="AS97" i="18"/>
  <c r="AS206" i="18"/>
  <c r="AT98" i="18"/>
  <c r="AR64" i="18"/>
  <c r="AQ65" i="18"/>
  <c r="AS76" i="18"/>
  <c r="AS75" i="18"/>
  <c r="AS77" i="18"/>
  <c r="AS203" i="18"/>
  <c r="AT95" i="18"/>
  <c r="AS200" i="18"/>
  <c r="AT92" i="18"/>
  <c r="AS204" i="18"/>
  <c r="AT96" i="18"/>
  <c r="AS322" i="18"/>
  <c r="AS182" i="18" s="1"/>
  <c r="AS317" i="18"/>
  <c r="AS177" i="18" s="1"/>
  <c r="AS312" i="18"/>
  <c r="AS172" i="18" s="1"/>
  <c r="AS305" i="18"/>
  <c r="AS165" i="18" s="1"/>
  <c r="AS300" i="18"/>
  <c r="AS160" i="18" s="1"/>
  <c r="AS288" i="18"/>
  <c r="AS148" i="18" s="1"/>
  <c r="AS295" i="18"/>
  <c r="AS155" i="18" s="1"/>
  <c r="AS278" i="18"/>
  <c r="AS138" i="18" s="1"/>
  <c r="AS271" i="18"/>
  <c r="AS131" i="18" s="1"/>
  <c r="AS261" i="18"/>
  <c r="AS121" i="18" s="1"/>
  <c r="AS266" i="18"/>
  <c r="AS126" i="18" s="1"/>
  <c r="AS283" i="18"/>
  <c r="AS143" i="18" s="1"/>
  <c r="AY214" i="18"/>
  <c r="AY213" i="18"/>
  <c r="AY212" i="18"/>
  <c r="AS320" i="18"/>
  <c r="AS180" i="18" s="1"/>
  <c r="AS315" i="18"/>
  <c r="AS175" i="18" s="1"/>
  <c r="AS310" i="18"/>
  <c r="AS170" i="18" s="1"/>
  <c r="AS316" i="18"/>
  <c r="AS176" i="18" s="1"/>
  <c r="AS304" i="18"/>
  <c r="AS164" i="18" s="1"/>
  <c r="AS321" i="18"/>
  <c r="AS181" i="18" s="1"/>
  <c r="AS311" i="18"/>
  <c r="AS171" i="18" s="1"/>
  <c r="AS294" i="18"/>
  <c r="AS154" i="18" s="1"/>
  <c r="AS287" i="18"/>
  <c r="AS147" i="18" s="1"/>
  <c r="AS298" i="18"/>
  <c r="AS158" i="18" s="1"/>
  <c r="AS293" i="18"/>
  <c r="AS153" i="18" s="1"/>
  <c r="AS299" i="18"/>
  <c r="AS159" i="18" s="1"/>
  <c r="AS282" i="18"/>
  <c r="AS142" i="18" s="1"/>
  <c r="AS277" i="18"/>
  <c r="AS137" i="18" s="1"/>
  <c r="AS303" i="18"/>
  <c r="AS163" i="18" s="1"/>
  <c r="AS286" i="18"/>
  <c r="AS146" i="18" s="1"/>
  <c r="AS270" i="18"/>
  <c r="AS130" i="18" s="1"/>
  <c r="AS265" i="18"/>
  <c r="AS125" i="18" s="1"/>
  <c r="AS260" i="18"/>
  <c r="AS120" i="18" s="1"/>
  <c r="AS276" i="18"/>
  <c r="AS136" i="18" s="1"/>
  <c r="AS269" i="18"/>
  <c r="AS129" i="18" s="1"/>
  <c r="AS264" i="18"/>
  <c r="AS124" i="18" s="1"/>
  <c r="AS281" i="18"/>
  <c r="AS141" i="18" s="1"/>
  <c r="AS259" i="18"/>
  <c r="AS119" i="18" s="1"/>
  <c r="AS216" i="18"/>
  <c r="AS224" i="18" s="1"/>
  <c r="AS67" i="18"/>
  <c r="AS68" i="18" s="1"/>
  <c r="AS69" i="18" s="1"/>
  <c r="AS62" i="18"/>
  <c r="AS63" i="18" s="1"/>
  <c r="AS52" i="18"/>
  <c r="AS53" i="18" s="1"/>
  <c r="AS39" i="18"/>
  <c r="AS26" i="18" s="1"/>
  <c r="AT36" i="18"/>
  <c r="AS207" i="18"/>
  <c r="AT99" i="18"/>
  <c r="AS302" i="18"/>
  <c r="AS162" i="18" s="1"/>
  <c r="AS319" i="18"/>
  <c r="AS179" i="18" s="1"/>
  <c r="AS314" i="18"/>
  <c r="AS174" i="18" s="1"/>
  <c r="AS309" i="18"/>
  <c r="AS169" i="18" s="1"/>
  <c r="AS297" i="18"/>
  <c r="AS157" i="18" s="1"/>
  <c r="AS292" i="18"/>
  <c r="AS152" i="18" s="1"/>
  <c r="AS285" i="18"/>
  <c r="AS145" i="18" s="1"/>
  <c r="AS280" i="18"/>
  <c r="AS140" i="18" s="1"/>
  <c r="AS258" i="18"/>
  <c r="AS118" i="18" s="1"/>
  <c r="AS263" i="18"/>
  <c r="AS123" i="18" s="1"/>
  <c r="AS268" i="18"/>
  <c r="AS128" i="18" s="1"/>
  <c r="AS275" i="18"/>
  <c r="AS135" i="18" s="1"/>
  <c r="AQ59" i="18"/>
  <c r="AQ60" i="18"/>
  <c r="AQ58" i="18"/>
  <c r="AQ57" i="18"/>
  <c r="AQ56" i="18"/>
  <c r="S24" i="16"/>
  <c r="S26" i="16"/>
  <c r="T39" i="16"/>
  <c r="W53" i="16"/>
  <c r="V54" i="16"/>
  <c r="AM49" i="16"/>
  <c r="AN84" i="16"/>
  <c r="AM46" i="16"/>
  <c r="AM231" i="16" s="1"/>
  <c r="AM45" i="16"/>
  <c r="AL213" i="16"/>
  <c r="AL212" i="16"/>
  <c r="AL214" i="16"/>
  <c r="AL234" i="16"/>
  <c r="AN83" i="16"/>
  <c r="AL230" i="16"/>
  <c r="AL260" i="16"/>
  <c r="AL120" i="16" s="1"/>
  <c r="AL265" i="16"/>
  <c r="AL125" i="16" s="1"/>
  <c r="AL270" i="16"/>
  <c r="AL130" i="16" s="1"/>
  <c r="AL259" i="16"/>
  <c r="AL119" i="16" s="1"/>
  <c r="AL264" i="16"/>
  <c r="AL124" i="16" s="1"/>
  <c r="AL269" i="16"/>
  <c r="AL129" i="16" s="1"/>
  <c r="AL258" i="16"/>
  <c r="AL118" i="16" s="1"/>
  <c r="AL263" i="16"/>
  <c r="AL123" i="16" s="1"/>
  <c r="AL268" i="16"/>
  <c r="AL128" i="16" s="1"/>
  <c r="AL261" i="16"/>
  <c r="AL121" i="16" s="1"/>
  <c r="AL266" i="16"/>
  <c r="AL126" i="16" s="1"/>
  <c r="AL271" i="16"/>
  <c r="AL131" i="16" s="1"/>
  <c r="S293" i="16"/>
  <c r="S153" i="16" s="1"/>
  <c r="S298" i="16"/>
  <c r="S303" i="16"/>
  <c r="S163" i="16" s="1"/>
  <c r="S310" i="16"/>
  <c r="S170" i="16" s="1"/>
  <c r="S315" i="16"/>
  <c r="S175" i="16" s="1"/>
  <c r="S286" i="16"/>
  <c r="S146" i="16" s="1"/>
  <c r="S281" i="16"/>
  <c r="S141" i="16" s="1"/>
  <c r="S294" i="16"/>
  <c r="S154" i="16" s="1"/>
  <c r="S299" i="16"/>
  <c r="S159" i="16" s="1"/>
  <c r="S304" i="16"/>
  <c r="S311" i="16"/>
  <c r="S171" i="16" s="1"/>
  <c r="S316" i="16"/>
  <c r="S321" i="16"/>
  <c r="S181" i="16" s="1"/>
  <c r="S276" i="16"/>
  <c r="S136" i="16" s="1"/>
  <c r="S270" i="16"/>
  <c r="S130" i="16" s="1"/>
  <c r="S287" i="16"/>
  <c r="S147" i="16" s="1"/>
  <c r="S277" i="16"/>
  <c r="S137" i="16" s="1"/>
  <c r="S264" i="16"/>
  <c r="S124" i="16" s="1"/>
  <c r="S320" i="16"/>
  <c r="S180" i="16" s="1"/>
  <c r="S282" i="16"/>
  <c r="S142" i="16" s="1"/>
  <c r="S269" i="16"/>
  <c r="S129" i="16" s="1"/>
  <c r="S259" i="16"/>
  <c r="S119" i="16" s="1"/>
  <c r="S260" i="16"/>
  <c r="S120" i="16" s="1"/>
  <c r="S265" i="16"/>
  <c r="S125" i="16" s="1"/>
  <c r="S275" i="16"/>
  <c r="S135" i="16" s="1"/>
  <c r="S292" i="16"/>
  <c r="S152" i="16" s="1"/>
  <c r="S297" i="16"/>
  <c r="S157" i="16" s="1"/>
  <c r="S302" i="16"/>
  <c r="S162" i="16" s="1"/>
  <c r="S309" i="16"/>
  <c r="S169" i="16" s="1"/>
  <c r="S314" i="16"/>
  <c r="S174" i="16" s="1"/>
  <c r="S319" i="16"/>
  <c r="S179" i="16" s="1"/>
  <c r="S263" i="16"/>
  <c r="S123" i="16" s="1"/>
  <c r="S285" i="16"/>
  <c r="S145" i="16" s="1"/>
  <c r="S268" i="16"/>
  <c r="S128" i="16" s="1"/>
  <c r="S280" i="16"/>
  <c r="S140" i="16" s="1"/>
  <c r="S258" i="16"/>
  <c r="S118" i="16" s="1"/>
  <c r="S278" i="16"/>
  <c r="S138" i="16" s="1"/>
  <c r="S295" i="16"/>
  <c r="S155" i="16" s="1"/>
  <c r="S300" i="16"/>
  <c r="S160" i="16" s="1"/>
  <c r="S305" i="16"/>
  <c r="S165" i="16" s="1"/>
  <c r="S312" i="16"/>
  <c r="S172" i="16" s="1"/>
  <c r="S317" i="16"/>
  <c r="S177" i="16" s="1"/>
  <c r="S322" i="16"/>
  <c r="S182" i="16" s="1"/>
  <c r="S288" i="16"/>
  <c r="S148" i="16" s="1"/>
  <c r="S283" i="16"/>
  <c r="S143" i="16" s="1"/>
  <c r="S271" i="16"/>
  <c r="S131" i="16" s="1"/>
  <c r="S261" i="16"/>
  <c r="S121" i="16" s="1"/>
  <c r="S266" i="16"/>
  <c r="S126" i="16" s="1"/>
  <c r="T84" i="3"/>
  <c r="T86" i="3"/>
  <c r="T87" i="3"/>
  <c r="T79" i="3"/>
  <c r="T83" i="3"/>
  <c r="T81" i="3"/>
  <c r="T85" i="3"/>
  <c r="T80" i="3"/>
  <c r="T78" i="3"/>
  <c r="T82" i="3"/>
  <c r="U77" i="3"/>
  <c r="W91" i="3"/>
  <c r="V97" i="3"/>
  <c r="S76" i="16"/>
  <c r="S75" i="16"/>
  <c r="S77" i="16"/>
  <c r="S70" i="16"/>
  <c r="T69" i="16"/>
  <c r="U206" i="16"/>
  <c r="T206" i="16"/>
  <c r="T211" i="16"/>
  <c r="T210" i="16"/>
  <c r="T8" i="16"/>
  <c r="U7" i="16"/>
  <c r="T252" i="16"/>
  <c r="T88" i="16"/>
  <c r="T89" i="16"/>
  <c r="T87" i="16"/>
  <c r="T203" i="16"/>
  <c r="U203" i="16"/>
  <c r="T205" i="16"/>
  <c r="U205" i="16"/>
  <c r="T54" i="16"/>
  <c r="T201" i="16"/>
  <c r="U201" i="16"/>
  <c r="T207" i="16"/>
  <c r="U207" i="16"/>
  <c r="U202" i="16"/>
  <c r="T202" i="16"/>
  <c r="U200" i="16"/>
  <c r="T200" i="16"/>
  <c r="S158" i="16"/>
  <c r="S176" i="16"/>
  <c r="S164" i="16"/>
  <c r="S64" i="16"/>
  <c r="R65" i="16"/>
  <c r="AT96" i="16" l="1"/>
  <c r="AS204" i="16"/>
  <c r="AT99" i="16"/>
  <c r="AS207" i="16"/>
  <c r="AT94" i="16"/>
  <c r="AS202" i="16"/>
  <c r="AT62" i="16"/>
  <c r="AT63" i="16" s="1"/>
  <c r="AT52" i="16"/>
  <c r="AT216" i="16"/>
  <c r="AT224" i="16" s="1"/>
  <c r="AT67" i="16"/>
  <c r="AT68" i="16" s="1"/>
  <c r="AU36" i="16"/>
  <c r="AT94" i="19"/>
  <c r="AT99" i="19"/>
  <c r="AS26" i="19"/>
  <c r="AS54" i="19"/>
  <c r="AS70" i="19"/>
  <c r="AR65" i="19"/>
  <c r="AS64" i="19"/>
  <c r="AT202" i="19"/>
  <c r="AU322" i="19"/>
  <c r="AU182" i="19" s="1"/>
  <c r="AU317" i="19"/>
  <c r="AU177" i="19" s="1"/>
  <c r="AU312" i="19"/>
  <c r="AU172" i="19" s="1"/>
  <c r="AU305" i="19"/>
  <c r="AU165" i="19" s="1"/>
  <c r="AU300" i="19"/>
  <c r="AU160" i="19" s="1"/>
  <c r="AU288" i="19"/>
  <c r="AU148" i="19" s="1"/>
  <c r="AU295" i="19"/>
  <c r="AU155" i="19" s="1"/>
  <c r="AU271" i="19"/>
  <c r="AU131" i="19" s="1"/>
  <c r="AU266" i="19"/>
  <c r="AU126" i="19" s="1"/>
  <c r="AU283" i="19"/>
  <c r="AU143" i="19" s="1"/>
  <c r="AU261" i="19"/>
  <c r="AU121" i="19" s="1"/>
  <c r="AU278" i="19"/>
  <c r="AU138" i="19" s="1"/>
  <c r="AT204" i="19"/>
  <c r="AT216" i="19"/>
  <c r="AT224" i="19" s="1"/>
  <c r="AT67" i="19"/>
  <c r="AT68" i="19" s="1"/>
  <c r="AT69" i="19" s="1"/>
  <c r="AT62" i="19"/>
  <c r="AT63" i="19" s="1"/>
  <c r="AT52" i="19"/>
  <c r="AT53" i="19" s="1"/>
  <c r="AT39" i="19"/>
  <c r="AT24" i="19" s="1"/>
  <c r="AU36" i="19"/>
  <c r="AU94" i="19" s="1"/>
  <c r="AT26" i="19"/>
  <c r="AT207" i="19"/>
  <c r="AU99" i="19"/>
  <c r="AT200" i="19"/>
  <c r="AU92" i="19"/>
  <c r="AU319" i="19"/>
  <c r="AU179" i="19" s="1"/>
  <c r="AU314" i="19"/>
  <c r="AU174" i="19" s="1"/>
  <c r="AU309" i="19"/>
  <c r="AU169" i="19" s="1"/>
  <c r="AU302" i="19"/>
  <c r="AU162" i="19" s="1"/>
  <c r="AU285" i="19"/>
  <c r="AU145" i="19" s="1"/>
  <c r="AU280" i="19"/>
  <c r="AU140" i="19" s="1"/>
  <c r="AU297" i="19"/>
  <c r="AU157" i="19" s="1"/>
  <c r="AU292" i="19"/>
  <c r="AU152" i="19" s="1"/>
  <c r="AU275" i="19"/>
  <c r="AU135" i="19" s="1"/>
  <c r="AU268" i="19"/>
  <c r="AU128" i="19" s="1"/>
  <c r="AU263" i="19"/>
  <c r="AU123" i="19" s="1"/>
  <c r="AU258" i="19"/>
  <c r="AU118" i="19" s="1"/>
  <c r="AT201" i="19"/>
  <c r="AU93" i="19"/>
  <c r="AT206" i="19"/>
  <c r="AU98" i="19"/>
  <c r="AS205" i="19"/>
  <c r="AT97" i="19"/>
  <c r="AU320" i="19"/>
  <c r="AU180" i="19" s="1"/>
  <c r="AU315" i="19"/>
  <c r="AU175" i="19" s="1"/>
  <c r="AU310" i="19"/>
  <c r="AU170" i="19" s="1"/>
  <c r="AU321" i="19"/>
  <c r="AU181" i="19" s="1"/>
  <c r="AU316" i="19"/>
  <c r="AU176" i="19" s="1"/>
  <c r="AU311" i="19"/>
  <c r="AU171" i="19" s="1"/>
  <c r="AU304" i="19"/>
  <c r="AU164" i="19" s="1"/>
  <c r="AU303" i="19"/>
  <c r="AU163" i="19" s="1"/>
  <c r="AU298" i="19"/>
  <c r="AU158" i="19" s="1"/>
  <c r="AU293" i="19"/>
  <c r="AU153" i="19" s="1"/>
  <c r="AU286" i="19"/>
  <c r="AU146" i="19" s="1"/>
  <c r="AU281" i="19"/>
  <c r="AU141" i="19" s="1"/>
  <c r="AU294" i="19"/>
  <c r="AU154" i="19" s="1"/>
  <c r="AU276" i="19"/>
  <c r="AU136" i="19" s="1"/>
  <c r="AU299" i="19"/>
  <c r="AU159" i="19" s="1"/>
  <c r="AU282" i="19"/>
  <c r="AU142" i="19" s="1"/>
  <c r="AU287" i="19"/>
  <c r="AU147" i="19" s="1"/>
  <c r="AU270" i="19"/>
  <c r="AU130" i="19" s="1"/>
  <c r="AU265" i="19"/>
  <c r="AU125" i="19" s="1"/>
  <c r="AU269" i="19"/>
  <c r="AU129" i="19" s="1"/>
  <c r="AU264" i="19"/>
  <c r="AU124" i="19" s="1"/>
  <c r="AU277" i="19"/>
  <c r="AU137" i="19" s="1"/>
  <c r="AU260" i="19"/>
  <c r="AU120" i="19" s="1"/>
  <c r="AU259" i="19"/>
  <c r="AU119" i="19" s="1"/>
  <c r="AV8" i="19"/>
  <c r="AW7" i="19"/>
  <c r="AV232" i="19"/>
  <c r="AV227" i="19"/>
  <c r="AV233" i="19"/>
  <c r="AV211" i="19"/>
  <c r="AV229" i="19"/>
  <c r="AV228" i="19"/>
  <c r="AV210" i="19"/>
  <c r="AV252" i="19"/>
  <c r="AV88" i="19"/>
  <c r="AV89" i="19"/>
  <c r="AV87" i="19"/>
  <c r="AV234" i="19"/>
  <c r="AV230" i="19"/>
  <c r="AV231" i="19"/>
  <c r="AR58" i="19"/>
  <c r="AR60" i="19"/>
  <c r="AR59" i="19"/>
  <c r="AR56" i="19"/>
  <c r="AR57" i="19"/>
  <c r="AT203" i="19"/>
  <c r="AU95" i="19"/>
  <c r="AS15" i="19"/>
  <c r="AU77" i="19"/>
  <c r="AU76" i="19"/>
  <c r="AU75" i="19"/>
  <c r="AS70" i="18"/>
  <c r="AS54" i="18"/>
  <c r="AT216" i="18"/>
  <c r="AT224" i="18" s="1"/>
  <c r="AT62" i="18"/>
  <c r="AT63" i="18" s="1"/>
  <c r="AT52" i="18"/>
  <c r="AT53" i="18" s="1"/>
  <c r="AT67" i="18"/>
  <c r="AT68" i="18" s="1"/>
  <c r="AT69" i="18" s="1"/>
  <c r="AT39" i="18"/>
  <c r="AU36" i="18"/>
  <c r="AT24" i="18"/>
  <c r="AS24" i="18"/>
  <c r="AT200" i="18"/>
  <c r="AU92" i="18"/>
  <c r="AT319" i="18"/>
  <c r="AT179" i="18" s="1"/>
  <c r="AT314" i="18"/>
  <c r="AT174" i="18" s="1"/>
  <c r="AT309" i="18"/>
  <c r="AT169" i="18" s="1"/>
  <c r="AT302" i="18"/>
  <c r="AT162" i="18" s="1"/>
  <c r="AT297" i="18"/>
  <c r="AT157" i="18" s="1"/>
  <c r="AT292" i="18"/>
  <c r="AT152" i="18" s="1"/>
  <c r="AT285" i="18"/>
  <c r="AT145" i="18" s="1"/>
  <c r="AT280" i="18"/>
  <c r="AT140" i="18" s="1"/>
  <c r="AT275" i="18"/>
  <c r="AT135" i="18" s="1"/>
  <c r="AT263" i="18"/>
  <c r="AT123" i="18" s="1"/>
  <c r="AT268" i="18"/>
  <c r="AT128" i="18" s="1"/>
  <c r="AT258" i="18"/>
  <c r="AT118" i="18" s="1"/>
  <c r="AT202" i="18"/>
  <c r="AU94" i="18"/>
  <c r="AT321" i="18"/>
  <c r="AT181" i="18" s="1"/>
  <c r="AT316" i="18"/>
  <c r="AT176" i="18" s="1"/>
  <c r="AT315" i="18"/>
  <c r="AT175" i="18" s="1"/>
  <c r="AT310" i="18"/>
  <c r="AT170" i="18" s="1"/>
  <c r="AT304" i="18"/>
  <c r="AT164" i="18" s="1"/>
  <c r="AT311" i="18"/>
  <c r="AT171" i="18" s="1"/>
  <c r="AT299" i="18"/>
  <c r="AT159" i="18" s="1"/>
  <c r="AT298" i="18"/>
  <c r="AT158" i="18" s="1"/>
  <c r="AT293" i="18"/>
  <c r="AT153" i="18" s="1"/>
  <c r="AT286" i="18"/>
  <c r="AT146" i="18" s="1"/>
  <c r="AT320" i="18"/>
  <c r="AT180" i="18" s="1"/>
  <c r="AT303" i="18"/>
  <c r="AT163" i="18" s="1"/>
  <c r="AT281" i="18"/>
  <c r="AT141" i="18" s="1"/>
  <c r="AT276" i="18"/>
  <c r="AT136" i="18" s="1"/>
  <c r="AT287" i="18"/>
  <c r="AT147" i="18" s="1"/>
  <c r="AT270" i="18"/>
  <c r="AT130" i="18" s="1"/>
  <c r="AT277" i="18"/>
  <c r="AT137" i="18" s="1"/>
  <c r="AT269" i="18"/>
  <c r="AT129" i="18" s="1"/>
  <c r="AT282" i="18"/>
  <c r="AT142" i="18" s="1"/>
  <c r="AT259" i="18"/>
  <c r="AT119" i="18" s="1"/>
  <c r="AT265" i="18"/>
  <c r="AT125" i="18" s="1"/>
  <c r="AT294" i="18"/>
  <c r="AT154" i="18" s="1"/>
  <c r="AT260" i="18"/>
  <c r="AT120" i="18" s="1"/>
  <c r="AT264" i="18"/>
  <c r="AT124" i="18" s="1"/>
  <c r="AS64" i="18"/>
  <c r="AR65" i="18"/>
  <c r="AT300" i="18"/>
  <c r="AT160" i="18" s="1"/>
  <c r="AT322" i="18"/>
  <c r="AT182" i="18" s="1"/>
  <c r="AT305" i="18"/>
  <c r="AT165" i="18" s="1"/>
  <c r="AT317" i="18"/>
  <c r="AT177" i="18" s="1"/>
  <c r="AT312" i="18"/>
  <c r="AT172" i="18" s="1"/>
  <c r="AT288" i="18"/>
  <c r="AT148" i="18" s="1"/>
  <c r="AT283" i="18"/>
  <c r="AT143" i="18" s="1"/>
  <c r="AT278" i="18"/>
  <c r="AT138" i="18" s="1"/>
  <c r="AT271" i="18"/>
  <c r="AT131" i="18" s="1"/>
  <c r="AT295" i="18"/>
  <c r="AT155" i="18" s="1"/>
  <c r="AT261" i="18"/>
  <c r="AT121" i="18" s="1"/>
  <c r="AT266" i="18"/>
  <c r="AT126" i="18" s="1"/>
  <c r="AU211" i="18"/>
  <c r="AU210" i="18"/>
  <c r="AU8" i="18"/>
  <c r="AV7" i="18"/>
  <c r="AU228" i="18"/>
  <c r="AU227" i="18"/>
  <c r="AU232" i="18"/>
  <c r="AU229" i="18"/>
  <c r="AU233" i="18"/>
  <c r="AU252" i="18"/>
  <c r="AU88" i="18"/>
  <c r="AU87" i="18"/>
  <c r="AU89" i="18"/>
  <c r="AU234" i="18"/>
  <c r="AU230" i="18"/>
  <c r="AU231" i="18"/>
  <c r="AT203" i="18"/>
  <c r="AU95" i="18"/>
  <c r="AT206" i="18"/>
  <c r="AU98" i="18"/>
  <c r="AT201" i="18"/>
  <c r="AU93" i="18"/>
  <c r="AT75" i="18"/>
  <c r="AT77" i="18"/>
  <c r="AT76" i="18"/>
  <c r="AT26" i="18"/>
  <c r="AR59" i="18"/>
  <c r="AR58" i="18"/>
  <c r="AR60" i="18"/>
  <c r="AR56" i="18"/>
  <c r="AR57" i="18"/>
  <c r="AT207" i="18"/>
  <c r="AU99" i="18"/>
  <c r="AS15" i="18"/>
  <c r="AS205" i="18"/>
  <c r="AT97" i="18"/>
  <c r="AT204" i="18"/>
  <c r="AU96" i="18"/>
  <c r="V56" i="16"/>
  <c r="V57" i="16"/>
  <c r="V58" i="16"/>
  <c r="V60" i="16"/>
  <c r="V59" i="16"/>
  <c r="X53" i="16"/>
  <c r="W54" i="16"/>
  <c r="T24" i="16"/>
  <c r="T26" i="16"/>
  <c r="U39" i="16"/>
  <c r="AM230" i="16"/>
  <c r="AM260" i="16"/>
  <c r="AM120" i="16" s="1"/>
  <c r="AM265" i="16"/>
  <c r="AM125" i="16" s="1"/>
  <c r="AM270" i="16"/>
  <c r="AM130" i="16" s="1"/>
  <c r="AM259" i="16"/>
  <c r="AM119" i="16" s="1"/>
  <c r="AM264" i="16"/>
  <c r="AM124" i="16" s="1"/>
  <c r="AM269" i="16"/>
  <c r="AM129" i="16" s="1"/>
  <c r="AM258" i="16"/>
  <c r="AM118" i="16" s="1"/>
  <c r="AM263" i="16"/>
  <c r="AM123" i="16" s="1"/>
  <c r="AM268" i="16"/>
  <c r="AM128" i="16" s="1"/>
  <c r="AM266" i="16"/>
  <c r="AM126" i="16" s="1"/>
  <c r="AM261" i="16"/>
  <c r="AM121" i="16" s="1"/>
  <c r="AM271" i="16"/>
  <c r="AM131" i="16" s="1"/>
  <c r="AO84" i="16"/>
  <c r="AN45" i="16"/>
  <c r="AN46" i="16"/>
  <c r="AN231" i="16" s="1"/>
  <c r="AN49" i="16"/>
  <c r="AO83" i="16"/>
  <c r="AM214" i="16"/>
  <c r="AM212" i="16"/>
  <c r="AM213" i="16"/>
  <c r="AM234" i="16"/>
  <c r="T295" i="16"/>
  <c r="T155" i="16" s="1"/>
  <c r="T300" i="16"/>
  <c r="T160" i="16" s="1"/>
  <c r="T305" i="16"/>
  <c r="T165" i="16" s="1"/>
  <c r="T312" i="16"/>
  <c r="T172" i="16" s="1"/>
  <c r="T317" i="16"/>
  <c r="T177" i="16" s="1"/>
  <c r="T322" i="16"/>
  <c r="T182" i="16" s="1"/>
  <c r="T288" i="16"/>
  <c r="T148" i="16" s="1"/>
  <c r="T283" i="16"/>
  <c r="T143" i="16" s="1"/>
  <c r="T278" i="16"/>
  <c r="T138" i="16" s="1"/>
  <c r="T271" i="16"/>
  <c r="T131" i="16" s="1"/>
  <c r="T261" i="16"/>
  <c r="T121" i="16" s="1"/>
  <c r="T266" i="16"/>
  <c r="T126" i="16" s="1"/>
  <c r="T275" i="16"/>
  <c r="T135" i="16" s="1"/>
  <c r="T292" i="16"/>
  <c r="T152" i="16" s="1"/>
  <c r="T297" i="16"/>
  <c r="T157" i="16" s="1"/>
  <c r="T263" i="16"/>
  <c r="T123" i="16" s="1"/>
  <c r="T302" i="16"/>
  <c r="T162" i="16" s="1"/>
  <c r="T309" i="16"/>
  <c r="T169" i="16" s="1"/>
  <c r="T314" i="16"/>
  <c r="T174" i="16" s="1"/>
  <c r="T285" i="16"/>
  <c r="T145" i="16" s="1"/>
  <c r="T319" i="16"/>
  <c r="T179" i="16" s="1"/>
  <c r="T268" i="16"/>
  <c r="T128" i="16" s="1"/>
  <c r="T258" i="16"/>
  <c r="T118" i="16" s="1"/>
  <c r="T280" i="16"/>
  <c r="T140" i="16" s="1"/>
  <c r="T293" i="16"/>
  <c r="T153" i="16" s="1"/>
  <c r="T298" i="16"/>
  <c r="T158" i="16" s="1"/>
  <c r="T303" i="16"/>
  <c r="T163" i="16" s="1"/>
  <c r="T310" i="16"/>
  <c r="T170" i="16" s="1"/>
  <c r="T315" i="16"/>
  <c r="T175" i="16" s="1"/>
  <c r="T320" i="16"/>
  <c r="T180" i="16" s="1"/>
  <c r="T277" i="16"/>
  <c r="T137" i="16" s="1"/>
  <c r="T286" i="16"/>
  <c r="T146" i="16" s="1"/>
  <c r="T281" i="16"/>
  <c r="T141" i="16" s="1"/>
  <c r="T294" i="16"/>
  <c r="T154" i="16" s="1"/>
  <c r="T299" i="16"/>
  <c r="T159" i="16" s="1"/>
  <c r="T304" i="16"/>
  <c r="T164" i="16" s="1"/>
  <c r="T311" i="16"/>
  <c r="T171" i="16" s="1"/>
  <c r="T316" i="16"/>
  <c r="T176" i="16" s="1"/>
  <c r="T287" i="16"/>
  <c r="T147" i="16" s="1"/>
  <c r="T282" i="16"/>
  <c r="T142" i="16" s="1"/>
  <c r="T270" i="16"/>
  <c r="T130" i="16" s="1"/>
  <c r="T260" i="16"/>
  <c r="T120" i="16" s="1"/>
  <c r="T276" i="16"/>
  <c r="T136" i="16" s="1"/>
  <c r="T321" i="16"/>
  <c r="T181" i="16" s="1"/>
  <c r="T264" i="16"/>
  <c r="T124" i="16" s="1"/>
  <c r="T265" i="16"/>
  <c r="T125" i="16" s="1"/>
  <c r="T259" i="16"/>
  <c r="T119" i="16" s="1"/>
  <c r="T269" i="16"/>
  <c r="T129" i="16" s="1"/>
  <c r="U81" i="3"/>
  <c r="U84" i="3"/>
  <c r="U86" i="3"/>
  <c r="U87" i="3"/>
  <c r="U79" i="3"/>
  <c r="U78" i="3"/>
  <c r="U83" i="3"/>
  <c r="U82" i="3"/>
  <c r="U85" i="3"/>
  <c r="U80" i="3"/>
  <c r="V77" i="3"/>
  <c r="X91" i="3"/>
  <c r="W97" i="3"/>
  <c r="S65" i="16"/>
  <c r="T64" i="16"/>
  <c r="T60" i="16"/>
  <c r="T58" i="16"/>
  <c r="T59" i="16"/>
  <c r="T70" i="16"/>
  <c r="U69" i="16"/>
  <c r="T76" i="16"/>
  <c r="T75" i="16"/>
  <c r="T77" i="16"/>
  <c r="U210" i="16"/>
  <c r="U8" i="16"/>
  <c r="U252" i="16"/>
  <c r="U88" i="16"/>
  <c r="U89" i="16"/>
  <c r="U87" i="16"/>
  <c r="U54" i="16"/>
  <c r="U60" i="16" s="1"/>
  <c r="T56" i="16"/>
  <c r="T57" i="16"/>
  <c r="AU94" i="16" l="1"/>
  <c r="AT202" i="16"/>
  <c r="AU52" i="16"/>
  <c r="AU62" i="16"/>
  <c r="AU63" i="16" s="1"/>
  <c r="AU67" i="16"/>
  <c r="AU68" i="16" s="1"/>
  <c r="AU216" i="16"/>
  <c r="AU224" i="16" s="1"/>
  <c r="AV36" i="16"/>
  <c r="AT207" i="16"/>
  <c r="AU99" i="16"/>
  <c r="AT204" i="16"/>
  <c r="AU96" i="16"/>
  <c r="AU96" i="19"/>
  <c r="AU204" i="19" s="1"/>
  <c r="AT70" i="19"/>
  <c r="AT54" i="19"/>
  <c r="AV77" i="19"/>
  <c r="AV76" i="19"/>
  <c r="AV75" i="19"/>
  <c r="AW211" i="19"/>
  <c r="AW210" i="19"/>
  <c r="AW8" i="19"/>
  <c r="AX7" i="19"/>
  <c r="AW233" i="19"/>
  <c r="AW229" i="19"/>
  <c r="AW252" i="19"/>
  <c r="AW227" i="19"/>
  <c r="AW232" i="19"/>
  <c r="AW228" i="19"/>
  <c r="AW88" i="19"/>
  <c r="AW89" i="19"/>
  <c r="AW87" i="19"/>
  <c r="AW234" i="19"/>
  <c r="AW231" i="19"/>
  <c r="AW230" i="19"/>
  <c r="AV96" i="19"/>
  <c r="AS65" i="19"/>
  <c r="AT64" i="19"/>
  <c r="AU203" i="19"/>
  <c r="AV95" i="19"/>
  <c r="AU216" i="19"/>
  <c r="AU224" i="19" s="1"/>
  <c r="AU67" i="19"/>
  <c r="AU68" i="19" s="1"/>
  <c r="AU69" i="19" s="1"/>
  <c r="AU62" i="19"/>
  <c r="AU63" i="19" s="1"/>
  <c r="AU52" i="19"/>
  <c r="AU53" i="19" s="1"/>
  <c r="AU39" i="19"/>
  <c r="AU24" i="19" s="1"/>
  <c r="AV36" i="19"/>
  <c r="AT205" i="19"/>
  <c r="AT15" i="19" s="1"/>
  <c r="AU97" i="19"/>
  <c r="AV322" i="19"/>
  <c r="AV182" i="19" s="1"/>
  <c r="AV317" i="19"/>
  <c r="AV177" i="19" s="1"/>
  <c r="AV312" i="19"/>
  <c r="AV172" i="19" s="1"/>
  <c r="AV305" i="19"/>
  <c r="AV165" i="19" s="1"/>
  <c r="AV300" i="19"/>
  <c r="AV160" i="19" s="1"/>
  <c r="AV295" i="19"/>
  <c r="AV155" i="19" s="1"/>
  <c r="AV288" i="19"/>
  <c r="AV148" i="19" s="1"/>
  <c r="AV283" i="19"/>
  <c r="AV143" i="19" s="1"/>
  <c r="AV278" i="19"/>
  <c r="AV138" i="19" s="1"/>
  <c r="AV271" i="19"/>
  <c r="AV131" i="19" s="1"/>
  <c r="AV266" i="19"/>
  <c r="AV126" i="19" s="1"/>
  <c r="AV261" i="19"/>
  <c r="AV121" i="19" s="1"/>
  <c r="AU206" i="19"/>
  <c r="AV98" i="19"/>
  <c r="AU200" i="19"/>
  <c r="AV92" i="19"/>
  <c r="AV319" i="19"/>
  <c r="AV179" i="19" s="1"/>
  <c r="AV314" i="19"/>
  <c r="AV174" i="19" s="1"/>
  <c r="AV309" i="19"/>
  <c r="AV169" i="19" s="1"/>
  <c r="AV302" i="19"/>
  <c r="AV162" i="19" s="1"/>
  <c r="AV297" i="19"/>
  <c r="AV157" i="19" s="1"/>
  <c r="AV292" i="19"/>
  <c r="AV152" i="19" s="1"/>
  <c r="AV285" i="19"/>
  <c r="AV145" i="19" s="1"/>
  <c r="AV280" i="19"/>
  <c r="AV140" i="19" s="1"/>
  <c r="AV258" i="19"/>
  <c r="AV118" i="19" s="1"/>
  <c r="AV268" i="19"/>
  <c r="AV128" i="19" s="1"/>
  <c r="AV263" i="19"/>
  <c r="AV123" i="19" s="1"/>
  <c r="AV275" i="19"/>
  <c r="AV135" i="19" s="1"/>
  <c r="AV311" i="19"/>
  <c r="AV171" i="19" s="1"/>
  <c r="AV299" i="19"/>
  <c r="AV159" i="19" s="1"/>
  <c r="AV294" i="19"/>
  <c r="AV154" i="19" s="1"/>
  <c r="AV320" i="19"/>
  <c r="AV180" i="19" s="1"/>
  <c r="AV303" i="19"/>
  <c r="AV163" i="19" s="1"/>
  <c r="AV298" i="19"/>
  <c r="AV158" i="19" s="1"/>
  <c r="AV293" i="19"/>
  <c r="AV153" i="19" s="1"/>
  <c r="AV315" i="19"/>
  <c r="AV175" i="19" s="1"/>
  <c r="AV321" i="19"/>
  <c r="AV181" i="19" s="1"/>
  <c r="AV304" i="19"/>
  <c r="AV164" i="19" s="1"/>
  <c r="AV310" i="19"/>
  <c r="AV170" i="19" s="1"/>
  <c r="AV316" i="19"/>
  <c r="AV176" i="19" s="1"/>
  <c r="AV287" i="19"/>
  <c r="AV147" i="19" s="1"/>
  <c r="AV282" i="19"/>
  <c r="AV142" i="19" s="1"/>
  <c r="AV277" i="19"/>
  <c r="AV137" i="19" s="1"/>
  <c r="AV276" i="19"/>
  <c r="AV136" i="19" s="1"/>
  <c r="AV286" i="19"/>
  <c r="AV146" i="19" s="1"/>
  <c r="AV269" i="19"/>
  <c r="AV129" i="19" s="1"/>
  <c r="AV264" i="19"/>
  <c r="AV124" i="19" s="1"/>
  <c r="AV281" i="19"/>
  <c r="AV141" i="19" s="1"/>
  <c r="AV270" i="19"/>
  <c r="AV130" i="19" s="1"/>
  <c r="AV265" i="19"/>
  <c r="AV125" i="19" s="1"/>
  <c r="AV260" i="19"/>
  <c r="AV120" i="19" s="1"/>
  <c r="AV259" i="19"/>
  <c r="AV119" i="19" s="1"/>
  <c r="AU201" i="19"/>
  <c r="AV93" i="19"/>
  <c r="AU207" i="19"/>
  <c r="AV99" i="19"/>
  <c r="AU202" i="19"/>
  <c r="AV94" i="19"/>
  <c r="AS58" i="19"/>
  <c r="AS60" i="19"/>
  <c r="AS59" i="19"/>
  <c r="AS56" i="19"/>
  <c r="AS57" i="19"/>
  <c r="AT70" i="18"/>
  <c r="AT54" i="18"/>
  <c r="AU75" i="18"/>
  <c r="AU77" i="18"/>
  <c r="AU76" i="18"/>
  <c r="AU202" i="18"/>
  <c r="AV94" i="18"/>
  <c r="AU203" i="18"/>
  <c r="AV95" i="18"/>
  <c r="AU207" i="18"/>
  <c r="AV99" i="18"/>
  <c r="AS65" i="18"/>
  <c r="AT64" i="18"/>
  <c r="AU204" i="18"/>
  <c r="AV96" i="18"/>
  <c r="AU201" i="18"/>
  <c r="AV93" i="18"/>
  <c r="AT205" i="18"/>
  <c r="AT15" i="18" s="1"/>
  <c r="AU97" i="18"/>
  <c r="AU319" i="18"/>
  <c r="AU179" i="18" s="1"/>
  <c r="AU314" i="18"/>
  <c r="AU174" i="18" s="1"/>
  <c r="AU309" i="18"/>
  <c r="AU169" i="18" s="1"/>
  <c r="AU302" i="18"/>
  <c r="AU162" i="18" s="1"/>
  <c r="AU292" i="18"/>
  <c r="AU152" i="18" s="1"/>
  <c r="AU297" i="18"/>
  <c r="AU157" i="18" s="1"/>
  <c r="AU285" i="18"/>
  <c r="AU145" i="18" s="1"/>
  <c r="AU275" i="18"/>
  <c r="AU135" i="18" s="1"/>
  <c r="AU268" i="18"/>
  <c r="AU128" i="18" s="1"/>
  <c r="AU263" i="18"/>
  <c r="AU123" i="18" s="1"/>
  <c r="AU280" i="18"/>
  <c r="AU140" i="18" s="1"/>
  <c r="AU258" i="18"/>
  <c r="AU118" i="18" s="1"/>
  <c r="AU216" i="18"/>
  <c r="AU224" i="18" s="1"/>
  <c r="AU62" i="18"/>
  <c r="AU63" i="18" s="1"/>
  <c r="AU52" i="18"/>
  <c r="AU53" i="18" s="1"/>
  <c r="AU67" i="18"/>
  <c r="AU68" i="18" s="1"/>
  <c r="AU69" i="18" s="1"/>
  <c r="AV36" i="18"/>
  <c r="AU39" i="18"/>
  <c r="AU26" i="18" s="1"/>
  <c r="AS59" i="18"/>
  <c r="AS60" i="18"/>
  <c r="AS58" i="18"/>
  <c r="AS56" i="18"/>
  <c r="AS57" i="18"/>
  <c r="AU206" i="18"/>
  <c r="AV98" i="18"/>
  <c r="AU300" i="18"/>
  <c r="AU160" i="18" s="1"/>
  <c r="AU322" i="18"/>
  <c r="AU182" i="18" s="1"/>
  <c r="AU305" i="18"/>
  <c r="AU165" i="18" s="1"/>
  <c r="AU317" i="18"/>
  <c r="AU177" i="18" s="1"/>
  <c r="AU295" i="18"/>
  <c r="AU155" i="18" s="1"/>
  <c r="AU288" i="18"/>
  <c r="AU148" i="18" s="1"/>
  <c r="AU278" i="18"/>
  <c r="AU138" i="18" s="1"/>
  <c r="AU271" i="18"/>
  <c r="AU131" i="18" s="1"/>
  <c r="AU312" i="18"/>
  <c r="AU172" i="18" s="1"/>
  <c r="AU283" i="18"/>
  <c r="AU143" i="18" s="1"/>
  <c r="AU266" i="18"/>
  <c r="AU126" i="18" s="1"/>
  <c r="AU261" i="18"/>
  <c r="AU121" i="18" s="1"/>
  <c r="AV211" i="18"/>
  <c r="AV210" i="18"/>
  <c r="AV8" i="18"/>
  <c r="AW7" i="18"/>
  <c r="AV233" i="18"/>
  <c r="AV227" i="18"/>
  <c r="AV229" i="18"/>
  <c r="AV252" i="18"/>
  <c r="AV228" i="18"/>
  <c r="AV232" i="18"/>
  <c r="AV88" i="18"/>
  <c r="AV89" i="18"/>
  <c r="AV87" i="18"/>
  <c r="AV230" i="18"/>
  <c r="AV234" i="18"/>
  <c r="AV231" i="18"/>
  <c r="AU321" i="18"/>
  <c r="AU181" i="18" s="1"/>
  <c r="AU316" i="18"/>
  <c r="AU176" i="18" s="1"/>
  <c r="AU311" i="18"/>
  <c r="AU171" i="18" s="1"/>
  <c r="AU304" i="18"/>
  <c r="AU164" i="18" s="1"/>
  <c r="AU315" i="18"/>
  <c r="AU175" i="18" s="1"/>
  <c r="AU310" i="18"/>
  <c r="AU170" i="18" s="1"/>
  <c r="AU299" i="18"/>
  <c r="AU159" i="18" s="1"/>
  <c r="AU320" i="18"/>
  <c r="AU180" i="18" s="1"/>
  <c r="AU303" i="18"/>
  <c r="AU163" i="18" s="1"/>
  <c r="AU293" i="18"/>
  <c r="AU153" i="18" s="1"/>
  <c r="AU286" i="18"/>
  <c r="AU146" i="18" s="1"/>
  <c r="AU281" i="18"/>
  <c r="AU141" i="18" s="1"/>
  <c r="AU276" i="18"/>
  <c r="AU136" i="18" s="1"/>
  <c r="AU287" i="18"/>
  <c r="AU147" i="18" s="1"/>
  <c r="AU298" i="18"/>
  <c r="AU158" i="18" s="1"/>
  <c r="AU294" i="18"/>
  <c r="AU154" i="18" s="1"/>
  <c r="AU277" i="18"/>
  <c r="AU137" i="18" s="1"/>
  <c r="AU269" i="18"/>
  <c r="AU129" i="18" s="1"/>
  <c r="AU264" i="18"/>
  <c r="AU124" i="18" s="1"/>
  <c r="AU282" i="18"/>
  <c r="AU142" i="18" s="1"/>
  <c r="AU260" i="18"/>
  <c r="AU120" i="18" s="1"/>
  <c r="AU259" i="18"/>
  <c r="AU119" i="18" s="1"/>
  <c r="AU270" i="18"/>
  <c r="AU130" i="18" s="1"/>
  <c r="AU265" i="18"/>
  <c r="AU125" i="18" s="1"/>
  <c r="AU200" i="18"/>
  <c r="AV92" i="18"/>
  <c r="W57" i="16"/>
  <c r="W56" i="16"/>
  <c r="W60" i="16"/>
  <c r="W58" i="16"/>
  <c r="W59" i="16"/>
  <c r="Y53" i="16"/>
  <c r="X54" i="16"/>
  <c r="V39" i="16"/>
  <c r="U24" i="16"/>
  <c r="U26" i="16"/>
  <c r="U70" i="16"/>
  <c r="V69" i="16"/>
  <c r="AP84" i="16"/>
  <c r="AO46" i="16"/>
  <c r="AO231" i="16" s="1"/>
  <c r="AO45" i="16"/>
  <c r="AO49" i="16"/>
  <c r="AP83" i="16"/>
  <c r="AN212" i="16"/>
  <c r="AN214" i="16"/>
  <c r="AN234" i="16"/>
  <c r="AN213" i="16"/>
  <c r="AN230" i="16"/>
  <c r="AN261" i="16"/>
  <c r="AN121" i="16" s="1"/>
  <c r="AN266" i="16"/>
  <c r="AN126" i="16" s="1"/>
  <c r="AN271" i="16"/>
  <c r="AN131" i="16" s="1"/>
  <c r="AN260" i="16"/>
  <c r="AN120" i="16" s="1"/>
  <c r="AN265" i="16"/>
  <c r="AN125" i="16" s="1"/>
  <c r="AN270" i="16"/>
  <c r="AN130" i="16" s="1"/>
  <c r="AN259" i="16"/>
  <c r="AN119" i="16" s="1"/>
  <c r="AN264" i="16"/>
  <c r="AN124" i="16" s="1"/>
  <c r="AN269" i="16"/>
  <c r="AN129" i="16" s="1"/>
  <c r="AN258" i="16"/>
  <c r="AN118" i="16" s="1"/>
  <c r="AN263" i="16"/>
  <c r="AN123" i="16" s="1"/>
  <c r="AN268" i="16"/>
  <c r="AN128" i="16" s="1"/>
  <c r="U292" i="16"/>
  <c r="U152" i="16" s="1"/>
  <c r="U275" i="16"/>
  <c r="U314" i="16"/>
  <c r="U174" i="16" s="1"/>
  <c r="U285" i="16"/>
  <c r="U145" i="16" s="1"/>
  <c r="U263" i="16"/>
  <c r="U123" i="16" s="1"/>
  <c r="U302" i="16"/>
  <c r="U162" i="16" s="1"/>
  <c r="U280" i="16"/>
  <c r="U140" i="16" s="1"/>
  <c r="U258" i="16"/>
  <c r="U118" i="16" s="1"/>
  <c r="U268" i="16"/>
  <c r="U128" i="16" s="1"/>
  <c r="U309" i="16"/>
  <c r="U319" i="16"/>
  <c r="U179" i="16" s="1"/>
  <c r="U297" i="16"/>
  <c r="U157" i="16" s="1"/>
  <c r="U304" i="16"/>
  <c r="U164" i="16" s="1"/>
  <c r="U282" i="16"/>
  <c r="U142" i="16" s="1"/>
  <c r="U303" i="16"/>
  <c r="U163" i="16" s="1"/>
  <c r="U281" i="16"/>
  <c r="U141" i="16" s="1"/>
  <c r="U294" i="16"/>
  <c r="U154" i="16" s="1"/>
  <c r="U293" i="16"/>
  <c r="U153" i="16" s="1"/>
  <c r="U277" i="16"/>
  <c r="U137" i="16" s="1"/>
  <c r="U316" i="16"/>
  <c r="U176" i="16" s="1"/>
  <c r="U276" i="16"/>
  <c r="U136" i="16" s="1"/>
  <c r="U265" i="16"/>
  <c r="U125" i="16" s="1"/>
  <c r="U315" i="16"/>
  <c r="U175" i="16" s="1"/>
  <c r="U264" i="16"/>
  <c r="U124" i="16" s="1"/>
  <c r="U270" i="16"/>
  <c r="U130" i="16" s="1"/>
  <c r="U260" i="16"/>
  <c r="U120" i="16" s="1"/>
  <c r="U269" i="16"/>
  <c r="U129" i="16" s="1"/>
  <c r="U259" i="16"/>
  <c r="U119" i="16" s="1"/>
  <c r="U311" i="16"/>
  <c r="U171" i="16" s="1"/>
  <c r="U321" i="16"/>
  <c r="U181" i="16" s="1"/>
  <c r="U286" i="16"/>
  <c r="U146" i="16" s="1"/>
  <c r="U298" i="16"/>
  <c r="U158" i="16" s="1"/>
  <c r="U310" i="16"/>
  <c r="U170" i="16" s="1"/>
  <c r="U320" i="16"/>
  <c r="U180" i="16" s="1"/>
  <c r="U287" i="16"/>
  <c r="U147" i="16" s="1"/>
  <c r="U299" i="16"/>
  <c r="U159" i="16" s="1"/>
  <c r="U278" i="16"/>
  <c r="U138" i="16" s="1"/>
  <c r="U283" i="16"/>
  <c r="U143" i="16" s="1"/>
  <c r="U271" i="16"/>
  <c r="U131" i="16" s="1"/>
  <c r="U266" i="16"/>
  <c r="U126" i="16" s="1"/>
  <c r="U261" i="16"/>
  <c r="U121" i="16" s="1"/>
  <c r="U295" i="16"/>
  <c r="U155" i="16" s="1"/>
  <c r="U288" i="16"/>
  <c r="U148" i="16" s="1"/>
  <c r="U300" i="16"/>
  <c r="U160" i="16" s="1"/>
  <c r="U305" i="16"/>
  <c r="U165" i="16" s="1"/>
  <c r="U312" i="16"/>
  <c r="U172" i="16" s="1"/>
  <c r="U317" i="16"/>
  <c r="U177" i="16" s="1"/>
  <c r="U322" i="16"/>
  <c r="U182" i="16" s="1"/>
  <c r="W77" i="3"/>
  <c r="V85" i="3"/>
  <c r="V84" i="3"/>
  <c r="V81" i="3"/>
  <c r="V86" i="3"/>
  <c r="V83" i="3"/>
  <c r="V82" i="3"/>
  <c r="V87" i="3"/>
  <c r="V79" i="3"/>
  <c r="V80" i="3"/>
  <c r="V78" i="3"/>
  <c r="X97" i="3"/>
  <c r="Y91" i="3"/>
  <c r="U56" i="16"/>
  <c r="U57" i="16"/>
  <c r="U58" i="16"/>
  <c r="U59" i="16"/>
  <c r="U169" i="16"/>
  <c r="U135" i="16"/>
  <c r="U75" i="16"/>
  <c r="U77" i="16"/>
  <c r="U76" i="16"/>
  <c r="T65" i="16"/>
  <c r="U64" i="16"/>
  <c r="AV52" i="16" l="1"/>
  <c r="AV62" i="16"/>
  <c r="AV63" i="16" s="1"/>
  <c r="AV67" i="16"/>
  <c r="AV68" i="16" s="1"/>
  <c r="AW36" i="16"/>
  <c r="AV216" i="16"/>
  <c r="AV224" i="16" s="1"/>
  <c r="AV96" i="16"/>
  <c r="AU204" i="16"/>
  <c r="AV99" i="16"/>
  <c r="AU207" i="16"/>
  <c r="AV94" i="16"/>
  <c r="AU202" i="16"/>
  <c r="AU26" i="19"/>
  <c r="AU54" i="19"/>
  <c r="AU70" i="19"/>
  <c r="AV203" i="19"/>
  <c r="AW95" i="19"/>
  <c r="AV216" i="19"/>
  <c r="AV224" i="19" s="1"/>
  <c r="AV67" i="19"/>
  <c r="AV68" i="19" s="1"/>
  <c r="AV69" i="19" s="1"/>
  <c r="AV62" i="19"/>
  <c r="AV63" i="19" s="1"/>
  <c r="AV52" i="19"/>
  <c r="AV53" i="19" s="1"/>
  <c r="AV39" i="19"/>
  <c r="AV24" i="19" s="1"/>
  <c r="AW36" i="19"/>
  <c r="AV26" i="19"/>
  <c r="AW322" i="19"/>
  <c r="AW182" i="19" s="1"/>
  <c r="AW317" i="19"/>
  <c r="AW177" i="19" s="1"/>
  <c r="AW312" i="19"/>
  <c r="AW172" i="19" s="1"/>
  <c r="AW305" i="19"/>
  <c r="AW165" i="19" s="1"/>
  <c r="AW300" i="19"/>
  <c r="AW160" i="19" s="1"/>
  <c r="AW288" i="19"/>
  <c r="AW148" i="19" s="1"/>
  <c r="AW283" i="19"/>
  <c r="AW143" i="19" s="1"/>
  <c r="AW278" i="19"/>
  <c r="AW138" i="19" s="1"/>
  <c r="AW295" i="19"/>
  <c r="AW155" i="19" s="1"/>
  <c r="AW271" i="19"/>
  <c r="AW131" i="19" s="1"/>
  <c r="AW266" i="19"/>
  <c r="AW126" i="19" s="1"/>
  <c r="AW261" i="19"/>
  <c r="AW121" i="19" s="1"/>
  <c r="AT65" i="19"/>
  <c r="AU64" i="19"/>
  <c r="AW319" i="19"/>
  <c r="AW179" i="19" s="1"/>
  <c r="AW314" i="19"/>
  <c r="AW174" i="19" s="1"/>
  <c r="AW309" i="19"/>
  <c r="AW169" i="19" s="1"/>
  <c r="AW302" i="19"/>
  <c r="AW162" i="19" s="1"/>
  <c r="AW297" i="19"/>
  <c r="AW157" i="19" s="1"/>
  <c r="AW292" i="19"/>
  <c r="AW152" i="19" s="1"/>
  <c r="AW285" i="19"/>
  <c r="AW145" i="19" s="1"/>
  <c r="AW280" i="19"/>
  <c r="AW140" i="19" s="1"/>
  <c r="AW275" i="19"/>
  <c r="AW135" i="19" s="1"/>
  <c r="AW268" i="19"/>
  <c r="AW128" i="19" s="1"/>
  <c r="AW263" i="19"/>
  <c r="AW123" i="19" s="1"/>
  <c r="AW258" i="19"/>
  <c r="AW118" i="19" s="1"/>
  <c r="AV207" i="19"/>
  <c r="AW99" i="19"/>
  <c r="AW321" i="19"/>
  <c r="AW181" i="19" s="1"/>
  <c r="AW316" i="19"/>
  <c r="AW176" i="19" s="1"/>
  <c r="AW311" i="19"/>
  <c r="AW171" i="19" s="1"/>
  <c r="AW304" i="19"/>
  <c r="AW164" i="19" s="1"/>
  <c r="AW320" i="19"/>
  <c r="AW180" i="19" s="1"/>
  <c r="AW315" i="19"/>
  <c r="AW175" i="19" s="1"/>
  <c r="AW310" i="19"/>
  <c r="AW170" i="19" s="1"/>
  <c r="AW298" i="19"/>
  <c r="AW158" i="19" s="1"/>
  <c r="AW294" i="19"/>
  <c r="AW154" i="19" s="1"/>
  <c r="AW293" i="19"/>
  <c r="AW153" i="19" s="1"/>
  <c r="AW287" i="19"/>
  <c r="AW147" i="19" s="1"/>
  <c r="AW303" i="19"/>
  <c r="AW163" i="19" s="1"/>
  <c r="AW299" i="19"/>
  <c r="AW159" i="19" s="1"/>
  <c r="AW286" i="19"/>
  <c r="AW146" i="19" s="1"/>
  <c r="AW282" i="19"/>
  <c r="AW142" i="19" s="1"/>
  <c r="AW270" i="19"/>
  <c r="AW130" i="19" s="1"/>
  <c r="AW265" i="19"/>
  <c r="AW125" i="19" s="1"/>
  <c r="AW269" i="19"/>
  <c r="AW129" i="19" s="1"/>
  <c r="AW264" i="19"/>
  <c r="AW124" i="19" s="1"/>
  <c r="AW281" i="19"/>
  <c r="AW141" i="19" s="1"/>
  <c r="AW276" i="19"/>
  <c r="AW136" i="19" s="1"/>
  <c r="AW277" i="19"/>
  <c r="AW137" i="19" s="1"/>
  <c r="AW260" i="19"/>
  <c r="AW120" i="19" s="1"/>
  <c r="AW259" i="19"/>
  <c r="AW119" i="19" s="1"/>
  <c r="AX8" i="19"/>
  <c r="AY7" i="19"/>
  <c r="AX228" i="19"/>
  <c r="AX211" i="19"/>
  <c r="AX232" i="19"/>
  <c r="AX229" i="19"/>
  <c r="AX233" i="19"/>
  <c r="AX210" i="19"/>
  <c r="AX227" i="19"/>
  <c r="AX252" i="19"/>
  <c r="AX87" i="19"/>
  <c r="AX88" i="19"/>
  <c r="AX89" i="19"/>
  <c r="AX234" i="19"/>
  <c r="AX230" i="19"/>
  <c r="AX231" i="19"/>
  <c r="AT58" i="19"/>
  <c r="AT60" i="19"/>
  <c r="AT59" i="19"/>
  <c r="AT57" i="19"/>
  <c r="AT56" i="19"/>
  <c r="AV200" i="19"/>
  <c r="AW92" i="19"/>
  <c r="AV204" i="19"/>
  <c r="AW96" i="19"/>
  <c r="AW77" i="19"/>
  <c r="AW75" i="19"/>
  <c r="AW76" i="19"/>
  <c r="AV202" i="19"/>
  <c r="AW94" i="19"/>
  <c r="AV201" i="19"/>
  <c r="AW93" i="19"/>
  <c r="AV206" i="19"/>
  <c r="AW98" i="19"/>
  <c r="AU205" i="19"/>
  <c r="AU15" i="19" s="1"/>
  <c r="AV97" i="19"/>
  <c r="AU70" i="18"/>
  <c r="AU54" i="18"/>
  <c r="AV201" i="18"/>
  <c r="AW93" i="18"/>
  <c r="AV322" i="18"/>
  <c r="AV182" i="18" s="1"/>
  <c r="AV317" i="18"/>
  <c r="AV177" i="18" s="1"/>
  <c r="AV305" i="18"/>
  <c r="AV165" i="18" s="1"/>
  <c r="AV312" i="18"/>
  <c r="AV172" i="18" s="1"/>
  <c r="AV295" i="18"/>
  <c r="AV155" i="18" s="1"/>
  <c r="AV288" i="18"/>
  <c r="AV148" i="18" s="1"/>
  <c r="AV300" i="18"/>
  <c r="AV160" i="18" s="1"/>
  <c r="AV283" i="18"/>
  <c r="AV143" i="18" s="1"/>
  <c r="AV278" i="18"/>
  <c r="AV138" i="18" s="1"/>
  <c r="AV271" i="18"/>
  <c r="AV131" i="18" s="1"/>
  <c r="AV266" i="18"/>
  <c r="AV126" i="18" s="1"/>
  <c r="AV261" i="18"/>
  <c r="AV121" i="18" s="1"/>
  <c r="AV204" i="18"/>
  <c r="AW96" i="18"/>
  <c r="AV203" i="18"/>
  <c r="AW95" i="18"/>
  <c r="AV319" i="18"/>
  <c r="AV179" i="18" s="1"/>
  <c r="AV302" i="18"/>
  <c r="AV162" i="18" s="1"/>
  <c r="AV309" i="18"/>
  <c r="AV169" i="18" s="1"/>
  <c r="AV297" i="18"/>
  <c r="AV157" i="18" s="1"/>
  <c r="AV292" i="18"/>
  <c r="AV152" i="18" s="1"/>
  <c r="AV314" i="18"/>
  <c r="AV174" i="18" s="1"/>
  <c r="AV280" i="18"/>
  <c r="AV140" i="18" s="1"/>
  <c r="AV275" i="18"/>
  <c r="AV135" i="18" s="1"/>
  <c r="AV285" i="18"/>
  <c r="AV145" i="18" s="1"/>
  <c r="AV263" i="18"/>
  <c r="AV123" i="18" s="1"/>
  <c r="AV268" i="18"/>
  <c r="AV128" i="18" s="1"/>
  <c r="AV258" i="18"/>
  <c r="AV118" i="18" s="1"/>
  <c r="AW211" i="18"/>
  <c r="AW210" i="18"/>
  <c r="AW8" i="18"/>
  <c r="AX7" i="18"/>
  <c r="AW229" i="18"/>
  <c r="AW228" i="18"/>
  <c r="AW227" i="18"/>
  <c r="AW252" i="18"/>
  <c r="AW232" i="18"/>
  <c r="AW233" i="18"/>
  <c r="AW88" i="18"/>
  <c r="AW87" i="18"/>
  <c r="AW89" i="18"/>
  <c r="AW231" i="18"/>
  <c r="AW230" i="18"/>
  <c r="AW234" i="18"/>
  <c r="AU24" i="18"/>
  <c r="AT59" i="18"/>
  <c r="AT58" i="18"/>
  <c r="AT60" i="18"/>
  <c r="AT57" i="18"/>
  <c r="AT56" i="18"/>
  <c r="AV77" i="18"/>
  <c r="AV76" i="18"/>
  <c r="AV75" i="18"/>
  <c r="AV320" i="18"/>
  <c r="AV180" i="18" s="1"/>
  <c r="AV315" i="18"/>
  <c r="AV175" i="18" s="1"/>
  <c r="AV304" i="18"/>
  <c r="AV164" i="18" s="1"/>
  <c r="AV299" i="18"/>
  <c r="AV159" i="18" s="1"/>
  <c r="AV311" i="18"/>
  <c r="AV171" i="18" s="1"/>
  <c r="AV321" i="18"/>
  <c r="AV181" i="18" s="1"/>
  <c r="AV303" i="18"/>
  <c r="AV163" i="18" s="1"/>
  <c r="AV298" i="18"/>
  <c r="AV158" i="18" s="1"/>
  <c r="AV310" i="18"/>
  <c r="AV170" i="18" s="1"/>
  <c r="AV316" i="18"/>
  <c r="AV176" i="18" s="1"/>
  <c r="AV287" i="18"/>
  <c r="AV147" i="18" s="1"/>
  <c r="AV286" i="18"/>
  <c r="AV146" i="18" s="1"/>
  <c r="AV282" i="18"/>
  <c r="AV142" i="18" s="1"/>
  <c r="AV277" i="18"/>
  <c r="AV137" i="18" s="1"/>
  <c r="AV269" i="18"/>
  <c r="AV129" i="18" s="1"/>
  <c r="AV276" i="18"/>
  <c r="AV136" i="18" s="1"/>
  <c r="AV294" i="18"/>
  <c r="AV154" i="18" s="1"/>
  <c r="AV260" i="18"/>
  <c r="AV120" i="18" s="1"/>
  <c r="AV264" i="18"/>
  <c r="AV124" i="18" s="1"/>
  <c r="AV259" i="18"/>
  <c r="AV119" i="18" s="1"/>
  <c r="AV265" i="18"/>
  <c r="AV125" i="18" s="1"/>
  <c r="AV293" i="18"/>
  <c r="AV153" i="18" s="1"/>
  <c r="AV270" i="18"/>
  <c r="AV130" i="18" s="1"/>
  <c r="AV281" i="18"/>
  <c r="AV141" i="18" s="1"/>
  <c r="AV206" i="18"/>
  <c r="AW98" i="18"/>
  <c r="AT65" i="18"/>
  <c r="AU64" i="18"/>
  <c r="AV202" i="18"/>
  <c r="AW94" i="18"/>
  <c r="AV200" i="18"/>
  <c r="AW92" i="18"/>
  <c r="AV216" i="18"/>
  <c r="AV224" i="18" s="1"/>
  <c r="AV67" i="18"/>
  <c r="AV68" i="18" s="1"/>
  <c r="AV69" i="18" s="1"/>
  <c r="AV62" i="18"/>
  <c r="AV63" i="18" s="1"/>
  <c r="AV52" i="18"/>
  <c r="AV53" i="18" s="1"/>
  <c r="AW36" i="18"/>
  <c r="AV39" i="18"/>
  <c r="AV26" i="18" s="1"/>
  <c r="AU205" i="18"/>
  <c r="AU15" i="18" s="1"/>
  <c r="AV97" i="18"/>
  <c r="AV207" i="18"/>
  <c r="AW99" i="18"/>
  <c r="X57" i="16"/>
  <c r="X56" i="16"/>
  <c r="X60" i="16"/>
  <c r="X58" i="16"/>
  <c r="X59" i="16"/>
  <c r="V70" i="16"/>
  <c r="W69" i="16"/>
  <c r="Z53" i="16"/>
  <c r="Y54" i="16"/>
  <c r="V24" i="16"/>
  <c r="V26" i="16"/>
  <c r="W39" i="16"/>
  <c r="U65" i="16"/>
  <c r="V64" i="16"/>
  <c r="AQ83" i="16"/>
  <c r="AO234" i="16"/>
  <c r="AO212" i="16"/>
  <c r="AO213" i="16"/>
  <c r="AO214" i="16"/>
  <c r="AO230" i="16"/>
  <c r="AO261" i="16"/>
  <c r="AO121" i="16" s="1"/>
  <c r="AO266" i="16"/>
  <c r="AO126" i="16" s="1"/>
  <c r="AO271" i="16"/>
  <c r="AO131" i="16" s="1"/>
  <c r="AO260" i="16"/>
  <c r="AO120" i="16" s="1"/>
  <c r="AO265" i="16"/>
  <c r="AO125" i="16" s="1"/>
  <c r="AO270" i="16"/>
  <c r="AO130" i="16" s="1"/>
  <c r="AO259" i="16"/>
  <c r="AO119" i="16" s="1"/>
  <c r="AO264" i="16"/>
  <c r="AO124" i="16" s="1"/>
  <c r="AO269" i="16"/>
  <c r="AO129" i="16" s="1"/>
  <c r="AO268" i="16"/>
  <c r="AO128" i="16" s="1"/>
  <c r="AO263" i="16"/>
  <c r="AO123" i="16" s="1"/>
  <c r="AO258" i="16"/>
  <c r="AO118" i="16" s="1"/>
  <c r="AQ84" i="16"/>
  <c r="AP49" i="16"/>
  <c r="AP46" i="16"/>
  <c r="AP231" i="16" s="1"/>
  <c r="AP45" i="16"/>
  <c r="X77" i="3"/>
  <c r="W80" i="3"/>
  <c r="W78" i="3"/>
  <c r="W85" i="3"/>
  <c r="W86" i="3"/>
  <c r="W84" i="3"/>
  <c r="W79" i="3"/>
  <c r="W81" i="3"/>
  <c r="W87" i="3"/>
  <c r="W83" i="3"/>
  <c r="W82" i="3"/>
  <c r="Y97" i="3"/>
  <c r="Z91" i="3"/>
  <c r="AW96" i="16" l="1"/>
  <c r="AV204" i="16"/>
  <c r="AW62" i="16"/>
  <c r="AW63" i="16" s="1"/>
  <c r="AW52" i="16"/>
  <c r="AX36" i="16"/>
  <c r="AW67" i="16"/>
  <c r="AW68" i="16" s="1"/>
  <c r="AW216" i="16"/>
  <c r="AW224" i="16" s="1"/>
  <c r="AW94" i="16"/>
  <c r="AV202" i="16"/>
  <c r="AV207" i="16"/>
  <c r="AW99" i="16"/>
  <c r="AV70" i="19"/>
  <c r="AV54" i="19"/>
  <c r="AW206" i="19"/>
  <c r="AX98" i="19"/>
  <c r="AX77" i="19"/>
  <c r="AX76" i="19"/>
  <c r="AX75" i="19"/>
  <c r="AW216" i="19"/>
  <c r="AW224" i="19" s="1"/>
  <c r="AW67" i="19"/>
  <c r="AW68" i="19" s="1"/>
  <c r="AW69" i="19" s="1"/>
  <c r="AW62" i="19"/>
  <c r="AW63" i="19" s="1"/>
  <c r="AW52" i="19"/>
  <c r="AW53" i="19" s="1"/>
  <c r="AW39" i="19"/>
  <c r="AW26" i="19" s="1"/>
  <c r="AX36" i="19"/>
  <c r="AX96" i="19" s="1"/>
  <c r="AW203" i="19"/>
  <c r="AX95" i="19"/>
  <c r="AW204" i="19"/>
  <c r="AY211" i="19"/>
  <c r="AY210" i="19"/>
  <c r="AY8" i="19"/>
  <c r="AY229" i="19"/>
  <c r="AY252" i="19"/>
  <c r="AY232" i="19"/>
  <c r="AY227" i="19"/>
  <c r="AY228" i="19"/>
  <c r="AY233" i="19"/>
  <c r="AY89" i="19"/>
  <c r="AY88" i="19"/>
  <c r="AY87" i="19"/>
  <c r="AY230" i="19"/>
  <c r="AY231" i="19"/>
  <c r="AY234" i="19"/>
  <c r="AU65" i="19"/>
  <c r="AV64" i="19"/>
  <c r="AW201" i="19"/>
  <c r="AX93" i="19"/>
  <c r="AW207" i="19"/>
  <c r="AW200" i="19"/>
  <c r="AX92" i="19"/>
  <c r="AW202" i="19"/>
  <c r="AX94" i="19"/>
  <c r="AV205" i="19"/>
  <c r="AW97" i="19"/>
  <c r="AX309" i="19"/>
  <c r="AX169" i="19" s="1"/>
  <c r="AX302" i="19"/>
  <c r="AX162" i="19" s="1"/>
  <c r="AX297" i="19"/>
  <c r="AX157" i="19" s="1"/>
  <c r="AX292" i="19"/>
  <c r="AX152" i="19" s="1"/>
  <c r="AX319" i="19"/>
  <c r="AX179" i="19" s="1"/>
  <c r="AX314" i="19"/>
  <c r="AX174" i="19" s="1"/>
  <c r="AX285" i="19"/>
  <c r="AX145" i="19" s="1"/>
  <c r="AX275" i="19"/>
  <c r="AX135" i="19" s="1"/>
  <c r="AX268" i="19"/>
  <c r="AX128" i="19" s="1"/>
  <c r="AX263" i="19"/>
  <c r="AX123" i="19" s="1"/>
  <c r="AX280" i="19"/>
  <c r="AX140" i="19" s="1"/>
  <c r="AX258" i="19"/>
  <c r="AX118" i="19" s="1"/>
  <c r="AU58" i="19"/>
  <c r="AU60" i="19"/>
  <c r="AU59" i="19"/>
  <c r="AU57" i="19"/>
  <c r="AU56" i="19"/>
  <c r="AX322" i="19"/>
  <c r="AX182" i="19" s="1"/>
  <c r="AX317" i="19"/>
  <c r="AX177" i="19" s="1"/>
  <c r="AX312" i="19"/>
  <c r="AX172" i="19" s="1"/>
  <c r="AX305" i="19"/>
  <c r="AX165" i="19" s="1"/>
  <c r="AX300" i="19"/>
  <c r="AX160" i="19" s="1"/>
  <c r="AX295" i="19"/>
  <c r="AX155" i="19" s="1"/>
  <c r="AX288" i="19"/>
  <c r="AX148" i="19" s="1"/>
  <c r="AX283" i="19"/>
  <c r="AX143" i="19" s="1"/>
  <c r="AX278" i="19"/>
  <c r="AX138" i="19" s="1"/>
  <c r="AX261" i="19"/>
  <c r="AX121" i="19" s="1"/>
  <c r="AX271" i="19"/>
  <c r="AX131" i="19" s="1"/>
  <c r="AX266" i="19"/>
  <c r="AX126" i="19" s="1"/>
  <c r="AX321" i="19"/>
  <c r="AX181" i="19" s="1"/>
  <c r="AX316" i="19"/>
  <c r="AX176" i="19" s="1"/>
  <c r="AX311" i="19"/>
  <c r="AX171" i="19" s="1"/>
  <c r="AX304" i="19"/>
  <c r="AX164" i="19" s="1"/>
  <c r="AX320" i="19"/>
  <c r="AX180" i="19" s="1"/>
  <c r="AX303" i="19"/>
  <c r="AX163" i="19" s="1"/>
  <c r="AX298" i="19"/>
  <c r="AX158" i="19" s="1"/>
  <c r="AX293" i="19"/>
  <c r="AX153" i="19" s="1"/>
  <c r="AX315" i="19"/>
  <c r="AX175" i="19" s="1"/>
  <c r="AX310" i="19"/>
  <c r="AX170" i="19" s="1"/>
  <c r="AX299" i="19"/>
  <c r="AX159" i="19" s="1"/>
  <c r="AX294" i="19"/>
  <c r="AX154" i="19" s="1"/>
  <c r="AX287" i="19"/>
  <c r="AX147" i="19" s="1"/>
  <c r="AX282" i="19"/>
  <c r="AX142" i="19" s="1"/>
  <c r="AX277" i="19"/>
  <c r="AX137" i="19" s="1"/>
  <c r="AX286" i="19"/>
  <c r="AX146" i="19" s="1"/>
  <c r="AX281" i="19"/>
  <c r="AX141" i="19" s="1"/>
  <c r="AX270" i="19"/>
  <c r="AX130" i="19" s="1"/>
  <c r="AX265" i="19"/>
  <c r="AX125" i="19" s="1"/>
  <c r="AX260" i="19"/>
  <c r="AX120" i="19" s="1"/>
  <c r="AX276" i="19"/>
  <c r="AX136" i="19" s="1"/>
  <c r="AX269" i="19"/>
  <c r="AX129" i="19" s="1"/>
  <c r="AX259" i="19"/>
  <c r="AX119" i="19" s="1"/>
  <c r="AX264" i="19"/>
  <c r="AX124" i="19" s="1"/>
  <c r="AV15" i="19"/>
  <c r="AV54" i="18"/>
  <c r="AV70" i="18"/>
  <c r="AW201" i="18"/>
  <c r="AX93" i="18"/>
  <c r="AW77" i="18"/>
  <c r="AW76" i="18"/>
  <c r="AW75" i="18"/>
  <c r="AW204" i="18"/>
  <c r="AX96" i="18"/>
  <c r="AW203" i="18"/>
  <c r="AX95" i="18"/>
  <c r="AV24" i="18"/>
  <c r="AW202" i="18"/>
  <c r="AX94" i="18"/>
  <c r="AW216" i="18"/>
  <c r="AW224" i="18" s="1"/>
  <c r="AW62" i="18"/>
  <c r="AW63" i="18" s="1"/>
  <c r="AW52" i="18"/>
  <c r="AW53" i="18" s="1"/>
  <c r="AW67" i="18"/>
  <c r="AW68" i="18" s="1"/>
  <c r="AW69" i="18" s="1"/>
  <c r="AW24" i="18"/>
  <c r="AX36" i="18"/>
  <c r="AW39" i="18"/>
  <c r="AW207" i="18"/>
  <c r="AX99" i="18"/>
  <c r="AU65" i="18"/>
  <c r="AV64" i="18"/>
  <c r="AW319" i="18"/>
  <c r="AW179" i="18" s="1"/>
  <c r="AW314" i="18"/>
  <c r="AW174" i="18" s="1"/>
  <c r="AW309" i="18"/>
  <c r="AW169" i="18" s="1"/>
  <c r="AW302" i="18"/>
  <c r="AW162" i="18" s="1"/>
  <c r="AW297" i="18"/>
  <c r="AW157" i="18" s="1"/>
  <c r="AW292" i="18"/>
  <c r="AW152" i="18" s="1"/>
  <c r="AW285" i="18"/>
  <c r="AW145" i="18" s="1"/>
  <c r="AW280" i="18"/>
  <c r="AW140" i="18" s="1"/>
  <c r="AW275" i="18"/>
  <c r="AW135" i="18" s="1"/>
  <c r="AW268" i="18"/>
  <c r="AW128" i="18" s="1"/>
  <c r="AW263" i="18"/>
  <c r="AW123" i="18" s="1"/>
  <c r="AW258" i="18"/>
  <c r="AW118" i="18" s="1"/>
  <c r="AU59" i="18"/>
  <c r="AU60" i="18"/>
  <c r="AU58" i="18"/>
  <c r="AU56" i="18"/>
  <c r="AU57" i="18"/>
  <c r="AW322" i="18"/>
  <c r="AW182" i="18" s="1"/>
  <c r="AW317" i="18"/>
  <c r="AW177" i="18" s="1"/>
  <c r="AW312" i="18"/>
  <c r="AW172" i="18" s="1"/>
  <c r="AW305" i="18"/>
  <c r="AW165" i="18" s="1"/>
  <c r="AW300" i="18"/>
  <c r="AW160" i="18" s="1"/>
  <c r="AW288" i="18"/>
  <c r="AW148" i="18" s="1"/>
  <c r="AW295" i="18"/>
  <c r="AW155" i="18" s="1"/>
  <c r="AW283" i="18"/>
  <c r="AW143" i="18" s="1"/>
  <c r="AW266" i="18"/>
  <c r="AW126" i="18" s="1"/>
  <c r="AW271" i="18"/>
  <c r="AW131" i="18" s="1"/>
  <c r="AW261" i="18"/>
  <c r="AW121" i="18" s="1"/>
  <c r="AW278" i="18"/>
  <c r="AW138" i="18" s="1"/>
  <c r="AX210" i="18"/>
  <c r="AX211" i="18"/>
  <c r="AX8" i="18"/>
  <c r="AY7" i="18"/>
  <c r="AX233" i="18"/>
  <c r="AX252" i="18"/>
  <c r="AX232" i="18"/>
  <c r="AX229" i="18"/>
  <c r="AX227" i="18"/>
  <c r="AX228" i="18"/>
  <c r="AX88" i="18"/>
  <c r="AX89" i="18"/>
  <c r="AX87" i="18"/>
  <c r="AX234" i="18"/>
  <c r="AX231" i="18"/>
  <c r="AX230" i="18"/>
  <c r="AW200" i="18"/>
  <c r="AX92" i="18"/>
  <c r="AV205" i="18"/>
  <c r="AW97" i="18"/>
  <c r="AV15" i="18"/>
  <c r="AW206" i="18"/>
  <c r="AX98" i="18"/>
  <c r="AW320" i="18"/>
  <c r="AW180" i="18" s="1"/>
  <c r="AW315" i="18"/>
  <c r="AW175" i="18" s="1"/>
  <c r="AW310" i="18"/>
  <c r="AW170" i="18" s="1"/>
  <c r="AW299" i="18"/>
  <c r="AW159" i="18" s="1"/>
  <c r="AW311" i="18"/>
  <c r="AW171" i="18" s="1"/>
  <c r="AW321" i="18"/>
  <c r="AW181" i="18" s="1"/>
  <c r="AW303" i="18"/>
  <c r="AW163" i="18" s="1"/>
  <c r="AW298" i="18"/>
  <c r="AW158" i="18" s="1"/>
  <c r="AW316" i="18"/>
  <c r="AW176" i="18" s="1"/>
  <c r="AW294" i="18"/>
  <c r="AW154" i="18" s="1"/>
  <c r="AW287" i="18"/>
  <c r="AW147" i="18" s="1"/>
  <c r="AW286" i="18"/>
  <c r="AW146" i="18" s="1"/>
  <c r="AW304" i="18"/>
  <c r="AW164" i="18" s="1"/>
  <c r="AW293" i="18"/>
  <c r="AW153" i="18" s="1"/>
  <c r="AW277" i="18"/>
  <c r="AW137" i="18" s="1"/>
  <c r="AW276" i="18"/>
  <c r="AW136" i="18" s="1"/>
  <c r="AW282" i="18"/>
  <c r="AW142" i="18" s="1"/>
  <c r="AW260" i="18"/>
  <c r="AW120" i="18" s="1"/>
  <c r="AW264" i="18"/>
  <c r="AW124" i="18" s="1"/>
  <c r="AW259" i="18"/>
  <c r="AW119" i="18" s="1"/>
  <c r="AW281" i="18"/>
  <c r="AW141" i="18" s="1"/>
  <c r="AW270" i="18"/>
  <c r="AW130" i="18" s="1"/>
  <c r="AW269" i="18"/>
  <c r="AW129" i="18" s="1"/>
  <c r="AW265" i="18"/>
  <c r="AW125" i="18" s="1"/>
  <c r="AW26" i="18"/>
  <c r="V65" i="16"/>
  <c r="W64" i="16"/>
  <c r="W70" i="16"/>
  <c r="X69" i="16"/>
  <c r="W24" i="16"/>
  <c r="W26" i="16"/>
  <c r="X39" i="16"/>
  <c r="Y56" i="16"/>
  <c r="Y57" i="16"/>
  <c r="Y59" i="16"/>
  <c r="Y60" i="16"/>
  <c r="Y58" i="16"/>
  <c r="AA53" i="16"/>
  <c r="Z54" i="16"/>
  <c r="AQ49" i="16"/>
  <c r="AR84" i="16"/>
  <c r="AQ46" i="16"/>
  <c r="AQ231" i="16" s="1"/>
  <c r="AQ45" i="16"/>
  <c r="AP214" i="16"/>
  <c r="AP212" i="16"/>
  <c r="AP213" i="16"/>
  <c r="AP234" i="16"/>
  <c r="AR83" i="16"/>
  <c r="AP230" i="16"/>
  <c r="AP258" i="16"/>
  <c r="AP118" i="16" s="1"/>
  <c r="AP263" i="16"/>
  <c r="AP123" i="16" s="1"/>
  <c r="AP268" i="16"/>
  <c r="AP128" i="16" s="1"/>
  <c r="AP261" i="16"/>
  <c r="AP121" i="16" s="1"/>
  <c r="AP266" i="16"/>
  <c r="AP126" i="16" s="1"/>
  <c r="AP271" i="16"/>
  <c r="AP131" i="16" s="1"/>
  <c r="AP260" i="16"/>
  <c r="AP120" i="16" s="1"/>
  <c r="AP265" i="16"/>
  <c r="AP125" i="16" s="1"/>
  <c r="AP270" i="16"/>
  <c r="AP130" i="16" s="1"/>
  <c r="AP259" i="16"/>
  <c r="AP119" i="16" s="1"/>
  <c r="AP264" i="16"/>
  <c r="AP124" i="16" s="1"/>
  <c r="AP269" i="16"/>
  <c r="AP129" i="16" s="1"/>
  <c r="Y77" i="3"/>
  <c r="X87" i="3"/>
  <c r="X79" i="3"/>
  <c r="X80" i="3"/>
  <c r="X78" i="3"/>
  <c r="X85" i="3"/>
  <c r="X84" i="3"/>
  <c r="X82" i="3"/>
  <c r="X81" i="3"/>
  <c r="X86" i="3"/>
  <c r="X83" i="3"/>
  <c r="AA91" i="3"/>
  <c r="Z97" i="3"/>
  <c r="AX62" i="16" l="1"/>
  <c r="AX63" i="16" s="1"/>
  <c r="AX52" i="16"/>
  <c r="AY36" i="16"/>
  <c r="AX216" i="16"/>
  <c r="AX224" i="16" s="1"/>
  <c r="AX67" i="16"/>
  <c r="AX68" i="16" s="1"/>
  <c r="AW207" i="16"/>
  <c r="AX99" i="16"/>
  <c r="AX96" i="16"/>
  <c r="AW204" i="16"/>
  <c r="AX94" i="16"/>
  <c r="AW202" i="16"/>
  <c r="AX99" i="19"/>
  <c r="AY99" i="19" s="1"/>
  <c r="AY207" i="19" s="1"/>
  <c r="AW70" i="19"/>
  <c r="AW54" i="19"/>
  <c r="AW64" i="19"/>
  <c r="AV65" i="19"/>
  <c r="AY319" i="19"/>
  <c r="AY179" i="19" s="1"/>
  <c r="AY314" i="19"/>
  <c r="AY174" i="19" s="1"/>
  <c r="AY309" i="19"/>
  <c r="AY169" i="19" s="1"/>
  <c r="AY302" i="19"/>
  <c r="AY162" i="19" s="1"/>
  <c r="AY297" i="19"/>
  <c r="AY157" i="19" s="1"/>
  <c r="AY292" i="19"/>
  <c r="AY152" i="19" s="1"/>
  <c r="AY285" i="19"/>
  <c r="AY145" i="19" s="1"/>
  <c r="AY275" i="19"/>
  <c r="AY135" i="19" s="1"/>
  <c r="AY268" i="19"/>
  <c r="AY128" i="19" s="1"/>
  <c r="AY263" i="19"/>
  <c r="AY123" i="19" s="1"/>
  <c r="AY280" i="19"/>
  <c r="AY140" i="19" s="1"/>
  <c r="AY258" i="19"/>
  <c r="AY118" i="19" s="1"/>
  <c r="AX200" i="19"/>
  <c r="AY92" i="19"/>
  <c r="AY200" i="19" s="1"/>
  <c r="AW24" i="19"/>
  <c r="AX206" i="19"/>
  <c r="AY98" i="19"/>
  <c r="AY206" i="19" s="1"/>
  <c r="AX204" i="19"/>
  <c r="AX207" i="19"/>
  <c r="AX216" i="19"/>
  <c r="AX224" i="19" s="1"/>
  <c r="AX67" i="19"/>
  <c r="AX68" i="19" s="1"/>
  <c r="AX69" i="19" s="1"/>
  <c r="AX62" i="19"/>
  <c r="AX63" i="19" s="1"/>
  <c r="AX52" i="19"/>
  <c r="AX53" i="19" s="1"/>
  <c r="AX39" i="19"/>
  <c r="AX26" i="19" s="1"/>
  <c r="AY36" i="19"/>
  <c r="AY94" i="19" s="1"/>
  <c r="AY202" i="19" s="1"/>
  <c r="AX24" i="19"/>
  <c r="AY77" i="19"/>
  <c r="AY76" i="19"/>
  <c r="AY75" i="19"/>
  <c r="AX203" i="19"/>
  <c r="AY95" i="19"/>
  <c r="AY203" i="19" s="1"/>
  <c r="AV59" i="19"/>
  <c r="AV58" i="19"/>
  <c r="AV60" i="19"/>
  <c r="AV57" i="19"/>
  <c r="AV56" i="19"/>
  <c r="AX202" i="19"/>
  <c r="AW205" i="19"/>
  <c r="AX97" i="19"/>
  <c r="AY322" i="19"/>
  <c r="AY182" i="19" s="1"/>
  <c r="AY317" i="19"/>
  <c r="AY177" i="19" s="1"/>
  <c r="AY312" i="19"/>
  <c r="AY172" i="19" s="1"/>
  <c r="AY305" i="19"/>
  <c r="AY165" i="19" s="1"/>
  <c r="AY300" i="19"/>
  <c r="AY160" i="19" s="1"/>
  <c r="AY295" i="19"/>
  <c r="AY155" i="19" s="1"/>
  <c r="AY288" i="19"/>
  <c r="AY148" i="19" s="1"/>
  <c r="AY283" i="19"/>
  <c r="AY143" i="19" s="1"/>
  <c r="AY278" i="19"/>
  <c r="AY138" i="19" s="1"/>
  <c r="AY271" i="19"/>
  <c r="AY131" i="19" s="1"/>
  <c r="AY266" i="19"/>
  <c r="AY126" i="19" s="1"/>
  <c r="AY261" i="19"/>
  <c r="AY121" i="19" s="1"/>
  <c r="AW15" i="19"/>
  <c r="AX201" i="19"/>
  <c r="AY93" i="19"/>
  <c r="AY201" i="19" s="1"/>
  <c r="AY321" i="19"/>
  <c r="AY181" i="19" s="1"/>
  <c r="AY316" i="19"/>
  <c r="AY176" i="19" s="1"/>
  <c r="AY311" i="19"/>
  <c r="AY171" i="19" s="1"/>
  <c r="AY304" i="19"/>
  <c r="AY164" i="19" s="1"/>
  <c r="AY320" i="19"/>
  <c r="AY180" i="19" s="1"/>
  <c r="AY315" i="19"/>
  <c r="AY175" i="19" s="1"/>
  <c r="AY310" i="19"/>
  <c r="AY170" i="19" s="1"/>
  <c r="AY298" i="19"/>
  <c r="AY158" i="19" s="1"/>
  <c r="AY294" i="19"/>
  <c r="AY154" i="19" s="1"/>
  <c r="AY293" i="19"/>
  <c r="AY153" i="19" s="1"/>
  <c r="AY287" i="19"/>
  <c r="AY147" i="19" s="1"/>
  <c r="AY282" i="19"/>
  <c r="AY142" i="19" s="1"/>
  <c r="AY277" i="19"/>
  <c r="AY137" i="19" s="1"/>
  <c r="AY303" i="19"/>
  <c r="AY163" i="19" s="1"/>
  <c r="AY299" i="19"/>
  <c r="AY159" i="19" s="1"/>
  <c r="AY286" i="19"/>
  <c r="AY146" i="19" s="1"/>
  <c r="AY269" i="19"/>
  <c r="AY129" i="19" s="1"/>
  <c r="AY264" i="19"/>
  <c r="AY124" i="19" s="1"/>
  <c r="AY281" i="19"/>
  <c r="AY141" i="19" s="1"/>
  <c r="AY276" i="19"/>
  <c r="AY136" i="19" s="1"/>
  <c r="AY270" i="19"/>
  <c r="AY130" i="19" s="1"/>
  <c r="AY265" i="19"/>
  <c r="AY125" i="19" s="1"/>
  <c r="AY260" i="19"/>
  <c r="AY120" i="19" s="1"/>
  <c r="AY259" i="19"/>
  <c r="AY119" i="19" s="1"/>
  <c r="AW70" i="18"/>
  <c r="AW54" i="18"/>
  <c r="AX203" i="18"/>
  <c r="AY95" i="18"/>
  <c r="AY203" i="18" s="1"/>
  <c r="AX201" i="18"/>
  <c r="AY93" i="18"/>
  <c r="AY201" i="18" s="1"/>
  <c r="AX322" i="18"/>
  <c r="AX182" i="18" s="1"/>
  <c r="AX305" i="18"/>
  <c r="AX165" i="18" s="1"/>
  <c r="AX312" i="18"/>
  <c r="AX172" i="18" s="1"/>
  <c r="AX317" i="18"/>
  <c r="AX177" i="18" s="1"/>
  <c r="AX300" i="18"/>
  <c r="AX160" i="18" s="1"/>
  <c r="AX295" i="18"/>
  <c r="AX155" i="18" s="1"/>
  <c r="AX288" i="18"/>
  <c r="AX148" i="18" s="1"/>
  <c r="AX283" i="18"/>
  <c r="AX143" i="18" s="1"/>
  <c r="AX278" i="18"/>
  <c r="AX138" i="18" s="1"/>
  <c r="AX271" i="18"/>
  <c r="AX131" i="18" s="1"/>
  <c r="AX266" i="18"/>
  <c r="AX126" i="18" s="1"/>
  <c r="AX261" i="18"/>
  <c r="AX121" i="18" s="1"/>
  <c r="AW205" i="18"/>
  <c r="AX97" i="18"/>
  <c r="AX321" i="18"/>
  <c r="AX181" i="18" s="1"/>
  <c r="AX316" i="18"/>
  <c r="AX176" i="18" s="1"/>
  <c r="AX311" i="18"/>
  <c r="AX171" i="18" s="1"/>
  <c r="AX303" i="18"/>
  <c r="AX163" i="18" s="1"/>
  <c r="AX298" i="18"/>
  <c r="AX158" i="18" s="1"/>
  <c r="AX320" i="18"/>
  <c r="AX180" i="18" s="1"/>
  <c r="AX310" i="18"/>
  <c r="AX170" i="18" s="1"/>
  <c r="AX294" i="18"/>
  <c r="AX154" i="18" s="1"/>
  <c r="AX287" i="18"/>
  <c r="AX147" i="18" s="1"/>
  <c r="AX304" i="18"/>
  <c r="AX164" i="18" s="1"/>
  <c r="AX299" i="18"/>
  <c r="AX159" i="18" s="1"/>
  <c r="AX315" i="18"/>
  <c r="AX175" i="18" s="1"/>
  <c r="AX286" i="18"/>
  <c r="AX146" i="18" s="1"/>
  <c r="AX282" i="18"/>
  <c r="AX142" i="18" s="1"/>
  <c r="AX277" i="18"/>
  <c r="AX137" i="18" s="1"/>
  <c r="AX281" i="18"/>
  <c r="AX141" i="18" s="1"/>
  <c r="AX276" i="18"/>
  <c r="AX136" i="18" s="1"/>
  <c r="AX293" i="18"/>
  <c r="AX153" i="18" s="1"/>
  <c r="AX260" i="18"/>
  <c r="AX120" i="18" s="1"/>
  <c r="AX264" i="18"/>
  <c r="AX124" i="18" s="1"/>
  <c r="AX259" i="18"/>
  <c r="AX119" i="18" s="1"/>
  <c r="AX265" i="18"/>
  <c r="AX125" i="18" s="1"/>
  <c r="AX270" i="18"/>
  <c r="AX130" i="18" s="1"/>
  <c r="AX269" i="18"/>
  <c r="AX129" i="18" s="1"/>
  <c r="AV65" i="18"/>
  <c r="AW64" i="18"/>
  <c r="AX204" i="18"/>
  <c r="AY96" i="18"/>
  <c r="AY204" i="18" s="1"/>
  <c r="AX319" i="18"/>
  <c r="AX179" i="18" s="1"/>
  <c r="AX314" i="18"/>
  <c r="AX174" i="18" s="1"/>
  <c r="AX309" i="18"/>
  <c r="AX169" i="18" s="1"/>
  <c r="AX302" i="18"/>
  <c r="AX162" i="18" s="1"/>
  <c r="AX297" i="18"/>
  <c r="AX157" i="18" s="1"/>
  <c r="AX285" i="18"/>
  <c r="AX145" i="18" s="1"/>
  <c r="AX275" i="18"/>
  <c r="AX135" i="18" s="1"/>
  <c r="AX292" i="18"/>
  <c r="AX152" i="18" s="1"/>
  <c r="AX268" i="18"/>
  <c r="AX128" i="18" s="1"/>
  <c r="AX258" i="18"/>
  <c r="AX118" i="18" s="1"/>
  <c r="AX280" i="18"/>
  <c r="AX140" i="18" s="1"/>
  <c r="AX263" i="18"/>
  <c r="AX123" i="18" s="1"/>
  <c r="AY210" i="18"/>
  <c r="AY211" i="18"/>
  <c r="AY8" i="18"/>
  <c r="AY232" i="18"/>
  <c r="AY228" i="18"/>
  <c r="AY227" i="18"/>
  <c r="AY233" i="18"/>
  <c r="AY229" i="18"/>
  <c r="AY252" i="18"/>
  <c r="AY88" i="18"/>
  <c r="AY89" i="18"/>
  <c r="AY87" i="18"/>
  <c r="AY231" i="18"/>
  <c r="AY234" i="18"/>
  <c r="AY230" i="18"/>
  <c r="AX200" i="18"/>
  <c r="AY92" i="18"/>
  <c r="AY200" i="18" s="1"/>
  <c r="AX207" i="18"/>
  <c r="AY99" i="18"/>
  <c r="AY207" i="18" s="1"/>
  <c r="AW15" i="18"/>
  <c r="AX216" i="18"/>
  <c r="AX224" i="18" s="1"/>
  <c r="AX67" i="18"/>
  <c r="AX68" i="18" s="1"/>
  <c r="AX69" i="18" s="1"/>
  <c r="AX39" i="18"/>
  <c r="AX62" i="18"/>
  <c r="AX63" i="18" s="1"/>
  <c r="AX52" i="18"/>
  <c r="AX53" i="18" s="1"/>
  <c r="AY36" i="18"/>
  <c r="AX24" i="18"/>
  <c r="AX26" i="18"/>
  <c r="AX206" i="18"/>
  <c r="AY98" i="18"/>
  <c r="AY206" i="18" s="1"/>
  <c r="AX202" i="18"/>
  <c r="AY94" i="18"/>
  <c r="AY202" i="18" s="1"/>
  <c r="AX77" i="18"/>
  <c r="AX76" i="18"/>
  <c r="AX75" i="18"/>
  <c r="AV58" i="18"/>
  <c r="AV60" i="18"/>
  <c r="AV59" i="18"/>
  <c r="AV56" i="18"/>
  <c r="AV57" i="18"/>
  <c r="X70" i="16"/>
  <c r="Y69" i="16"/>
  <c r="W65" i="16"/>
  <c r="X64" i="16"/>
  <c r="AB53" i="16"/>
  <c r="AA54" i="16"/>
  <c r="Z57" i="16"/>
  <c r="Z56" i="16"/>
  <c r="Z59" i="16"/>
  <c r="Z58" i="16"/>
  <c r="Z60" i="16"/>
  <c r="X26" i="16"/>
  <c r="X24" i="16"/>
  <c r="Y39" i="16"/>
  <c r="AQ214" i="16"/>
  <c r="AQ234" i="16"/>
  <c r="AQ213" i="16"/>
  <c r="AQ212" i="16"/>
  <c r="AQ230" i="16"/>
  <c r="AQ258" i="16"/>
  <c r="AQ118" i="16" s="1"/>
  <c r="AQ263" i="16"/>
  <c r="AQ123" i="16" s="1"/>
  <c r="AQ268" i="16"/>
  <c r="AQ128" i="16" s="1"/>
  <c r="AQ261" i="16"/>
  <c r="AQ121" i="16" s="1"/>
  <c r="AQ266" i="16"/>
  <c r="AQ126" i="16" s="1"/>
  <c r="AQ271" i="16"/>
  <c r="AQ131" i="16" s="1"/>
  <c r="AQ260" i="16"/>
  <c r="AQ120" i="16" s="1"/>
  <c r="AQ265" i="16"/>
  <c r="AQ125" i="16" s="1"/>
  <c r="AQ270" i="16"/>
  <c r="AQ130" i="16" s="1"/>
  <c r="AQ269" i="16"/>
  <c r="AQ129" i="16" s="1"/>
  <c r="AQ264" i="16"/>
  <c r="AQ124" i="16" s="1"/>
  <c r="AQ259" i="16"/>
  <c r="AQ119" i="16" s="1"/>
  <c r="AS83" i="16"/>
  <c r="AR45" i="16"/>
  <c r="AR49" i="16"/>
  <c r="AR46" i="16"/>
  <c r="AR231" i="16" s="1"/>
  <c r="AS84" i="16"/>
  <c r="Z77" i="3"/>
  <c r="Y87" i="3"/>
  <c r="Y80" i="3"/>
  <c r="Y79" i="3"/>
  <c r="Y81" i="3"/>
  <c r="Y84" i="3"/>
  <c r="Y78" i="3"/>
  <c r="Y82" i="3"/>
  <c r="Y86" i="3"/>
  <c r="Y83" i="3"/>
  <c r="Y85" i="3"/>
  <c r="AB91" i="3"/>
  <c r="AA97" i="3"/>
  <c r="AX207" i="16" l="1"/>
  <c r="AY99" i="16"/>
  <c r="AY207" i="16" s="1"/>
  <c r="AY62" i="16"/>
  <c r="AY63" i="16" s="1"/>
  <c r="AY52" i="16"/>
  <c r="AY67" i="16"/>
  <c r="AY68" i="16" s="1"/>
  <c r="AY216" i="16"/>
  <c r="AY224" i="16" s="1"/>
  <c r="AY94" i="16"/>
  <c r="AY202" i="16" s="1"/>
  <c r="AX202" i="16"/>
  <c r="AY96" i="16"/>
  <c r="AY204" i="16" s="1"/>
  <c r="AX204" i="16"/>
  <c r="AY96" i="19"/>
  <c r="AY204" i="19" s="1"/>
  <c r="AX54" i="19"/>
  <c r="AX70" i="19"/>
  <c r="AW65" i="19"/>
  <c r="AX64" i="19"/>
  <c r="AX205" i="19"/>
  <c r="AX15" i="19" s="1"/>
  <c r="AY97" i="19"/>
  <c r="AY205" i="19" s="1"/>
  <c r="AY216" i="19"/>
  <c r="AY224" i="19" s="1"/>
  <c r="AY67" i="19"/>
  <c r="AY68" i="19" s="1"/>
  <c r="AY69" i="19" s="1"/>
  <c r="AY70" i="19" s="1"/>
  <c r="AY62" i="19"/>
  <c r="AY63" i="19" s="1"/>
  <c r="AY52" i="19"/>
  <c r="AY53" i="19" s="1"/>
  <c r="AY54" i="19" s="1"/>
  <c r="AY39" i="19"/>
  <c r="AY26" i="19" s="1"/>
  <c r="AY24" i="19"/>
  <c r="AW58" i="19"/>
  <c r="AW59" i="19"/>
  <c r="AW60" i="19"/>
  <c r="AW57" i="19"/>
  <c r="AW56" i="19"/>
  <c r="AY26" i="18"/>
  <c r="AX54" i="18"/>
  <c r="AX70" i="18"/>
  <c r="AX205" i="18"/>
  <c r="AX15" i="18" s="1"/>
  <c r="AY97" i="18"/>
  <c r="AY205" i="18" s="1"/>
  <c r="AY322" i="18"/>
  <c r="AY182" i="18" s="1"/>
  <c r="AY305" i="18"/>
  <c r="AY165" i="18" s="1"/>
  <c r="AY312" i="18"/>
  <c r="AY172" i="18" s="1"/>
  <c r="AY317" i="18"/>
  <c r="AY177" i="18" s="1"/>
  <c r="AY300" i="18"/>
  <c r="AY160" i="18" s="1"/>
  <c r="AY295" i="18"/>
  <c r="AY155" i="18" s="1"/>
  <c r="AY288" i="18"/>
  <c r="AY148" i="18" s="1"/>
  <c r="AY283" i="18"/>
  <c r="AY143" i="18" s="1"/>
  <c r="AY278" i="18"/>
  <c r="AY138" i="18" s="1"/>
  <c r="AY271" i="18"/>
  <c r="AY131" i="18" s="1"/>
  <c r="AY266" i="18"/>
  <c r="AY126" i="18" s="1"/>
  <c r="AY261" i="18"/>
  <c r="AY121" i="18" s="1"/>
  <c r="AW60" i="18"/>
  <c r="AW58" i="18"/>
  <c r="AW59" i="18"/>
  <c r="AW57" i="18"/>
  <c r="AW56" i="18"/>
  <c r="AY319" i="18"/>
  <c r="AY179" i="18" s="1"/>
  <c r="AY314" i="18"/>
  <c r="AY174" i="18" s="1"/>
  <c r="AY309" i="18"/>
  <c r="AY169" i="18" s="1"/>
  <c r="AY302" i="18"/>
  <c r="AY162" i="18" s="1"/>
  <c r="AY297" i="18"/>
  <c r="AY157" i="18" s="1"/>
  <c r="AY292" i="18"/>
  <c r="AY152" i="18" s="1"/>
  <c r="AY275" i="18"/>
  <c r="AY135" i="18" s="1"/>
  <c r="AY285" i="18"/>
  <c r="AY145" i="18" s="1"/>
  <c r="AY268" i="18"/>
  <c r="AY128" i="18" s="1"/>
  <c r="AY258" i="18"/>
  <c r="AY118" i="18" s="1"/>
  <c r="AY280" i="18"/>
  <c r="AY140" i="18" s="1"/>
  <c r="AY263" i="18"/>
  <c r="AY123" i="18" s="1"/>
  <c r="AY321" i="18"/>
  <c r="AY181" i="18" s="1"/>
  <c r="AY316" i="18"/>
  <c r="AY176" i="18" s="1"/>
  <c r="AY311" i="18"/>
  <c r="AY171" i="18" s="1"/>
  <c r="AY304" i="18"/>
  <c r="AY164" i="18" s="1"/>
  <c r="AY303" i="18"/>
  <c r="AY163" i="18" s="1"/>
  <c r="AY298" i="18"/>
  <c r="AY158" i="18" s="1"/>
  <c r="AY320" i="18"/>
  <c r="AY180" i="18" s="1"/>
  <c r="AY315" i="18"/>
  <c r="AY175" i="18" s="1"/>
  <c r="AY310" i="18"/>
  <c r="AY170" i="18" s="1"/>
  <c r="AY293" i="18"/>
  <c r="AY153" i="18" s="1"/>
  <c r="AY286" i="18"/>
  <c r="AY146" i="18" s="1"/>
  <c r="AY299" i="18"/>
  <c r="AY159" i="18" s="1"/>
  <c r="AY287" i="18"/>
  <c r="AY147" i="18" s="1"/>
  <c r="AY294" i="18"/>
  <c r="AY154" i="18" s="1"/>
  <c r="AY276" i="18"/>
  <c r="AY136" i="18" s="1"/>
  <c r="AY282" i="18"/>
  <c r="AY142" i="18" s="1"/>
  <c r="AY270" i="18"/>
  <c r="AY130" i="18" s="1"/>
  <c r="AY265" i="18"/>
  <c r="AY125" i="18" s="1"/>
  <c r="AY281" i="18"/>
  <c r="AY141" i="18" s="1"/>
  <c r="AY277" i="18"/>
  <c r="AY137" i="18" s="1"/>
  <c r="AY264" i="18"/>
  <c r="AY124" i="18" s="1"/>
  <c r="AY259" i="18"/>
  <c r="AY119" i="18" s="1"/>
  <c r="AY269" i="18"/>
  <c r="AY129" i="18" s="1"/>
  <c r="AY260" i="18"/>
  <c r="AY120" i="18" s="1"/>
  <c r="AY216" i="18"/>
  <c r="AY224" i="18" s="1"/>
  <c r="AY67" i="18"/>
  <c r="AY68" i="18" s="1"/>
  <c r="AY69" i="18" s="1"/>
  <c r="AY70" i="18" s="1"/>
  <c r="AY62" i="18"/>
  <c r="AY63" i="18" s="1"/>
  <c r="AY52" i="18"/>
  <c r="AY53" i="18" s="1"/>
  <c r="AY54" i="18" s="1"/>
  <c r="AY39" i="18"/>
  <c r="AY24" i="18"/>
  <c r="AY77" i="18"/>
  <c r="AY76" i="18"/>
  <c r="AY75" i="18"/>
  <c r="AX64" i="18"/>
  <c r="AW65" i="18"/>
  <c r="AC53" i="16"/>
  <c r="AB54" i="16"/>
  <c r="X65" i="16"/>
  <c r="Y64" i="16"/>
  <c r="Z69" i="16"/>
  <c r="Y70" i="16"/>
  <c r="Y26" i="16"/>
  <c r="Y24" i="16"/>
  <c r="Z39" i="16"/>
  <c r="AA57" i="16"/>
  <c r="AA56" i="16"/>
  <c r="AA58" i="16"/>
  <c r="AA60" i="16"/>
  <c r="AA59" i="16"/>
  <c r="AR212" i="16"/>
  <c r="AR234" i="16"/>
  <c r="AR213" i="16"/>
  <c r="AR214" i="16"/>
  <c r="AR230" i="16"/>
  <c r="AR259" i="16"/>
  <c r="AR119" i="16" s="1"/>
  <c r="AR264" i="16"/>
  <c r="AR124" i="16" s="1"/>
  <c r="AR269" i="16"/>
  <c r="AR129" i="16" s="1"/>
  <c r="AR258" i="16"/>
  <c r="AR118" i="16" s="1"/>
  <c r="AR263" i="16"/>
  <c r="AR123" i="16" s="1"/>
  <c r="AR268" i="16"/>
  <c r="AR128" i="16" s="1"/>
  <c r="AR261" i="16"/>
  <c r="AR121" i="16" s="1"/>
  <c r="AR266" i="16"/>
  <c r="AR126" i="16" s="1"/>
  <c r="AR271" i="16"/>
  <c r="AR131" i="16" s="1"/>
  <c r="AR260" i="16"/>
  <c r="AR120" i="16" s="1"/>
  <c r="AR265" i="16"/>
  <c r="AR125" i="16" s="1"/>
  <c r="AR270" i="16"/>
  <c r="AR130" i="16" s="1"/>
  <c r="AS46" i="16"/>
  <c r="AS231" i="16" s="1"/>
  <c r="AS49" i="16"/>
  <c r="AS45" i="16"/>
  <c r="AT84" i="16"/>
  <c r="AT83" i="16"/>
  <c r="AA77" i="3"/>
  <c r="Z86" i="3"/>
  <c r="Z83" i="3"/>
  <c r="Z82" i="3"/>
  <c r="Z80" i="3"/>
  <c r="Z87" i="3"/>
  <c r="Z85" i="3"/>
  <c r="Z84" i="3"/>
  <c r="Z78" i="3"/>
  <c r="Z79" i="3"/>
  <c r="Z81" i="3"/>
  <c r="AB97" i="3"/>
  <c r="AC91" i="3"/>
  <c r="AY59" i="19" l="1"/>
  <c r="AY60" i="19"/>
  <c r="AY58" i="19"/>
  <c r="AY57" i="19"/>
  <c r="AY56" i="19"/>
  <c r="AX65" i="19"/>
  <c r="AY64" i="19"/>
  <c r="AY65" i="19" s="1"/>
  <c r="AY15" i="19"/>
  <c r="AX60" i="19"/>
  <c r="AX59" i="19"/>
  <c r="AX58" i="19"/>
  <c r="AX57" i="19"/>
  <c r="AX56" i="19"/>
  <c r="AY59" i="18"/>
  <c r="AY58" i="18"/>
  <c r="AY60" i="18"/>
  <c r="AY56" i="18"/>
  <c r="AY57" i="18"/>
  <c r="AY15" i="18"/>
  <c r="AX60" i="18"/>
  <c r="AX58" i="18"/>
  <c r="AX59" i="18"/>
  <c r="AX57" i="18"/>
  <c r="AX56" i="18"/>
  <c r="AY64" i="18"/>
  <c r="AY65" i="18" s="1"/>
  <c r="AX65" i="18"/>
  <c r="Z70" i="16"/>
  <c r="AA69" i="16"/>
  <c r="AA39" i="16"/>
  <c r="Z26" i="16"/>
  <c r="Z24" i="16"/>
  <c r="Z64" i="16"/>
  <c r="Y65" i="16"/>
  <c r="AB56" i="16"/>
  <c r="AB57" i="16"/>
  <c r="AB58" i="16"/>
  <c r="AB59" i="16"/>
  <c r="AB60" i="16"/>
  <c r="AD53" i="16"/>
  <c r="AC54" i="16"/>
  <c r="AU83" i="16"/>
  <c r="AS230" i="16"/>
  <c r="AS259" i="16"/>
  <c r="AS119" i="16" s="1"/>
  <c r="AS264" i="16"/>
  <c r="AS124" i="16" s="1"/>
  <c r="AS269" i="16"/>
  <c r="AS129" i="16" s="1"/>
  <c r="AS258" i="16"/>
  <c r="AS118" i="16" s="1"/>
  <c r="AS263" i="16"/>
  <c r="AS123" i="16" s="1"/>
  <c r="AS268" i="16"/>
  <c r="AS128" i="16" s="1"/>
  <c r="AS261" i="16"/>
  <c r="AS121" i="16" s="1"/>
  <c r="AS266" i="16"/>
  <c r="AS126" i="16" s="1"/>
  <c r="AS271" i="16"/>
  <c r="AS131" i="16" s="1"/>
  <c r="AS270" i="16"/>
  <c r="AS130" i="16" s="1"/>
  <c r="AS265" i="16"/>
  <c r="AS125" i="16" s="1"/>
  <c r="AS260" i="16"/>
  <c r="AS120" i="16" s="1"/>
  <c r="AT46" i="16"/>
  <c r="AT231" i="16" s="1"/>
  <c r="AT45" i="16"/>
  <c r="AT49" i="16"/>
  <c r="AU84" i="16"/>
  <c r="AS212" i="16"/>
  <c r="AS234" i="16"/>
  <c r="AS214" i="16"/>
  <c r="AS213" i="16"/>
  <c r="AB77" i="3"/>
  <c r="AA86" i="3"/>
  <c r="AA83" i="3"/>
  <c r="AA82" i="3"/>
  <c r="AA78" i="3"/>
  <c r="AA85" i="3"/>
  <c r="AA84" i="3"/>
  <c r="AA87" i="3"/>
  <c r="AA79" i="3"/>
  <c r="AA81" i="3"/>
  <c r="AA80" i="3"/>
  <c r="AD91" i="3"/>
  <c r="AC97" i="3"/>
  <c r="AE53" i="16" l="1"/>
  <c r="AD54" i="16"/>
  <c r="AA64" i="16"/>
  <c r="Z65" i="16"/>
  <c r="AA24" i="16"/>
  <c r="AA26" i="16"/>
  <c r="AB39" i="16"/>
  <c r="AA70" i="16"/>
  <c r="AB69" i="16"/>
  <c r="AC57" i="16"/>
  <c r="AC56" i="16"/>
  <c r="AC60" i="16"/>
  <c r="AC58" i="16"/>
  <c r="AC59" i="16"/>
  <c r="AV83" i="16"/>
  <c r="AV84" i="16"/>
  <c r="AU46" i="16"/>
  <c r="AU231" i="16" s="1"/>
  <c r="AU49" i="16"/>
  <c r="AU45" i="16"/>
  <c r="AT213" i="16"/>
  <c r="AT234" i="16"/>
  <c r="AT214" i="16"/>
  <c r="AT212" i="16"/>
  <c r="AT230" i="16"/>
  <c r="AT260" i="16"/>
  <c r="AT120" i="16" s="1"/>
  <c r="AT265" i="16"/>
  <c r="AT125" i="16" s="1"/>
  <c r="AT270" i="16"/>
  <c r="AT130" i="16" s="1"/>
  <c r="AT259" i="16"/>
  <c r="AT119" i="16" s="1"/>
  <c r="AT264" i="16"/>
  <c r="AT124" i="16" s="1"/>
  <c r="AT269" i="16"/>
  <c r="AT129" i="16" s="1"/>
  <c r="AT258" i="16"/>
  <c r="AT118" i="16" s="1"/>
  <c r="AT263" i="16"/>
  <c r="AT123" i="16" s="1"/>
  <c r="AT268" i="16"/>
  <c r="AT128" i="16" s="1"/>
  <c r="AT261" i="16"/>
  <c r="AT121" i="16" s="1"/>
  <c r="AT266" i="16"/>
  <c r="AT126" i="16" s="1"/>
  <c r="AT271" i="16"/>
  <c r="AT131" i="16" s="1"/>
  <c r="AC77" i="3"/>
  <c r="AB84" i="3"/>
  <c r="AB86" i="3"/>
  <c r="AB87" i="3"/>
  <c r="AB80" i="3"/>
  <c r="AB79" i="3"/>
  <c r="AB78" i="3"/>
  <c r="AB82" i="3"/>
  <c r="AB83" i="3"/>
  <c r="AB81" i="3"/>
  <c r="AB85" i="3"/>
  <c r="AE91" i="3"/>
  <c r="AD97" i="3"/>
  <c r="AB24" i="16" l="1"/>
  <c r="AB26" i="16"/>
  <c r="AC39" i="16"/>
  <c r="AC69" i="16"/>
  <c r="AB70" i="16"/>
  <c r="AB64" i="16"/>
  <c r="AA65" i="16"/>
  <c r="AD56" i="16"/>
  <c r="AD57" i="16"/>
  <c r="AD58" i="16"/>
  <c r="AD60" i="16"/>
  <c r="AD59" i="16"/>
  <c r="AF53" i="16"/>
  <c r="AE54" i="16"/>
  <c r="AU230" i="16"/>
  <c r="AU260" i="16"/>
  <c r="AU120" i="16" s="1"/>
  <c r="AU265" i="16"/>
  <c r="AU125" i="16" s="1"/>
  <c r="AU270" i="16"/>
  <c r="AU130" i="16" s="1"/>
  <c r="AU259" i="16"/>
  <c r="AU119" i="16" s="1"/>
  <c r="AU264" i="16"/>
  <c r="AU124" i="16" s="1"/>
  <c r="AU269" i="16"/>
  <c r="AU129" i="16" s="1"/>
  <c r="AU258" i="16"/>
  <c r="AU118" i="16" s="1"/>
  <c r="AU263" i="16"/>
  <c r="AU123" i="16" s="1"/>
  <c r="AU268" i="16"/>
  <c r="AU128" i="16" s="1"/>
  <c r="AU271" i="16"/>
  <c r="AU131" i="16" s="1"/>
  <c r="AU266" i="16"/>
  <c r="AU126" i="16" s="1"/>
  <c r="AU261" i="16"/>
  <c r="AU121" i="16" s="1"/>
  <c r="AU213" i="16"/>
  <c r="AU214" i="16"/>
  <c r="AU234" i="16"/>
  <c r="AU212" i="16"/>
  <c r="AW84" i="16"/>
  <c r="AV46" i="16"/>
  <c r="AV231" i="16" s="1"/>
  <c r="AV45" i="16"/>
  <c r="AV49" i="16"/>
  <c r="AW83" i="16"/>
  <c r="AD77" i="3"/>
  <c r="AC81" i="3"/>
  <c r="AC84" i="3"/>
  <c r="AC86" i="3"/>
  <c r="AC87" i="3"/>
  <c r="AC85" i="3"/>
  <c r="AC80" i="3"/>
  <c r="AC82" i="3"/>
  <c r="AC78" i="3"/>
  <c r="AC79" i="3"/>
  <c r="AC83" i="3"/>
  <c r="AE97" i="3"/>
  <c r="AF91" i="3"/>
  <c r="AG53" i="16" l="1"/>
  <c r="AF54" i="16"/>
  <c r="AB65" i="16"/>
  <c r="AC64" i="16"/>
  <c r="AC70" i="16"/>
  <c r="AD69" i="16"/>
  <c r="AC24" i="16"/>
  <c r="AC26" i="16"/>
  <c r="AD39" i="16"/>
  <c r="AE57" i="16"/>
  <c r="AE56" i="16"/>
  <c r="AE58" i="16"/>
  <c r="AE59" i="16"/>
  <c r="AE60" i="16"/>
  <c r="AV234" i="16"/>
  <c r="AV214" i="16"/>
  <c r="AV213" i="16"/>
  <c r="AV212" i="16"/>
  <c r="AV230" i="16"/>
  <c r="AV261" i="16"/>
  <c r="AV121" i="16" s="1"/>
  <c r="AV266" i="16"/>
  <c r="AV126" i="16" s="1"/>
  <c r="AV271" i="16"/>
  <c r="AV131" i="16" s="1"/>
  <c r="AV260" i="16"/>
  <c r="AV120" i="16" s="1"/>
  <c r="AV265" i="16"/>
  <c r="AV125" i="16" s="1"/>
  <c r="AV270" i="16"/>
  <c r="AV130" i="16" s="1"/>
  <c r="AV259" i="16"/>
  <c r="AV119" i="16" s="1"/>
  <c r="AV264" i="16"/>
  <c r="AV124" i="16" s="1"/>
  <c r="AV269" i="16"/>
  <c r="AV129" i="16" s="1"/>
  <c r="AV258" i="16"/>
  <c r="AV118" i="16" s="1"/>
  <c r="AV263" i="16"/>
  <c r="AV123" i="16" s="1"/>
  <c r="AV268" i="16"/>
  <c r="AV128" i="16" s="1"/>
  <c r="AX83" i="16"/>
  <c r="AX84" i="16"/>
  <c r="AW46" i="16"/>
  <c r="AW231" i="16" s="1"/>
  <c r="AW45" i="16"/>
  <c r="AW49" i="16"/>
  <c r="AE77" i="3"/>
  <c r="AD85" i="3"/>
  <c r="AD81" i="3"/>
  <c r="AD84" i="3"/>
  <c r="AD86" i="3"/>
  <c r="AD83" i="3"/>
  <c r="AD82" i="3"/>
  <c r="AD80" i="3"/>
  <c r="AD87" i="3"/>
  <c r="AD78" i="3"/>
  <c r="AD79" i="3"/>
  <c r="AF97" i="3"/>
  <c r="AG91" i="3"/>
  <c r="AD70" i="16" l="1"/>
  <c r="AE69" i="16"/>
  <c r="AC65" i="16"/>
  <c r="AD64" i="16"/>
  <c r="AE39" i="16"/>
  <c r="AD24" i="16"/>
  <c r="AD26" i="16"/>
  <c r="AF57" i="16"/>
  <c r="AF56" i="16"/>
  <c r="AF58" i="16"/>
  <c r="AF59" i="16"/>
  <c r="AF60" i="16"/>
  <c r="AH53" i="16"/>
  <c r="AG54" i="16"/>
  <c r="AW230" i="16"/>
  <c r="AW261" i="16"/>
  <c r="AW121" i="16" s="1"/>
  <c r="AW266" i="16"/>
  <c r="AW126" i="16" s="1"/>
  <c r="AW271" i="16"/>
  <c r="AW131" i="16" s="1"/>
  <c r="AW260" i="16"/>
  <c r="AW120" i="16" s="1"/>
  <c r="AW265" i="16"/>
  <c r="AW125" i="16" s="1"/>
  <c r="AW270" i="16"/>
  <c r="AW130" i="16" s="1"/>
  <c r="AW259" i="16"/>
  <c r="AW119" i="16" s="1"/>
  <c r="AW264" i="16"/>
  <c r="AW124" i="16" s="1"/>
  <c r="AW269" i="16"/>
  <c r="AW129" i="16" s="1"/>
  <c r="AW258" i="16"/>
  <c r="AW118" i="16" s="1"/>
  <c r="AW268" i="16"/>
  <c r="AW128" i="16" s="1"/>
  <c r="AW263" i="16"/>
  <c r="AW123" i="16" s="1"/>
  <c r="AX45" i="16"/>
  <c r="AX46" i="16"/>
  <c r="AX231" i="16" s="1"/>
  <c r="AY84" i="16"/>
  <c r="AX49" i="16"/>
  <c r="AW234" i="16"/>
  <c r="AW212" i="16"/>
  <c r="AW213" i="16"/>
  <c r="AW214" i="16"/>
  <c r="AY83" i="16"/>
  <c r="AF77" i="3"/>
  <c r="AE85" i="3"/>
  <c r="AE86" i="3"/>
  <c r="AE83" i="3"/>
  <c r="AE80" i="3"/>
  <c r="AE84" i="3"/>
  <c r="AE87" i="3"/>
  <c r="AE78" i="3"/>
  <c r="AE82" i="3"/>
  <c r="AE81" i="3"/>
  <c r="AE79" i="3"/>
  <c r="AG97" i="3"/>
  <c r="AH91" i="3"/>
  <c r="AI53" i="16" l="1"/>
  <c r="AH54" i="16"/>
  <c r="AE24" i="16"/>
  <c r="AE26" i="16"/>
  <c r="AF39" i="16"/>
  <c r="AD65" i="16"/>
  <c r="AE64" i="16"/>
  <c r="AE70" i="16"/>
  <c r="AF69" i="16"/>
  <c r="AG57" i="16"/>
  <c r="AG56" i="16"/>
  <c r="AG60" i="16"/>
  <c r="AG59" i="16"/>
  <c r="AG58" i="16"/>
  <c r="AY45" i="16"/>
  <c r="AY49" i="16"/>
  <c r="AY46" i="16"/>
  <c r="AY231" i="16" s="1"/>
  <c r="AX230" i="16"/>
  <c r="AX258" i="16"/>
  <c r="AX118" i="16" s="1"/>
  <c r="AX263" i="16"/>
  <c r="AX123" i="16" s="1"/>
  <c r="AX268" i="16"/>
  <c r="AX128" i="16" s="1"/>
  <c r="AX261" i="16"/>
  <c r="AX121" i="16" s="1"/>
  <c r="AX266" i="16"/>
  <c r="AX126" i="16" s="1"/>
  <c r="AX271" i="16"/>
  <c r="AX131" i="16" s="1"/>
  <c r="AX260" i="16"/>
  <c r="AX120" i="16" s="1"/>
  <c r="AX265" i="16"/>
  <c r="AX125" i="16" s="1"/>
  <c r="AX270" i="16"/>
  <c r="AX130" i="16" s="1"/>
  <c r="AX259" i="16"/>
  <c r="AX119" i="16" s="1"/>
  <c r="AX264" i="16"/>
  <c r="AX124" i="16" s="1"/>
  <c r="AX269" i="16"/>
  <c r="AX129" i="16" s="1"/>
  <c r="AX214" i="16"/>
  <c r="AX213" i="16"/>
  <c r="AX234" i="16"/>
  <c r="AX212" i="16"/>
  <c r="AG77" i="3"/>
  <c r="AF87" i="3"/>
  <c r="AF80" i="3"/>
  <c r="AF79" i="3"/>
  <c r="AF78" i="3"/>
  <c r="AF85" i="3"/>
  <c r="AF84" i="3"/>
  <c r="AF81" i="3"/>
  <c r="AF86" i="3"/>
  <c r="AF83" i="3"/>
  <c r="AF82" i="3"/>
  <c r="AI91" i="3"/>
  <c r="AH97" i="3"/>
  <c r="AE65" i="16" l="1"/>
  <c r="AF64" i="16"/>
  <c r="AG39" i="16"/>
  <c r="AF24" i="16"/>
  <c r="AF26" i="16"/>
  <c r="AF70" i="16"/>
  <c r="AG69" i="16"/>
  <c r="AH57" i="16"/>
  <c r="AH56" i="16"/>
  <c r="AH59" i="16"/>
  <c r="AH58" i="16"/>
  <c r="AH60" i="16"/>
  <c r="AJ53" i="16"/>
  <c r="AI54" i="16"/>
  <c r="AY234" i="16"/>
  <c r="AY212" i="16"/>
  <c r="AY213" i="16"/>
  <c r="AY214" i="16"/>
  <c r="AY230" i="16"/>
  <c r="AY258" i="16"/>
  <c r="AY118" i="16" s="1"/>
  <c r="AY263" i="16"/>
  <c r="AY123" i="16" s="1"/>
  <c r="AY268" i="16"/>
  <c r="AY128" i="16" s="1"/>
  <c r="AY261" i="16"/>
  <c r="AY121" i="16" s="1"/>
  <c r="AY266" i="16"/>
  <c r="AY126" i="16" s="1"/>
  <c r="AY271" i="16"/>
  <c r="AY131" i="16" s="1"/>
  <c r="AY260" i="16"/>
  <c r="AY120" i="16" s="1"/>
  <c r="AY265" i="16"/>
  <c r="AY125" i="16" s="1"/>
  <c r="AY270" i="16"/>
  <c r="AY130" i="16" s="1"/>
  <c r="AY269" i="16"/>
  <c r="AY129" i="16" s="1"/>
  <c r="AY264" i="16"/>
  <c r="AY124" i="16" s="1"/>
  <c r="AY259" i="16"/>
  <c r="AY119" i="16" s="1"/>
  <c r="AH77" i="3"/>
  <c r="AG87" i="3"/>
  <c r="AG80" i="3"/>
  <c r="AG79" i="3"/>
  <c r="AG78" i="3"/>
  <c r="AG85" i="3"/>
  <c r="AG83" i="3"/>
  <c r="AG81" i="3"/>
  <c r="AG86" i="3"/>
  <c r="AG84" i="3"/>
  <c r="AG82" i="3"/>
  <c r="AJ91" i="3"/>
  <c r="AI97" i="3"/>
  <c r="AK53" i="16" l="1"/>
  <c r="AJ54" i="16"/>
  <c r="AG26" i="16"/>
  <c r="AG24" i="16"/>
  <c r="AH39" i="16"/>
  <c r="AF65" i="16"/>
  <c r="AG64" i="16"/>
  <c r="AI57" i="16"/>
  <c r="AI56" i="16"/>
  <c r="AI59" i="16"/>
  <c r="AI58" i="16"/>
  <c r="AI60" i="16"/>
  <c r="AG70" i="16"/>
  <c r="AH69" i="16"/>
  <c r="AI77" i="3"/>
  <c r="AH86" i="3"/>
  <c r="AH82" i="3"/>
  <c r="AH87" i="3"/>
  <c r="AH80" i="3"/>
  <c r="AH85" i="3"/>
  <c r="AH81" i="3"/>
  <c r="AH79" i="3"/>
  <c r="AH83" i="3"/>
  <c r="AH84" i="3"/>
  <c r="AH78" i="3"/>
  <c r="AK91" i="3"/>
  <c r="AJ97" i="3"/>
  <c r="AH26" i="16" l="1"/>
  <c r="AH24" i="16"/>
  <c r="AI39" i="16"/>
  <c r="AH64" i="16"/>
  <c r="AG65" i="16"/>
  <c r="AJ57" i="16"/>
  <c r="AJ56" i="16"/>
  <c r="AJ58" i="16"/>
  <c r="AJ59" i="16"/>
  <c r="AJ60" i="16"/>
  <c r="AH70" i="16"/>
  <c r="AI69" i="16"/>
  <c r="AL53" i="16"/>
  <c r="AK54" i="16"/>
  <c r="AJ77" i="3"/>
  <c r="AI83" i="3"/>
  <c r="AI86" i="3"/>
  <c r="AI82" i="3"/>
  <c r="AI85" i="3"/>
  <c r="AI78" i="3"/>
  <c r="AI80" i="3"/>
  <c r="AI84" i="3"/>
  <c r="AI79" i="3"/>
  <c r="AI81" i="3"/>
  <c r="AI87" i="3"/>
  <c r="AL91" i="3"/>
  <c r="AK97" i="3"/>
  <c r="AK57" i="16" l="1"/>
  <c r="AK56" i="16"/>
  <c r="AK60" i="16"/>
  <c r="AK59" i="16"/>
  <c r="AK58" i="16"/>
  <c r="AH65" i="16"/>
  <c r="AI64" i="16"/>
  <c r="AM53" i="16"/>
  <c r="AL54" i="16"/>
  <c r="AI70" i="16"/>
  <c r="AJ69" i="16"/>
  <c r="AI24" i="16"/>
  <c r="AI26" i="16"/>
  <c r="AJ39" i="16"/>
  <c r="AK77" i="3"/>
  <c r="AJ84" i="3"/>
  <c r="AJ86" i="3"/>
  <c r="AJ83" i="3"/>
  <c r="AJ87" i="3"/>
  <c r="AJ80" i="3"/>
  <c r="AJ79" i="3"/>
  <c r="AJ78" i="3"/>
  <c r="AJ85" i="3"/>
  <c r="AJ81" i="3"/>
  <c r="AJ82" i="3"/>
  <c r="AM91" i="3"/>
  <c r="AL97" i="3"/>
  <c r="AN53" i="16" l="1"/>
  <c r="AM54" i="16"/>
  <c r="AJ64" i="16"/>
  <c r="AI65" i="16"/>
  <c r="AJ70" i="16"/>
  <c r="AK69" i="16"/>
  <c r="AJ24" i="16"/>
  <c r="AJ26" i="16"/>
  <c r="AK39" i="16"/>
  <c r="AL57" i="16"/>
  <c r="AL56" i="16"/>
  <c r="AL58" i="16"/>
  <c r="AL59" i="16"/>
  <c r="AL60" i="16"/>
  <c r="AL77" i="3"/>
  <c r="AK84" i="3"/>
  <c r="AK87" i="3"/>
  <c r="AK82" i="3"/>
  <c r="AK85" i="3"/>
  <c r="AK78" i="3"/>
  <c r="AK79" i="3"/>
  <c r="AK80" i="3"/>
  <c r="AK86" i="3"/>
  <c r="AK83" i="3"/>
  <c r="AK81" i="3"/>
  <c r="AN91" i="3"/>
  <c r="AM97" i="3"/>
  <c r="AJ65" i="16" l="1"/>
  <c r="AK64" i="16"/>
  <c r="AK70" i="16"/>
  <c r="AL69" i="16"/>
  <c r="AM57" i="16"/>
  <c r="AM56" i="16"/>
  <c r="AM58" i="16"/>
  <c r="AM60" i="16"/>
  <c r="AM59" i="16"/>
  <c r="AK24" i="16"/>
  <c r="AK26" i="16"/>
  <c r="AL39" i="16"/>
  <c r="AO53" i="16"/>
  <c r="AN54" i="16"/>
  <c r="AM77" i="3"/>
  <c r="AL85" i="3"/>
  <c r="AL81" i="3"/>
  <c r="AL84" i="3"/>
  <c r="AL86" i="3"/>
  <c r="AL82" i="3"/>
  <c r="AL87" i="3"/>
  <c r="AL79" i="3"/>
  <c r="AL78" i="3"/>
  <c r="AL80" i="3"/>
  <c r="AL83" i="3"/>
  <c r="AN97" i="3"/>
  <c r="AO91" i="3"/>
  <c r="AN57" i="16" l="1"/>
  <c r="AN56" i="16"/>
  <c r="AN58" i="16"/>
  <c r="AN60" i="16"/>
  <c r="AN59" i="16"/>
  <c r="AP53" i="16"/>
  <c r="AO54" i="16"/>
  <c r="AM39" i="16"/>
  <c r="AL24" i="16"/>
  <c r="AL26" i="16"/>
  <c r="AM69" i="16"/>
  <c r="AL70" i="16"/>
  <c r="AK65" i="16"/>
  <c r="AL64" i="16"/>
  <c r="AN77" i="3"/>
  <c r="AM85" i="3"/>
  <c r="AM81" i="3"/>
  <c r="AM83" i="3"/>
  <c r="AM86" i="3"/>
  <c r="AM78" i="3"/>
  <c r="AM80" i="3"/>
  <c r="AM87" i="3"/>
  <c r="AM82" i="3"/>
  <c r="AM79" i="3"/>
  <c r="AM84" i="3"/>
  <c r="AO97" i="3"/>
  <c r="AP91" i="3"/>
  <c r="AO56" i="16" l="1"/>
  <c r="AO57" i="16"/>
  <c r="AO59" i="16"/>
  <c r="AO60" i="16"/>
  <c r="AO58" i="16"/>
  <c r="AL65" i="16"/>
  <c r="AM64" i="16"/>
  <c r="AQ53" i="16"/>
  <c r="AP54" i="16"/>
  <c r="AM24" i="16"/>
  <c r="AM26" i="16"/>
  <c r="AN39" i="16"/>
  <c r="AM70" i="16"/>
  <c r="AN69" i="16"/>
  <c r="AO77" i="3"/>
  <c r="AN87" i="3"/>
  <c r="AN80" i="3"/>
  <c r="AN79" i="3"/>
  <c r="AN78" i="3"/>
  <c r="AN85" i="3"/>
  <c r="AN84" i="3"/>
  <c r="AN82" i="3"/>
  <c r="AN86" i="3"/>
  <c r="AN81" i="3"/>
  <c r="AN83" i="3"/>
  <c r="AQ91" i="3"/>
  <c r="AP97" i="3"/>
  <c r="AN64" i="16" l="1"/>
  <c r="AM65" i="16"/>
  <c r="AN26" i="16"/>
  <c r="AN24" i="16"/>
  <c r="AO39" i="16"/>
  <c r="AR53" i="16"/>
  <c r="AQ54" i="16"/>
  <c r="AO69" i="16"/>
  <c r="AN70" i="16"/>
  <c r="AP57" i="16"/>
  <c r="AP56" i="16"/>
  <c r="AP59" i="16"/>
  <c r="AP60" i="16"/>
  <c r="AP58" i="16"/>
  <c r="AP77" i="3"/>
  <c r="AO87" i="3"/>
  <c r="AO80" i="3"/>
  <c r="AO79" i="3"/>
  <c r="AO78" i="3"/>
  <c r="AO84" i="3"/>
  <c r="AO83" i="3"/>
  <c r="AO82" i="3"/>
  <c r="AO85" i="3"/>
  <c r="AO86" i="3"/>
  <c r="AO81" i="3"/>
  <c r="AR91" i="3"/>
  <c r="AQ97" i="3"/>
  <c r="AO26" i="16" l="1"/>
  <c r="AO24" i="16"/>
  <c r="AP39" i="16"/>
  <c r="AP69" i="16"/>
  <c r="AO70" i="16"/>
  <c r="AS53" i="16"/>
  <c r="AR54" i="16"/>
  <c r="AQ56" i="16"/>
  <c r="AQ57" i="16"/>
  <c r="AQ60" i="16"/>
  <c r="AQ58" i="16"/>
  <c r="AQ59" i="16"/>
  <c r="AN65" i="16"/>
  <c r="AO64" i="16"/>
  <c r="AQ77" i="3"/>
  <c r="AP86" i="3"/>
  <c r="AP82" i="3"/>
  <c r="AP87" i="3"/>
  <c r="AP80" i="3"/>
  <c r="AP85" i="3"/>
  <c r="AP81" i="3"/>
  <c r="AP84" i="3"/>
  <c r="AP83" i="3"/>
  <c r="AP78" i="3"/>
  <c r="AP79" i="3"/>
  <c r="AR97" i="3"/>
  <c r="AS91" i="3"/>
  <c r="AP64" i="16" l="1"/>
  <c r="AO65" i="16"/>
  <c r="AT53" i="16"/>
  <c r="AS54" i="16"/>
  <c r="AP70" i="16"/>
  <c r="AQ69" i="16"/>
  <c r="AR57" i="16"/>
  <c r="AR56" i="16"/>
  <c r="AR60" i="16"/>
  <c r="AR59" i="16"/>
  <c r="AR58" i="16"/>
  <c r="AP26" i="16"/>
  <c r="AP24" i="16"/>
  <c r="AQ39" i="16"/>
  <c r="AR77" i="3"/>
  <c r="AQ83" i="3"/>
  <c r="AQ86" i="3"/>
  <c r="AQ82" i="3"/>
  <c r="AQ85" i="3"/>
  <c r="AQ81" i="3"/>
  <c r="AQ87" i="3"/>
  <c r="AQ84" i="3"/>
  <c r="AQ79" i="3"/>
  <c r="AQ78" i="3"/>
  <c r="AQ80" i="3"/>
  <c r="AT91" i="3"/>
  <c r="AS97" i="3"/>
  <c r="AQ24" i="16" l="1"/>
  <c r="AQ26" i="16"/>
  <c r="AR39" i="16"/>
  <c r="AS57" i="16"/>
  <c r="AS56" i="16"/>
  <c r="AS59" i="16"/>
  <c r="AS60" i="16"/>
  <c r="AS58" i="16"/>
  <c r="AU53" i="16"/>
  <c r="AT54" i="16"/>
  <c r="AR69" i="16"/>
  <c r="AQ70" i="16"/>
  <c r="AQ64" i="16"/>
  <c r="AP65" i="16"/>
  <c r="AS77" i="3"/>
  <c r="AR84" i="3"/>
  <c r="AR86" i="3"/>
  <c r="AR83" i="3"/>
  <c r="AR87" i="3"/>
  <c r="AR80" i="3"/>
  <c r="AR79" i="3"/>
  <c r="AR78" i="3"/>
  <c r="AR81" i="3"/>
  <c r="AR82" i="3"/>
  <c r="AR85" i="3"/>
  <c r="AU91" i="3"/>
  <c r="AT97" i="3"/>
  <c r="AV53" i="16" l="1"/>
  <c r="AU54" i="16"/>
  <c r="AT57" i="16"/>
  <c r="AT56" i="16"/>
  <c r="AT59" i="16"/>
  <c r="AT58" i="16"/>
  <c r="AT60" i="16"/>
  <c r="AR64" i="16"/>
  <c r="AQ65" i="16"/>
  <c r="AR70" i="16"/>
  <c r="AS69" i="16"/>
  <c r="AR24" i="16"/>
  <c r="AR26" i="16"/>
  <c r="AS39" i="16"/>
  <c r="AT77" i="3"/>
  <c r="AS84" i="3"/>
  <c r="AS87" i="3"/>
  <c r="AS86" i="3"/>
  <c r="AS80" i="3"/>
  <c r="AS81" i="3"/>
  <c r="AS85" i="3"/>
  <c r="AS83" i="3"/>
  <c r="AS82" i="3"/>
  <c r="AS78" i="3"/>
  <c r="AS79" i="3"/>
  <c r="AU97" i="3"/>
  <c r="AV91" i="3"/>
  <c r="AS64" i="16" l="1"/>
  <c r="AR65" i="16"/>
  <c r="AS70" i="16"/>
  <c r="AT69" i="16"/>
  <c r="AS24" i="16"/>
  <c r="AS26" i="16"/>
  <c r="AT39" i="16"/>
  <c r="AU56" i="16"/>
  <c r="AU57" i="16"/>
  <c r="AU58" i="16"/>
  <c r="AU60" i="16"/>
  <c r="AU59" i="16"/>
  <c r="AW53" i="16"/>
  <c r="AV54" i="16"/>
  <c r="AU77" i="3"/>
  <c r="AT85" i="3"/>
  <c r="AT81" i="3"/>
  <c r="AT84" i="3"/>
  <c r="AT86" i="3"/>
  <c r="AT82" i="3"/>
  <c r="AT79" i="3"/>
  <c r="AT87" i="3"/>
  <c r="AT83" i="3"/>
  <c r="AT80" i="3"/>
  <c r="AT78" i="3"/>
  <c r="AV97" i="3"/>
  <c r="AW91" i="3"/>
  <c r="AV57" i="16" l="1"/>
  <c r="AV56" i="16"/>
  <c r="AV58" i="16"/>
  <c r="AV59" i="16"/>
  <c r="AV60" i="16"/>
  <c r="AT70" i="16"/>
  <c r="AU69" i="16"/>
  <c r="AX53" i="16"/>
  <c r="AW54" i="16"/>
  <c r="AT24" i="16"/>
  <c r="AT26" i="16"/>
  <c r="AU39" i="16"/>
  <c r="AS65" i="16"/>
  <c r="AT64" i="16"/>
  <c r="AV77" i="3"/>
  <c r="AU85" i="3"/>
  <c r="AU81" i="3"/>
  <c r="AU83" i="3"/>
  <c r="AU86" i="3"/>
  <c r="AU78" i="3"/>
  <c r="AU82" i="3"/>
  <c r="AU79" i="3"/>
  <c r="AU80" i="3"/>
  <c r="AU84" i="3"/>
  <c r="AU87" i="3"/>
  <c r="AW97" i="3"/>
  <c r="AX91" i="3"/>
  <c r="AY53" i="16" l="1"/>
  <c r="AY54" i="16" s="1"/>
  <c r="AX54" i="16"/>
  <c r="AT65" i="16"/>
  <c r="AU64" i="16"/>
  <c r="AV69" i="16"/>
  <c r="AU70" i="16"/>
  <c r="AU24" i="16"/>
  <c r="AU26" i="16"/>
  <c r="AV39" i="16"/>
  <c r="AW57" i="16"/>
  <c r="AW56" i="16"/>
  <c r="AW58" i="16"/>
  <c r="AW59" i="16"/>
  <c r="AW60" i="16"/>
  <c r="AW77" i="3"/>
  <c r="AV87" i="3"/>
  <c r="AV80" i="3"/>
  <c r="AV79" i="3"/>
  <c r="AV78" i="3"/>
  <c r="AV85" i="3"/>
  <c r="AV84" i="3"/>
  <c r="AV81" i="3"/>
  <c r="AV86" i="3"/>
  <c r="AV83" i="3"/>
  <c r="AV82" i="3"/>
  <c r="AY91" i="3"/>
  <c r="AY97" i="3" s="1"/>
  <c r="AX97" i="3"/>
  <c r="AU65" i="16" l="1"/>
  <c r="AV64" i="16"/>
  <c r="AV70" i="16"/>
  <c r="AW69" i="16"/>
  <c r="AX57" i="16"/>
  <c r="AX56" i="16"/>
  <c r="AX59" i="16"/>
  <c r="AX58" i="16"/>
  <c r="AX60" i="16"/>
  <c r="AW39" i="16"/>
  <c r="AV26" i="16"/>
  <c r="AV24" i="16"/>
  <c r="AY56" i="16"/>
  <c r="AY57" i="16"/>
  <c r="AY59" i="16"/>
  <c r="AY60" i="16"/>
  <c r="AY58" i="16"/>
  <c r="AX77" i="3"/>
  <c r="AW87" i="3"/>
  <c r="AW80" i="3"/>
  <c r="AW79" i="3"/>
  <c r="AW78" i="3"/>
  <c r="AW82" i="3"/>
  <c r="AW86" i="3"/>
  <c r="AW84" i="3"/>
  <c r="AW81" i="3"/>
  <c r="AW83" i="3"/>
  <c r="AW85" i="3"/>
  <c r="AX69" i="16" l="1"/>
  <c r="AW70" i="16"/>
  <c r="AW26" i="16"/>
  <c r="AW24" i="16"/>
  <c r="AX39" i="16"/>
  <c r="AW64" i="16"/>
  <c r="AV65" i="16"/>
  <c r="AY77" i="3"/>
  <c r="AX86" i="3"/>
  <c r="AX82" i="3"/>
  <c r="AX87" i="3"/>
  <c r="AX80" i="3"/>
  <c r="AX85" i="3"/>
  <c r="AX81" i="3"/>
  <c r="AX79" i="3"/>
  <c r="AX78" i="3"/>
  <c r="AX83" i="3"/>
  <c r="AX84" i="3"/>
  <c r="AX64" i="16" l="1"/>
  <c r="AW65" i="16"/>
  <c r="AX26" i="16"/>
  <c r="AX24" i="16"/>
  <c r="AY39" i="16"/>
  <c r="AX70" i="16"/>
  <c r="AY69" i="16"/>
  <c r="AY70" i="16" s="1"/>
  <c r="AY83" i="3"/>
  <c r="AY86" i="3"/>
  <c r="AY82" i="3"/>
  <c r="AY85" i="3"/>
  <c r="AY78" i="3"/>
  <c r="AY80" i="3"/>
  <c r="AY79" i="3"/>
  <c r="AY87" i="3"/>
  <c r="AY81" i="3"/>
  <c r="AY84" i="3"/>
  <c r="AY24" i="16" l="1"/>
  <c r="AY26" i="16"/>
  <c r="AX65" i="16"/>
  <c r="AY64" i="16"/>
  <c r="AY65" i="16" s="1"/>
</calcChain>
</file>

<file path=xl/sharedStrings.xml><?xml version="1.0" encoding="utf-8"?>
<sst xmlns="http://schemas.openxmlformats.org/spreadsheetml/2006/main" count="950" uniqueCount="135">
  <si>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</si>
  <si>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</si>
  <si>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</si>
  <si>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</si>
  <si>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</si>
  <si>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</si>
  <si>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</si>
  <si>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</si>
  <si>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</si>
  <si>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</si>
  <si>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</si>
  <si>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</si>
  <si>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</si>
  <si>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</si>
  <si>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</si>
  <si>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</si>
  <si>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</si>
  <si>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</si>
  <si>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Class</t>
  </si>
  <si>
    <t>Scout</t>
  </si>
  <si>
    <t>Links</t>
  </si>
  <si>
    <t>Classes Specs</t>
  </si>
  <si>
    <t>Persuade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</si>
  <si>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</si>
  <si>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</si>
  <si>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</si>
  <si>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</si>
  <si>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</si>
  <si>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</si>
  <si>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</si>
  <si>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</si>
  <si>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</si>
  <si>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</si>
  <si>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</si>
  <si>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</si>
  <si>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</si>
  <si>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</si>
  <si>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</si>
  <si>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</si>
  <si>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</si>
  <si>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</si>
  <si>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</si>
  <si>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</si>
  <si>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</si>
  <si>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</si>
  <si>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</si>
  <si>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</si>
  <si>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</si>
  <si>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</si>
  <si>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</si>
  <si>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</si>
  <si>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</si>
  <si>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</si>
  <si>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</si>
  <si>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</si>
  <si>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</si>
  <si>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</si>
  <si>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</si>
  <si>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</si>
  <si>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</si>
  <si>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</si>
  <si>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</si>
  <si>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</si>
  <si>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Soldier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</si>
  <si>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</si>
  <si>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</si>
  <si>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</si>
  <si>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</si>
  <si>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</si>
  <si>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</si>
  <si>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</si>
  <si>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</si>
  <si>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Shock</t>
  </si>
  <si>
    <t>Shock+</t>
  </si>
  <si>
    <t>Speed+</t>
  </si>
  <si>
    <t>Speed</t>
  </si>
  <si>
    <t>Push+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</si>
  <si>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</si>
  <si>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</si>
  <si>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</si>
  <si>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</si>
  <si>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</si>
  <si>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</si>
  <si>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</si>
  <si>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</si>
  <si>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</si>
  <si>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</si>
  <si>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</si>
  <si>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</si>
  <si>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</si>
  <si>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</si>
  <si>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</si>
  <si>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</si>
  <si>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</si>
  <si>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</si>
  <si>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</si>
  <si>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</si>
  <si>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</si>
  <si>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</si>
  <si>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</si>
  <si>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</si>
  <si>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</si>
  <si>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</si>
  <si>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Feats</t>
  </si>
  <si>
    <t>Force Powers</t>
  </si>
  <si>
    <t>Stats (Auto)</t>
  </si>
  <si>
    <t>Total Skills Rank</t>
  </si>
  <si>
    <t>Modifiers (Attributes)</t>
  </si>
  <si>
    <t>Total Skills Rank (%)</t>
  </si>
  <si>
    <t>Bonus Empathy</t>
  </si>
  <si>
    <t>First Level :</t>
  </si>
  <si>
    <t>https://strategywiki.org/wiki/Star_Wars_Knights_of_the_Old_Republic_II:_The_Sith_Lords/Classes</t>
  </si>
  <si>
    <t>Tech Specialist</t>
  </si>
  <si>
    <t>Jedi Guardian</t>
  </si>
  <si>
    <t>Jedi Sentinel</t>
  </si>
  <si>
    <t>Jedi Consular</t>
  </si>
  <si>
    <t>Minion</t>
  </si>
  <si>
    <t>Skill Baseline</t>
  </si>
  <si>
    <t>Class Skills</t>
  </si>
  <si>
    <t>Treat injury</t>
  </si>
  <si>
    <t>Droid</t>
  </si>
  <si>
    <t>Push</t>
  </si>
  <si>
    <t>Mind</t>
  </si>
  <si>
    <t>Meditat</t>
  </si>
  <si>
    <t>Parad</t>
  </si>
  <si>
    <t>Droid+</t>
  </si>
  <si>
    <t>Parad+</t>
  </si>
  <si>
    <t>Duel</t>
  </si>
  <si>
    <t>Flurry+</t>
  </si>
  <si>
    <t>Critical+</t>
  </si>
  <si>
    <t>Condition+</t>
  </si>
  <si>
    <t>Flury++</t>
  </si>
  <si>
    <t>Vitality per Level</t>
  </si>
  <si>
    <t>Force per Level</t>
  </si>
  <si>
    <t>T3-M4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</si>
</sst>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0" xfId="0" applyFont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5" xfId="0" applyBorder="1"/>
    <xf numFmtId="0" fontId="7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" fillId="0" borderId="10" xfId="0" applyFont="1" applyFill="1" applyBorder="1" applyAlignment="1">
      <alignment horizontal="center"/>
    </xf>
    <xf numFmtId="0" fontId="19" fillId="2" borderId="2" xfId="0" applyFont="1" applyFill="1" applyBorder="1"/>
    <xf numFmtId="0" fontId="19" fillId="2" borderId="4" xfId="0" applyFont="1" applyFill="1" applyBorder="1"/>
    <xf numFmtId="0" fontId="19" fillId="2" borderId="2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15" xfId="0" applyFill="1" applyBorder="1"/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2" borderId="15" xfId="0" applyFill="1" applyBorder="1"/>
    <xf numFmtId="0" fontId="0" fillId="2" borderId="18" xfId="0" applyFill="1" applyBorder="1"/>
    <xf numFmtId="0" fontId="1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/>
    <xf numFmtId="0" fontId="0" fillId="5" borderId="1" xfId="0" applyFill="1" applyBorder="1" applyAlignment="1">
      <alignment vertical="center"/>
    </xf>
    <xf numFmtId="0" fontId="18" fillId="2" borderId="0" xfId="0" applyFont="1" applyFill="1"/>
    <xf numFmtId="0" fontId="7" fillId="0" borderId="3" xfId="0" applyFont="1" applyBorder="1" applyAlignment="1">
      <alignment horizontal="center"/>
    </xf>
    <xf numFmtId="0" fontId="12" fillId="2" borderId="3" xfId="0" applyFont="1" applyFill="1" applyBorder="1"/>
    <xf numFmtId="0" fontId="12" fillId="2" borderId="4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4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57F57-7C47-425A-A494-C361D7E09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  <xdr:oneCellAnchor>
    <xdr:from>
      <xdr:col>0</xdr:col>
      <xdr:colOff>276587</xdr:colOff>
      <xdr:row>1</xdr:row>
      <xdr:rowOff>65942</xdr:rowOff>
    </xdr:from>
    <xdr:ext cx="1646830" cy="1646830"/>
    <xdr:pic>
      <xdr:nvPicPr>
        <xdr:cNvPr id="5" name="Picture 4">
          <a:extLst>
            <a:ext uri="{FF2B5EF4-FFF2-40B4-BE49-F238E27FC236}">
              <a16:creationId xmlns:a16="http://schemas.microsoft.com/office/drawing/2014/main" id="{4DF493C0-9DA2-420E-8592-1D83B9AAC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587" y="570207"/>
          <a:ext cx="1646830" cy="164683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0BCF0-CF04-41E9-8352-E1598B149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0207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69647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135253</xdr:colOff>
      <xdr:row>19</xdr:row>
      <xdr:rowOff>59448</xdr:rowOff>
    </xdr:from>
    <xdr:to>
      <xdr:col>35</xdr:col>
      <xdr:colOff>265046</xdr:colOff>
      <xdr:row>25</xdr:row>
      <xdr:rowOff>118868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05298" y="3947381"/>
          <a:ext cx="10208975" cy="1410238"/>
        </a:xfrm>
        <a:prstGeom prst="rect">
          <a:avLst/>
        </a:prstGeom>
      </xdr:spPr>
    </xdr:pic>
    <xdr:clientData/>
  </xdr:twoCellAnchor>
  <xdr:twoCellAnchor editAs="oneCell">
    <xdr:from>
      <xdr:col>23</xdr:col>
      <xdr:colOff>188271</xdr:colOff>
      <xdr:row>9</xdr:row>
      <xdr:rowOff>43295</xdr:rowOff>
    </xdr:from>
    <xdr:to>
      <xdr:col>35</xdr:col>
      <xdr:colOff>330426</xdr:colOff>
      <xdr:row>18</xdr:row>
      <xdr:rowOff>193510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58316" y="1835728"/>
          <a:ext cx="10221337" cy="2020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068E-F2E6-43DF-885E-92A924A67C06}">
  <sheetPr>
    <pageSetUpPr autoPageBreaks="0"/>
  </sheetPr>
  <dimension ref="A1:CS322"/>
  <sheetViews>
    <sheetView zoomScale="85" zoomScaleNormal="85" workbookViewId="0">
      <selection activeCell="D25" sqref="D2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134</v>
      </c>
    </row>
    <row r="2" spans="1:97" ht="139.05000000000001" customHeight="1">
      <c r="A2" s="12"/>
    </row>
    <row r="3" spans="1:97" ht="23.25">
      <c r="A3" s="156" t="s">
        <v>18</v>
      </c>
      <c r="B3" s="157" t="s">
        <v>70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58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7" t="s">
        <v>1</v>
      </c>
      <c r="B7" s="148">
        <v>1</v>
      </c>
      <c r="C7" s="148">
        <f>B7+1</f>
        <v>2</v>
      </c>
      <c r="D7" s="148">
        <f t="shared" ref="D7:AY7" si="0">C7+1</f>
        <v>3</v>
      </c>
      <c r="E7" s="148">
        <f t="shared" si="0"/>
        <v>4</v>
      </c>
      <c r="F7" s="148">
        <f t="shared" si="0"/>
        <v>5</v>
      </c>
      <c r="G7" s="148">
        <f t="shared" si="0"/>
        <v>6</v>
      </c>
      <c r="H7" s="148">
        <f t="shared" si="0"/>
        <v>7</v>
      </c>
      <c r="I7" s="148">
        <f t="shared" si="0"/>
        <v>8</v>
      </c>
      <c r="J7" s="148">
        <f t="shared" si="0"/>
        <v>9</v>
      </c>
      <c r="K7" s="148">
        <f t="shared" si="0"/>
        <v>10</v>
      </c>
      <c r="L7" s="148">
        <f t="shared" si="0"/>
        <v>11</v>
      </c>
      <c r="M7" s="148">
        <f t="shared" si="0"/>
        <v>12</v>
      </c>
      <c r="N7" s="148">
        <f t="shared" si="0"/>
        <v>13</v>
      </c>
      <c r="O7" s="148">
        <f t="shared" si="0"/>
        <v>14</v>
      </c>
      <c r="P7" s="148">
        <f t="shared" si="0"/>
        <v>15</v>
      </c>
      <c r="Q7" s="148">
        <f t="shared" si="0"/>
        <v>16</v>
      </c>
      <c r="R7" s="148">
        <f t="shared" si="0"/>
        <v>17</v>
      </c>
      <c r="S7" s="148">
        <f t="shared" si="0"/>
        <v>18</v>
      </c>
      <c r="T7" s="148">
        <f t="shared" si="0"/>
        <v>19</v>
      </c>
      <c r="U7" s="149">
        <f t="shared" si="0"/>
        <v>20</v>
      </c>
      <c r="V7" s="149">
        <f t="shared" si="0"/>
        <v>21</v>
      </c>
      <c r="W7" s="149">
        <f t="shared" si="0"/>
        <v>22</v>
      </c>
      <c r="X7" s="149">
        <f t="shared" si="0"/>
        <v>23</v>
      </c>
      <c r="Y7" s="149">
        <f t="shared" si="0"/>
        <v>24</v>
      </c>
      <c r="Z7" s="149">
        <f t="shared" si="0"/>
        <v>25</v>
      </c>
      <c r="AA7" s="149">
        <f t="shared" si="0"/>
        <v>26</v>
      </c>
      <c r="AB7" s="149">
        <f t="shared" si="0"/>
        <v>27</v>
      </c>
      <c r="AC7" s="149">
        <f t="shared" si="0"/>
        <v>28</v>
      </c>
      <c r="AD7" s="149">
        <f t="shared" si="0"/>
        <v>29</v>
      </c>
      <c r="AE7" s="149">
        <f t="shared" si="0"/>
        <v>30</v>
      </c>
      <c r="AF7" s="149">
        <f t="shared" si="0"/>
        <v>31</v>
      </c>
      <c r="AG7" s="149">
        <f t="shared" si="0"/>
        <v>32</v>
      </c>
      <c r="AH7" s="149">
        <f t="shared" si="0"/>
        <v>33</v>
      </c>
      <c r="AI7" s="149">
        <f t="shared" si="0"/>
        <v>34</v>
      </c>
      <c r="AJ7" s="149">
        <f t="shared" si="0"/>
        <v>35</v>
      </c>
      <c r="AK7" s="149">
        <f t="shared" si="0"/>
        <v>36</v>
      </c>
      <c r="AL7" s="149">
        <f t="shared" si="0"/>
        <v>37</v>
      </c>
      <c r="AM7" s="149">
        <f t="shared" si="0"/>
        <v>38</v>
      </c>
      <c r="AN7" s="149">
        <f t="shared" si="0"/>
        <v>39</v>
      </c>
      <c r="AO7" s="149">
        <f t="shared" si="0"/>
        <v>40</v>
      </c>
      <c r="AP7" s="149">
        <f t="shared" si="0"/>
        <v>41</v>
      </c>
      <c r="AQ7" s="149">
        <f t="shared" si="0"/>
        <v>42</v>
      </c>
      <c r="AR7" s="149">
        <f t="shared" si="0"/>
        <v>43</v>
      </c>
      <c r="AS7" s="149">
        <f t="shared" si="0"/>
        <v>44</v>
      </c>
      <c r="AT7" s="149">
        <f t="shared" si="0"/>
        <v>45</v>
      </c>
      <c r="AU7" s="149">
        <f t="shared" si="0"/>
        <v>46</v>
      </c>
      <c r="AV7" s="149">
        <f t="shared" si="0"/>
        <v>47</v>
      </c>
      <c r="AW7" s="149">
        <f t="shared" si="0"/>
        <v>48</v>
      </c>
      <c r="AX7" s="149">
        <f t="shared" si="0"/>
        <v>49</v>
      </c>
      <c r="AY7" s="149">
        <f t="shared" si="0"/>
        <v>50</v>
      </c>
    </row>
    <row r="8" spans="1:97" ht="17.649999999999999">
      <c r="A8" s="2" t="s">
        <v>3</v>
      </c>
      <c r="B8" s="153">
        <f xml:space="preserve"> IF(B7=1,78,IF(MOD(B7,4)=0,1,0)) - SUM(B193:B198)</f>
        <v>3</v>
      </c>
      <c r="C8" s="153">
        <f xml:space="preserve"> IF(C7=1,78,IF(MOD(C7,4)=0,1,0)) - SUM(C193:C198)</f>
        <v>0</v>
      </c>
      <c r="D8" s="153">
        <f xml:space="preserve"> IF(D7=1,78,IF(MOD(D7,4)=0,1,0)) - SUM(D193:D198)</f>
        <v>0</v>
      </c>
      <c r="E8" s="153">
        <f xml:space="preserve"> IF(E7=1,78,IF(MOD(E7,4)=0,1,0)) - SUM(E193:E198)</f>
        <v>1</v>
      </c>
      <c r="F8" s="153">
        <f xml:space="preserve"> IF(F7=1,78,IF(MOD(F7,4)=0,1,0)) - SUM(F193:F198)</f>
        <v>0</v>
      </c>
      <c r="G8" s="153">
        <f xml:space="preserve"> IF(G7=1,78,IF(MOD(G7,4)=0,1,0)) - SUM(G193:G198)</f>
        <v>0</v>
      </c>
      <c r="H8" s="153">
        <f xml:space="preserve"> IF(H7=1,78,IF(MOD(H7,4)=0,1,0)) - SUM(H193:H198)</f>
        <v>0</v>
      </c>
      <c r="I8" s="153">
        <f xml:space="preserve"> IF(I7=1,78,IF(MOD(I7,4)=0,1,0)) - SUM(I193:I198)</f>
        <v>1</v>
      </c>
      <c r="J8" s="153">
        <f xml:space="preserve"> IF(J7=1,78,IF(MOD(J7,4)=0,1,0)) - SUM(J193:J198)</f>
        <v>0</v>
      </c>
      <c r="K8" s="152">
        <f xml:space="preserve"> IF(K7=1,78,IF(MOD(K7,4)=0,1,0)) - SUM(K193:K198)</f>
        <v>0</v>
      </c>
      <c r="L8" s="153">
        <f xml:space="preserve"> IF(L7=1,78,IF(MOD(L7,4)=0,1,0)) - SUM(L193:L198)</f>
        <v>0</v>
      </c>
      <c r="M8" s="153">
        <f xml:space="preserve"> IF(M7=1,78,IF(MOD(M7,4)=0,1,0)) - SUM(M193:M198)</f>
        <v>1</v>
      </c>
      <c r="N8" s="153">
        <f xml:space="preserve"> IF(N7=1,78,IF(MOD(N7,4)=0,1,0)) - SUM(N193:N198)</f>
        <v>0</v>
      </c>
      <c r="O8" s="153">
        <f xml:space="preserve"> IF(O7=1,78,IF(MOD(O7,4)=0,1,0)) - SUM(O193:O198)</f>
        <v>0</v>
      </c>
      <c r="P8" s="153">
        <f xml:space="preserve"> IF(P7=1,78,IF(MOD(P7,4)=0,1,0)) - SUM(P193:P198)</f>
        <v>0</v>
      </c>
      <c r="Q8" s="153">
        <f xml:space="preserve"> IF(Q7=1,78,IF(MOD(Q7,4)=0,1,0)) - SUM(Q193:Q198)</f>
        <v>1</v>
      </c>
      <c r="R8" s="153">
        <f xml:space="preserve"> IF(R7=1,78,IF(MOD(R7,4)=0,1,0)) - SUM(R193:R198)</f>
        <v>0</v>
      </c>
      <c r="S8" s="153">
        <f xml:space="preserve"> IF(S7=1,78,IF(MOD(S7,4)=0,1,0)) - SUM(S193:S198)</f>
        <v>0</v>
      </c>
      <c r="T8" s="153">
        <f xml:space="preserve"> IF(T7=1,78,IF(MOD(T7,4)=0,1,0)) - SUM(T193:T198)</f>
        <v>0</v>
      </c>
      <c r="U8" s="125">
        <f xml:space="preserve"> IF(U7=1,78,IF(MOD(U7,4)=0,1,0)) - SUM(U193:U198)</f>
        <v>1</v>
      </c>
      <c r="V8" s="125">
        <f t="shared" ref="V8:AY8" si="1" xml:space="preserve"> IF(V7=1,78,IF(MOD(V7,4)=0,1,0)) - SUM(V193:V198)</f>
        <v>0</v>
      </c>
      <c r="W8" s="125">
        <f t="shared" si="1"/>
        <v>0</v>
      </c>
      <c r="X8" s="125">
        <f t="shared" si="1"/>
        <v>0</v>
      </c>
      <c r="Y8" s="125">
        <f t="shared" si="1"/>
        <v>1</v>
      </c>
      <c r="Z8" s="125">
        <f t="shared" si="1"/>
        <v>0</v>
      </c>
      <c r="AA8" s="125">
        <f t="shared" si="1"/>
        <v>0</v>
      </c>
      <c r="AB8" s="125">
        <f t="shared" si="1"/>
        <v>0</v>
      </c>
      <c r="AC8" s="125">
        <f t="shared" si="1"/>
        <v>1</v>
      </c>
      <c r="AD8" s="125">
        <f t="shared" si="1"/>
        <v>0</v>
      </c>
      <c r="AE8" s="125">
        <f t="shared" si="1"/>
        <v>0</v>
      </c>
      <c r="AF8" s="125">
        <f t="shared" si="1"/>
        <v>0</v>
      </c>
      <c r="AG8" s="125">
        <f t="shared" si="1"/>
        <v>1</v>
      </c>
      <c r="AH8" s="125">
        <f t="shared" si="1"/>
        <v>0</v>
      </c>
      <c r="AI8" s="125">
        <f t="shared" si="1"/>
        <v>0</v>
      </c>
      <c r="AJ8" s="125">
        <f t="shared" si="1"/>
        <v>0</v>
      </c>
      <c r="AK8" s="125">
        <f t="shared" si="1"/>
        <v>1</v>
      </c>
      <c r="AL8" s="125">
        <f t="shared" si="1"/>
        <v>0</v>
      </c>
      <c r="AM8" s="125">
        <f t="shared" si="1"/>
        <v>0</v>
      </c>
      <c r="AN8" s="125">
        <f t="shared" si="1"/>
        <v>0</v>
      </c>
      <c r="AO8" s="125">
        <f t="shared" si="1"/>
        <v>1</v>
      </c>
      <c r="AP8" s="125">
        <f t="shared" si="1"/>
        <v>0</v>
      </c>
      <c r="AQ8" s="125">
        <f t="shared" si="1"/>
        <v>0</v>
      </c>
      <c r="AR8" s="125">
        <f t="shared" si="1"/>
        <v>0</v>
      </c>
      <c r="AS8" s="125">
        <f t="shared" si="1"/>
        <v>1</v>
      </c>
      <c r="AT8" s="125">
        <f t="shared" si="1"/>
        <v>0</v>
      </c>
      <c r="AU8" s="125">
        <f t="shared" si="1"/>
        <v>0</v>
      </c>
      <c r="AV8" s="125">
        <f t="shared" si="1"/>
        <v>0</v>
      </c>
      <c r="AW8" s="125">
        <f t="shared" si="1"/>
        <v>1</v>
      </c>
      <c r="AX8" s="125">
        <f t="shared" si="1"/>
        <v>0</v>
      </c>
      <c r="AY8" s="125">
        <f t="shared" si="1"/>
        <v>0</v>
      </c>
    </row>
    <row r="9" spans="1:97" s="98" customFormat="1" ht="15" customHeight="1">
      <c r="A9" s="87" t="s">
        <v>2</v>
      </c>
      <c r="B9" s="87">
        <v>10</v>
      </c>
      <c r="C9" s="87">
        <v>10</v>
      </c>
      <c r="D9" s="87">
        <v>10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87">
        <v>10</v>
      </c>
      <c r="P9" s="87">
        <v>10</v>
      </c>
      <c r="Q9" s="87">
        <v>10</v>
      </c>
      <c r="R9" s="87">
        <v>10</v>
      </c>
      <c r="S9" s="87">
        <v>10</v>
      </c>
      <c r="T9" s="87">
        <v>10</v>
      </c>
      <c r="U9" s="87">
        <v>10</v>
      </c>
      <c r="V9" s="87">
        <v>10</v>
      </c>
      <c r="W9" s="87">
        <v>10</v>
      </c>
      <c r="X9" s="87">
        <v>10</v>
      </c>
      <c r="Y9" s="87">
        <v>10</v>
      </c>
      <c r="Z9" s="87">
        <v>10</v>
      </c>
      <c r="AA9" s="87">
        <v>10</v>
      </c>
      <c r="AB9" s="87">
        <v>10</v>
      </c>
      <c r="AC9" s="87">
        <v>10</v>
      </c>
      <c r="AD9" s="87">
        <v>10</v>
      </c>
      <c r="AE9" s="87">
        <v>10</v>
      </c>
      <c r="AF9" s="87">
        <v>10</v>
      </c>
      <c r="AG9" s="87">
        <v>10</v>
      </c>
      <c r="AH9" s="87">
        <v>10</v>
      </c>
      <c r="AI9" s="87">
        <v>10</v>
      </c>
      <c r="AJ9" s="87">
        <v>10</v>
      </c>
      <c r="AK9" s="87">
        <v>10</v>
      </c>
      <c r="AL9" s="87">
        <v>10</v>
      </c>
      <c r="AM9" s="87">
        <v>10</v>
      </c>
      <c r="AN9" s="87">
        <v>10</v>
      </c>
      <c r="AO9" s="87">
        <v>10</v>
      </c>
      <c r="AP9" s="87">
        <v>10</v>
      </c>
      <c r="AQ9" s="87">
        <v>10</v>
      </c>
      <c r="AR9" s="87">
        <v>10</v>
      </c>
      <c r="AS9" s="87">
        <v>10</v>
      </c>
      <c r="AT9" s="87">
        <v>10</v>
      </c>
      <c r="AU9" s="87">
        <v>10</v>
      </c>
      <c r="AV9" s="87">
        <v>10</v>
      </c>
      <c r="AW9" s="87">
        <v>10</v>
      </c>
      <c r="AX9" s="87">
        <v>10</v>
      </c>
      <c r="AY9" s="87">
        <v>10</v>
      </c>
    </row>
    <row r="10" spans="1:97" s="3" customFormat="1">
      <c r="A10" s="63" t="s">
        <v>4</v>
      </c>
      <c r="B10" s="23">
        <v>15</v>
      </c>
      <c r="C10" s="23">
        <v>15</v>
      </c>
      <c r="D10" s="23">
        <v>15</v>
      </c>
      <c r="E10" s="23">
        <v>15</v>
      </c>
      <c r="F10" s="23">
        <v>15</v>
      </c>
      <c r="G10" s="23">
        <v>15</v>
      </c>
      <c r="H10" s="23">
        <v>15</v>
      </c>
      <c r="I10" s="23">
        <v>15</v>
      </c>
      <c r="J10" s="23">
        <v>15</v>
      </c>
      <c r="K10" s="23">
        <v>15</v>
      </c>
      <c r="L10" s="23">
        <v>15</v>
      </c>
      <c r="M10" s="23">
        <v>15</v>
      </c>
      <c r="N10" s="23">
        <v>15</v>
      </c>
      <c r="O10" s="23">
        <v>15</v>
      </c>
      <c r="P10" s="23">
        <v>15</v>
      </c>
      <c r="Q10" s="23">
        <v>15</v>
      </c>
      <c r="R10" s="23">
        <v>15</v>
      </c>
      <c r="S10" s="23">
        <v>15</v>
      </c>
      <c r="T10" s="23">
        <v>15</v>
      </c>
      <c r="U10" s="23">
        <v>15</v>
      </c>
      <c r="V10" s="23">
        <v>15</v>
      </c>
      <c r="W10" s="23">
        <v>15</v>
      </c>
      <c r="X10" s="23">
        <v>15</v>
      </c>
      <c r="Y10" s="23">
        <v>15</v>
      </c>
      <c r="Z10" s="23">
        <v>15</v>
      </c>
      <c r="AA10" s="23">
        <v>15</v>
      </c>
      <c r="AB10" s="23">
        <v>15</v>
      </c>
      <c r="AC10" s="23">
        <v>15</v>
      </c>
      <c r="AD10" s="23">
        <v>15</v>
      </c>
      <c r="AE10" s="23">
        <v>15</v>
      </c>
      <c r="AF10" s="23">
        <v>15</v>
      </c>
      <c r="AG10" s="23">
        <v>15</v>
      </c>
      <c r="AH10" s="23">
        <v>15</v>
      </c>
      <c r="AI10" s="23">
        <v>15</v>
      </c>
      <c r="AJ10" s="23">
        <v>15</v>
      </c>
      <c r="AK10" s="23">
        <v>15</v>
      </c>
      <c r="AL10" s="23">
        <v>15</v>
      </c>
      <c r="AM10" s="23">
        <v>15</v>
      </c>
      <c r="AN10" s="23">
        <v>15</v>
      </c>
      <c r="AO10" s="23">
        <v>15</v>
      </c>
      <c r="AP10" s="23">
        <v>15</v>
      </c>
      <c r="AQ10" s="23">
        <v>15</v>
      </c>
      <c r="AR10" s="23">
        <v>15</v>
      </c>
      <c r="AS10" s="23">
        <v>15</v>
      </c>
      <c r="AT10" s="23">
        <v>15</v>
      </c>
      <c r="AU10" s="23">
        <v>15</v>
      </c>
      <c r="AV10" s="23">
        <v>15</v>
      </c>
      <c r="AW10" s="23">
        <v>15</v>
      </c>
      <c r="AX10" s="23">
        <v>15</v>
      </c>
      <c r="AY10" s="23">
        <v>15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3">
        <v>14</v>
      </c>
      <c r="W11" s="23">
        <v>14</v>
      </c>
      <c r="X11" s="23">
        <v>14</v>
      </c>
      <c r="Y11" s="23">
        <v>14</v>
      </c>
      <c r="Z11" s="23">
        <v>14</v>
      </c>
      <c r="AA11" s="23">
        <v>14</v>
      </c>
      <c r="AB11" s="23">
        <v>14</v>
      </c>
      <c r="AC11" s="23">
        <v>14</v>
      </c>
      <c r="AD11" s="23">
        <v>14</v>
      </c>
      <c r="AE11" s="23">
        <v>14</v>
      </c>
      <c r="AF11" s="23">
        <v>14</v>
      </c>
      <c r="AG11" s="23">
        <v>14</v>
      </c>
      <c r="AH11" s="23">
        <v>14</v>
      </c>
      <c r="AI11" s="23">
        <v>14</v>
      </c>
      <c r="AJ11" s="23">
        <v>14</v>
      </c>
      <c r="AK11" s="23">
        <v>14</v>
      </c>
      <c r="AL11" s="23">
        <v>14</v>
      </c>
      <c r="AM11" s="23">
        <v>14</v>
      </c>
      <c r="AN11" s="23">
        <v>14</v>
      </c>
      <c r="AO11" s="23">
        <v>14</v>
      </c>
      <c r="AP11" s="23">
        <v>14</v>
      </c>
      <c r="AQ11" s="23">
        <v>14</v>
      </c>
      <c r="AR11" s="23">
        <v>14</v>
      </c>
      <c r="AS11" s="23">
        <v>14</v>
      </c>
      <c r="AT11" s="23">
        <v>14</v>
      </c>
      <c r="AU11" s="23">
        <v>14</v>
      </c>
      <c r="AV11" s="23">
        <v>14</v>
      </c>
      <c r="AW11" s="23">
        <v>14</v>
      </c>
      <c r="AX11" s="23">
        <v>14</v>
      </c>
      <c r="AY11" s="23">
        <v>14</v>
      </c>
    </row>
    <row r="12" spans="1:97">
      <c r="A12" s="63" t="s">
        <v>6</v>
      </c>
      <c r="B12" s="23">
        <v>16</v>
      </c>
      <c r="C12" s="23">
        <v>16</v>
      </c>
      <c r="D12" s="23">
        <v>16</v>
      </c>
      <c r="E12" s="23">
        <v>16</v>
      </c>
      <c r="F12" s="23">
        <v>16</v>
      </c>
      <c r="G12" s="23">
        <v>16</v>
      </c>
      <c r="H12" s="23">
        <v>16</v>
      </c>
      <c r="I12" s="23">
        <v>16</v>
      </c>
      <c r="J12" s="23">
        <v>16</v>
      </c>
      <c r="K12" s="23">
        <v>16</v>
      </c>
      <c r="L12" s="23">
        <v>16</v>
      </c>
      <c r="M12" s="23">
        <v>16</v>
      </c>
      <c r="N12" s="23">
        <v>16</v>
      </c>
      <c r="O12" s="23">
        <v>16</v>
      </c>
      <c r="P12" s="23">
        <v>16</v>
      </c>
      <c r="Q12" s="23">
        <v>16</v>
      </c>
      <c r="R12" s="23">
        <v>16</v>
      </c>
      <c r="S12" s="23">
        <v>16</v>
      </c>
      <c r="T12" s="23">
        <v>16</v>
      </c>
      <c r="U12" s="23">
        <v>16</v>
      </c>
      <c r="V12" s="23">
        <v>16</v>
      </c>
      <c r="W12" s="23">
        <v>16</v>
      </c>
      <c r="X12" s="23">
        <v>16</v>
      </c>
      <c r="Y12" s="23">
        <v>16</v>
      </c>
      <c r="Z12" s="23">
        <v>16</v>
      </c>
      <c r="AA12" s="23">
        <v>16</v>
      </c>
      <c r="AB12" s="23">
        <v>16</v>
      </c>
      <c r="AC12" s="23">
        <v>16</v>
      </c>
      <c r="AD12" s="23">
        <v>16</v>
      </c>
      <c r="AE12" s="23">
        <v>16</v>
      </c>
      <c r="AF12" s="23">
        <v>16</v>
      </c>
      <c r="AG12" s="23">
        <v>16</v>
      </c>
      <c r="AH12" s="23">
        <v>16</v>
      </c>
      <c r="AI12" s="23">
        <v>16</v>
      </c>
      <c r="AJ12" s="23">
        <v>16</v>
      </c>
      <c r="AK12" s="23">
        <v>16</v>
      </c>
      <c r="AL12" s="23">
        <v>16</v>
      </c>
      <c r="AM12" s="23">
        <v>16</v>
      </c>
      <c r="AN12" s="23">
        <v>16</v>
      </c>
      <c r="AO12" s="23">
        <v>16</v>
      </c>
      <c r="AP12" s="23">
        <v>16</v>
      </c>
      <c r="AQ12" s="23">
        <v>16</v>
      </c>
      <c r="AR12" s="23">
        <v>16</v>
      </c>
      <c r="AS12" s="23">
        <v>16</v>
      </c>
      <c r="AT12" s="23">
        <v>16</v>
      </c>
      <c r="AU12" s="23">
        <v>16</v>
      </c>
      <c r="AV12" s="23">
        <v>16</v>
      </c>
      <c r="AW12" s="23">
        <v>16</v>
      </c>
      <c r="AX12" s="23">
        <v>16</v>
      </c>
      <c r="AY12" s="23">
        <v>16</v>
      </c>
    </row>
    <row r="13" spans="1:97">
      <c r="A13" s="63" t="s">
        <v>7</v>
      </c>
      <c r="B13" s="23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3">
        <v>10</v>
      </c>
      <c r="K13" s="23">
        <v>10</v>
      </c>
      <c r="L13" s="23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3">
        <v>10</v>
      </c>
      <c r="W13" s="23">
        <v>10</v>
      </c>
      <c r="X13" s="23">
        <v>10</v>
      </c>
      <c r="Y13" s="23">
        <v>10</v>
      </c>
      <c r="Z13" s="23">
        <v>10</v>
      </c>
      <c r="AA13" s="23">
        <v>10</v>
      </c>
      <c r="AB13" s="23">
        <v>10</v>
      </c>
      <c r="AC13" s="23">
        <v>10</v>
      </c>
      <c r="AD13" s="23">
        <v>10</v>
      </c>
      <c r="AE13" s="23">
        <v>10</v>
      </c>
      <c r="AF13" s="23">
        <v>10</v>
      </c>
      <c r="AG13" s="23">
        <v>10</v>
      </c>
      <c r="AH13" s="23">
        <v>10</v>
      </c>
      <c r="AI13" s="23">
        <v>10</v>
      </c>
      <c r="AJ13" s="23">
        <v>10</v>
      </c>
      <c r="AK13" s="23">
        <v>10</v>
      </c>
      <c r="AL13" s="23">
        <v>10</v>
      </c>
      <c r="AM13" s="23">
        <v>10</v>
      </c>
      <c r="AN13" s="23">
        <v>10</v>
      </c>
      <c r="AO13" s="23">
        <v>10</v>
      </c>
      <c r="AP13" s="23">
        <v>10</v>
      </c>
      <c r="AQ13" s="23">
        <v>10</v>
      </c>
      <c r="AR13" s="23">
        <v>10</v>
      </c>
      <c r="AS13" s="23">
        <v>10</v>
      </c>
      <c r="AT13" s="23">
        <v>10</v>
      </c>
      <c r="AU13" s="23">
        <v>10</v>
      </c>
      <c r="AV13" s="23">
        <v>10</v>
      </c>
      <c r="AW13" s="23">
        <v>10</v>
      </c>
      <c r="AX13" s="23">
        <v>10</v>
      </c>
      <c r="AY13" s="23">
        <v>10</v>
      </c>
    </row>
    <row r="14" spans="1:97">
      <c r="A14" s="63" t="s">
        <v>8</v>
      </c>
      <c r="B14" s="23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3">
        <v>10</v>
      </c>
      <c r="K14" s="23">
        <v>10</v>
      </c>
      <c r="L14" s="23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3">
        <v>10</v>
      </c>
      <c r="W14" s="23">
        <v>10</v>
      </c>
      <c r="X14" s="23">
        <v>10</v>
      </c>
      <c r="Y14" s="23">
        <v>10</v>
      </c>
      <c r="Z14" s="23">
        <v>10</v>
      </c>
      <c r="AA14" s="23">
        <v>10</v>
      </c>
      <c r="AB14" s="23">
        <v>10</v>
      </c>
      <c r="AC14" s="23">
        <v>10</v>
      </c>
      <c r="AD14" s="23">
        <v>10</v>
      </c>
      <c r="AE14" s="23">
        <v>10</v>
      </c>
      <c r="AF14" s="23">
        <v>10</v>
      </c>
      <c r="AG14" s="23">
        <v>10</v>
      </c>
      <c r="AH14" s="23">
        <v>10</v>
      </c>
      <c r="AI14" s="23">
        <v>10</v>
      </c>
      <c r="AJ14" s="23">
        <v>10</v>
      </c>
      <c r="AK14" s="23">
        <v>10</v>
      </c>
      <c r="AL14" s="23">
        <v>10</v>
      </c>
      <c r="AM14" s="23">
        <v>10</v>
      </c>
      <c r="AN14" s="23">
        <v>10</v>
      </c>
      <c r="AO14" s="23">
        <v>10</v>
      </c>
      <c r="AP14" s="23">
        <v>10</v>
      </c>
      <c r="AQ14" s="23">
        <v>10</v>
      </c>
      <c r="AR14" s="23">
        <v>10</v>
      </c>
      <c r="AS14" s="23">
        <v>10</v>
      </c>
      <c r="AT14" s="23">
        <v>10</v>
      </c>
      <c r="AU14" s="23">
        <v>10</v>
      </c>
      <c r="AV14" s="23">
        <v>10</v>
      </c>
      <c r="AW14" s="23">
        <v>10</v>
      </c>
      <c r="AX14" s="23">
        <v>10</v>
      </c>
      <c r="AY14" s="23">
        <v>10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4">
        <f xml:space="preserve"> B224 - SUM(B200:B207)</f>
        <v>-2</v>
      </c>
      <c r="C15" s="124">
        <f xml:space="preserve"> C224 - SUM(C200:C207) + B15</f>
        <v>3</v>
      </c>
      <c r="D15" s="124">
        <f xml:space="preserve"> D224 - SUM(D200:D207) + C15</f>
        <v>8</v>
      </c>
      <c r="E15" s="124">
        <f xml:space="preserve"> E224 - SUM(E200:E207) + D15</f>
        <v>-11</v>
      </c>
      <c r="F15" s="124">
        <f xml:space="preserve"> F224 - SUM(F200:F207) + E15</f>
        <v>-12</v>
      </c>
      <c r="G15" s="124">
        <f xml:space="preserve"> G224 - SUM(G200:G207) + F15</f>
        <v>-12</v>
      </c>
      <c r="H15" s="124">
        <f xml:space="preserve"> H224 - SUM(H200:H207) + G15</f>
        <v>-12</v>
      </c>
      <c r="I15" s="124">
        <f xml:space="preserve"> I224 - SUM(I200:I207) + H15</f>
        <v>-12</v>
      </c>
      <c r="J15" s="124">
        <f xml:space="preserve"> J224 - SUM(J200:J207) + I15</f>
        <v>-12</v>
      </c>
      <c r="K15" s="152">
        <f xml:space="preserve"> K224 - SUM(K200:K207) + J15</f>
        <v>-12</v>
      </c>
      <c r="L15" s="124">
        <f xml:space="preserve"> L224 - SUM(L200:L207) + K15</f>
        <v>-14</v>
      </c>
      <c r="M15" s="124">
        <f xml:space="preserve"> M224 - SUM(M200:M207) + L15</f>
        <v>-14</v>
      </c>
      <c r="N15" s="124">
        <f xml:space="preserve"> N224 - SUM(N200:N207) + M15</f>
        <v>-14</v>
      </c>
      <c r="O15" s="124">
        <f xml:space="preserve"> O224 - SUM(O200:O207) + N15</f>
        <v>-9</v>
      </c>
      <c r="P15" s="124">
        <f xml:space="preserve"> P224 - SUM(P200:P207) + O15</f>
        <v>-4</v>
      </c>
      <c r="Q15" s="124">
        <f xml:space="preserve"> Q224 - SUM(Q200:Q207) + P15</f>
        <v>1</v>
      </c>
      <c r="R15" s="124">
        <f xml:space="preserve"> R224 - SUM(R200:R207) + Q15</f>
        <v>6</v>
      </c>
      <c r="S15" s="124">
        <f xml:space="preserve"> S224 - SUM(S200:S207) + R15</f>
        <v>11</v>
      </c>
      <c r="T15" s="124">
        <f xml:space="preserve"> T224 - SUM(T200:T207) + S15</f>
        <v>16</v>
      </c>
      <c r="U15" s="125">
        <f xml:space="preserve"> U224 - SUM(U200:U207) + T15</f>
        <v>21</v>
      </c>
      <c r="V15" s="125">
        <f t="shared" ref="V15:AY15" si="2" xml:space="preserve"> V224 - SUM(V200:V207) + U15</f>
        <v>26</v>
      </c>
      <c r="W15" s="125">
        <f t="shared" si="2"/>
        <v>31</v>
      </c>
      <c r="X15" s="125">
        <f t="shared" si="2"/>
        <v>36</v>
      </c>
      <c r="Y15" s="125">
        <f t="shared" si="2"/>
        <v>41</v>
      </c>
      <c r="Z15" s="125">
        <f t="shared" si="2"/>
        <v>46</v>
      </c>
      <c r="AA15" s="125">
        <f t="shared" si="2"/>
        <v>51</v>
      </c>
      <c r="AB15" s="125">
        <f t="shared" si="2"/>
        <v>56</v>
      </c>
      <c r="AC15" s="125">
        <f t="shared" si="2"/>
        <v>61</v>
      </c>
      <c r="AD15" s="125">
        <f t="shared" si="2"/>
        <v>66</v>
      </c>
      <c r="AE15" s="125">
        <f t="shared" si="2"/>
        <v>71</v>
      </c>
      <c r="AF15" s="125">
        <f t="shared" si="2"/>
        <v>76</v>
      </c>
      <c r="AG15" s="125">
        <f t="shared" si="2"/>
        <v>81</v>
      </c>
      <c r="AH15" s="125">
        <f t="shared" si="2"/>
        <v>86</v>
      </c>
      <c r="AI15" s="125">
        <f t="shared" si="2"/>
        <v>91</v>
      </c>
      <c r="AJ15" s="125">
        <f t="shared" si="2"/>
        <v>96</v>
      </c>
      <c r="AK15" s="125">
        <f t="shared" si="2"/>
        <v>101</v>
      </c>
      <c r="AL15" s="125">
        <f t="shared" si="2"/>
        <v>106</v>
      </c>
      <c r="AM15" s="125">
        <f t="shared" si="2"/>
        <v>111</v>
      </c>
      <c r="AN15" s="125">
        <f t="shared" si="2"/>
        <v>116</v>
      </c>
      <c r="AO15" s="125">
        <f t="shared" si="2"/>
        <v>121</v>
      </c>
      <c r="AP15" s="125">
        <f t="shared" si="2"/>
        <v>126</v>
      </c>
      <c r="AQ15" s="125">
        <f t="shared" si="2"/>
        <v>131</v>
      </c>
      <c r="AR15" s="125">
        <f t="shared" si="2"/>
        <v>136</v>
      </c>
      <c r="AS15" s="125">
        <f t="shared" si="2"/>
        <v>141</v>
      </c>
      <c r="AT15" s="125">
        <f t="shared" si="2"/>
        <v>146</v>
      </c>
      <c r="AU15" s="125">
        <f t="shared" si="2"/>
        <v>151</v>
      </c>
      <c r="AV15" s="125">
        <f t="shared" si="2"/>
        <v>156</v>
      </c>
      <c r="AW15" s="125">
        <f t="shared" si="2"/>
        <v>161</v>
      </c>
      <c r="AX15" s="125">
        <f t="shared" si="2"/>
        <v>166</v>
      </c>
      <c r="AY15" s="125">
        <f t="shared" si="2"/>
        <v>171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6</v>
      </c>
      <c r="C16" s="20">
        <v>6</v>
      </c>
      <c r="D16" s="20">
        <v>6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2</v>
      </c>
      <c r="C17" s="20">
        <v>2</v>
      </c>
      <c r="D17" s="20">
        <v>2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0</v>
      </c>
      <c r="C18" s="20">
        <v>0</v>
      </c>
      <c r="D18" s="20">
        <v>0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2</v>
      </c>
      <c r="C19" s="20">
        <v>2</v>
      </c>
      <c r="D19" s="20">
        <v>2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0</v>
      </c>
      <c r="C20" s="20">
        <v>0</v>
      </c>
      <c r="D20" s="20">
        <v>0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6</v>
      </c>
      <c r="C21" s="20">
        <v>6</v>
      </c>
      <c r="D21" s="20">
        <v>6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6</v>
      </c>
      <c r="C22" s="20">
        <v>6</v>
      </c>
      <c r="D22" s="20">
        <v>6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6">
        <f xml:space="preserve"> INDEX( Data!$B$78:$AY$85, MATCH( B36, Data!$A$78:$A$85, 0 ), MATCH( B39, Data!$B$77:$AY$77, 0 ) )</f>
        <v>1</v>
      </c>
      <c r="C24" s="126">
        <f xml:space="preserve"> INDEX( Data!$B$78:$AY$85, MATCH( C36, Data!$A$78:$A$85, 0 ), MATCH( C39, Data!$B$77:$AY$77, 0 ) )</f>
        <v>0</v>
      </c>
      <c r="D24" s="126">
        <f xml:space="preserve"> INDEX( Data!$B$78:$AY$85, MATCH( D36, Data!$A$78:$A$85, 0 ), MATCH( D39, Data!$B$77:$AY$77, 0 ) )</f>
        <v>1</v>
      </c>
      <c r="E24" s="126">
        <f xml:space="preserve"> INDEX( Data!$B$78:$AY$85, MATCH( E36, Data!$A$78:$A$85, 0 ), MATCH( E39, Data!$B$77:$AY$77, 0 ) )</f>
        <v>0</v>
      </c>
      <c r="F24" s="126">
        <f xml:space="preserve"> INDEX( Data!$B$78:$AY$85, MATCH( F36, Data!$A$78:$A$85, 0 ), MATCH( F39, Data!$B$77:$AY$77, 0 ) )</f>
        <v>1</v>
      </c>
      <c r="G24" s="126">
        <f xml:space="preserve"> INDEX( Data!$B$78:$AY$85, MATCH( G36, Data!$A$78:$A$85, 0 ), MATCH( G39, Data!$B$77:$AY$77, 0 ) )</f>
        <v>1</v>
      </c>
      <c r="H24" s="126">
        <f xml:space="preserve"> INDEX( Data!$B$78:$AY$85, MATCH( H36, Data!$A$78:$A$85, 0 ), MATCH( H39, Data!$B$77:$AY$77, 0 ) )</f>
        <v>0</v>
      </c>
      <c r="I24" s="126">
        <f xml:space="preserve"> INDEX( Data!$B$78:$AY$85, MATCH( I36, Data!$A$78:$A$85, 0 ), MATCH( I39, Data!$B$77:$AY$77, 0 ) )</f>
        <v>0</v>
      </c>
      <c r="J24" s="126">
        <f xml:space="preserve"> INDEX( Data!$B$78:$AY$85, MATCH( J36, Data!$A$78:$A$85, 0 ), MATCH( J39, Data!$B$77:$AY$77, 0 ) )</f>
        <v>1</v>
      </c>
      <c r="K24" s="126">
        <f xml:space="preserve"> INDEX( Data!$B$78:$AY$85, MATCH( K36, Data!$A$78:$A$85, 0 ), MATCH( K39, Data!$B$77:$AY$77, 0 ) )</f>
        <v>0</v>
      </c>
      <c r="L24" s="126">
        <f xml:space="preserve"> INDEX( Data!$B$78:$AY$85, MATCH( L36, Data!$A$78:$A$85, 0 ), MATCH( L39, Data!$B$77:$AY$77, 0 ) )</f>
        <v>1</v>
      </c>
      <c r="M24" s="126">
        <f xml:space="preserve"> INDEX( Data!$B$78:$AY$85, MATCH( M36, Data!$A$78:$A$85, 0 ), MATCH( M39, Data!$B$77:$AY$77, 0 ) )</f>
        <v>1</v>
      </c>
      <c r="N24" s="126">
        <f xml:space="preserve"> INDEX( Data!$B$78:$AY$85, MATCH( N36, Data!$A$78:$A$85, 0 ), MATCH( N39, Data!$B$77:$AY$77, 0 ) )</f>
        <v>0</v>
      </c>
      <c r="O24" s="126">
        <f xml:space="preserve"> INDEX( Data!$B$78:$AY$85, MATCH( O36, Data!$A$78:$A$85, 0 ), MATCH( O39, Data!$B$77:$AY$77, 0 ) )</f>
        <v>0</v>
      </c>
      <c r="P24" s="126">
        <f xml:space="preserve"> INDEX( Data!$B$78:$AY$85, MATCH( P36, Data!$A$78:$A$85, 0 ), MATCH( P39, Data!$B$77:$AY$77, 0 ) )</f>
        <v>1</v>
      </c>
      <c r="Q24" s="126">
        <f xml:space="preserve"> INDEX( Data!$B$78:$AY$85, MATCH( Q36, Data!$A$78:$A$85, 0 ), MATCH( Q39, Data!$B$77:$AY$77, 0 ) )</f>
        <v>0</v>
      </c>
      <c r="R24" s="126">
        <f xml:space="preserve"> INDEX( Data!$B$78:$AY$85, MATCH( R36, Data!$A$78:$A$85, 0 ), MATCH( R39, Data!$B$77:$AY$77, 0 ) )</f>
        <v>1</v>
      </c>
      <c r="S24" s="126">
        <f xml:space="preserve"> INDEX( Data!$B$78:$AY$85, MATCH( S36, Data!$A$78:$A$85, 0 ), MATCH( S39, Data!$B$77:$AY$77, 0 ) )</f>
        <v>1</v>
      </c>
      <c r="T24" s="126">
        <f xml:space="preserve"> INDEX( Data!$B$78:$AY$85, MATCH( T36, Data!$A$78:$A$85, 0 ), MATCH( T39, Data!$B$77:$AY$77, 0 ) )</f>
        <v>0</v>
      </c>
      <c r="U24" s="126">
        <f xml:space="preserve"> INDEX( Data!$B$78:$AY$85, MATCH( U36, Data!$A$78:$A$85, 0 ), MATCH( U39, Data!$B$77:$AY$77, 0 ) )</f>
        <v>0</v>
      </c>
      <c r="V24" s="126">
        <f xml:space="preserve"> INDEX( Data!$B$78:$AY$85, MATCH( V36, Data!$A$78:$A$85, 0 ), MATCH( V39, Data!$B$77:$AY$77, 0 ) )</f>
        <v>1</v>
      </c>
      <c r="W24" s="126">
        <f xml:space="preserve"> INDEX( Data!$B$78:$AY$85, MATCH( W36, Data!$A$78:$A$85, 0 ), MATCH( W39, Data!$B$77:$AY$77, 0 ) )</f>
        <v>0</v>
      </c>
      <c r="X24" s="126">
        <f xml:space="preserve"> INDEX( Data!$B$78:$AY$85, MATCH( X36, Data!$A$78:$A$85, 0 ), MATCH( X39, Data!$B$77:$AY$77, 0 ) )</f>
        <v>1</v>
      </c>
      <c r="Y24" s="126">
        <f xml:space="preserve"> INDEX( Data!$B$78:$AY$85, MATCH( Y36, Data!$A$78:$A$85, 0 ), MATCH( Y39, Data!$B$77:$AY$77, 0 ) )</f>
        <v>1</v>
      </c>
      <c r="Z24" s="126">
        <f xml:space="preserve"> INDEX( Data!$B$78:$AY$85, MATCH( Z36, Data!$A$78:$A$85, 0 ), MATCH( Z39, Data!$B$77:$AY$77, 0 ) )</f>
        <v>0</v>
      </c>
      <c r="AA24" s="126">
        <f xml:space="preserve"> INDEX( Data!$B$78:$AY$85, MATCH( AA36, Data!$A$78:$A$85, 0 ), MATCH( AA39, Data!$B$77:$AY$77, 0 ) )</f>
        <v>0</v>
      </c>
      <c r="AB24" s="126">
        <f xml:space="preserve"> INDEX( Data!$B$78:$AY$85, MATCH( AB36, Data!$A$78:$A$85, 0 ), MATCH( AB39, Data!$B$77:$AY$77, 0 ) )</f>
        <v>1</v>
      </c>
      <c r="AC24" s="126">
        <f xml:space="preserve"> INDEX( Data!$B$78:$AY$85, MATCH( AC36, Data!$A$78:$A$85, 0 ), MATCH( AC39, Data!$B$77:$AY$77, 0 ) )</f>
        <v>0</v>
      </c>
      <c r="AD24" s="126">
        <f xml:space="preserve"> INDEX( Data!$B$78:$AY$85, MATCH( AD36, Data!$A$78:$A$85, 0 ), MATCH( AD39, Data!$B$77:$AY$77, 0 ) )</f>
        <v>1</v>
      </c>
      <c r="AE24" s="126">
        <f xml:space="preserve"> INDEX( Data!$B$78:$AY$85, MATCH( AE36, Data!$A$78:$A$85, 0 ), MATCH( AE39, Data!$B$77:$AY$77, 0 ) )</f>
        <v>1</v>
      </c>
      <c r="AF24" s="126">
        <f xml:space="preserve"> INDEX( Data!$B$78:$AY$85, MATCH( AF36, Data!$A$78:$A$85, 0 ), MATCH( AF39, Data!$B$77:$AY$77, 0 ) )</f>
        <v>0</v>
      </c>
      <c r="AG24" s="126">
        <f xml:space="preserve"> INDEX( Data!$B$78:$AY$85, MATCH( AG36, Data!$A$78:$A$85, 0 ), MATCH( AG39, Data!$B$77:$AY$77, 0 ) )</f>
        <v>0</v>
      </c>
      <c r="AH24" s="126">
        <f xml:space="preserve"> INDEX( Data!$B$78:$AY$85, MATCH( AH36, Data!$A$78:$A$85, 0 ), MATCH( AH39, Data!$B$77:$AY$77, 0 ) )</f>
        <v>1</v>
      </c>
      <c r="AI24" s="126">
        <f xml:space="preserve"> INDEX( Data!$B$78:$AY$85, MATCH( AI36, Data!$A$78:$A$85, 0 ), MATCH( AI39, Data!$B$77:$AY$77, 0 ) )</f>
        <v>0</v>
      </c>
      <c r="AJ24" s="126">
        <f xml:space="preserve"> INDEX( Data!$B$78:$AY$85, MATCH( AJ36, Data!$A$78:$A$85, 0 ), MATCH( AJ39, Data!$B$77:$AY$77, 0 ) )</f>
        <v>1</v>
      </c>
      <c r="AK24" s="126">
        <f xml:space="preserve"> INDEX( Data!$B$78:$AY$85, MATCH( AK36, Data!$A$78:$A$85, 0 ), MATCH( AK39, Data!$B$77:$AY$77, 0 ) )</f>
        <v>1</v>
      </c>
      <c r="AL24" s="126">
        <f xml:space="preserve"> INDEX( Data!$B$78:$AY$85, MATCH( AL36, Data!$A$78:$A$85, 0 ), MATCH( AL39, Data!$B$77:$AY$77, 0 ) )</f>
        <v>0</v>
      </c>
      <c r="AM24" s="126">
        <f xml:space="preserve"> INDEX( Data!$B$78:$AY$85, MATCH( AM36, Data!$A$78:$A$85, 0 ), MATCH( AM39, Data!$B$77:$AY$77, 0 ) )</f>
        <v>0</v>
      </c>
      <c r="AN24" s="126">
        <f xml:space="preserve"> INDEX( Data!$B$78:$AY$85, MATCH( AN36, Data!$A$78:$A$85, 0 ), MATCH( AN39, Data!$B$77:$AY$77, 0 ) )</f>
        <v>1</v>
      </c>
      <c r="AO24" s="126">
        <f xml:space="preserve"> INDEX( Data!$B$78:$AY$85, MATCH( AO36, Data!$A$78:$A$85, 0 ), MATCH( AO39, Data!$B$77:$AY$77, 0 ) )</f>
        <v>0</v>
      </c>
      <c r="AP24" s="126">
        <f xml:space="preserve"> INDEX( Data!$B$78:$AY$85, MATCH( AP36, Data!$A$78:$A$85, 0 ), MATCH( AP39, Data!$B$77:$AY$77, 0 ) )</f>
        <v>1</v>
      </c>
      <c r="AQ24" s="126">
        <f xml:space="preserve"> INDEX( Data!$B$78:$AY$85, MATCH( AQ36, Data!$A$78:$A$85, 0 ), MATCH( AQ39, Data!$B$77:$AY$77, 0 ) )</f>
        <v>1</v>
      </c>
      <c r="AR24" s="126">
        <f xml:space="preserve"> INDEX( Data!$B$78:$AY$85, MATCH( AR36, Data!$A$78:$A$85, 0 ), MATCH( AR39, Data!$B$77:$AY$77, 0 ) )</f>
        <v>0</v>
      </c>
      <c r="AS24" s="126">
        <f xml:space="preserve"> INDEX( Data!$B$78:$AY$85, MATCH( AS36, Data!$A$78:$A$85, 0 ), MATCH( AS39, Data!$B$77:$AY$77, 0 ) )</f>
        <v>0</v>
      </c>
      <c r="AT24" s="126">
        <f xml:space="preserve"> INDEX( Data!$B$78:$AY$85, MATCH( AT36, Data!$A$78:$A$85, 0 ), MATCH( AT39, Data!$B$77:$AY$77, 0 ) )</f>
        <v>1</v>
      </c>
      <c r="AU24" s="126">
        <f xml:space="preserve"> INDEX( Data!$B$78:$AY$85, MATCH( AU36, Data!$A$78:$A$85, 0 ), MATCH( AU39, Data!$B$77:$AY$77, 0 ) )</f>
        <v>0</v>
      </c>
      <c r="AV24" s="126">
        <f xml:space="preserve"> INDEX( Data!$B$78:$AY$85, MATCH( AV36, Data!$A$78:$A$85, 0 ), MATCH( AV39, Data!$B$77:$AY$77, 0 ) )</f>
        <v>1</v>
      </c>
      <c r="AW24" s="126">
        <f xml:space="preserve"> INDEX( Data!$B$78:$AY$85, MATCH( AW36, Data!$A$78:$A$85, 0 ), MATCH( AW39, Data!$B$77:$AY$77, 0 ) )</f>
        <v>1</v>
      </c>
      <c r="AX24" s="126">
        <f xml:space="preserve"> INDEX( Data!$B$78:$AY$85, MATCH( AX36, Data!$A$78:$A$85, 0 ), MATCH( AX39, Data!$B$77:$AY$77, 0 ) )</f>
        <v>0</v>
      </c>
      <c r="AY24" s="126">
        <f xml:space="preserve"> INDEX( Data!$B$78:$AY$85, MATCH( AY36, Data!$A$78:$A$85, 0 ), MATCH( AY39, Data!$B$77:$AY$77,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8" t="s">
        <v>11</v>
      </c>
      <c r="C25" s="68"/>
      <c r="D25" s="16" t="s">
        <v>14</v>
      </c>
      <c r="E25" s="68"/>
      <c r="F25" s="68"/>
      <c r="G25" s="16" t="s">
        <v>127</v>
      </c>
      <c r="H25" s="16" t="s">
        <v>128</v>
      </c>
      <c r="I25" s="68"/>
      <c r="J25" s="16" t="s">
        <v>129</v>
      </c>
      <c r="K25" s="68"/>
      <c r="L25" s="68"/>
      <c r="M25" s="16" t="s">
        <v>130</v>
      </c>
      <c r="N25" s="16" t="s">
        <v>131</v>
      </c>
      <c r="O25" s="6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6">
        <f xml:space="preserve"> IF(B7=1, 0, INDEX( Data!$B$92:$AY$99, MATCH( B36, Data!$A$92:$A$99, 0 ), MATCH( B39, Data!$B$91:$AY$91, 0 ) ))</f>
        <v>0</v>
      </c>
      <c r="C26" s="126">
        <f xml:space="preserve"> IF(C7=1, 0, INDEX( Data!$B$92:$AY$99, MATCH( C36, Data!$A$92:$A$99, 0 ), MATCH( C39, Data!$B$91:$AY$91, 0 ) ))</f>
        <v>0</v>
      </c>
      <c r="D26" s="126">
        <f xml:space="preserve"> IF(D7=1, 0, INDEX( Data!$B$92:$AY$99, MATCH( D36, Data!$A$92:$A$99, 0 ), MATCH( D39, Data!$B$91:$AY$91, 0 ) ))</f>
        <v>0</v>
      </c>
      <c r="E26" s="126">
        <f xml:space="preserve"> IF(E7=1, 0, INDEX( Data!$B$92:$AY$99, MATCH( E36, Data!$A$92:$A$99, 0 ), MATCH( E39, Data!$B$91:$AY$91, 0 ) ))</f>
        <v>0</v>
      </c>
      <c r="F26" s="126">
        <f xml:space="preserve"> IF(F7=1, 0, INDEX( Data!$B$92:$AY$99, MATCH( F36, Data!$A$92:$A$99, 0 ), MATCH( F39, Data!$B$91:$AY$91, 0 ) ))</f>
        <v>0</v>
      </c>
      <c r="G26" s="126">
        <f xml:space="preserve"> IF(G7=1, 0, INDEX( Data!$B$92:$AY$99, MATCH( G36, Data!$A$92:$A$99, 0 ), MATCH( G39, Data!$B$91:$AY$91, 0 ) ))</f>
        <v>0</v>
      </c>
      <c r="H26" s="126">
        <f xml:space="preserve"> IF(H7=1, 0, INDEX( Data!$B$92:$AY$99, MATCH( H36, Data!$A$92:$A$99, 0 ), MATCH( H39, Data!$B$91:$AY$91, 0 ) ))</f>
        <v>0</v>
      </c>
      <c r="I26" s="126">
        <f xml:space="preserve"> IF(I7=1, 0, INDEX( Data!$B$92:$AY$99, MATCH( I36, Data!$A$92:$A$99, 0 ), MATCH( I39, Data!$B$91:$AY$91, 0 ) ))</f>
        <v>0</v>
      </c>
      <c r="J26" s="126">
        <f xml:space="preserve"> IF(J7=1, 0, INDEX( Data!$B$92:$AY$99, MATCH( J36, Data!$A$92:$A$99, 0 ), MATCH( J39, Data!$B$91:$AY$91, 0 ) ))</f>
        <v>0</v>
      </c>
      <c r="K26" s="126">
        <f xml:space="preserve"> IF(K7=1, 0, INDEX( Data!$B$92:$AY$99, MATCH( K36, Data!$A$92:$A$99, 0 ), MATCH( K39, Data!$B$91:$AY$91, 0 ) ))</f>
        <v>0</v>
      </c>
      <c r="L26" s="126">
        <f xml:space="preserve"> IF(L7=1, 0, INDEX( Data!$B$92:$AY$99, MATCH( L36, Data!$A$92:$A$99, 0 ), MATCH( L39, Data!$B$91:$AY$91, 0 ) ))</f>
        <v>0</v>
      </c>
      <c r="M26" s="126">
        <f xml:space="preserve"> IF(M7=1, 0, INDEX( Data!$B$92:$AY$99, MATCH( M36, Data!$A$92:$A$99, 0 ), MATCH( M39, Data!$B$91:$AY$91, 0 ) ))</f>
        <v>0</v>
      </c>
      <c r="N26" s="126">
        <f xml:space="preserve"> IF(N7=1, 0, INDEX( Data!$B$92:$AY$99, MATCH( N36, Data!$A$92:$A$99, 0 ), MATCH( N39, Data!$B$91:$AY$91, 0 ) ))</f>
        <v>0</v>
      </c>
      <c r="O26" s="126">
        <f xml:space="preserve"> IF(O7=1, 0, INDEX( Data!$B$92:$AY$99, MATCH( O36, Data!$A$92:$A$99, 0 ), MATCH( O39, Data!$B$91:$AY$91, 0 ) ))</f>
        <v>0</v>
      </c>
      <c r="P26" s="126">
        <f xml:space="preserve"> IF(P7=1, 0, INDEX( Data!$B$92:$AY$99, MATCH( P36, Data!$A$92:$A$99, 0 ), MATCH( P39, Data!$B$91:$AY$91, 0 ) ))</f>
        <v>0</v>
      </c>
      <c r="Q26" s="126">
        <f xml:space="preserve"> IF(Q7=1, 0, INDEX( Data!$B$92:$AY$99, MATCH( Q36, Data!$A$92:$A$99, 0 ), MATCH( Q39, Data!$B$91:$AY$91, 0 ) ))</f>
        <v>0</v>
      </c>
      <c r="R26" s="126">
        <f xml:space="preserve"> IF(R7=1, 0, INDEX( Data!$B$92:$AY$99, MATCH( R36, Data!$A$92:$A$99, 0 ), MATCH( R39, Data!$B$91:$AY$91, 0 ) ))</f>
        <v>0</v>
      </c>
      <c r="S26" s="126">
        <f xml:space="preserve"> IF(S7=1, 0, INDEX( Data!$B$92:$AY$99, MATCH( S36, Data!$A$92:$A$99, 0 ), MATCH( S39, Data!$B$91:$AY$91, 0 ) ))</f>
        <v>0</v>
      </c>
      <c r="T26" s="126">
        <f xml:space="preserve"> IF(T7=1, 0, INDEX( Data!$B$92:$AY$99, MATCH( T36, Data!$A$92:$A$99, 0 ), MATCH( T39, Data!$B$91:$AY$91, 0 ) ))</f>
        <v>0</v>
      </c>
      <c r="U26" s="126">
        <f xml:space="preserve"> IF(U7=1, 0, INDEX( Data!$B$92:$AY$99, MATCH( U36, Data!$A$92:$A$99, 0 ), MATCH( U39, Data!$B$91:$AY$91, 0 ) ))</f>
        <v>0</v>
      </c>
      <c r="V26" s="126">
        <f xml:space="preserve"> IF(V7=1, 0, INDEX( Data!$B$92:$AY$99, MATCH( V36, Data!$A$92:$A$99, 0 ), MATCH( V39, Data!$B$91:$AY$91, 0 ) ))</f>
        <v>0</v>
      </c>
      <c r="W26" s="126">
        <f xml:space="preserve"> IF(W7=1, 0, INDEX( Data!$B$92:$AY$99, MATCH( W36, Data!$A$92:$A$99, 0 ), MATCH( W39, Data!$B$91:$AY$91, 0 ) ))</f>
        <v>0</v>
      </c>
      <c r="X26" s="126">
        <f xml:space="preserve"> IF(X7=1, 0, INDEX( Data!$B$92:$AY$99, MATCH( X36, Data!$A$92:$A$99, 0 ), MATCH( X39, Data!$B$91:$AY$91, 0 ) ))</f>
        <v>0</v>
      </c>
      <c r="Y26" s="126">
        <f xml:space="preserve"> IF(Y7=1, 0, INDEX( Data!$B$92:$AY$99, MATCH( Y36, Data!$A$92:$A$99, 0 ), MATCH( Y39, Data!$B$91:$AY$91, 0 ) ))</f>
        <v>0</v>
      </c>
      <c r="Z26" s="126">
        <f xml:space="preserve"> IF(Z7=1, 0, INDEX( Data!$B$92:$AY$99, MATCH( Z36, Data!$A$92:$A$99, 0 ), MATCH( Z39, Data!$B$91:$AY$91, 0 ) ))</f>
        <v>0</v>
      </c>
      <c r="AA26" s="126">
        <f xml:space="preserve"> IF(AA7=1, 0, INDEX( Data!$B$92:$AY$99, MATCH( AA36, Data!$A$92:$A$99, 0 ), MATCH( AA39, Data!$B$91:$AY$91, 0 ) ))</f>
        <v>0</v>
      </c>
      <c r="AB26" s="126">
        <f xml:space="preserve"> IF(AB7=1, 0, INDEX( Data!$B$92:$AY$99, MATCH( AB36, Data!$A$92:$A$99, 0 ), MATCH( AB39, Data!$B$91:$AY$91, 0 ) ))</f>
        <v>0</v>
      </c>
      <c r="AC26" s="126">
        <f xml:space="preserve"> IF(AC7=1, 0, INDEX( Data!$B$92:$AY$99, MATCH( AC36, Data!$A$92:$A$99, 0 ), MATCH( AC39, Data!$B$91:$AY$91, 0 ) ))</f>
        <v>0</v>
      </c>
      <c r="AD26" s="126">
        <f xml:space="preserve"> IF(AD7=1, 0, INDEX( Data!$B$92:$AY$99, MATCH( AD36, Data!$A$92:$A$99, 0 ), MATCH( AD39, Data!$B$91:$AY$91, 0 ) ))</f>
        <v>0</v>
      </c>
      <c r="AE26" s="126">
        <f xml:space="preserve"> IF(AE7=1, 0, INDEX( Data!$B$92:$AY$99, MATCH( AE36, Data!$A$92:$A$99, 0 ), MATCH( AE39, Data!$B$91:$AY$91, 0 ) ))</f>
        <v>0</v>
      </c>
      <c r="AF26" s="126">
        <f xml:space="preserve"> IF(AF7=1, 0, INDEX( Data!$B$92:$AY$99, MATCH( AF36, Data!$A$92:$A$99, 0 ), MATCH( AF39, Data!$B$91:$AY$91, 0 ) ))</f>
        <v>0</v>
      </c>
      <c r="AG26" s="126">
        <f xml:space="preserve"> IF(AG7=1, 0, INDEX( Data!$B$92:$AY$99, MATCH( AG36, Data!$A$92:$A$99, 0 ), MATCH( AG39, Data!$B$91:$AY$91, 0 ) ))</f>
        <v>0</v>
      </c>
      <c r="AH26" s="126">
        <f xml:space="preserve"> IF(AH7=1, 0, INDEX( Data!$B$92:$AY$99, MATCH( AH36, Data!$A$92:$A$99, 0 ), MATCH( AH39, Data!$B$91:$AY$91, 0 ) ))</f>
        <v>0</v>
      </c>
      <c r="AI26" s="126">
        <f xml:space="preserve"> IF(AI7=1, 0, INDEX( Data!$B$92:$AY$99, MATCH( AI36, Data!$A$92:$A$99, 0 ), MATCH( AI39, Data!$B$91:$AY$91, 0 ) ))</f>
        <v>0</v>
      </c>
      <c r="AJ26" s="126">
        <f xml:space="preserve"> IF(AJ7=1, 0, INDEX( Data!$B$92:$AY$99, MATCH( AJ36, Data!$A$92:$A$99, 0 ), MATCH( AJ39, Data!$B$91:$AY$91, 0 ) ))</f>
        <v>0</v>
      </c>
      <c r="AK26" s="126">
        <f xml:space="preserve"> IF(AK7=1, 0, INDEX( Data!$B$92:$AY$99, MATCH( AK36, Data!$A$92:$A$99, 0 ), MATCH( AK39, Data!$B$91:$AY$91, 0 ) ))</f>
        <v>0</v>
      </c>
      <c r="AL26" s="126">
        <f xml:space="preserve"> IF(AL7=1, 0, INDEX( Data!$B$92:$AY$99, MATCH( AL36, Data!$A$92:$A$99, 0 ), MATCH( AL39, Data!$B$91:$AY$91, 0 ) ))</f>
        <v>0</v>
      </c>
      <c r="AM26" s="126">
        <f xml:space="preserve"> IF(AM7=1, 0, INDEX( Data!$B$92:$AY$99, MATCH( AM36, Data!$A$92:$A$99, 0 ), MATCH( AM39, Data!$B$91:$AY$91, 0 ) ))</f>
        <v>0</v>
      </c>
      <c r="AN26" s="126">
        <f xml:space="preserve"> IF(AN7=1, 0, INDEX( Data!$B$92:$AY$99, MATCH( AN36, Data!$A$92:$A$99, 0 ), MATCH( AN39, Data!$B$91:$AY$91, 0 ) ))</f>
        <v>0</v>
      </c>
      <c r="AO26" s="126">
        <f xml:space="preserve"> IF(AO7=1, 0, INDEX( Data!$B$92:$AY$99, MATCH( AO36, Data!$A$92:$A$99, 0 ), MATCH( AO39, Data!$B$91:$AY$91, 0 ) ))</f>
        <v>0</v>
      </c>
      <c r="AP26" s="126">
        <f xml:space="preserve"> IF(AP7=1, 0, INDEX( Data!$B$92:$AY$99, MATCH( AP36, Data!$A$92:$A$99, 0 ), MATCH( AP39, Data!$B$91:$AY$91, 0 ) ))</f>
        <v>0</v>
      </c>
      <c r="AQ26" s="126">
        <f xml:space="preserve"> IF(AQ7=1, 0, INDEX( Data!$B$92:$AY$99, MATCH( AQ36, Data!$A$92:$A$99, 0 ), MATCH( AQ39, Data!$B$91:$AY$91, 0 ) ))</f>
        <v>0</v>
      </c>
      <c r="AR26" s="126">
        <f xml:space="preserve"> IF(AR7=1, 0, INDEX( Data!$B$92:$AY$99, MATCH( AR36, Data!$A$92:$A$99, 0 ), MATCH( AR39, Data!$B$91:$AY$91, 0 ) ))</f>
        <v>0</v>
      </c>
      <c r="AS26" s="126">
        <f xml:space="preserve"> IF(AS7=1, 0, INDEX( Data!$B$92:$AY$99, MATCH( AS36, Data!$A$92:$A$99, 0 ), MATCH( AS39, Data!$B$91:$AY$91, 0 ) ))</f>
        <v>0</v>
      </c>
      <c r="AT26" s="126">
        <f xml:space="preserve"> IF(AT7=1, 0, INDEX( Data!$B$92:$AY$99, MATCH( AT36, Data!$A$92:$A$99, 0 ), MATCH( AT39, Data!$B$91:$AY$91, 0 ) ))</f>
        <v>0</v>
      </c>
      <c r="AU26" s="126">
        <f xml:space="preserve"> IF(AU7=1, 0, INDEX( Data!$B$92:$AY$99, MATCH( AU36, Data!$A$92:$A$99, 0 ), MATCH( AU39, Data!$B$91:$AY$91, 0 ) ))</f>
        <v>0</v>
      </c>
      <c r="AV26" s="126">
        <f xml:space="preserve"> IF(AV7=1, 0, INDEX( Data!$B$92:$AY$99, MATCH( AV36, Data!$A$92:$A$99, 0 ), MATCH( AV39, Data!$B$91:$AY$91, 0 ) ))</f>
        <v>0</v>
      </c>
      <c r="AW26" s="126">
        <f xml:space="preserve"> IF(AW7=1, 0, INDEX( Data!$B$92:$AY$99, MATCH( AW36, Data!$A$92:$A$99, 0 ), MATCH( AW39, Data!$B$91:$AY$91, 0 ) ))</f>
        <v>0</v>
      </c>
      <c r="AX26" s="126">
        <f xml:space="preserve"> IF(AX7=1, 0, INDEX( Data!$B$92:$AY$99, MATCH( AX36, Data!$A$92:$A$99, 0 ), MATCH( AX39, Data!$B$91:$AY$91, 0 ) ))</f>
        <v>0</v>
      </c>
      <c r="AY26" s="126">
        <f xml:space="preserve"> IF(AY7=1, 0, INDEX( Data!$B$92:$AY$99, MATCH( AY36, Data!$A$92:$A$99, 0 ), MATCH( AY39, Data!$B$91:$AY$91, 0 ) ))</f>
        <v>0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3"/>
      <c r="B27" s="146"/>
      <c r="C27" s="159" t="s">
        <v>120</v>
      </c>
      <c r="D27" s="159" t="s">
        <v>121</v>
      </c>
      <c r="E27" s="159" t="s">
        <v>75</v>
      </c>
      <c r="F27" s="159" t="s">
        <v>122</v>
      </c>
      <c r="G27" s="159" t="s">
        <v>123</v>
      </c>
      <c r="H27" s="159" t="s">
        <v>124</v>
      </c>
      <c r="I27" s="159" t="s">
        <v>72</v>
      </c>
      <c r="J27" s="159" t="s">
        <v>73</v>
      </c>
      <c r="K27" s="16" t="s">
        <v>125</v>
      </c>
      <c r="L27" s="16" t="s">
        <v>74</v>
      </c>
      <c r="M27" s="16" t="s">
        <v>126</v>
      </c>
      <c r="N27" s="16" t="s">
        <v>76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3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42" t="s">
        <v>105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4"/>
      <c r="L33" s="143"/>
      <c r="M33" s="143"/>
      <c r="N33" s="143"/>
      <c r="O33" s="143"/>
      <c r="P33" s="143"/>
      <c r="Q33" s="143"/>
      <c r="R33" s="143"/>
      <c r="S33" s="143"/>
      <c r="T33" s="143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</row>
    <row r="34" spans="1:97" s="18" customFormat="1" ht="16.149999999999999" thickTop="1">
      <c r="K34" s="141"/>
    </row>
    <row r="35" spans="1:97" s="18" customFormat="1"/>
    <row r="36" spans="1:97" s="18" customFormat="1" ht="16.05" customHeight="1">
      <c r="A36" s="59" t="s">
        <v>18</v>
      </c>
      <c r="B36" s="119" t="str">
        <f xml:space="preserve"> IF(B3="", IF(A36="Class", "", A36), B3)</f>
        <v>Expert Droid</v>
      </c>
      <c r="C36" s="119" t="str">
        <f xml:space="preserve"> IF(C3="", IF(B36="Class", "", B36), C3)</f>
        <v>Expert Droid</v>
      </c>
      <c r="D36" s="119" t="str">
        <f t="shared" ref="D36:AY36" si="3" xml:space="preserve"> IF(D3="", IF(C36="Class", "", C36), D3)</f>
        <v>Expert Droid</v>
      </c>
      <c r="E36" s="119" t="str">
        <f t="shared" si="3"/>
        <v>Expert Droid</v>
      </c>
      <c r="F36" s="119" t="str">
        <f t="shared" si="3"/>
        <v>Expert Droid</v>
      </c>
      <c r="G36" s="119" t="str">
        <f t="shared" si="3"/>
        <v>Expert Droid</v>
      </c>
      <c r="H36" s="119" t="str">
        <f t="shared" si="3"/>
        <v>Expert Droid</v>
      </c>
      <c r="I36" s="119" t="str">
        <f t="shared" si="3"/>
        <v>Expert Droid</v>
      </c>
      <c r="J36" s="119" t="str">
        <f t="shared" si="3"/>
        <v>Expert Droid</v>
      </c>
      <c r="K36" s="119" t="str">
        <f t="shared" si="3"/>
        <v>Expert Droid</v>
      </c>
      <c r="L36" s="119" t="str">
        <f t="shared" si="3"/>
        <v>Expert Droid</v>
      </c>
      <c r="M36" s="119" t="str">
        <f t="shared" si="3"/>
        <v>Expert Droid</v>
      </c>
      <c r="N36" s="119" t="str">
        <f t="shared" si="3"/>
        <v>Expert Droid</v>
      </c>
      <c r="O36" s="119" t="str">
        <f t="shared" si="3"/>
        <v>Expert Droid</v>
      </c>
      <c r="P36" s="119" t="str">
        <f t="shared" si="3"/>
        <v>Expert Droid</v>
      </c>
      <c r="Q36" s="119" t="str">
        <f t="shared" si="3"/>
        <v>Expert Droid</v>
      </c>
      <c r="R36" s="119" t="str">
        <f t="shared" si="3"/>
        <v>Expert Droid</v>
      </c>
      <c r="S36" s="119" t="str">
        <f t="shared" si="3"/>
        <v>Expert Droid</v>
      </c>
      <c r="T36" s="119" t="str">
        <f t="shared" si="3"/>
        <v>Expert Droid</v>
      </c>
      <c r="U36" s="119" t="str">
        <f t="shared" si="3"/>
        <v>Expert Droid</v>
      </c>
      <c r="V36" s="119" t="str">
        <f t="shared" si="3"/>
        <v>Expert Droid</v>
      </c>
      <c r="W36" s="119" t="str">
        <f t="shared" si="3"/>
        <v>Expert Droid</v>
      </c>
      <c r="X36" s="119" t="str">
        <f t="shared" si="3"/>
        <v>Expert Droid</v>
      </c>
      <c r="Y36" s="119" t="str">
        <f t="shared" si="3"/>
        <v>Expert Droid</v>
      </c>
      <c r="Z36" s="119" t="str">
        <f t="shared" si="3"/>
        <v>Expert Droid</v>
      </c>
      <c r="AA36" s="119" t="str">
        <f t="shared" si="3"/>
        <v>Expert Droid</v>
      </c>
      <c r="AB36" s="119" t="str">
        <f t="shared" si="3"/>
        <v>Expert Droid</v>
      </c>
      <c r="AC36" s="119" t="str">
        <f t="shared" si="3"/>
        <v>Expert Droid</v>
      </c>
      <c r="AD36" s="119" t="str">
        <f t="shared" si="3"/>
        <v>Expert Droid</v>
      </c>
      <c r="AE36" s="119" t="str">
        <f t="shared" si="3"/>
        <v>Expert Droid</v>
      </c>
      <c r="AF36" s="119" t="str">
        <f t="shared" si="3"/>
        <v>Expert Droid</v>
      </c>
      <c r="AG36" s="119" t="str">
        <f t="shared" si="3"/>
        <v>Expert Droid</v>
      </c>
      <c r="AH36" s="119" t="str">
        <f t="shared" si="3"/>
        <v>Expert Droid</v>
      </c>
      <c r="AI36" s="119" t="str">
        <f t="shared" si="3"/>
        <v>Expert Droid</v>
      </c>
      <c r="AJ36" s="119" t="str">
        <f t="shared" si="3"/>
        <v>Expert Droid</v>
      </c>
      <c r="AK36" s="119" t="str">
        <f t="shared" si="3"/>
        <v>Expert Droid</v>
      </c>
      <c r="AL36" s="119" t="str">
        <f t="shared" si="3"/>
        <v>Expert Droid</v>
      </c>
      <c r="AM36" s="119" t="str">
        <f t="shared" si="3"/>
        <v>Expert Droid</v>
      </c>
      <c r="AN36" s="119" t="str">
        <f t="shared" si="3"/>
        <v>Expert Droid</v>
      </c>
      <c r="AO36" s="119" t="str">
        <f t="shared" si="3"/>
        <v>Expert Droid</v>
      </c>
      <c r="AP36" s="119" t="str">
        <f t="shared" si="3"/>
        <v>Expert Droid</v>
      </c>
      <c r="AQ36" s="119" t="str">
        <f t="shared" si="3"/>
        <v>Expert Droid</v>
      </c>
      <c r="AR36" s="119" t="str">
        <f t="shared" si="3"/>
        <v>Expert Droid</v>
      </c>
      <c r="AS36" s="119" t="str">
        <f t="shared" si="3"/>
        <v>Expert Droid</v>
      </c>
      <c r="AT36" s="119" t="str">
        <f t="shared" si="3"/>
        <v>Expert Droid</v>
      </c>
      <c r="AU36" s="119" t="str">
        <f t="shared" si="3"/>
        <v>Expert Droid</v>
      </c>
      <c r="AV36" s="119" t="str">
        <f t="shared" si="3"/>
        <v>Expert Droid</v>
      </c>
      <c r="AW36" s="119" t="str">
        <f t="shared" si="3"/>
        <v>Expert Droid</v>
      </c>
      <c r="AX36" s="119" t="str">
        <f t="shared" si="3"/>
        <v>Expert Droid</v>
      </c>
      <c r="AY36" s="119" t="str">
        <f t="shared" si="3"/>
        <v>Expert Droid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79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5" t="s">
        <v>93</v>
      </c>
      <c r="B39" s="106">
        <f>IF(B36=A36,A39+1,1)</f>
        <v>1</v>
      </c>
      <c r="C39" s="106">
        <f>IF(C36=B36,B39+1,1)</f>
        <v>2</v>
      </c>
      <c r="D39" s="106">
        <f>IF(D36=C36,C39+1,1)</f>
        <v>3</v>
      </c>
      <c r="E39" s="106">
        <f>IF(E36=D36,D39+1,1)</f>
        <v>4</v>
      </c>
      <c r="F39" s="106">
        <f>IF(F36=E36,E39+1,1)</f>
        <v>5</v>
      </c>
      <c r="G39" s="106">
        <f>IF(G36=F36,F39+1,1)</f>
        <v>6</v>
      </c>
      <c r="H39" s="106">
        <f>IF(H36=G36,G39+1,1)</f>
        <v>7</v>
      </c>
      <c r="I39" s="106">
        <f>IF(I36=H36,H39+1,1)</f>
        <v>8</v>
      </c>
      <c r="J39" s="106">
        <f>IF(J36=I36,I39+1,1)</f>
        <v>9</v>
      </c>
      <c r="K39" s="106">
        <f>IF(K36=J36,J39+1,1)</f>
        <v>10</v>
      </c>
      <c r="L39" s="106">
        <f>IF(L36=K36,K39+1,1)</f>
        <v>11</v>
      </c>
      <c r="M39" s="106">
        <f>IF(M36=L36,L39+1,1)</f>
        <v>12</v>
      </c>
      <c r="N39" s="106">
        <f>IF(N36=M36,M39+1,1)</f>
        <v>13</v>
      </c>
      <c r="O39" s="106">
        <f>IF(O36=N36,N39+1,1)</f>
        <v>14</v>
      </c>
      <c r="P39" s="106">
        <f>IF(P36=O36,O39+1,1)</f>
        <v>15</v>
      </c>
      <c r="Q39" s="106">
        <f>IF(Q36=P36,P39+1,1)</f>
        <v>16</v>
      </c>
      <c r="R39" s="106">
        <f>IF(R36=Q36,Q39+1,1)</f>
        <v>17</v>
      </c>
      <c r="S39" s="106">
        <f>IF(S36=R36,R39+1,1)</f>
        <v>18</v>
      </c>
      <c r="T39" s="106">
        <f>IF(T36=S36,S39+1,1)</f>
        <v>19</v>
      </c>
      <c r="U39" s="107">
        <f>IF(U36=T36,T39+1,1)</f>
        <v>20</v>
      </c>
      <c r="V39" s="107">
        <f t="shared" ref="V39:AY39" si="4">IF(V36=U36,U39+1,1)</f>
        <v>21</v>
      </c>
      <c r="W39" s="107">
        <f t="shared" si="4"/>
        <v>22</v>
      </c>
      <c r="X39" s="107">
        <f t="shared" si="4"/>
        <v>23</v>
      </c>
      <c r="Y39" s="107">
        <f t="shared" si="4"/>
        <v>24</v>
      </c>
      <c r="Z39" s="107">
        <f t="shared" si="4"/>
        <v>25</v>
      </c>
      <c r="AA39" s="107">
        <f t="shared" si="4"/>
        <v>26</v>
      </c>
      <c r="AB39" s="107">
        <f t="shared" si="4"/>
        <v>27</v>
      </c>
      <c r="AC39" s="107">
        <f t="shared" si="4"/>
        <v>28</v>
      </c>
      <c r="AD39" s="107">
        <f t="shared" si="4"/>
        <v>29</v>
      </c>
      <c r="AE39" s="107">
        <f t="shared" si="4"/>
        <v>30</v>
      </c>
      <c r="AF39" s="107">
        <f t="shared" si="4"/>
        <v>31</v>
      </c>
      <c r="AG39" s="107">
        <f t="shared" si="4"/>
        <v>32</v>
      </c>
      <c r="AH39" s="107">
        <f t="shared" si="4"/>
        <v>33</v>
      </c>
      <c r="AI39" s="107">
        <f t="shared" si="4"/>
        <v>34</v>
      </c>
      <c r="AJ39" s="107">
        <f t="shared" si="4"/>
        <v>35</v>
      </c>
      <c r="AK39" s="107">
        <f t="shared" si="4"/>
        <v>36</v>
      </c>
      <c r="AL39" s="107">
        <f t="shared" si="4"/>
        <v>37</v>
      </c>
      <c r="AM39" s="107">
        <f t="shared" si="4"/>
        <v>38</v>
      </c>
      <c r="AN39" s="107">
        <f t="shared" si="4"/>
        <v>39</v>
      </c>
      <c r="AO39" s="107">
        <f t="shared" si="4"/>
        <v>40</v>
      </c>
      <c r="AP39" s="107">
        <f t="shared" si="4"/>
        <v>41</v>
      </c>
      <c r="AQ39" s="107">
        <f t="shared" si="4"/>
        <v>42</v>
      </c>
      <c r="AR39" s="107">
        <f t="shared" si="4"/>
        <v>43</v>
      </c>
      <c r="AS39" s="107">
        <f t="shared" si="4"/>
        <v>44</v>
      </c>
      <c r="AT39" s="107">
        <f t="shared" si="4"/>
        <v>45</v>
      </c>
      <c r="AU39" s="107">
        <f t="shared" si="4"/>
        <v>46</v>
      </c>
      <c r="AV39" s="107">
        <f t="shared" si="4"/>
        <v>47</v>
      </c>
      <c r="AW39" s="107">
        <f t="shared" si="4"/>
        <v>48</v>
      </c>
      <c r="AX39" s="107">
        <f t="shared" si="4"/>
        <v>49</v>
      </c>
      <c r="AY39" s="107">
        <f t="shared" si="4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100" t="s">
        <v>106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</row>
    <row r="42" spans="1:97" s="18" customFormat="1">
      <c r="A42" s="62" t="s">
        <v>10</v>
      </c>
      <c r="B42" s="8">
        <f xml:space="preserve"> B16 + B221</f>
        <v>9</v>
      </c>
      <c r="C42" s="8">
        <f xml:space="preserve"> C16 + C221</f>
        <v>9</v>
      </c>
      <c r="D42" s="8">
        <f xml:space="preserve"> D16 + D221</f>
        <v>9</v>
      </c>
      <c r="E42" s="8">
        <f xml:space="preserve"> E16 + E221</f>
        <v>7</v>
      </c>
      <c r="F42" s="8">
        <f xml:space="preserve"> F16 + F221</f>
        <v>8</v>
      </c>
      <c r="G42" s="8">
        <f xml:space="preserve"> G16 + G221</f>
        <v>11</v>
      </c>
      <c r="H42" s="8">
        <f xml:space="preserve"> H16 + H221</f>
        <v>13</v>
      </c>
      <c r="I42" s="8">
        <f xml:space="preserve"> I16 + I221</f>
        <v>14</v>
      </c>
      <c r="J42" s="8">
        <f xml:space="preserve"> J16 + J221</f>
        <v>15</v>
      </c>
      <c r="K42" s="8">
        <f xml:space="preserve"> K16 + K221</f>
        <v>15</v>
      </c>
      <c r="L42" s="8">
        <f xml:space="preserve"> L16 + L221</f>
        <v>15</v>
      </c>
      <c r="M42" s="8">
        <f xml:space="preserve"> M16 + M221</f>
        <v>18</v>
      </c>
      <c r="N42" s="8">
        <f xml:space="preserve"> N16 + N221</f>
        <v>19</v>
      </c>
      <c r="O42" s="8">
        <f xml:space="preserve"> O16 + O221</f>
        <v>19</v>
      </c>
      <c r="P42" s="8">
        <f xml:space="preserve"> P16 + P221</f>
        <v>19</v>
      </c>
      <c r="Q42" s="8">
        <f xml:space="preserve"> Q16 + Q221</f>
        <v>19</v>
      </c>
      <c r="R42" s="8">
        <f xml:space="preserve"> R16 + R221</f>
        <v>19</v>
      </c>
      <c r="S42" s="8">
        <f xml:space="preserve"> S16 + S221</f>
        <v>19</v>
      </c>
      <c r="T42" s="8">
        <f xml:space="preserve"> T16 + T221</f>
        <v>19</v>
      </c>
      <c r="U42" s="8">
        <f xml:space="preserve"> U16 + U221</f>
        <v>19</v>
      </c>
      <c r="V42" s="8">
        <f t="shared" ref="V42:AY42" si="5" xml:space="preserve"> V16 + V221</f>
        <v>19</v>
      </c>
      <c r="W42" s="8">
        <f t="shared" si="5"/>
        <v>19</v>
      </c>
      <c r="X42" s="8">
        <f t="shared" si="5"/>
        <v>19</v>
      </c>
      <c r="Y42" s="8">
        <f t="shared" si="5"/>
        <v>19</v>
      </c>
      <c r="Z42" s="8">
        <f t="shared" si="5"/>
        <v>19</v>
      </c>
      <c r="AA42" s="8">
        <f t="shared" si="5"/>
        <v>19</v>
      </c>
      <c r="AB42" s="8">
        <f t="shared" si="5"/>
        <v>19</v>
      </c>
      <c r="AC42" s="8">
        <f t="shared" si="5"/>
        <v>19</v>
      </c>
      <c r="AD42" s="8">
        <f t="shared" si="5"/>
        <v>19</v>
      </c>
      <c r="AE42" s="8">
        <f t="shared" si="5"/>
        <v>19</v>
      </c>
      <c r="AF42" s="8">
        <f t="shared" si="5"/>
        <v>19</v>
      </c>
      <c r="AG42" s="8">
        <f t="shared" si="5"/>
        <v>19</v>
      </c>
      <c r="AH42" s="8">
        <f t="shared" si="5"/>
        <v>19</v>
      </c>
      <c r="AI42" s="8">
        <f t="shared" si="5"/>
        <v>19</v>
      </c>
      <c r="AJ42" s="8">
        <f t="shared" si="5"/>
        <v>19</v>
      </c>
      <c r="AK42" s="8">
        <f t="shared" si="5"/>
        <v>19</v>
      </c>
      <c r="AL42" s="8">
        <f t="shared" si="5"/>
        <v>19</v>
      </c>
      <c r="AM42" s="8">
        <f t="shared" si="5"/>
        <v>19</v>
      </c>
      <c r="AN42" s="8">
        <f t="shared" si="5"/>
        <v>19</v>
      </c>
      <c r="AO42" s="8">
        <f t="shared" si="5"/>
        <v>19</v>
      </c>
      <c r="AP42" s="8">
        <f t="shared" si="5"/>
        <v>19</v>
      </c>
      <c r="AQ42" s="8">
        <f t="shared" si="5"/>
        <v>19</v>
      </c>
      <c r="AR42" s="8">
        <f t="shared" si="5"/>
        <v>19</v>
      </c>
      <c r="AS42" s="8">
        <f t="shared" si="5"/>
        <v>19</v>
      </c>
      <c r="AT42" s="8">
        <f t="shared" si="5"/>
        <v>19</v>
      </c>
      <c r="AU42" s="8">
        <f t="shared" si="5"/>
        <v>19</v>
      </c>
      <c r="AV42" s="8">
        <f t="shared" si="5"/>
        <v>19</v>
      </c>
      <c r="AW42" s="8">
        <f t="shared" si="5"/>
        <v>19</v>
      </c>
      <c r="AX42" s="8">
        <f t="shared" si="5"/>
        <v>19</v>
      </c>
      <c r="AY42" s="8">
        <f t="shared" si="5"/>
        <v>19</v>
      </c>
    </row>
    <row r="43" spans="1:97" s="18" customFormat="1">
      <c r="A43" s="63" t="s">
        <v>11</v>
      </c>
      <c r="B43" s="8">
        <f xml:space="preserve"> B17 + B221</f>
        <v>5</v>
      </c>
      <c r="C43" s="8">
        <f xml:space="preserve"> C17 + C221</f>
        <v>5</v>
      </c>
      <c r="D43" s="8">
        <f xml:space="preserve"> D17 + D221</f>
        <v>5</v>
      </c>
      <c r="E43" s="8">
        <f xml:space="preserve"> E17 + E221</f>
        <v>8</v>
      </c>
      <c r="F43" s="8">
        <f xml:space="preserve"> F17 + F221</f>
        <v>9</v>
      </c>
      <c r="G43" s="8">
        <f xml:space="preserve"> G17 + G221</f>
        <v>11</v>
      </c>
      <c r="H43" s="8">
        <f xml:space="preserve"> H17 + H221</f>
        <v>11</v>
      </c>
      <c r="I43" s="8">
        <f xml:space="preserve"> I17 + I221</f>
        <v>14</v>
      </c>
      <c r="J43" s="8">
        <f xml:space="preserve"> J17 + J221</f>
        <v>15</v>
      </c>
      <c r="K43" s="8">
        <f xml:space="preserve"> K17 + K221</f>
        <v>15</v>
      </c>
      <c r="L43" s="8">
        <f xml:space="preserve"> L17 + L221</f>
        <v>15</v>
      </c>
      <c r="M43" s="8">
        <f xml:space="preserve"> M17 + M221</f>
        <v>15</v>
      </c>
      <c r="N43" s="8">
        <f xml:space="preserve"> N17 + N221</f>
        <v>19</v>
      </c>
      <c r="O43" s="8">
        <f xml:space="preserve"> O17 + O221</f>
        <v>19</v>
      </c>
      <c r="P43" s="8">
        <f xml:space="preserve"> P17 + P221</f>
        <v>19</v>
      </c>
      <c r="Q43" s="8">
        <f xml:space="preserve"> Q17 + Q221</f>
        <v>19</v>
      </c>
      <c r="R43" s="8">
        <f xml:space="preserve"> R17 + R221</f>
        <v>19</v>
      </c>
      <c r="S43" s="8">
        <f xml:space="preserve"> S17 + S221</f>
        <v>19</v>
      </c>
      <c r="T43" s="8">
        <f xml:space="preserve"> T17 + T221</f>
        <v>19</v>
      </c>
      <c r="U43" s="8">
        <f xml:space="preserve"> U17 + U221</f>
        <v>19</v>
      </c>
      <c r="V43" s="8">
        <f t="shared" ref="V43:AY43" si="6" xml:space="preserve"> V17 + V221</f>
        <v>19</v>
      </c>
      <c r="W43" s="8">
        <f t="shared" si="6"/>
        <v>19</v>
      </c>
      <c r="X43" s="8">
        <f t="shared" si="6"/>
        <v>19</v>
      </c>
      <c r="Y43" s="8">
        <f t="shared" si="6"/>
        <v>19</v>
      </c>
      <c r="Z43" s="8">
        <f t="shared" si="6"/>
        <v>19</v>
      </c>
      <c r="AA43" s="8">
        <f t="shared" si="6"/>
        <v>19</v>
      </c>
      <c r="AB43" s="8">
        <f t="shared" si="6"/>
        <v>19</v>
      </c>
      <c r="AC43" s="8">
        <f t="shared" si="6"/>
        <v>19</v>
      </c>
      <c r="AD43" s="8">
        <f t="shared" si="6"/>
        <v>19</v>
      </c>
      <c r="AE43" s="8">
        <f t="shared" si="6"/>
        <v>19</v>
      </c>
      <c r="AF43" s="8">
        <f t="shared" si="6"/>
        <v>19</v>
      </c>
      <c r="AG43" s="8">
        <f t="shared" si="6"/>
        <v>19</v>
      </c>
      <c r="AH43" s="8">
        <f t="shared" si="6"/>
        <v>19</v>
      </c>
      <c r="AI43" s="8">
        <f t="shared" si="6"/>
        <v>19</v>
      </c>
      <c r="AJ43" s="8">
        <f t="shared" si="6"/>
        <v>19</v>
      </c>
      <c r="AK43" s="8">
        <f t="shared" si="6"/>
        <v>19</v>
      </c>
      <c r="AL43" s="8">
        <f t="shared" si="6"/>
        <v>19</v>
      </c>
      <c r="AM43" s="8">
        <f t="shared" si="6"/>
        <v>19</v>
      </c>
      <c r="AN43" s="8">
        <f t="shared" si="6"/>
        <v>19</v>
      </c>
      <c r="AO43" s="8">
        <f t="shared" si="6"/>
        <v>19</v>
      </c>
      <c r="AP43" s="8">
        <f t="shared" si="6"/>
        <v>19</v>
      </c>
      <c r="AQ43" s="8">
        <f t="shared" si="6"/>
        <v>19</v>
      </c>
      <c r="AR43" s="8">
        <f t="shared" si="6"/>
        <v>19</v>
      </c>
      <c r="AS43" s="8">
        <f t="shared" si="6"/>
        <v>19</v>
      </c>
      <c r="AT43" s="8">
        <f t="shared" si="6"/>
        <v>19</v>
      </c>
      <c r="AU43" s="8">
        <f t="shared" si="6"/>
        <v>19</v>
      </c>
      <c r="AV43" s="8">
        <f t="shared" si="6"/>
        <v>19</v>
      </c>
      <c r="AW43" s="8">
        <f t="shared" si="6"/>
        <v>19</v>
      </c>
      <c r="AX43" s="8">
        <f t="shared" si="6"/>
        <v>19</v>
      </c>
      <c r="AY43" s="8">
        <f t="shared" si="6"/>
        <v>19</v>
      </c>
    </row>
    <row r="44" spans="1:97">
      <c r="A44" s="63" t="s">
        <v>12</v>
      </c>
      <c r="B44" s="8">
        <f xml:space="preserve"> B18 + B219</f>
        <v>2</v>
      </c>
      <c r="C44" s="8">
        <f xml:space="preserve"> C18 + C219</f>
        <v>2</v>
      </c>
      <c r="D44" s="8">
        <f xml:space="preserve"> D18 + D219</f>
        <v>2</v>
      </c>
      <c r="E44" s="8">
        <f xml:space="preserve"> E18 + E219</f>
        <v>6</v>
      </c>
      <c r="F44" s="8">
        <f xml:space="preserve"> F18 + F219</f>
        <v>6</v>
      </c>
      <c r="G44" s="8">
        <f xml:space="preserve"> G18 + G219</f>
        <v>6</v>
      </c>
      <c r="H44" s="8">
        <f xml:space="preserve"> H18 + H219</f>
        <v>6</v>
      </c>
      <c r="I44" s="8">
        <f xml:space="preserve"> I18 + I219</f>
        <v>6</v>
      </c>
      <c r="J44" s="8">
        <f xml:space="preserve"> J18 + J219</f>
        <v>6</v>
      </c>
      <c r="K44" s="8">
        <f xml:space="preserve"> K18 + K219</f>
        <v>6</v>
      </c>
      <c r="L44" s="8">
        <f xml:space="preserve"> L18 + L219</f>
        <v>6</v>
      </c>
      <c r="M44" s="8">
        <f xml:space="preserve"> M18 + M219</f>
        <v>6</v>
      </c>
      <c r="N44" s="8">
        <f xml:space="preserve"> N18 + N219</f>
        <v>6</v>
      </c>
      <c r="O44" s="8">
        <f xml:space="preserve"> O18 + O219</f>
        <v>6</v>
      </c>
      <c r="P44" s="8">
        <f xml:space="preserve"> P18 + P219</f>
        <v>6</v>
      </c>
      <c r="Q44" s="8">
        <f xml:space="preserve"> Q18 + Q219</f>
        <v>6</v>
      </c>
      <c r="R44" s="8">
        <f xml:space="preserve"> R18 + R219</f>
        <v>6</v>
      </c>
      <c r="S44" s="8">
        <f xml:space="preserve"> S18 + S219</f>
        <v>6</v>
      </c>
      <c r="T44" s="8">
        <f xml:space="preserve"> T18 + T219</f>
        <v>6</v>
      </c>
      <c r="U44" s="8">
        <f xml:space="preserve"> U18 + U219</f>
        <v>6</v>
      </c>
      <c r="V44" s="8">
        <f t="shared" ref="V44:AY44" si="7" xml:space="preserve"> V18 + V219</f>
        <v>6</v>
      </c>
      <c r="W44" s="8">
        <f t="shared" si="7"/>
        <v>6</v>
      </c>
      <c r="X44" s="8">
        <f t="shared" si="7"/>
        <v>6</v>
      </c>
      <c r="Y44" s="8">
        <f t="shared" si="7"/>
        <v>6</v>
      </c>
      <c r="Z44" s="8">
        <f t="shared" si="7"/>
        <v>6</v>
      </c>
      <c r="AA44" s="8">
        <f t="shared" si="7"/>
        <v>6</v>
      </c>
      <c r="AB44" s="8">
        <f t="shared" si="7"/>
        <v>6</v>
      </c>
      <c r="AC44" s="8">
        <f t="shared" si="7"/>
        <v>6</v>
      </c>
      <c r="AD44" s="8">
        <f t="shared" si="7"/>
        <v>6</v>
      </c>
      <c r="AE44" s="8">
        <f t="shared" si="7"/>
        <v>6</v>
      </c>
      <c r="AF44" s="8">
        <f t="shared" si="7"/>
        <v>6</v>
      </c>
      <c r="AG44" s="8">
        <f t="shared" si="7"/>
        <v>6</v>
      </c>
      <c r="AH44" s="8">
        <f t="shared" si="7"/>
        <v>6</v>
      </c>
      <c r="AI44" s="8">
        <f t="shared" si="7"/>
        <v>6</v>
      </c>
      <c r="AJ44" s="8">
        <f t="shared" si="7"/>
        <v>6</v>
      </c>
      <c r="AK44" s="8">
        <f t="shared" si="7"/>
        <v>6</v>
      </c>
      <c r="AL44" s="8">
        <f t="shared" si="7"/>
        <v>6</v>
      </c>
      <c r="AM44" s="8">
        <f t="shared" si="7"/>
        <v>6</v>
      </c>
      <c r="AN44" s="8">
        <f t="shared" si="7"/>
        <v>6</v>
      </c>
      <c r="AO44" s="8">
        <f t="shared" si="7"/>
        <v>6</v>
      </c>
      <c r="AP44" s="8">
        <f t="shared" si="7"/>
        <v>6</v>
      </c>
      <c r="AQ44" s="8">
        <f t="shared" si="7"/>
        <v>6</v>
      </c>
      <c r="AR44" s="8">
        <f t="shared" si="7"/>
        <v>6</v>
      </c>
      <c r="AS44" s="8">
        <f t="shared" si="7"/>
        <v>6</v>
      </c>
      <c r="AT44" s="8">
        <f t="shared" si="7"/>
        <v>6</v>
      </c>
      <c r="AU44" s="8">
        <f t="shared" si="7"/>
        <v>6</v>
      </c>
      <c r="AV44" s="8">
        <f t="shared" si="7"/>
        <v>6</v>
      </c>
      <c r="AW44" s="8">
        <f t="shared" si="7"/>
        <v>6</v>
      </c>
      <c r="AX44" s="8">
        <f t="shared" si="7"/>
        <v>6</v>
      </c>
      <c r="AY44" s="8">
        <f t="shared" si="7"/>
        <v>6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xml:space="preserve"> B19 + B222 + B84</f>
        <v>2</v>
      </c>
      <c r="C45" s="8">
        <f xml:space="preserve"> C19 + C222 + C84</f>
        <v>2</v>
      </c>
      <c r="D45" s="8">
        <f xml:space="preserve"> D19 + D222 + D84</f>
        <v>2</v>
      </c>
      <c r="E45" s="8">
        <f xml:space="preserve"> E19 + E222 + E84</f>
        <v>4</v>
      </c>
      <c r="F45" s="8">
        <f xml:space="preserve"> F19 + F222 + F84</f>
        <v>5</v>
      </c>
      <c r="G45" s="8">
        <f xml:space="preserve"> G19 + G222 + G84</f>
        <v>5</v>
      </c>
      <c r="H45" s="8">
        <f xml:space="preserve"> H19 + H222 + H84</f>
        <v>5</v>
      </c>
      <c r="I45" s="8">
        <f xml:space="preserve"> I19 + I222 + I84</f>
        <v>5</v>
      </c>
      <c r="J45" s="8">
        <f xml:space="preserve"> J19 + J222 + J84</f>
        <v>7</v>
      </c>
      <c r="K45" s="8">
        <f xml:space="preserve"> K19 + K222 + K84</f>
        <v>8</v>
      </c>
      <c r="L45" s="8">
        <f xml:space="preserve"> L19 + L222 + L84</f>
        <v>8</v>
      </c>
      <c r="M45" s="8">
        <f xml:space="preserve"> M19 + M222 + M84</f>
        <v>9</v>
      </c>
      <c r="N45" s="8">
        <f xml:space="preserve"> N19 + N222 + N84</f>
        <v>9</v>
      </c>
      <c r="O45" s="8">
        <f xml:space="preserve"> O19 + O222 + O84</f>
        <v>9</v>
      </c>
      <c r="P45" s="8">
        <f xml:space="preserve"> P19 + P222 + P84</f>
        <v>9</v>
      </c>
      <c r="Q45" s="8">
        <f xml:space="preserve"> Q19 + Q222 + Q84</f>
        <v>9</v>
      </c>
      <c r="R45" s="8">
        <f xml:space="preserve"> R19 + R222 + R84</f>
        <v>9</v>
      </c>
      <c r="S45" s="8">
        <f xml:space="preserve"> S19 + S222 + S84</f>
        <v>9</v>
      </c>
      <c r="T45" s="8">
        <f xml:space="preserve"> T19 + T222 + T84</f>
        <v>9</v>
      </c>
      <c r="U45" s="8">
        <f xml:space="preserve"> U19 + U222 + U84</f>
        <v>9</v>
      </c>
      <c r="V45" s="8">
        <f t="shared" ref="V45:AY45" si="8" xml:space="preserve"> V19 + V222 + V84</f>
        <v>9</v>
      </c>
      <c r="W45" s="8">
        <f t="shared" si="8"/>
        <v>9</v>
      </c>
      <c r="X45" s="8">
        <f t="shared" si="8"/>
        <v>9</v>
      </c>
      <c r="Y45" s="8">
        <f t="shared" si="8"/>
        <v>9</v>
      </c>
      <c r="Z45" s="8">
        <f t="shared" si="8"/>
        <v>9</v>
      </c>
      <c r="AA45" s="8">
        <f t="shared" si="8"/>
        <v>9</v>
      </c>
      <c r="AB45" s="8">
        <f t="shared" si="8"/>
        <v>9</v>
      </c>
      <c r="AC45" s="8">
        <f t="shared" si="8"/>
        <v>9</v>
      </c>
      <c r="AD45" s="8">
        <f t="shared" si="8"/>
        <v>9</v>
      </c>
      <c r="AE45" s="8">
        <f t="shared" si="8"/>
        <v>9</v>
      </c>
      <c r="AF45" s="8">
        <f t="shared" si="8"/>
        <v>9</v>
      </c>
      <c r="AG45" s="8">
        <f t="shared" si="8"/>
        <v>9</v>
      </c>
      <c r="AH45" s="8">
        <f t="shared" si="8"/>
        <v>9</v>
      </c>
      <c r="AI45" s="8">
        <f t="shared" si="8"/>
        <v>9</v>
      </c>
      <c r="AJ45" s="8">
        <f t="shared" si="8"/>
        <v>9</v>
      </c>
      <c r="AK45" s="8">
        <f t="shared" si="8"/>
        <v>9</v>
      </c>
      <c r="AL45" s="8">
        <f t="shared" si="8"/>
        <v>9</v>
      </c>
      <c r="AM45" s="8">
        <f t="shared" si="8"/>
        <v>9</v>
      </c>
      <c r="AN45" s="8">
        <f t="shared" si="8"/>
        <v>9</v>
      </c>
      <c r="AO45" s="8">
        <f t="shared" si="8"/>
        <v>9</v>
      </c>
      <c r="AP45" s="8">
        <f t="shared" si="8"/>
        <v>9</v>
      </c>
      <c r="AQ45" s="8">
        <f t="shared" si="8"/>
        <v>9</v>
      </c>
      <c r="AR45" s="8">
        <f t="shared" si="8"/>
        <v>9</v>
      </c>
      <c r="AS45" s="8">
        <f t="shared" si="8"/>
        <v>9</v>
      </c>
      <c r="AT45" s="8">
        <f t="shared" si="8"/>
        <v>9</v>
      </c>
      <c r="AU45" s="8">
        <f t="shared" si="8"/>
        <v>9</v>
      </c>
      <c r="AV45" s="8">
        <f t="shared" si="8"/>
        <v>9</v>
      </c>
      <c r="AW45" s="8">
        <f t="shared" si="8"/>
        <v>9</v>
      </c>
      <c r="AX45" s="8">
        <f t="shared" si="8"/>
        <v>9</v>
      </c>
      <c r="AY45" s="8">
        <f t="shared" si="8"/>
        <v>9</v>
      </c>
    </row>
    <row r="46" spans="1:97" s="29" customFormat="1">
      <c r="A46" s="63" t="s">
        <v>22</v>
      </c>
      <c r="B46" s="8">
        <f xml:space="preserve"> B20 + B223 + B84</f>
        <v>0</v>
      </c>
      <c r="C46" s="8">
        <f xml:space="preserve"> C20 + C223 + C84</f>
        <v>0</v>
      </c>
      <c r="D46" s="8">
        <f xml:space="preserve"> D20 + D223 + D84</f>
        <v>0</v>
      </c>
      <c r="E46" s="8">
        <f xml:space="preserve"> E20 + E223 + E84</f>
        <v>7</v>
      </c>
      <c r="F46" s="8">
        <f xml:space="preserve"> F20 + F223 + F84</f>
        <v>8</v>
      </c>
      <c r="G46" s="8">
        <f xml:space="preserve"> G20 + G223 + G84</f>
        <v>8</v>
      </c>
      <c r="H46" s="8">
        <f xml:space="preserve"> H20 + H223 + H84</f>
        <v>8</v>
      </c>
      <c r="I46" s="8">
        <f xml:space="preserve"> I20 + I223 + I84</f>
        <v>8</v>
      </c>
      <c r="J46" s="8">
        <f xml:space="preserve"> J20 + J223 + J84</f>
        <v>8</v>
      </c>
      <c r="K46" s="8">
        <f xml:space="preserve"> K20 + K223 + K84</f>
        <v>8</v>
      </c>
      <c r="L46" s="8">
        <f xml:space="preserve"> L20 + L223 + L84</f>
        <v>10</v>
      </c>
      <c r="M46" s="8">
        <f xml:space="preserve"> M20 + M223 + M84</f>
        <v>10</v>
      </c>
      <c r="N46" s="8">
        <f xml:space="preserve"> N20 + N223 + N84</f>
        <v>10</v>
      </c>
      <c r="O46" s="8">
        <f xml:space="preserve"> O20 + O223 + O84</f>
        <v>10</v>
      </c>
      <c r="P46" s="8">
        <f xml:space="preserve"> P20 + P223 + P84</f>
        <v>10</v>
      </c>
      <c r="Q46" s="8">
        <f xml:space="preserve"> Q20 + Q223 + Q84</f>
        <v>10</v>
      </c>
      <c r="R46" s="8">
        <f xml:space="preserve"> R20 + R223 + R84</f>
        <v>10</v>
      </c>
      <c r="S46" s="8">
        <f xml:space="preserve"> S20 + S223 + S84</f>
        <v>10</v>
      </c>
      <c r="T46" s="8">
        <f xml:space="preserve"> T20 + T223 + T84</f>
        <v>10</v>
      </c>
      <c r="U46" s="8">
        <f xml:space="preserve"> U20 + U223 + U84</f>
        <v>10</v>
      </c>
      <c r="V46" s="8">
        <f t="shared" ref="V46:AY46" si="9" xml:space="preserve"> V20 + V223 + V84</f>
        <v>10</v>
      </c>
      <c r="W46" s="8">
        <f t="shared" si="9"/>
        <v>10</v>
      </c>
      <c r="X46" s="8">
        <f t="shared" si="9"/>
        <v>10</v>
      </c>
      <c r="Y46" s="8">
        <f t="shared" si="9"/>
        <v>10</v>
      </c>
      <c r="Z46" s="8">
        <f t="shared" si="9"/>
        <v>10</v>
      </c>
      <c r="AA46" s="8">
        <f t="shared" si="9"/>
        <v>10</v>
      </c>
      <c r="AB46" s="8">
        <f t="shared" si="9"/>
        <v>10</v>
      </c>
      <c r="AC46" s="8">
        <f t="shared" si="9"/>
        <v>10</v>
      </c>
      <c r="AD46" s="8">
        <f t="shared" si="9"/>
        <v>10</v>
      </c>
      <c r="AE46" s="8">
        <f t="shared" si="9"/>
        <v>10</v>
      </c>
      <c r="AF46" s="8">
        <f t="shared" si="9"/>
        <v>10</v>
      </c>
      <c r="AG46" s="8">
        <f t="shared" si="9"/>
        <v>10</v>
      </c>
      <c r="AH46" s="8">
        <f t="shared" si="9"/>
        <v>10</v>
      </c>
      <c r="AI46" s="8">
        <f t="shared" si="9"/>
        <v>10</v>
      </c>
      <c r="AJ46" s="8">
        <f t="shared" si="9"/>
        <v>10</v>
      </c>
      <c r="AK46" s="8">
        <f t="shared" si="9"/>
        <v>10</v>
      </c>
      <c r="AL46" s="8">
        <f t="shared" si="9"/>
        <v>10</v>
      </c>
      <c r="AM46" s="8">
        <f t="shared" si="9"/>
        <v>10</v>
      </c>
      <c r="AN46" s="8">
        <f t="shared" si="9"/>
        <v>10</v>
      </c>
      <c r="AO46" s="8">
        <f t="shared" si="9"/>
        <v>10</v>
      </c>
      <c r="AP46" s="8">
        <f t="shared" si="9"/>
        <v>10</v>
      </c>
      <c r="AQ46" s="8">
        <f t="shared" si="9"/>
        <v>10</v>
      </c>
      <c r="AR46" s="8">
        <f t="shared" si="9"/>
        <v>10</v>
      </c>
      <c r="AS46" s="8">
        <f t="shared" si="9"/>
        <v>10</v>
      </c>
      <c r="AT46" s="8">
        <f t="shared" si="9"/>
        <v>10</v>
      </c>
      <c r="AU46" s="8">
        <f t="shared" si="9"/>
        <v>10</v>
      </c>
      <c r="AV46" s="8">
        <f t="shared" si="9"/>
        <v>10</v>
      </c>
      <c r="AW46" s="8">
        <f t="shared" si="9"/>
        <v>10</v>
      </c>
      <c r="AX46" s="8">
        <f t="shared" si="9"/>
        <v>10</v>
      </c>
      <c r="AY46" s="8">
        <f t="shared" si="9"/>
        <v>10</v>
      </c>
    </row>
    <row r="47" spans="1:97" s="29" customFormat="1">
      <c r="A47" s="63" t="s">
        <v>14</v>
      </c>
      <c r="B47" s="8">
        <f xml:space="preserve"> B21 + B221</f>
        <v>9</v>
      </c>
      <c r="C47" s="8">
        <f xml:space="preserve"> C21 + C221</f>
        <v>9</v>
      </c>
      <c r="D47" s="8">
        <f xml:space="preserve"> D21 + D221</f>
        <v>9</v>
      </c>
      <c r="E47" s="8">
        <f xml:space="preserve"> E21 + E221</f>
        <v>10</v>
      </c>
      <c r="F47" s="8">
        <f xml:space="preserve"> F21 + F221</f>
        <v>11</v>
      </c>
      <c r="G47" s="8">
        <f xml:space="preserve"> G21 + G221</f>
        <v>11</v>
      </c>
      <c r="H47" s="8">
        <f xml:space="preserve"> H21 + H221</f>
        <v>13</v>
      </c>
      <c r="I47" s="8">
        <f xml:space="preserve"> I21 + I221</f>
        <v>14</v>
      </c>
      <c r="J47" s="8">
        <f xml:space="preserve"> J21 + J221</f>
        <v>15</v>
      </c>
      <c r="K47" s="8">
        <f xml:space="preserve"> K21 + K221</f>
        <v>16</v>
      </c>
      <c r="L47" s="8">
        <f xml:space="preserve"> L21 + L221</f>
        <v>17</v>
      </c>
      <c r="M47" s="8">
        <f xml:space="preserve"> M21 + M221</f>
        <v>17</v>
      </c>
      <c r="N47" s="8">
        <f xml:space="preserve"> N21 + N221</f>
        <v>17</v>
      </c>
      <c r="O47" s="8">
        <f xml:space="preserve"> O21 + O221</f>
        <v>17</v>
      </c>
      <c r="P47" s="8">
        <f xml:space="preserve"> P21 + P221</f>
        <v>17</v>
      </c>
      <c r="Q47" s="8">
        <f xml:space="preserve"> Q21 + Q221</f>
        <v>17</v>
      </c>
      <c r="R47" s="8">
        <f xml:space="preserve"> R21 + R221</f>
        <v>17</v>
      </c>
      <c r="S47" s="8">
        <f xml:space="preserve"> S21 + S221</f>
        <v>17</v>
      </c>
      <c r="T47" s="8">
        <f xml:space="preserve"> T21 + T221</f>
        <v>17</v>
      </c>
      <c r="U47" s="8">
        <f xml:space="preserve"> U21 + U221</f>
        <v>17</v>
      </c>
      <c r="V47" s="8">
        <f t="shared" ref="V47:AY48" si="10" xml:space="preserve"> V21 + V221</f>
        <v>17</v>
      </c>
      <c r="W47" s="8">
        <f t="shared" si="10"/>
        <v>17</v>
      </c>
      <c r="X47" s="8">
        <f t="shared" si="10"/>
        <v>17</v>
      </c>
      <c r="Y47" s="8">
        <f t="shared" si="10"/>
        <v>17</v>
      </c>
      <c r="Z47" s="8">
        <f t="shared" si="10"/>
        <v>17</v>
      </c>
      <c r="AA47" s="8">
        <f t="shared" si="10"/>
        <v>17</v>
      </c>
      <c r="AB47" s="8">
        <f t="shared" si="10"/>
        <v>17</v>
      </c>
      <c r="AC47" s="8">
        <f t="shared" si="10"/>
        <v>17</v>
      </c>
      <c r="AD47" s="8">
        <f t="shared" si="10"/>
        <v>17</v>
      </c>
      <c r="AE47" s="8">
        <f t="shared" si="10"/>
        <v>17</v>
      </c>
      <c r="AF47" s="8">
        <f t="shared" si="10"/>
        <v>17</v>
      </c>
      <c r="AG47" s="8">
        <f t="shared" si="10"/>
        <v>17</v>
      </c>
      <c r="AH47" s="8">
        <f t="shared" si="10"/>
        <v>17</v>
      </c>
      <c r="AI47" s="8">
        <f t="shared" si="10"/>
        <v>17</v>
      </c>
      <c r="AJ47" s="8">
        <f t="shared" si="10"/>
        <v>17</v>
      </c>
      <c r="AK47" s="8">
        <f t="shared" si="10"/>
        <v>17</v>
      </c>
      <c r="AL47" s="8">
        <f t="shared" si="10"/>
        <v>17</v>
      </c>
      <c r="AM47" s="8">
        <f t="shared" si="10"/>
        <v>17</v>
      </c>
      <c r="AN47" s="8">
        <f t="shared" si="10"/>
        <v>17</v>
      </c>
      <c r="AO47" s="8">
        <f t="shared" si="10"/>
        <v>17</v>
      </c>
      <c r="AP47" s="8">
        <f t="shared" si="10"/>
        <v>17</v>
      </c>
      <c r="AQ47" s="8">
        <f t="shared" si="10"/>
        <v>17</v>
      </c>
      <c r="AR47" s="8">
        <f t="shared" si="10"/>
        <v>17</v>
      </c>
      <c r="AS47" s="8">
        <f t="shared" si="10"/>
        <v>17</v>
      </c>
      <c r="AT47" s="8">
        <f t="shared" si="10"/>
        <v>17</v>
      </c>
      <c r="AU47" s="8">
        <f t="shared" si="10"/>
        <v>17</v>
      </c>
      <c r="AV47" s="8">
        <f t="shared" si="10"/>
        <v>17</v>
      </c>
      <c r="AW47" s="8">
        <f t="shared" si="10"/>
        <v>17</v>
      </c>
      <c r="AX47" s="8">
        <f t="shared" si="10"/>
        <v>17</v>
      </c>
      <c r="AY47" s="8">
        <f t="shared" si="10"/>
        <v>17</v>
      </c>
    </row>
    <row r="48" spans="1:97" s="29" customFormat="1">
      <c r="A48" s="63" t="s">
        <v>15</v>
      </c>
      <c r="B48" s="8">
        <f xml:space="preserve"> B22 + B222</f>
        <v>6</v>
      </c>
      <c r="C48" s="8">
        <f xml:space="preserve"> C22 + C222</f>
        <v>6</v>
      </c>
      <c r="D48" s="8">
        <f xml:space="preserve"> D22 + D222</f>
        <v>6</v>
      </c>
      <c r="E48" s="8">
        <f xml:space="preserve"> E22 + E222</f>
        <v>4</v>
      </c>
      <c r="F48" s="8">
        <f xml:space="preserve"> F22 + F222</f>
        <v>4</v>
      </c>
      <c r="G48" s="8">
        <f xml:space="preserve"> G22 + G222</f>
        <v>4</v>
      </c>
      <c r="H48" s="8">
        <f xml:space="preserve"> H22 + H222</f>
        <v>5</v>
      </c>
      <c r="I48" s="8">
        <f xml:space="preserve"> I22 + I222</f>
        <v>5</v>
      </c>
      <c r="J48" s="8">
        <f xml:space="preserve"> J22 + J222</f>
        <v>5</v>
      </c>
      <c r="K48" s="8">
        <f xml:space="preserve"> K22 + K222</f>
        <v>8</v>
      </c>
      <c r="L48" s="8">
        <f xml:space="preserve"> L22 + L222</f>
        <v>10</v>
      </c>
      <c r="M48" s="8">
        <f xml:space="preserve"> M22 + M222</f>
        <v>11</v>
      </c>
      <c r="N48" s="8">
        <f xml:space="preserve"> N22 + N222</f>
        <v>11</v>
      </c>
      <c r="O48" s="8">
        <f xml:space="preserve"> O22 + O222</f>
        <v>11</v>
      </c>
      <c r="P48" s="8">
        <f xml:space="preserve"> P22 + P222</f>
        <v>11</v>
      </c>
      <c r="Q48" s="8">
        <f xml:space="preserve"> Q22 + Q222</f>
        <v>11</v>
      </c>
      <c r="R48" s="8">
        <f xml:space="preserve"> R22 + R222</f>
        <v>11</v>
      </c>
      <c r="S48" s="8">
        <f xml:space="preserve"> S22 + S222</f>
        <v>11</v>
      </c>
      <c r="T48" s="8">
        <f xml:space="preserve"> T22 + T222</f>
        <v>11</v>
      </c>
      <c r="U48" s="8">
        <f xml:space="preserve"> U22 + U222</f>
        <v>11</v>
      </c>
      <c r="V48" s="8">
        <f t="shared" si="10"/>
        <v>11</v>
      </c>
      <c r="W48" s="8">
        <f t="shared" si="10"/>
        <v>11</v>
      </c>
      <c r="X48" s="8">
        <f t="shared" si="10"/>
        <v>11</v>
      </c>
      <c r="Y48" s="8">
        <f t="shared" si="10"/>
        <v>11</v>
      </c>
      <c r="Z48" s="8">
        <f t="shared" si="10"/>
        <v>11</v>
      </c>
      <c r="AA48" s="8">
        <f t="shared" si="10"/>
        <v>11</v>
      </c>
      <c r="AB48" s="8">
        <f t="shared" si="10"/>
        <v>11</v>
      </c>
      <c r="AC48" s="8">
        <f t="shared" si="10"/>
        <v>11</v>
      </c>
      <c r="AD48" s="8">
        <f t="shared" si="10"/>
        <v>11</v>
      </c>
      <c r="AE48" s="8">
        <f t="shared" si="10"/>
        <v>11</v>
      </c>
      <c r="AF48" s="8">
        <f t="shared" si="10"/>
        <v>11</v>
      </c>
      <c r="AG48" s="8">
        <f t="shared" si="10"/>
        <v>11</v>
      </c>
      <c r="AH48" s="8">
        <f t="shared" si="10"/>
        <v>11</v>
      </c>
      <c r="AI48" s="8">
        <f t="shared" si="10"/>
        <v>11</v>
      </c>
      <c r="AJ48" s="8">
        <f t="shared" si="10"/>
        <v>11</v>
      </c>
      <c r="AK48" s="8">
        <f t="shared" si="10"/>
        <v>11</v>
      </c>
      <c r="AL48" s="8">
        <f t="shared" si="10"/>
        <v>11</v>
      </c>
      <c r="AM48" s="8">
        <f t="shared" si="10"/>
        <v>11</v>
      </c>
      <c r="AN48" s="8">
        <f t="shared" si="10"/>
        <v>11</v>
      </c>
      <c r="AO48" s="8">
        <f t="shared" si="10"/>
        <v>11</v>
      </c>
      <c r="AP48" s="8">
        <f t="shared" si="10"/>
        <v>11</v>
      </c>
      <c r="AQ48" s="8">
        <f t="shared" si="10"/>
        <v>11</v>
      </c>
      <c r="AR48" s="8">
        <f t="shared" si="10"/>
        <v>11</v>
      </c>
      <c r="AS48" s="8">
        <f t="shared" si="10"/>
        <v>11</v>
      </c>
      <c r="AT48" s="8">
        <f t="shared" si="10"/>
        <v>11</v>
      </c>
      <c r="AU48" s="8">
        <f t="shared" si="10"/>
        <v>11</v>
      </c>
      <c r="AV48" s="8">
        <f t="shared" si="10"/>
        <v>11</v>
      </c>
      <c r="AW48" s="8">
        <f t="shared" si="10"/>
        <v>11</v>
      </c>
      <c r="AX48" s="8">
        <f t="shared" si="10"/>
        <v>11</v>
      </c>
      <c r="AY48" s="8">
        <f t="shared" si="10"/>
        <v>11</v>
      </c>
    </row>
    <row r="49" spans="1:97" s="29" customFormat="1">
      <c r="A49" s="63" t="s">
        <v>16</v>
      </c>
      <c r="B49" s="8">
        <f xml:space="preserve"> B23 + B222 + B84</f>
        <v>0</v>
      </c>
      <c r="C49" s="8">
        <f xml:space="preserve"> C23 + C222 + C84</f>
        <v>0</v>
      </c>
      <c r="D49" s="8">
        <f xml:space="preserve"> D23 + D222 + D84</f>
        <v>0</v>
      </c>
      <c r="E49" s="8">
        <f xml:space="preserve"> E23 + E222 + E84</f>
        <v>0</v>
      </c>
      <c r="F49" s="8">
        <f xml:space="preserve"> F23 + F222 + F84</f>
        <v>0</v>
      </c>
      <c r="G49" s="8">
        <f xml:space="preserve"> G23 + G222 + G84</f>
        <v>0</v>
      </c>
      <c r="H49" s="8">
        <f xml:space="preserve"> H23 + H222 + H84</f>
        <v>0</v>
      </c>
      <c r="I49" s="8">
        <f xml:space="preserve"> I23 + I222 + I84</f>
        <v>0</v>
      </c>
      <c r="J49" s="8">
        <f xml:space="preserve"> J23 + J222 + J84</f>
        <v>0</v>
      </c>
      <c r="K49" s="8">
        <f xml:space="preserve"> K23 + K222 + K84</f>
        <v>0</v>
      </c>
      <c r="L49" s="8">
        <f xml:space="preserve"> L23 + L222 + L84</f>
        <v>0</v>
      </c>
      <c r="M49" s="8">
        <f xml:space="preserve"> M23 + M222 + M84</f>
        <v>0</v>
      </c>
      <c r="N49" s="8">
        <f xml:space="preserve"> N23 + N222 + N84</f>
        <v>0</v>
      </c>
      <c r="O49" s="8">
        <f xml:space="preserve"> O23 + O222 + O84</f>
        <v>0</v>
      </c>
      <c r="P49" s="8">
        <f xml:space="preserve"> P23 + P222 + P84</f>
        <v>0</v>
      </c>
      <c r="Q49" s="8">
        <f xml:space="preserve"> Q23 + Q222 + Q84</f>
        <v>0</v>
      </c>
      <c r="R49" s="8">
        <f xml:space="preserve"> R23 + R222 + R84</f>
        <v>0</v>
      </c>
      <c r="S49" s="8">
        <f xml:space="preserve"> S23 + S222 + S84</f>
        <v>0</v>
      </c>
      <c r="T49" s="8">
        <f xml:space="preserve"> T23 + T222 + T84</f>
        <v>0</v>
      </c>
      <c r="U49" s="8">
        <f xml:space="preserve"> U23 + U222 + U84</f>
        <v>0</v>
      </c>
      <c r="V49" s="8">
        <f t="shared" ref="V49:AY49" si="11" xml:space="preserve"> V23 + V222 + V84</f>
        <v>0</v>
      </c>
      <c r="W49" s="8">
        <f t="shared" si="11"/>
        <v>0</v>
      </c>
      <c r="X49" s="8">
        <f t="shared" si="11"/>
        <v>0</v>
      </c>
      <c r="Y49" s="8">
        <f t="shared" si="11"/>
        <v>0</v>
      </c>
      <c r="Z49" s="8">
        <f t="shared" si="11"/>
        <v>0</v>
      </c>
      <c r="AA49" s="8">
        <f t="shared" si="11"/>
        <v>0</v>
      </c>
      <c r="AB49" s="8">
        <f t="shared" si="11"/>
        <v>0</v>
      </c>
      <c r="AC49" s="8">
        <f t="shared" si="11"/>
        <v>0</v>
      </c>
      <c r="AD49" s="8">
        <f t="shared" si="11"/>
        <v>0</v>
      </c>
      <c r="AE49" s="8">
        <f t="shared" si="11"/>
        <v>0</v>
      </c>
      <c r="AF49" s="8">
        <f t="shared" si="11"/>
        <v>0</v>
      </c>
      <c r="AG49" s="8">
        <f t="shared" si="11"/>
        <v>0</v>
      </c>
      <c r="AH49" s="8">
        <f t="shared" si="11"/>
        <v>0</v>
      </c>
      <c r="AI49" s="8">
        <f t="shared" si="11"/>
        <v>0</v>
      </c>
      <c r="AJ49" s="8">
        <f t="shared" si="11"/>
        <v>0</v>
      </c>
      <c r="AK49" s="8">
        <f t="shared" si="11"/>
        <v>0</v>
      </c>
      <c r="AL49" s="8">
        <f t="shared" si="11"/>
        <v>0</v>
      </c>
      <c r="AM49" s="8">
        <f t="shared" si="11"/>
        <v>0</v>
      </c>
      <c r="AN49" s="8">
        <f t="shared" si="11"/>
        <v>0</v>
      </c>
      <c r="AO49" s="8">
        <f t="shared" si="11"/>
        <v>0</v>
      </c>
      <c r="AP49" s="8">
        <f t="shared" si="11"/>
        <v>0</v>
      </c>
      <c r="AQ49" s="8">
        <f t="shared" si="11"/>
        <v>0</v>
      </c>
      <c r="AR49" s="8">
        <f t="shared" si="11"/>
        <v>0</v>
      </c>
      <c r="AS49" s="8">
        <f t="shared" si="11"/>
        <v>0</v>
      </c>
      <c r="AT49" s="8">
        <f t="shared" si="11"/>
        <v>0</v>
      </c>
      <c r="AU49" s="8">
        <f t="shared" si="11"/>
        <v>0</v>
      </c>
      <c r="AV49" s="8">
        <f t="shared" si="11"/>
        <v>0</v>
      </c>
      <c r="AW49" s="8">
        <f t="shared" si="11"/>
        <v>0</v>
      </c>
      <c r="AX49" s="8">
        <f t="shared" si="11"/>
        <v>0</v>
      </c>
      <c r="AY49" s="8">
        <f t="shared" si="11"/>
        <v>0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Data!$E$49:$E$58, MATCH( B36, Data!$D$49:$D$58, 0 ) )</f>
        <v>8</v>
      </c>
      <c r="C52" s="52">
        <f xml:space="preserve"> INDEX( Data!$E$49:$E$58, MATCH( C36, Data!$D$49:$D$58, 0 ) )</f>
        <v>8</v>
      </c>
      <c r="D52" s="52">
        <f xml:space="preserve"> INDEX( Data!$E$49:$E$58, MATCH( D36, Data!$D$49:$D$58, 0 ) )</f>
        <v>8</v>
      </c>
      <c r="E52" s="52">
        <f xml:space="preserve"> INDEX( Data!$E$49:$E$58, MATCH( E36, Data!$D$49:$D$58, 0 ) )</f>
        <v>8</v>
      </c>
      <c r="F52" s="52">
        <f xml:space="preserve"> INDEX( Data!$E$49:$E$58, MATCH( F36, Data!$D$49:$D$58, 0 ) )</f>
        <v>8</v>
      </c>
      <c r="G52" s="52">
        <f xml:space="preserve"> INDEX( Data!$E$49:$E$58, MATCH( G36, Data!$D$49:$D$58, 0 ) )</f>
        <v>8</v>
      </c>
      <c r="H52" s="52">
        <f xml:space="preserve"> INDEX( Data!$E$49:$E$58, MATCH( H36, Data!$D$49:$D$58, 0 ) )</f>
        <v>8</v>
      </c>
      <c r="I52" s="52">
        <f xml:space="preserve"> INDEX( Data!$E$49:$E$58, MATCH( I36, Data!$D$49:$D$58, 0 ) )</f>
        <v>8</v>
      </c>
      <c r="J52" s="52">
        <f xml:space="preserve"> INDEX( Data!$E$49:$E$58, MATCH( J36, Data!$D$49:$D$58, 0 ) )</f>
        <v>8</v>
      </c>
      <c r="K52" s="52">
        <f xml:space="preserve"> INDEX( Data!$E$49:$E$58, MATCH( K36, Data!$D$49:$D$58, 0 ) )</f>
        <v>8</v>
      </c>
      <c r="L52" s="52">
        <f xml:space="preserve"> INDEX( Data!$E$49:$E$58, MATCH( L36, Data!$D$49:$D$58, 0 ) )</f>
        <v>8</v>
      </c>
      <c r="M52" s="52">
        <f xml:space="preserve"> INDEX( Data!$E$49:$E$58, MATCH( M36, Data!$D$49:$D$58, 0 ) )</f>
        <v>8</v>
      </c>
      <c r="N52" s="52">
        <f xml:space="preserve"> INDEX( Data!$E$49:$E$58, MATCH( N36, Data!$D$49:$D$58, 0 ) )</f>
        <v>8</v>
      </c>
      <c r="O52" s="52">
        <f xml:space="preserve"> INDEX( Data!$E$49:$E$58, MATCH( O36, Data!$D$49:$D$58, 0 ) )</f>
        <v>8</v>
      </c>
      <c r="P52" s="52">
        <f xml:space="preserve"> INDEX( Data!$E$49:$E$58, MATCH( P36, Data!$D$49:$D$58, 0 ) )</f>
        <v>8</v>
      </c>
      <c r="Q52" s="52">
        <f xml:space="preserve"> INDEX( Data!$E$49:$E$58, MATCH( Q36, Data!$D$49:$D$58, 0 ) )</f>
        <v>8</v>
      </c>
      <c r="R52" s="52">
        <f xml:space="preserve"> INDEX( Data!$E$49:$E$58, MATCH( R36, Data!$D$49:$D$58, 0 ) )</f>
        <v>8</v>
      </c>
      <c r="S52" s="52">
        <f xml:space="preserve"> INDEX( Data!$E$49:$E$58, MATCH( S36, Data!$D$49:$D$58, 0 ) )</f>
        <v>8</v>
      </c>
      <c r="T52" s="52">
        <f xml:space="preserve"> INDEX( Data!$E$49:$E$58, MATCH( T36, Data!$D$49:$D$58, 0 ) )</f>
        <v>8</v>
      </c>
      <c r="U52" s="52">
        <f xml:space="preserve"> INDEX( Data!$E$49:$E$58, MATCH( U36, Data!$D$49:$D$58, 0 ) )</f>
        <v>8</v>
      </c>
      <c r="V52" s="52">
        <f xml:space="preserve"> INDEX( Data!$E$49:$E$58, MATCH( V36, Data!$D$49:$D$58, 0 ) )</f>
        <v>8</v>
      </c>
      <c r="W52" s="52">
        <f xml:space="preserve"> INDEX( Data!$E$49:$E$58, MATCH( W36, Data!$D$49:$D$58, 0 ) )</f>
        <v>8</v>
      </c>
      <c r="X52" s="52">
        <f xml:space="preserve"> INDEX( Data!$E$49:$E$58, MATCH( X36, Data!$D$49:$D$58, 0 ) )</f>
        <v>8</v>
      </c>
      <c r="Y52" s="52">
        <f xml:space="preserve"> INDEX( Data!$E$49:$E$58, MATCH( Y36, Data!$D$49:$D$58, 0 ) )</f>
        <v>8</v>
      </c>
      <c r="Z52" s="52">
        <f xml:space="preserve"> INDEX( Data!$E$49:$E$58, MATCH( Z36, Data!$D$49:$D$58, 0 ) )</f>
        <v>8</v>
      </c>
      <c r="AA52" s="52">
        <f xml:space="preserve"> INDEX( Data!$E$49:$E$58, MATCH( AA36, Data!$D$49:$D$58, 0 ) )</f>
        <v>8</v>
      </c>
      <c r="AB52" s="52">
        <f xml:space="preserve"> INDEX( Data!$E$49:$E$58, MATCH( AB36, Data!$D$49:$D$58, 0 ) )</f>
        <v>8</v>
      </c>
      <c r="AC52" s="52">
        <f xml:space="preserve"> INDEX( Data!$E$49:$E$58, MATCH( AC36, Data!$D$49:$D$58, 0 ) )</f>
        <v>8</v>
      </c>
      <c r="AD52" s="52">
        <f xml:space="preserve"> INDEX( Data!$E$49:$E$58, MATCH( AD36, Data!$D$49:$D$58, 0 ) )</f>
        <v>8</v>
      </c>
      <c r="AE52" s="52">
        <f xml:space="preserve"> INDEX( Data!$E$49:$E$58, MATCH( AE36, Data!$D$49:$D$58, 0 ) )</f>
        <v>8</v>
      </c>
      <c r="AF52" s="52">
        <f xml:space="preserve"> INDEX( Data!$E$49:$E$58, MATCH( AF36, Data!$D$49:$D$58, 0 ) )</f>
        <v>8</v>
      </c>
      <c r="AG52" s="52">
        <f xml:space="preserve"> INDEX( Data!$E$49:$E$58, MATCH( AG36, Data!$D$49:$D$58, 0 ) )</f>
        <v>8</v>
      </c>
      <c r="AH52" s="52">
        <f xml:space="preserve"> INDEX( Data!$E$49:$E$58, MATCH( AH36, Data!$D$49:$D$58, 0 ) )</f>
        <v>8</v>
      </c>
      <c r="AI52" s="52">
        <f xml:space="preserve"> INDEX( Data!$E$49:$E$58, MATCH( AI36, Data!$D$49:$D$58, 0 ) )</f>
        <v>8</v>
      </c>
      <c r="AJ52" s="52">
        <f xml:space="preserve"> INDEX( Data!$E$49:$E$58, MATCH( AJ36, Data!$D$49:$D$58, 0 ) )</f>
        <v>8</v>
      </c>
      <c r="AK52" s="52">
        <f xml:space="preserve"> INDEX( Data!$E$49:$E$58, MATCH( AK36, Data!$D$49:$D$58, 0 ) )</f>
        <v>8</v>
      </c>
      <c r="AL52" s="52">
        <f xml:space="preserve"> INDEX( Data!$E$49:$E$58, MATCH( AL36, Data!$D$49:$D$58, 0 ) )</f>
        <v>8</v>
      </c>
      <c r="AM52" s="52">
        <f xml:space="preserve"> INDEX( Data!$E$49:$E$58, MATCH( AM36, Data!$D$49:$D$58, 0 ) )</f>
        <v>8</v>
      </c>
      <c r="AN52" s="52">
        <f xml:space="preserve"> INDEX( Data!$E$49:$E$58, MATCH( AN36, Data!$D$49:$D$58, 0 ) )</f>
        <v>8</v>
      </c>
      <c r="AO52" s="52">
        <f xml:space="preserve"> INDEX( Data!$E$49:$E$58, MATCH( AO36, Data!$D$49:$D$58, 0 ) )</f>
        <v>8</v>
      </c>
      <c r="AP52" s="52">
        <f xml:space="preserve"> INDEX( Data!$E$49:$E$58, MATCH( AP36, Data!$D$49:$D$58, 0 ) )</f>
        <v>8</v>
      </c>
      <c r="AQ52" s="52">
        <f xml:space="preserve"> INDEX( Data!$E$49:$E$58, MATCH( AQ36, Data!$D$49:$D$58, 0 ) )</f>
        <v>8</v>
      </c>
      <c r="AR52" s="52">
        <f xml:space="preserve"> INDEX( Data!$E$49:$E$58, MATCH( AR36, Data!$D$49:$D$58, 0 ) )</f>
        <v>8</v>
      </c>
      <c r="AS52" s="52">
        <f xml:space="preserve"> INDEX( Data!$E$49:$E$58, MATCH( AS36, Data!$D$49:$D$58, 0 ) )</f>
        <v>8</v>
      </c>
      <c r="AT52" s="52">
        <f xml:space="preserve"> INDEX( Data!$E$49:$E$58, MATCH( AT36, Data!$D$49:$D$58, 0 ) )</f>
        <v>8</v>
      </c>
      <c r="AU52" s="52">
        <f xml:space="preserve"> INDEX( Data!$E$49:$E$58, MATCH( AU36, Data!$D$49:$D$58, 0 ) )</f>
        <v>8</v>
      </c>
      <c r="AV52" s="52">
        <f xml:space="preserve"> INDEX( Data!$E$49:$E$58, MATCH( AV36, Data!$D$49:$D$58, 0 ) )</f>
        <v>8</v>
      </c>
      <c r="AW52" s="52">
        <f xml:space="preserve"> INDEX( Data!$E$49:$E$58, MATCH( AW36, Data!$D$49:$D$58, 0 ) )</f>
        <v>8</v>
      </c>
      <c r="AX52" s="52">
        <f xml:space="preserve"> INDEX( Data!$E$49:$E$58, MATCH( AX36, Data!$D$49:$D$58, 0 ) )</f>
        <v>8</v>
      </c>
      <c r="AY52" s="52">
        <f xml:space="preserve"> INDEX( Data!$E$49:$E$58, MATCH( AY36, Data!$D$49:$D$58,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2" xml:space="preserve"> B53 + C52</f>
        <v>16</v>
      </c>
      <c r="D53" s="52">
        <f t="shared" si="12"/>
        <v>24</v>
      </c>
      <c r="E53" s="52">
        <f t="shared" si="12"/>
        <v>32</v>
      </c>
      <c r="F53" s="52">
        <f t="shared" si="12"/>
        <v>40</v>
      </c>
      <c r="G53" s="52">
        <f t="shared" si="12"/>
        <v>48</v>
      </c>
      <c r="H53" s="52">
        <f t="shared" si="12"/>
        <v>56</v>
      </c>
      <c r="I53" s="52">
        <f t="shared" si="12"/>
        <v>64</v>
      </c>
      <c r="J53" s="91">
        <f t="shared" si="12"/>
        <v>72</v>
      </c>
      <c r="K53" s="52">
        <f t="shared" si="12"/>
        <v>80</v>
      </c>
      <c r="L53" s="128">
        <f t="shared" si="12"/>
        <v>88</v>
      </c>
      <c r="M53" s="52">
        <f t="shared" si="12"/>
        <v>96</v>
      </c>
      <c r="N53" s="52">
        <f t="shared" si="12"/>
        <v>104</v>
      </c>
      <c r="O53" s="52">
        <f t="shared" si="12"/>
        <v>112</v>
      </c>
      <c r="P53" s="52">
        <f t="shared" si="12"/>
        <v>120</v>
      </c>
      <c r="Q53" s="52">
        <f t="shared" si="12"/>
        <v>128</v>
      </c>
      <c r="R53" s="52">
        <f t="shared" si="12"/>
        <v>136</v>
      </c>
      <c r="S53" s="52">
        <f t="shared" si="12"/>
        <v>144</v>
      </c>
      <c r="T53" s="52">
        <f t="shared" si="12"/>
        <v>152</v>
      </c>
      <c r="U53" s="52">
        <f t="shared" si="12"/>
        <v>160</v>
      </c>
      <c r="V53" s="52">
        <f t="shared" si="12"/>
        <v>168</v>
      </c>
      <c r="W53" s="52">
        <f t="shared" si="12"/>
        <v>176</v>
      </c>
      <c r="X53" s="52">
        <f t="shared" si="12"/>
        <v>184</v>
      </c>
      <c r="Y53" s="52">
        <f t="shared" si="12"/>
        <v>192</v>
      </c>
      <c r="Z53" s="52">
        <f t="shared" si="12"/>
        <v>200</v>
      </c>
      <c r="AA53" s="52">
        <f t="shared" si="12"/>
        <v>208</v>
      </c>
      <c r="AB53" s="52">
        <f t="shared" si="12"/>
        <v>216</v>
      </c>
      <c r="AC53" s="52">
        <f t="shared" si="12"/>
        <v>224</v>
      </c>
      <c r="AD53" s="52">
        <f t="shared" si="12"/>
        <v>232</v>
      </c>
      <c r="AE53" s="52">
        <f t="shared" si="12"/>
        <v>240</v>
      </c>
      <c r="AF53" s="52">
        <f t="shared" si="12"/>
        <v>248</v>
      </c>
      <c r="AG53" s="52">
        <f t="shared" si="12"/>
        <v>256</v>
      </c>
      <c r="AH53" s="52">
        <f t="shared" si="12"/>
        <v>264</v>
      </c>
      <c r="AI53" s="52">
        <f t="shared" si="12"/>
        <v>272</v>
      </c>
      <c r="AJ53" s="52">
        <f t="shared" si="12"/>
        <v>280</v>
      </c>
      <c r="AK53" s="52">
        <f t="shared" si="12"/>
        <v>288</v>
      </c>
      <c r="AL53" s="52">
        <f t="shared" si="12"/>
        <v>296</v>
      </c>
      <c r="AM53" s="52">
        <f t="shared" si="12"/>
        <v>304</v>
      </c>
      <c r="AN53" s="52">
        <f t="shared" si="12"/>
        <v>312</v>
      </c>
      <c r="AO53" s="52">
        <f t="shared" si="12"/>
        <v>320</v>
      </c>
      <c r="AP53" s="52">
        <f t="shared" si="12"/>
        <v>328</v>
      </c>
      <c r="AQ53" s="52">
        <f t="shared" si="12"/>
        <v>336</v>
      </c>
      <c r="AR53" s="52">
        <f t="shared" si="12"/>
        <v>344</v>
      </c>
      <c r="AS53" s="52">
        <f t="shared" si="12"/>
        <v>352</v>
      </c>
      <c r="AT53" s="52">
        <f t="shared" si="12"/>
        <v>360</v>
      </c>
      <c r="AU53" s="52">
        <f t="shared" si="12"/>
        <v>368</v>
      </c>
      <c r="AV53" s="52">
        <f t="shared" si="12"/>
        <v>376</v>
      </c>
      <c r="AW53" s="52">
        <f t="shared" si="12"/>
        <v>384</v>
      </c>
      <c r="AX53" s="52">
        <f t="shared" si="12"/>
        <v>392</v>
      </c>
      <c r="AY53" s="52">
        <f t="shared" si="12"/>
        <v>400</v>
      </c>
    </row>
    <row r="54" spans="1:97" s="18" customFormat="1" ht="18">
      <c r="A54" s="81" t="s">
        <v>65</v>
      </c>
      <c r="B54" s="82">
        <f xml:space="preserve"> B53 + B7 * B220 + B83* B7</f>
        <v>10</v>
      </c>
      <c r="C54" s="82">
        <f xml:space="preserve"> C53 + C7 * C220 + C83* C7</f>
        <v>20</v>
      </c>
      <c r="D54" s="82">
        <f xml:space="preserve"> D53 + D7 * D220 + D83* D7</f>
        <v>30</v>
      </c>
      <c r="E54" s="82">
        <f xml:space="preserve"> E53 + E7 * E220 + E83* E7</f>
        <v>40</v>
      </c>
      <c r="F54" s="82">
        <f xml:space="preserve"> F53 + F7 * F220 + F83* F7</f>
        <v>50</v>
      </c>
      <c r="G54" s="82">
        <f xml:space="preserve"> G53 + G7 * G220 + G83* G7</f>
        <v>60</v>
      </c>
      <c r="H54" s="82">
        <f xml:space="preserve"> H53 + H7 * H220 + H83* H7</f>
        <v>70</v>
      </c>
      <c r="I54" s="82">
        <f xml:space="preserve"> I53 + I7 * I220 + I83* I7</f>
        <v>80</v>
      </c>
      <c r="J54" s="92">
        <f xml:space="preserve"> J53 + J7 * J220 + J83* J7</f>
        <v>90</v>
      </c>
      <c r="K54" s="77">
        <f xml:space="preserve"> K53 + K7 * K220 + K83* K7</f>
        <v>100</v>
      </c>
      <c r="L54" s="129">
        <f xml:space="preserve"> L53 + L7 * L220 + L83* L7</f>
        <v>110</v>
      </c>
      <c r="M54" s="82">
        <f xml:space="preserve"> M53 + M7 * M220 + M83* M7</f>
        <v>120</v>
      </c>
      <c r="N54" s="82">
        <f xml:space="preserve"> N53 + N7 * N220 + N83* N7</f>
        <v>130</v>
      </c>
      <c r="O54" s="82">
        <f xml:space="preserve"> O53 + O7 * O220 + O83* O7</f>
        <v>140</v>
      </c>
      <c r="P54" s="82">
        <f xml:space="preserve"> P53 + P7 * P220 + P83* P7</f>
        <v>150</v>
      </c>
      <c r="Q54" s="82">
        <f xml:space="preserve"> Q53 + Q7 * Q220 + Q83* Q7</f>
        <v>160</v>
      </c>
      <c r="R54" s="82">
        <f xml:space="preserve"> R53 + R7 * R220 + R83* R7</f>
        <v>170</v>
      </c>
      <c r="S54" s="82">
        <f xml:space="preserve"> S53 + S7 * S220 + S83* S7</f>
        <v>180</v>
      </c>
      <c r="T54" s="82">
        <f xml:space="preserve"> T53 + T7 * T220 + T83* T7</f>
        <v>190</v>
      </c>
      <c r="U54" s="82">
        <f xml:space="preserve"> U53 + U7 * U220 + U83* U7</f>
        <v>200</v>
      </c>
      <c r="V54" s="82">
        <f t="shared" ref="V54:AY54" si="13" xml:space="preserve"> V53 + V7 * V220 + V83* V7</f>
        <v>210</v>
      </c>
      <c r="W54" s="82">
        <f t="shared" si="13"/>
        <v>220</v>
      </c>
      <c r="X54" s="82">
        <f t="shared" si="13"/>
        <v>230</v>
      </c>
      <c r="Y54" s="82">
        <f t="shared" si="13"/>
        <v>240</v>
      </c>
      <c r="Z54" s="82">
        <f t="shared" si="13"/>
        <v>250</v>
      </c>
      <c r="AA54" s="82">
        <f t="shared" si="13"/>
        <v>260</v>
      </c>
      <c r="AB54" s="82">
        <f t="shared" si="13"/>
        <v>270</v>
      </c>
      <c r="AC54" s="82">
        <f t="shared" si="13"/>
        <v>280</v>
      </c>
      <c r="AD54" s="82">
        <f t="shared" si="13"/>
        <v>290</v>
      </c>
      <c r="AE54" s="82">
        <f t="shared" si="13"/>
        <v>300</v>
      </c>
      <c r="AF54" s="82">
        <f t="shared" si="13"/>
        <v>310</v>
      </c>
      <c r="AG54" s="82">
        <f t="shared" si="13"/>
        <v>320</v>
      </c>
      <c r="AH54" s="82">
        <f t="shared" si="13"/>
        <v>330</v>
      </c>
      <c r="AI54" s="82">
        <f t="shared" si="13"/>
        <v>340</v>
      </c>
      <c r="AJ54" s="82">
        <f t="shared" si="13"/>
        <v>350</v>
      </c>
      <c r="AK54" s="82">
        <f t="shared" si="13"/>
        <v>360</v>
      </c>
      <c r="AL54" s="82">
        <f t="shared" si="13"/>
        <v>370</v>
      </c>
      <c r="AM54" s="82">
        <f t="shared" si="13"/>
        <v>380</v>
      </c>
      <c r="AN54" s="82">
        <f t="shared" si="13"/>
        <v>390</v>
      </c>
      <c r="AO54" s="82">
        <f t="shared" si="13"/>
        <v>400</v>
      </c>
      <c r="AP54" s="82">
        <f t="shared" si="13"/>
        <v>410</v>
      </c>
      <c r="AQ54" s="82">
        <f t="shared" si="13"/>
        <v>420</v>
      </c>
      <c r="AR54" s="82">
        <f t="shared" si="13"/>
        <v>430</v>
      </c>
      <c r="AS54" s="82">
        <f t="shared" si="13"/>
        <v>440</v>
      </c>
      <c r="AT54" s="82">
        <f t="shared" si="13"/>
        <v>450</v>
      </c>
      <c r="AU54" s="82">
        <f t="shared" si="13"/>
        <v>460</v>
      </c>
      <c r="AV54" s="82">
        <f t="shared" si="13"/>
        <v>470</v>
      </c>
      <c r="AW54" s="82">
        <f t="shared" si="13"/>
        <v>480</v>
      </c>
      <c r="AX54" s="82">
        <f t="shared" si="13"/>
        <v>490</v>
      </c>
      <c r="AY54" s="82">
        <f t="shared" si="13"/>
        <v>500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4" xml:space="preserve"> MIN((B210/B54),1)</f>
        <v>0.6</v>
      </c>
      <c r="C56" s="84">
        <f t="shared" si="14"/>
        <v>0.35</v>
      </c>
      <c r="D56" s="84">
        <f t="shared" si="14"/>
        <v>0.26666666666666666</v>
      </c>
      <c r="E56" s="84">
        <f t="shared" si="14"/>
        <v>0.22500000000000001</v>
      </c>
      <c r="F56" s="84">
        <f t="shared" si="14"/>
        <v>0.2</v>
      </c>
      <c r="G56" s="84">
        <f t="shared" si="14"/>
        <v>0.18333333333333332</v>
      </c>
      <c r="H56" s="84">
        <f t="shared" si="14"/>
        <v>0.17142857142857143</v>
      </c>
      <c r="I56" s="84">
        <f t="shared" si="14"/>
        <v>0.16250000000000001</v>
      </c>
      <c r="J56" s="93">
        <f t="shared" si="14"/>
        <v>0.15555555555555556</v>
      </c>
      <c r="K56" s="84">
        <f t="shared" si="14"/>
        <v>0.15</v>
      </c>
      <c r="L56" s="130">
        <f t="shared" si="14"/>
        <v>0.14545454545454545</v>
      </c>
      <c r="M56" s="84">
        <f t="shared" si="14"/>
        <v>0.14166666666666666</v>
      </c>
      <c r="N56" s="84">
        <f t="shared" si="14"/>
        <v>0.13846153846153847</v>
      </c>
      <c r="O56" s="84">
        <f t="shared" si="14"/>
        <v>0.1357142857142857</v>
      </c>
      <c r="P56" s="84">
        <f t="shared" si="14"/>
        <v>0.13333333333333333</v>
      </c>
      <c r="Q56" s="84">
        <f t="shared" si="14"/>
        <v>0.13125000000000001</v>
      </c>
      <c r="R56" s="84">
        <f t="shared" si="14"/>
        <v>0.12941176470588237</v>
      </c>
      <c r="S56" s="84">
        <f t="shared" si="14"/>
        <v>0.12777777777777777</v>
      </c>
      <c r="T56" s="84">
        <f t="shared" si="14"/>
        <v>0.12631578947368421</v>
      </c>
      <c r="U56" s="84">
        <f t="shared" si="14"/>
        <v>0.125</v>
      </c>
      <c r="V56" s="84">
        <f t="shared" si="14"/>
        <v>0.12380952380952381</v>
      </c>
      <c r="W56" s="84">
        <f t="shared" si="14"/>
        <v>0.12272727272727273</v>
      </c>
      <c r="X56" s="84">
        <f t="shared" si="14"/>
        <v>0.12173913043478261</v>
      </c>
      <c r="Y56" s="84">
        <f t="shared" si="14"/>
        <v>0.12083333333333333</v>
      </c>
      <c r="Z56" s="84">
        <f t="shared" si="14"/>
        <v>0.12</v>
      </c>
      <c r="AA56" s="84">
        <f t="shared" si="14"/>
        <v>0.11923076923076924</v>
      </c>
      <c r="AB56" s="84">
        <f t="shared" si="14"/>
        <v>0.11851851851851852</v>
      </c>
      <c r="AC56" s="84">
        <f t="shared" si="14"/>
        <v>0.11785714285714285</v>
      </c>
      <c r="AD56" s="84">
        <f t="shared" si="14"/>
        <v>0.11724137931034483</v>
      </c>
      <c r="AE56" s="84">
        <f t="shared" si="14"/>
        <v>0.11666666666666667</v>
      </c>
      <c r="AF56" s="84">
        <f t="shared" si="14"/>
        <v>0.11612903225806452</v>
      </c>
      <c r="AG56" s="84">
        <f t="shared" si="14"/>
        <v>0.11562500000000001</v>
      </c>
      <c r="AH56" s="84">
        <f t="shared" si="14"/>
        <v>0.11515151515151516</v>
      </c>
      <c r="AI56" s="84">
        <f t="shared" si="14"/>
        <v>0.11470588235294117</v>
      </c>
      <c r="AJ56" s="84">
        <f t="shared" si="14"/>
        <v>0.11428571428571428</v>
      </c>
      <c r="AK56" s="84">
        <f t="shared" si="14"/>
        <v>0.11388888888888889</v>
      </c>
      <c r="AL56" s="84">
        <f t="shared" si="14"/>
        <v>0.11351351351351352</v>
      </c>
      <c r="AM56" s="84">
        <f t="shared" si="14"/>
        <v>0.11315789473684211</v>
      </c>
      <c r="AN56" s="84">
        <f t="shared" si="14"/>
        <v>0.11282051282051282</v>
      </c>
      <c r="AO56" s="84">
        <f t="shared" si="14"/>
        <v>0.1125</v>
      </c>
      <c r="AP56" s="84">
        <f t="shared" si="14"/>
        <v>0.11219512195121951</v>
      </c>
      <c r="AQ56" s="84">
        <f t="shared" si="14"/>
        <v>0.11190476190476191</v>
      </c>
      <c r="AR56" s="84">
        <f t="shared" si="14"/>
        <v>0.11162790697674418</v>
      </c>
      <c r="AS56" s="84">
        <f t="shared" si="14"/>
        <v>0.11136363636363636</v>
      </c>
      <c r="AT56" s="84">
        <f t="shared" si="14"/>
        <v>0.1111111111111111</v>
      </c>
      <c r="AU56" s="84">
        <f t="shared" si="14"/>
        <v>0.1108695652173913</v>
      </c>
      <c r="AV56" s="84">
        <f t="shared" si="14"/>
        <v>0.11063829787234042</v>
      </c>
      <c r="AW56" s="84">
        <f t="shared" si="14"/>
        <v>0.11041666666666666</v>
      </c>
      <c r="AX56" s="84">
        <f t="shared" si="14"/>
        <v>0.11020408163265306</v>
      </c>
      <c r="AY56" s="84">
        <f t="shared" si="14"/>
        <v>0.11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5" xml:space="preserve"> MIN(B211/B54,1)</f>
        <v>1</v>
      </c>
      <c r="C57" s="84">
        <f t="shared" si="15"/>
        <v>0.6</v>
      </c>
      <c r="D57" s="84">
        <f t="shared" si="15"/>
        <v>0.43333333333333335</v>
      </c>
      <c r="E57" s="84">
        <f t="shared" si="15"/>
        <v>0.35</v>
      </c>
      <c r="F57" s="84">
        <f t="shared" si="15"/>
        <v>0.3</v>
      </c>
      <c r="G57" s="84">
        <f t="shared" si="15"/>
        <v>0.26666666666666666</v>
      </c>
      <c r="H57" s="84">
        <f t="shared" si="15"/>
        <v>0.24285714285714285</v>
      </c>
      <c r="I57" s="84">
        <f t="shared" si="15"/>
        <v>0.22500000000000001</v>
      </c>
      <c r="J57" s="93">
        <f t="shared" si="15"/>
        <v>0.21111111111111111</v>
      </c>
      <c r="K57" s="84">
        <f t="shared" si="15"/>
        <v>0.2</v>
      </c>
      <c r="L57" s="130">
        <f t="shared" si="15"/>
        <v>0.19090909090909092</v>
      </c>
      <c r="M57" s="84">
        <f t="shared" si="15"/>
        <v>0.18333333333333332</v>
      </c>
      <c r="N57" s="84">
        <f t="shared" si="15"/>
        <v>0.17692307692307693</v>
      </c>
      <c r="O57" s="84">
        <f t="shared" si="15"/>
        <v>0.17142857142857143</v>
      </c>
      <c r="P57" s="84">
        <f t="shared" si="15"/>
        <v>0.16666666666666666</v>
      </c>
      <c r="Q57" s="84">
        <f t="shared" si="15"/>
        <v>0.16250000000000001</v>
      </c>
      <c r="R57" s="84">
        <f t="shared" si="15"/>
        <v>0.1588235294117647</v>
      </c>
      <c r="S57" s="84">
        <f t="shared" si="15"/>
        <v>0.15555555555555556</v>
      </c>
      <c r="T57" s="84">
        <f t="shared" si="15"/>
        <v>0.15263157894736842</v>
      </c>
      <c r="U57" s="84">
        <f t="shared" si="15"/>
        <v>0.15</v>
      </c>
      <c r="V57" s="84">
        <f t="shared" si="15"/>
        <v>0.14761904761904762</v>
      </c>
      <c r="W57" s="84">
        <f t="shared" si="15"/>
        <v>0.14545454545454545</v>
      </c>
      <c r="X57" s="84">
        <f t="shared" si="15"/>
        <v>0.14347826086956522</v>
      </c>
      <c r="Y57" s="84">
        <f t="shared" si="15"/>
        <v>0.14166666666666666</v>
      </c>
      <c r="Z57" s="84">
        <f t="shared" si="15"/>
        <v>0.14000000000000001</v>
      </c>
      <c r="AA57" s="84">
        <f t="shared" si="15"/>
        <v>0.13846153846153847</v>
      </c>
      <c r="AB57" s="84">
        <f t="shared" si="15"/>
        <v>0.13703703703703704</v>
      </c>
      <c r="AC57" s="84">
        <f t="shared" si="15"/>
        <v>0.1357142857142857</v>
      </c>
      <c r="AD57" s="84">
        <f t="shared" si="15"/>
        <v>0.13448275862068965</v>
      </c>
      <c r="AE57" s="84">
        <f t="shared" si="15"/>
        <v>0.13333333333333333</v>
      </c>
      <c r="AF57" s="84">
        <f t="shared" si="15"/>
        <v>0.13225806451612904</v>
      </c>
      <c r="AG57" s="84">
        <f t="shared" si="15"/>
        <v>0.13125000000000001</v>
      </c>
      <c r="AH57" s="84">
        <f t="shared" si="15"/>
        <v>0.13030303030303031</v>
      </c>
      <c r="AI57" s="84">
        <f t="shared" si="15"/>
        <v>0.12941176470588237</v>
      </c>
      <c r="AJ57" s="84">
        <f t="shared" si="15"/>
        <v>0.12857142857142856</v>
      </c>
      <c r="AK57" s="84">
        <f t="shared" si="15"/>
        <v>0.12777777777777777</v>
      </c>
      <c r="AL57" s="84">
        <f t="shared" si="15"/>
        <v>0.12702702702702703</v>
      </c>
      <c r="AM57" s="84">
        <f t="shared" si="15"/>
        <v>0.12631578947368421</v>
      </c>
      <c r="AN57" s="84">
        <f t="shared" si="15"/>
        <v>0.12564102564102564</v>
      </c>
      <c r="AO57" s="84">
        <f t="shared" si="15"/>
        <v>0.125</v>
      </c>
      <c r="AP57" s="84">
        <f t="shared" si="15"/>
        <v>0.12439024390243902</v>
      </c>
      <c r="AQ57" s="84">
        <f t="shared" si="15"/>
        <v>0.12380952380952381</v>
      </c>
      <c r="AR57" s="84">
        <f t="shared" si="15"/>
        <v>0.12325581395348838</v>
      </c>
      <c r="AS57" s="84">
        <f t="shared" si="15"/>
        <v>0.12272727272727273</v>
      </c>
      <c r="AT57" s="84">
        <f t="shared" si="15"/>
        <v>0.12222222222222222</v>
      </c>
      <c r="AU57" s="84">
        <f t="shared" si="15"/>
        <v>0.12173913043478261</v>
      </c>
      <c r="AV57" s="84">
        <f t="shared" si="15"/>
        <v>0.12127659574468085</v>
      </c>
      <c r="AW57" s="84">
        <f t="shared" si="15"/>
        <v>0.12083333333333333</v>
      </c>
      <c r="AX57" s="84">
        <f t="shared" si="15"/>
        <v>0.12040816326530612</v>
      </c>
      <c r="AY57" s="84">
        <f t="shared" si="15"/>
        <v>0.12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6" xml:space="preserve"> MIN(B212/B54,1)</f>
        <v>1</v>
      </c>
      <c r="C58" s="85">
        <f t="shared" si="16"/>
        <v>0.5</v>
      </c>
      <c r="D58" s="85">
        <f t="shared" si="16"/>
        <v>0.33333333333333331</v>
      </c>
      <c r="E58" s="85">
        <f t="shared" si="16"/>
        <v>0.25</v>
      </c>
      <c r="F58" s="85">
        <f t="shared" si="16"/>
        <v>0.2</v>
      </c>
      <c r="G58" s="85">
        <f t="shared" si="16"/>
        <v>0.16666666666666666</v>
      </c>
      <c r="H58" s="85">
        <f t="shared" si="16"/>
        <v>0.14285714285714285</v>
      </c>
      <c r="I58" s="85">
        <f t="shared" si="16"/>
        <v>0.125</v>
      </c>
      <c r="J58" s="94">
        <f t="shared" si="16"/>
        <v>0.1111111111111111</v>
      </c>
      <c r="K58" s="85">
        <f t="shared" si="16"/>
        <v>0.1</v>
      </c>
      <c r="L58" s="131">
        <f t="shared" si="16"/>
        <v>9.0909090909090912E-2</v>
      </c>
      <c r="M58" s="85">
        <f t="shared" si="16"/>
        <v>8.3333333333333329E-2</v>
      </c>
      <c r="N58" s="85">
        <f t="shared" si="16"/>
        <v>7.6923076923076927E-2</v>
      </c>
      <c r="O58" s="85">
        <f t="shared" si="16"/>
        <v>7.1428571428571425E-2</v>
      </c>
      <c r="P58" s="85">
        <f t="shared" si="16"/>
        <v>6.6666666666666666E-2</v>
      </c>
      <c r="Q58" s="85">
        <f t="shared" si="16"/>
        <v>6.25E-2</v>
      </c>
      <c r="R58" s="85">
        <f t="shared" si="16"/>
        <v>5.8823529411764705E-2</v>
      </c>
      <c r="S58" s="85">
        <f t="shared" si="16"/>
        <v>5.5555555555555552E-2</v>
      </c>
      <c r="T58" s="85">
        <f t="shared" si="16"/>
        <v>5.2631578947368418E-2</v>
      </c>
      <c r="U58" s="85">
        <f t="shared" si="16"/>
        <v>0.05</v>
      </c>
      <c r="V58" s="85">
        <f t="shared" si="16"/>
        <v>4.7619047619047616E-2</v>
      </c>
      <c r="W58" s="85">
        <f t="shared" si="16"/>
        <v>4.5454545454545456E-2</v>
      </c>
      <c r="X58" s="85">
        <f t="shared" si="16"/>
        <v>4.3478260869565216E-2</v>
      </c>
      <c r="Y58" s="85">
        <f t="shared" si="16"/>
        <v>4.1666666666666664E-2</v>
      </c>
      <c r="Z58" s="85">
        <f t="shared" si="16"/>
        <v>0.04</v>
      </c>
      <c r="AA58" s="85">
        <f t="shared" si="16"/>
        <v>3.8461538461538464E-2</v>
      </c>
      <c r="AB58" s="85">
        <f t="shared" si="16"/>
        <v>3.7037037037037035E-2</v>
      </c>
      <c r="AC58" s="85">
        <f t="shared" si="16"/>
        <v>3.5714285714285712E-2</v>
      </c>
      <c r="AD58" s="85">
        <f t="shared" si="16"/>
        <v>3.4482758620689655E-2</v>
      </c>
      <c r="AE58" s="85">
        <f t="shared" si="16"/>
        <v>3.3333333333333333E-2</v>
      </c>
      <c r="AF58" s="85">
        <f t="shared" si="16"/>
        <v>3.2258064516129031E-2</v>
      </c>
      <c r="AG58" s="85">
        <f t="shared" si="16"/>
        <v>3.125E-2</v>
      </c>
      <c r="AH58" s="85">
        <f t="shared" si="16"/>
        <v>3.0303030303030304E-2</v>
      </c>
      <c r="AI58" s="85">
        <f t="shared" si="16"/>
        <v>2.9411764705882353E-2</v>
      </c>
      <c r="AJ58" s="85">
        <f t="shared" si="16"/>
        <v>2.8571428571428571E-2</v>
      </c>
      <c r="AK58" s="85">
        <f t="shared" si="16"/>
        <v>2.7777777777777776E-2</v>
      </c>
      <c r="AL58" s="85">
        <f t="shared" si="16"/>
        <v>2.7027027027027029E-2</v>
      </c>
      <c r="AM58" s="85">
        <f t="shared" si="16"/>
        <v>2.6315789473684209E-2</v>
      </c>
      <c r="AN58" s="85">
        <f t="shared" si="16"/>
        <v>2.564102564102564E-2</v>
      </c>
      <c r="AO58" s="85">
        <f t="shared" si="16"/>
        <v>2.5000000000000001E-2</v>
      </c>
      <c r="AP58" s="85">
        <f t="shared" si="16"/>
        <v>2.4390243902439025E-2</v>
      </c>
      <c r="AQ58" s="85">
        <f t="shared" si="16"/>
        <v>2.3809523809523808E-2</v>
      </c>
      <c r="AR58" s="85">
        <f t="shared" si="16"/>
        <v>2.3255813953488372E-2</v>
      </c>
      <c r="AS58" s="85">
        <f t="shared" si="16"/>
        <v>2.2727272727272728E-2</v>
      </c>
      <c r="AT58" s="85">
        <f t="shared" si="16"/>
        <v>2.2222222222222223E-2</v>
      </c>
      <c r="AU58" s="85">
        <f t="shared" si="16"/>
        <v>2.1739130434782608E-2</v>
      </c>
      <c r="AV58" s="85">
        <f t="shared" si="16"/>
        <v>2.1276595744680851E-2</v>
      </c>
      <c r="AW58" s="85">
        <f t="shared" si="16"/>
        <v>2.0833333333333332E-2</v>
      </c>
      <c r="AX58" s="85">
        <f t="shared" si="16"/>
        <v>2.0408163265306121E-2</v>
      </c>
      <c r="AY58" s="85">
        <f t="shared" si="16"/>
        <v>0.02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7" xml:space="preserve"> MIN(1,B213/B54)</f>
        <v>1</v>
      </c>
      <c r="C59" s="85">
        <f t="shared" si="17"/>
        <v>1</v>
      </c>
      <c r="D59" s="85">
        <f t="shared" si="17"/>
        <v>0.66666666666666663</v>
      </c>
      <c r="E59" s="85">
        <f t="shared" si="17"/>
        <v>0.5</v>
      </c>
      <c r="F59" s="85">
        <f t="shared" si="17"/>
        <v>0.4</v>
      </c>
      <c r="G59" s="85">
        <f t="shared" si="17"/>
        <v>0.33333333333333331</v>
      </c>
      <c r="H59" s="85">
        <f t="shared" si="17"/>
        <v>0.2857142857142857</v>
      </c>
      <c r="I59" s="85">
        <f t="shared" si="17"/>
        <v>0.25</v>
      </c>
      <c r="J59" s="94">
        <f t="shared" si="17"/>
        <v>0.22222222222222221</v>
      </c>
      <c r="K59" s="85">
        <f t="shared" si="17"/>
        <v>0.2</v>
      </c>
      <c r="L59" s="131">
        <f t="shared" si="17"/>
        <v>0.18181818181818182</v>
      </c>
      <c r="M59" s="85">
        <f t="shared" si="17"/>
        <v>0.16666666666666666</v>
      </c>
      <c r="N59" s="85">
        <f t="shared" si="17"/>
        <v>0.15384615384615385</v>
      </c>
      <c r="O59" s="85">
        <f t="shared" si="17"/>
        <v>0.14285714285714285</v>
      </c>
      <c r="P59" s="85">
        <f t="shared" si="17"/>
        <v>0.13333333333333333</v>
      </c>
      <c r="Q59" s="85">
        <f t="shared" si="17"/>
        <v>0.125</v>
      </c>
      <c r="R59" s="85">
        <f t="shared" si="17"/>
        <v>0.11764705882352941</v>
      </c>
      <c r="S59" s="85">
        <f t="shared" si="17"/>
        <v>0.1111111111111111</v>
      </c>
      <c r="T59" s="85">
        <f t="shared" si="17"/>
        <v>0.10526315789473684</v>
      </c>
      <c r="U59" s="85">
        <f t="shared" si="17"/>
        <v>0.1</v>
      </c>
      <c r="V59" s="85">
        <f t="shared" si="17"/>
        <v>9.5238095238095233E-2</v>
      </c>
      <c r="W59" s="85">
        <f t="shared" si="17"/>
        <v>9.0909090909090912E-2</v>
      </c>
      <c r="X59" s="85">
        <f t="shared" si="17"/>
        <v>8.6956521739130432E-2</v>
      </c>
      <c r="Y59" s="85">
        <f t="shared" si="17"/>
        <v>8.3333333333333329E-2</v>
      </c>
      <c r="Z59" s="85">
        <f t="shared" si="17"/>
        <v>0.08</v>
      </c>
      <c r="AA59" s="85">
        <f t="shared" si="17"/>
        <v>7.6923076923076927E-2</v>
      </c>
      <c r="AB59" s="85">
        <f t="shared" si="17"/>
        <v>7.407407407407407E-2</v>
      </c>
      <c r="AC59" s="85">
        <f t="shared" si="17"/>
        <v>7.1428571428571425E-2</v>
      </c>
      <c r="AD59" s="85">
        <f t="shared" si="17"/>
        <v>6.8965517241379309E-2</v>
      </c>
      <c r="AE59" s="85">
        <f t="shared" si="17"/>
        <v>6.6666666666666666E-2</v>
      </c>
      <c r="AF59" s="85">
        <f t="shared" si="17"/>
        <v>6.4516129032258063E-2</v>
      </c>
      <c r="AG59" s="85">
        <f t="shared" si="17"/>
        <v>6.25E-2</v>
      </c>
      <c r="AH59" s="85">
        <f t="shared" si="17"/>
        <v>6.0606060606060608E-2</v>
      </c>
      <c r="AI59" s="85">
        <f t="shared" si="17"/>
        <v>5.8823529411764705E-2</v>
      </c>
      <c r="AJ59" s="85">
        <f t="shared" si="17"/>
        <v>5.7142857142857141E-2</v>
      </c>
      <c r="AK59" s="85">
        <f t="shared" si="17"/>
        <v>5.5555555555555552E-2</v>
      </c>
      <c r="AL59" s="85">
        <f t="shared" si="17"/>
        <v>5.4054054054054057E-2</v>
      </c>
      <c r="AM59" s="85">
        <f t="shared" si="17"/>
        <v>5.2631578947368418E-2</v>
      </c>
      <c r="AN59" s="85">
        <f t="shared" si="17"/>
        <v>5.128205128205128E-2</v>
      </c>
      <c r="AO59" s="85">
        <f t="shared" si="17"/>
        <v>0.05</v>
      </c>
      <c r="AP59" s="85">
        <f t="shared" si="17"/>
        <v>4.878048780487805E-2</v>
      </c>
      <c r="AQ59" s="85">
        <f t="shared" si="17"/>
        <v>4.7619047619047616E-2</v>
      </c>
      <c r="AR59" s="85">
        <f t="shared" si="17"/>
        <v>4.6511627906976744E-2</v>
      </c>
      <c r="AS59" s="85">
        <f t="shared" si="17"/>
        <v>4.5454545454545456E-2</v>
      </c>
      <c r="AT59" s="85">
        <f t="shared" si="17"/>
        <v>4.4444444444444446E-2</v>
      </c>
      <c r="AU59" s="85">
        <f t="shared" si="17"/>
        <v>4.3478260869565216E-2</v>
      </c>
      <c r="AV59" s="85">
        <f t="shared" si="17"/>
        <v>4.2553191489361701E-2</v>
      </c>
      <c r="AW59" s="85">
        <f t="shared" si="17"/>
        <v>4.1666666666666664E-2</v>
      </c>
      <c r="AX59" s="85">
        <f t="shared" si="17"/>
        <v>4.0816326530612242E-2</v>
      </c>
      <c r="AY59" s="85">
        <f t="shared" si="17"/>
        <v>0.04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8" xml:space="preserve"> MIN(1,B214/B54)</f>
        <v>1</v>
      </c>
      <c r="C60" s="85">
        <f t="shared" si="18"/>
        <v>1</v>
      </c>
      <c r="D60" s="85">
        <f t="shared" si="18"/>
        <v>1</v>
      </c>
      <c r="E60" s="85">
        <f t="shared" si="18"/>
        <v>0.75</v>
      </c>
      <c r="F60" s="85">
        <f t="shared" si="18"/>
        <v>0.6</v>
      </c>
      <c r="G60" s="85">
        <f t="shared" si="18"/>
        <v>0.5</v>
      </c>
      <c r="H60" s="85">
        <f t="shared" si="18"/>
        <v>0.42857142857142855</v>
      </c>
      <c r="I60" s="85">
        <f t="shared" si="18"/>
        <v>0.375</v>
      </c>
      <c r="J60" s="94">
        <f t="shared" si="18"/>
        <v>0.33333333333333331</v>
      </c>
      <c r="K60" s="85">
        <f t="shared" si="18"/>
        <v>0.3</v>
      </c>
      <c r="L60" s="131">
        <f t="shared" si="18"/>
        <v>0.27272727272727271</v>
      </c>
      <c r="M60" s="85">
        <f t="shared" si="18"/>
        <v>0.25</v>
      </c>
      <c r="N60" s="85">
        <f t="shared" si="18"/>
        <v>0.23076923076923078</v>
      </c>
      <c r="O60" s="85">
        <f t="shared" si="18"/>
        <v>0.21428571428571427</v>
      </c>
      <c r="P60" s="85">
        <f t="shared" si="18"/>
        <v>0.2</v>
      </c>
      <c r="Q60" s="85">
        <f t="shared" si="18"/>
        <v>0.1875</v>
      </c>
      <c r="R60" s="85">
        <f t="shared" si="18"/>
        <v>0.17647058823529413</v>
      </c>
      <c r="S60" s="85">
        <f t="shared" si="18"/>
        <v>0.16666666666666666</v>
      </c>
      <c r="T60" s="85">
        <f t="shared" si="18"/>
        <v>0.15789473684210525</v>
      </c>
      <c r="U60" s="85">
        <f t="shared" si="18"/>
        <v>0.15</v>
      </c>
      <c r="V60" s="85">
        <f t="shared" si="18"/>
        <v>0.14285714285714285</v>
      </c>
      <c r="W60" s="85">
        <f t="shared" si="18"/>
        <v>0.13636363636363635</v>
      </c>
      <c r="X60" s="85">
        <f t="shared" si="18"/>
        <v>0.13043478260869565</v>
      </c>
      <c r="Y60" s="85">
        <f t="shared" si="18"/>
        <v>0.125</v>
      </c>
      <c r="Z60" s="85">
        <f t="shared" si="18"/>
        <v>0.12</v>
      </c>
      <c r="AA60" s="85">
        <f t="shared" si="18"/>
        <v>0.11538461538461539</v>
      </c>
      <c r="AB60" s="85">
        <f t="shared" si="18"/>
        <v>0.1111111111111111</v>
      </c>
      <c r="AC60" s="85">
        <f t="shared" si="18"/>
        <v>0.10714285714285714</v>
      </c>
      <c r="AD60" s="85">
        <f t="shared" si="18"/>
        <v>0.10344827586206896</v>
      </c>
      <c r="AE60" s="85">
        <f t="shared" si="18"/>
        <v>0.1</v>
      </c>
      <c r="AF60" s="85">
        <f t="shared" si="18"/>
        <v>9.6774193548387094E-2</v>
      </c>
      <c r="AG60" s="85">
        <f t="shared" si="18"/>
        <v>9.375E-2</v>
      </c>
      <c r="AH60" s="85">
        <f t="shared" si="18"/>
        <v>9.0909090909090912E-2</v>
      </c>
      <c r="AI60" s="85">
        <f t="shared" si="18"/>
        <v>8.8235294117647065E-2</v>
      </c>
      <c r="AJ60" s="85">
        <f t="shared" si="18"/>
        <v>8.5714285714285715E-2</v>
      </c>
      <c r="AK60" s="85">
        <f t="shared" si="18"/>
        <v>8.3333333333333329E-2</v>
      </c>
      <c r="AL60" s="85">
        <f t="shared" si="18"/>
        <v>8.1081081081081086E-2</v>
      </c>
      <c r="AM60" s="85">
        <f t="shared" si="18"/>
        <v>7.8947368421052627E-2</v>
      </c>
      <c r="AN60" s="85">
        <f t="shared" si="18"/>
        <v>7.6923076923076927E-2</v>
      </c>
      <c r="AO60" s="85">
        <f t="shared" si="18"/>
        <v>7.4999999999999997E-2</v>
      </c>
      <c r="AP60" s="85">
        <f t="shared" si="18"/>
        <v>7.3170731707317069E-2</v>
      </c>
      <c r="AQ60" s="85">
        <f t="shared" si="18"/>
        <v>7.1428571428571425E-2</v>
      </c>
      <c r="AR60" s="85">
        <f t="shared" si="18"/>
        <v>6.9767441860465115E-2</v>
      </c>
      <c r="AS60" s="85">
        <f t="shared" si="18"/>
        <v>6.8181818181818177E-2</v>
      </c>
      <c r="AT60" s="85">
        <f t="shared" si="18"/>
        <v>6.6666666666666666E-2</v>
      </c>
      <c r="AU60" s="85">
        <f t="shared" si="18"/>
        <v>6.5217391304347824E-2</v>
      </c>
      <c r="AV60" s="85">
        <f t="shared" si="18"/>
        <v>6.3829787234042548E-2</v>
      </c>
      <c r="AW60" s="85">
        <f t="shared" si="18"/>
        <v>6.25E-2</v>
      </c>
      <c r="AX60" s="85">
        <f t="shared" si="18"/>
        <v>6.1224489795918366E-2</v>
      </c>
      <c r="AY60" s="85">
        <f t="shared" si="18"/>
        <v>0.06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Data!$E$62:$E$71, MATCH( B36, Data!$D$62:$D$71, 0 ) )</f>
        <v>0</v>
      </c>
      <c r="C62" s="52">
        <f xml:space="preserve"> INDEX( Data!$E$62:$E$71, MATCH( C36, Data!$D$62:$D$71, 0 ) )</f>
        <v>0</v>
      </c>
      <c r="D62" s="52">
        <f xml:space="preserve"> INDEX( Data!$E$62:$E$71, MATCH( D36, Data!$D$62:$D$71, 0 ) )</f>
        <v>0</v>
      </c>
      <c r="E62" s="52">
        <f xml:space="preserve"> INDEX( Data!$E$62:$E$71, MATCH( E36, Data!$D$62:$D$71, 0 ) )</f>
        <v>0</v>
      </c>
      <c r="F62" s="52">
        <f xml:space="preserve"> INDEX( Data!$E$62:$E$71, MATCH( F36, Data!$D$62:$D$71, 0 ) )</f>
        <v>0</v>
      </c>
      <c r="G62" s="52">
        <f xml:space="preserve"> INDEX( Data!$E$62:$E$71, MATCH( G36, Data!$D$62:$D$71, 0 ) )</f>
        <v>0</v>
      </c>
      <c r="H62" s="52">
        <f xml:space="preserve"> INDEX( Data!$E$62:$E$71, MATCH( H36, Data!$D$62:$D$71, 0 ) )</f>
        <v>0</v>
      </c>
      <c r="I62" s="52">
        <f xml:space="preserve"> INDEX( Data!$E$62:$E$71, MATCH( I36, Data!$D$62:$D$71, 0 ) )</f>
        <v>0</v>
      </c>
      <c r="J62" s="52">
        <f xml:space="preserve"> INDEX( Data!$E$62:$E$71, MATCH( J36, Data!$D$62:$D$71, 0 ) )</f>
        <v>0</v>
      </c>
      <c r="K62" s="52">
        <f xml:space="preserve"> INDEX( Data!$E$62:$E$71, MATCH( K36, Data!$D$62:$D$71, 0 ) )</f>
        <v>0</v>
      </c>
      <c r="L62" s="52">
        <f xml:space="preserve"> INDEX( Data!$E$62:$E$71, MATCH( L36, Data!$D$62:$D$71, 0 ) )</f>
        <v>0</v>
      </c>
      <c r="M62" s="52">
        <f xml:space="preserve"> INDEX( Data!$E$62:$E$71, MATCH( M36, Data!$D$62:$D$71, 0 ) )</f>
        <v>0</v>
      </c>
      <c r="N62" s="52">
        <f xml:space="preserve"> INDEX( Data!$E$62:$E$71, MATCH( N36, Data!$D$62:$D$71, 0 ) )</f>
        <v>0</v>
      </c>
      <c r="O62" s="52">
        <f xml:space="preserve"> INDEX( Data!$E$62:$E$71, MATCH( O36, Data!$D$62:$D$71, 0 ) )</f>
        <v>0</v>
      </c>
      <c r="P62" s="52">
        <f xml:space="preserve"> INDEX( Data!$E$62:$E$71, MATCH( P36, Data!$D$62:$D$71, 0 ) )</f>
        <v>0</v>
      </c>
      <c r="Q62" s="52">
        <f xml:space="preserve"> INDEX( Data!$E$62:$E$71, MATCH( Q36, Data!$D$62:$D$71, 0 ) )</f>
        <v>0</v>
      </c>
      <c r="R62" s="52">
        <f xml:space="preserve"> INDEX( Data!$E$62:$E$71, MATCH( R36, Data!$D$62:$D$71, 0 ) )</f>
        <v>0</v>
      </c>
      <c r="S62" s="52">
        <f xml:space="preserve"> INDEX( Data!$E$62:$E$71, MATCH( S36, Data!$D$62:$D$71, 0 ) )</f>
        <v>0</v>
      </c>
      <c r="T62" s="52">
        <f xml:space="preserve"> INDEX( Data!$E$62:$E$71, MATCH( T36, Data!$D$62:$D$71, 0 ) )</f>
        <v>0</v>
      </c>
      <c r="U62" s="52">
        <f xml:space="preserve"> INDEX( Data!$E$62:$E$71, MATCH( U36, Data!$D$62:$D$71, 0 ) )</f>
        <v>0</v>
      </c>
      <c r="V62" s="52">
        <f xml:space="preserve"> INDEX( Data!$E$62:$E$71, MATCH( V36, Data!$D$62:$D$71, 0 ) )</f>
        <v>0</v>
      </c>
      <c r="W62" s="52">
        <f xml:space="preserve"> INDEX( Data!$E$62:$E$71, MATCH( W36, Data!$D$62:$D$71, 0 ) )</f>
        <v>0</v>
      </c>
      <c r="X62" s="52">
        <f xml:space="preserve"> INDEX( Data!$E$62:$E$71, MATCH( X36, Data!$D$62:$D$71, 0 ) )</f>
        <v>0</v>
      </c>
      <c r="Y62" s="52">
        <f xml:space="preserve"> INDEX( Data!$E$62:$E$71, MATCH( Y36, Data!$D$62:$D$71, 0 ) )</f>
        <v>0</v>
      </c>
      <c r="Z62" s="52">
        <f xml:space="preserve"> INDEX( Data!$E$62:$E$71, MATCH( Z36, Data!$D$62:$D$71, 0 ) )</f>
        <v>0</v>
      </c>
      <c r="AA62" s="52">
        <f xml:space="preserve"> INDEX( Data!$E$62:$E$71, MATCH( AA36, Data!$D$62:$D$71, 0 ) )</f>
        <v>0</v>
      </c>
      <c r="AB62" s="52">
        <f xml:space="preserve"> INDEX( Data!$E$62:$E$71, MATCH( AB36, Data!$D$62:$D$71, 0 ) )</f>
        <v>0</v>
      </c>
      <c r="AC62" s="52">
        <f xml:space="preserve"> INDEX( Data!$E$62:$E$71, MATCH( AC36, Data!$D$62:$D$71, 0 ) )</f>
        <v>0</v>
      </c>
      <c r="AD62" s="52">
        <f xml:space="preserve"> INDEX( Data!$E$62:$E$71, MATCH( AD36, Data!$D$62:$D$71, 0 ) )</f>
        <v>0</v>
      </c>
      <c r="AE62" s="52">
        <f xml:space="preserve"> INDEX( Data!$E$62:$E$71, MATCH( AE36, Data!$D$62:$D$71, 0 ) )</f>
        <v>0</v>
      </c>
      <c r="AF62" s="52">
        <f xml:space="preserve"> INDEX( Data!$E$62:$E$71, MATCH( AF36, Data!$D$62:$D$71, 0 ) )</f>
        <v>0</v>
      </c>
      <c r="AG62" s="52">
        <f xml:space="preserve"> INDEX( Data!$E$62:$E$71, MATCH( AG36, Data!$D$62:$D$71, 0 ) )</f>
        <v>0</v>
      </c>
      <c r="AH62" s="52">
        <f xml:space="preserve"> INDEX( Data!$E$62:$E$71, MATCH( AH36, Data!$D$62:$D$71, 0 ) )</f>
        <v>0</v>
      </c>
      <c r="AI62" s="52">
        <f xml:space="preserve"> INDEX( Data!$E$62:$E$71, MATCH( AI36, Data!$D$62:$D$71, 0 ) )</f>
        <v>0</v>
      </c>
      <c r="AJ62" s="52">
        <f xml:space="preserve"> INDEX( Data!$E$62:$E$71, MATCH( AJ36, Data!$D$62:$D$71, 0 ) )</f>
        <v>0</v>
      </c>
      <c r="AK62" s="52">
        <f xml:space="preserve"> INDEX( Data!$E$62:$E$71, MATCH( AK36, Data!$D$62:$D$71, 0 ) )</f>
        <v>0</v>
      </c>
      <c r="AL62" s="52">
        <f xml:space="preserve"> INDEX( Data!$E$62:$E$71, MATCH( AL36, Data!$D$62:$D$71, 0 ) )</f>
        <v>0</v>
      </c>
      <c r="AM62" s="52">
        <f xml:space="preserve"> INDEX( Data!$E$62:$E$71, MATCH( AM36, Data!$D$62:$D$71, 0 ) )</f>
        <v>0</v>
      </c>
      <c r="AN62" s="52">
        <f xml:space="preserve"> INDEX( Data!$E$62:$E$71, MATCH( AN36, Data!$D$62:$D$71, 0 ) )</f>
        <v>0</v>
      </c>
      <c r="AO62" s="52">
        <f xml:space="preserve"> INDEX( Data!$E$62:$E$71, MATCH( AO36, Data!$D$62:$D$71, 0 ) )</f>
        <v>0</v>
      </c>
      <c r="AP62" s="52">
        <f xml:space="preserve"> INDEX( Data!$E$62:$E$71, MATCH( AP36, Data!$D$62:$D$71, 0 ) )</f>
        <v>0</v>
      </c>
      <c r="AQ62" s="52">
        <f xml:space="preserve"> INDEX( Data!$E$62:$E$71, MATCH( AQ36, Data!$D$62:$D$71, 0 ) )</f>
        <v>0</v>
      </c>
      <c r="AR62" s="52">
        <f xml:space="preserve"> INDEX( Data!$E$62:$E$71, MATCH( AR36, Data!$D$62:$D$71, 0 ) )</f>
        <v>0</v>
      </c>
      <c r="AS62" s="52">
        <f xml:space="preserve"> INDEX( Data!$E$62:$E$71, MATCH( AS36, Data!$D$62:$D$71, 0 ) )</f>
        <v>0</v>
      </c>
      <c r="AT62" s="52">
        <f xml:space="preserve"> INDEX( Data!$E$62:$E$71, MATCH( AT36, Data!$D$62:$D$71, 0 ) )</f>
        <v>0</v>
      </c>
      <c r="AU62" s="52">
        <f xml:space="preserve"> INDEX( Data!$E$62:$E$71, MATCH( AU36, Data!$D$62:$D$71, 0 ) )</f>
        <v>0</v>
      </c>
      <c r="AV62" s="52">
        <f xml:space="preserve"> INDEX( Data!$E$62:$E$71, MATCH( AV36, Data!$D$62:$D$71, 0 ) )</f>
        <v>0</v>
      </c>
      <c r="AW62" s="52">
        <f xml:space="preserve"> INDEX( Data!$E$62:$E$71, MATCH( AW36, Data!$D$62:$D$71, 0 ) )</f>
        <v>0</v>
      </c>
      <c r="AX62" s="52">
        <f xml:space="preserve"> INDEX( Data!$E$62:$E$71, MATCH( AX36, Data!$D$62:$D$71, 0 ) )</f>
        <v>0</v>
      </c>
      <c r="AY62" s="52">
        <f xml:space="preserve"> INDEX( Data!$E$62:$E$71, MATCH( AY36, Data!$D$62:$D$71, 0 ) )</f>
        <v>0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0</v>
      </c>
      <c r="C63" s="52">
        <f t="shared" ref="C63:AY63" si="19" xml:space="preserve"> B63 + C62</f>
        <v>0</v>
      </c>
      <c r="D63" s="52">
        <f t="shared" si="19"/>
        <v>0</v>
      </c>
      <c r="E63" s="52">
        <f t="shared" si="19"/>
        <v>0</v>
      </c>
      <c r="F63" s="52">
        <f t="shared" si="19"/>
        <v>0</v>
      </c>
      <c r="G63" s="52">
        <f t="shared" si="19"/>
        <v>0</v>
      </c>
      <c r="H63" s="52">
        <f t="shared" si="19"/>
        <v>0</v>
      </c>
      <c r="I63" s="52">
        <f t="shared" si="19"/>
        <v>0</v>
      </c>
      <c r="J63" s="91">
        <f t="shared" si="19"/>
        <v>0</v>
      </c>
      <c r="K63" s="52">
        <f t="shared" si="19"/>
        <v>0</v>
      </c>
      <c r="L63" s="128">
        <f t="shared" si="19"/>
        <v>0</v>
      </c>
      <c r="M63" s="52">
        <f t="shared" si="19"/>
        <v>0</v>
      </c>
      <c r="N63" s="52">
        <f t="shared" si="19"/>
        <v>0</v>
      </c>
      <c r="O63" s="52">
        <f t="shared" si="19"/>
        <v>0</v>
      </c>
      <c r="P63" s="52">
        <f t="shared" si="19"/>
        <v>0</v>
      </c>
      <c r="Q63" s="52">
        <f t="shared" si="19"/>
        <v>0</v>
      </c>
      <c r="R63" s="52">
        <f t="shared" si="19"/>
        <v>0</v>
      </c>
      <c r="S63" s="52">
        <f t="shared" si="19"/>
        <v>0</v>
      </c>
      <c r="T63" s="52">
        <f t="shared" si="19"/>
        <v>0</v>
      </c>
      <c r="U63" s="52">
        <f t="shared" si="19"/>
        <v>0</v>
      </c>
      <c r="V63" s="52">
        <f t="shared" si="19"/>
        <v>0</v>
      </c>
      <c r="W63" s="52">
        <f t="shared" si="19"/>
        <v>0</v>
      </c>
      <c r="X63" s="52">
        <f t="shared" si="19"/>
        <v>0</v>
      </c>
      <c r="Y63" s="52">
        <f t="shared" si="19"/>
        <v>0</v>
      </c>
      <c r="Z63" s="52">
        <f t="shared" si="19"/>
        <v>0</v>
      </c>
      <c r="AA63" s="52">
        <f t="shared" si="19"/>
        <v>0</v>
      </c>
      <c r="AB63" s="52">
        <f t="shared" si="19"/>
        <v>0</v>
      </c>
      <c r="AC63" s="52">
        <f t="shared" si="19"/>
        <v>0</v>
      </c>
      <c r="AD63" s="52">
        <f t="shared" si="19"/>
        <v>0</v>
      </c>
      <c r="AE63" s="52">
        <f t="shared" si="19"/>
        <v>0</v>
      </c>
      <c r="AF63" s="52">
        <f t="shared" si="19"/>
        <v>0</v>
      </c>
      <c r="AG63" s="52">
        <f t="shared" si="19"/>
        <v>0</v>
      </c>
      <c r="AH63" s="52">
        <f t="shared" si="19"/>
        <v>0</v>
      </c>
      <c r="AI63" s="52">
        <f t="shared" si="19"/>
        <v>0</v>
      </c>
      <c r="AJ63" s="52">
        <f t="shared" si="19"/>
        <v>0</v>
      </c>
      <c r="AK63" s="52">
        <f t="shared" si="19"/>
        <v>0</v>
      </c>
      <c r="AL63" s="52">
        <f t="shared" si="19"/>
        <v>0</v>
      </c>
      <c r="AM63" s="52">
        <f t="shared" si="19"/>
        <v>0</v>
      </c>
      <c r="AN63" s="52">
        <f t="shared" si="19"/>
        <v>0</v>
      </c>
      <c r="AO63" s="52">
        <f t="shared" si="19"/>
        <v>0</v>
      </c>
      <c r="AP63" s="52">
        <f t="shared" si="19"/>
        <v>0</v>
      </c>
      <c r="AQ63" s="52">
        <f t="shared" si="19"/>
        <v>0</v>
      </c>
      <c r="AR63" s="52">
        <f t="shared" si="19"/>
        <v>0</v>
      </c>
      <c r="AS63" s="52">
        <f t="shared" si="19"/>
        <v>0</v>
      </c>
      <c r="AT63" s="52">
        <f t="shared" si="19"/>
        <v>0</v>
      </c>
      <c r="AU63" s="52">
        <f t="shared" si="19"/>
        <v>0</v>
      </c>
      <c r="AV63" s="52">
        <f t="shared" si="19"/>
        <v>0</v>
      </c>
      <c r="AW63" s="52">
        <f t="shared" si="19"/>
        <v>0</v>
      </c>
      <c r="AX63" s="52">
        <f t="shared" si="19"/>
        <v>0</v>
      </c>
      <c r="AY63" s="52">
        <f t="shared" si="19"/>
        <v>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0</v>
      </c>
      <c r="C64" s="52">
        <f t="shared" ref="C64:J64" si="20" xml:space="preserve"> B64 + C62 + IF(AND(B64=0,C62&lt;&gt;0),40,0)</f>
        <v>0</v>
      </c>
      <c r="D64" s="52">
        <f t="shared" si="20"/>
        <v>0</v>
      </c>
      <c r="E64" s="52">
        <f t="shared" si="20"/>
        <v>0</v>
      </c>
      <c r="F64" s="52">
        <f t="shared" si="20"/>
        <v>0</v>
      </c>
      <c r="G64" s="52">
        <f t="shared" si="20"/>
        <v>0</v>
      </c>
      <c r="H64" s="52">
        <f t="shared" si="20"/>
        <v>0</v>
      </c>
      <c r="I64" s="52">
        <f t="shared" si="20"/>
        <v>0</v>
      </c>
      <c r="J64" s="91">
        <f t="shared" si="20"/>
        <v>0</v>
      </c>
      <c r="K64" s="52">
        <f xml:space="preserve"> J64 + K62 + IF(AND(J64=0,K62&lt;&gt;0),40,0)</f>
        <v>0</v>
      </c>
      <c r="L64" s="128">
        <f t="shared" ref="L64:AY64" si="21" xml:space="preserve"> K64 + L62 + IF(AND(K64=0,L62&lt;&gt;0),40,0)</f>
        <v>0</v>
      </c>
      <c r="M64" s="52">
        <f t="shared" si="21"/>
        <v>0</v>
      </c>
      <c r="N64" s="52">
        <f t="shared" si="21"/>
        <v>0</v>
      </c>
      <c r="O64" s="52">
        <f t="shared" si="21"/>
        <v>0</v>
      </c>
      <c r="P64" s="52">
        <f t="shared" si="21"/>
        <v>0</v>
      </c>
      <c r="Q64" s="52">
        <f t="shared" si="21"/>
        <v>0</v>
      </c>
      <c r="R64" s="52">
        <f t="shared" si="21"/>
        <v>0</v>
      </c>
      <c r="S64" s="52">
        <f t="shared" si="21"/>
        <v>0</v>
      </c>
      <c r="T64" s="52">
        <f t="shared" si="21"/>
        <v>0</v>
      </c>
      <c r="U64" s="52">
        <f t="shared" si="21"/>
        <v>0</v>
      </c>
      <c r="V64" s="52">
        <f t="shared" si="21"/>
        <v>0</v>
      </c>
      <c r="W64" s="52">
        <f t="shared" si="21"/>
        <v>0</v>
      </c>
      <c r="X64" s="52">
        <f t="shared" si="21"/>
        <v>0</v>
      </c>
      <c r="Y64" s="52">
        <f t="shared" si="21"/>
        <v>0</v>
      </c>
      <c r="Z64" s="52">
        <f t="shared" si="21"/>
        <v>0</v>
      </c>
      <c r="AA64" s="52">
        <f t="shared" si="21"/>
        <v>0</v>
      </c>
      <c r="AB64" s="52">
        <f t="shared" si="21"/>
        <v>0</v>
      </c>
      <c r="AC64" s="52">
        <f t="shared" si="21"/>
        <v>0</v>
      </c>
      <c r="AD64" s="52">
        <f t="shared" si="21"/>
        <v>0</v>
      </c>
      <c r="AE64" s="52">
        <f t="shared" si="21"/>
        <v>0</v>
      </c>
      <c r="AF64" s="52">
        <f t="shared" si="21"/>
        <v>0</v>
      </c>
      <c r="AG64" s="52">
        <f t="shared" si="21"/>
        <v>0</v>
      </c>
      <c r="AH64" s="52">
        <f t="shared" si="21"/>
        <v>0</v>
      </c>
      <c r="AI64" s="52">
        <f t="shared" si="21"/>
        <v>0</v>
      </c>
      <c r="AJ64" s="52">
        <f t="shared" si="21"/>
        <v>0</v>
      </c>
      <c r="AK64" s="52">
        <f t="shared" si="21"/>
        <v>0</v>
      </c>
      <c r="AL64" s="52">
        <f t="shared" si="21"/>
        <v>0</v>
      </c>
      <c r="AM64" s="52">
        <f t="shared" si="21"/>
        <v>0</v>
      </c>
      <c r="AN64" s="52">
        <f t="shared" si="21"/>
        <v>0</v>
      </c>
      <c r="AO64" s="52">
        <f t="shared" si="21"/>
        <v>0</v>
      </c>
      <c r="AP64" s="52">
        <f t="shared" si="21"/>
        <v>0</v>
      </c>
      <c r="AQ64" s="52">
        <f t="shared" si="21"/>
        <v>0</v>
      </c>
      <c r="AR64" s="52">
        <f t="shared" si="21"/>
        <v>0</v>
      </c>
      <c r="AS64" s="52">
        <f t="shared" si="21"/>
        <v>0</v>
      </c>
      <c r="AT64" s="52">
        <f t="shared" si="21"/>
        <v>0</v>
      </c>
      <c r="AU64" s="52">
        <f t="shared" si="21"/>
        <v>0</v>
      </c>
      <c r="AV64" s="52">
        <f t="shared" si="21"/>
        <v>0</v>
      </c>
      <c r="AW64" s="52">
        <f t="shared" si="21"/>
        <v>0</v>
      </c>
      <c r="AX64" s="52">
        <f t="shared" si="21"/>
        <v>0</v>
      </c>
      <c r="AY64" s="52">
        <f t="shared" si="21"/>
        <v>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2" xml:space="preserve"> B64 + IF(B64&lt;&gt;0,(B222+B223)*B39,0)</f>
        <v>0</v>
      </c>
      <c r="C65" s="77">
        <f t="shared" si="22"/>
        <v>0</v>
      </c>
      <c r="D65" s="77">
        <f t="shared" si="22"/>
        <v>0</v>
      </c>
      <c r="E65" s="77">
        <f t="shared" si="22"/>
        <v>0</v>
      </c>
      <c r="F65" s="77">
        <f t="shared" si="22"/>
        <v>0</v>
      </c>
      <c r="G65" s="77">
        <f t="shared" si="22"/>
        <v>0</v>
      </c>
      <c r="H65" s="77">
        <f t="shared" si="22"/>
        <v>0</v>
      </c>
      <c r="I65" s="77">
        <f t="shared" si="22"/>
        <v>0</v>
      </c>
      <c r="J65" s="95">
        <f t="shared" si="22"/>
        <v>0</v>
      </c>
      <c r="K65" s="77">
        <f t="shared" si="22"/>
        <v>0</v>
      </c>
      <c r="L65" s="132">
        <f t="shared" si="22"/>
        <v>0</v>
      </c>
      <c r="M65" s="77">
        <f t="shared" si="22"/>
        <v>0</v>
      </c>
      <c r="N65" s="77">
        <f t="shared" si="22"/>
        <v>0</v>
      </c>
      <c r="O65" s="77">
        <f t="shared" si="22"/>
        <v>0</v>
      </c>
      <c r="P65" s="77">
        <f t="shared" si="22"/>
        <v>0</v>
      </c>
      <c r="Q65" s="77">
        <f t="shared" si="22"/>
        <v>0</v>
      </c>
      <c r="R65" s="77">
        <f t="shared" si="22"/>
        <v>0</v>
      </c>
      <c r="S65" s="77">
        <f t="shared" si="22"/>
        <v>0</v>
      </c>
      <c r="T65" s="77">
        <f t="shared" si="22"/>
        <v>0</v>
      </c>
      <c r="U65" s="77">
        <f t="shared" si="22"/>
        <v>0</v>
      </c>
      <c r="V65" s="77">
        <f t="shared" si="22"/>
        <v>0</v>
      </c>
      <c r="W65" s="77">
        <f t="shared" si="22"/>
        <v>0</v>
      </c>
      <c r="X65" s="77">
        <f t="shared" si="22"/>
        <v>0</v>
      </c>
      <c r="Y65" s="77">
        <f t="shared" si="22"/>
        <v>0</v>
      </c>
      <c r="Z65" s="77">
        <f t="shared" si="22"/>
        <v>0</v>
      </c>
      <c r="AA65" s="77">
        <f t="shared" si="22"/>
        <v>0</v>
      </c>
      <c r="AB65" s="77">
        <f t="shared" si="22"/>
        <v>0</v>
      </c>
      <c r="AC65" s="77">
        <f t="shared" si="22"/>
        <v>0</v>
      </c>
      <c r="AD65" s="77">
        <f t="shared" si="22"/>
        <v>0</v>
      </c>
      <c r="AE65" s="77">
        <f t="shared" si="22"/>
        <v>0</v>
      </c>
      <c r="AF65" s="77">
        <f t="shared" si="22"/>
        <v>0</v>
      </c>
      <c r="AG65" s="77">
        <f t="shared" si="22"/>
        <v>0</v>
      </c>
      <c r="AH65" s="77">
        <f t="shared" si="22"/>
        <v>0</v>
      </c>
      <c r="AI65" s="77">
        <f t="shared" si="22"/>
        <v>0</v>
      </c>
      <c r="AJ65" s="77">
        <f t="shared" si="22"/>
        <v>0</v>
      </c>
      <c r="AK65" s="77">
        <f t="shared" si="22"/>
        <v>0</v>
      </c>
      <c r="AL65" s="77">
        <f t="shared" si="22"/>
        <v>0</v>
      </c>
      <c r="AM65" s="77">
        <f t="shared" si="22"/>
        <v>0</v>
      </c>
      <c r="AN65" s="77">
        <f t="shared" si="22"/>
        <v>0</v>
      </c>
      <c r="AO65" s="77">
        <f t="shared" si="22"/>
        <v>0</v>
      </c>
      <c r="AP65" s="77">
        <f t="shared" si="22"/>
        <v>0</v>
      </c>
      <c r="AQ65" s="77">
        <f t="shared" si="22"/>
        <v>0</v>
      </c>
      <c r="AR65" s="77">
        <f t="shared" si="22"/>
        <v>0</v>
      </c>
      <c r="AS65" s="77">
        <f t="shared" si="22"/>
        <v>0</v>
      </c>
      <c r="AT65" s="77">
        <f t="shared" si="22"/>
        <v>0</v>
      </c>
      <c r="AU65" s="77">
        <f t="shared" si="22"/>
        <v>0</v>
      </c>
      <c r="AV65" s="77">
        <f t="shared" si="22"/>
        <v>0</v>
      </c>
      <c r="AW65" s="77">
        <f t="shared" si="22"/>
        <v>0</v>
      </c>
      <c r="AX65" s="77">
        <f t="shared" si="22"/>
        <v>0</v>
      </c>
      <c r="AY65" s="77">
        <f t="shared" si="22"/>
        <v>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</row>
    <row r="67" spans="1:97" s="8" customFormat="1">
      <c r="A67" s="88" t="s">
        <v>94</v>
      </c>
      <c r="B67" s="52" t="str">
        <f xml:space="preserve"> IF(OR(B36="Soldier",B36="Guardian",B36="Combat"),"Fast","Slow")</f>
        <v>Slow</v>
      </c>
      <c r="C67" s="52" t="str">
        <f xml:space="preserve"> IF(OR(C36="Soldier",C36="Guardian",C36="Combat"),"Fast","Slow")</f>
        <v>Slow</v>
      </c>
      <c r="D67" s="52" t="str">
        <f xml:space="preserve"> IF(OR(D36="Soldier",D36="Guardian",D36="Combat"),"Fast","Slow")</f>
        <v>Slow</v>
      </c>
      <c r="E67" s="52" t="str">
        <f xml:space="preserve"> IF(OR(E36="Soldier",E36="Guardian",E36="Combat"),"Fast","Slow")</f>
        <v>Slow</v>
      </c>
      <c r="F67" s="52" t="str">
        <f xml:space="preserve"> IF(OR(F36="Soldier",F36="Guardian",F36="Combat"),"Fast","Slow")</f>
        <v>Slow</v>
      </c>
      <c r="G67" s="52" t="str">
        <f xml:space="preserve"> IF(OR(G36="Soldier",G36="Guardian",G36="Combat"),"Fast","Slow")</f>
        <v>Slow</v>
      </c>
      <c r="H67" s="52" t="str">
        <f xml:space="preserve"> IF(OR(H36="Soldier",H36="Guardian",H36="Combat"),"Fast","Slow")</f>
        <v>Slow</v>
      </c>
      <c r="I67" s="52" t="str">
        <f xml:space="preserve"> IF(OR(I36="Soldier",I36="Guardian",I36="Combat"),"Fast","Slow")</f>
        <v>Slow</v>
      </c>
      <c r="J67" s="91" t="str">
        <f xml:space="preserve"> IF(OR(J36="Soldier",J36="Guardian",J36="Combat"),"Fast","Slow")</f>
        <v>Slow</v>
      </c>
      <c r="K67" s="52" t="str">
        <f xml:space="preserve"> IF(OR(K36="Soldier",K36="Guardian",K36="Combat"),"Fast","Slow")</f>
        <v>Slow</v>
      </c>
      <c r="L67" s="128" t="str">
        <f xml:space="preserve"> IF(OR(L36="Soldier",L36="Guardian",L36="Combat"),"Fast","Slow")</f>
        <v>Slow</v>
      </c>
      <c r="M67" s="52" t="str">
        <f xml:space="preserve"> IF(OR(M36="Soldier",M36="Guardian",M36="Combat"),"Fast","Slow")</f>
        <v>Slow</v>
      </c>
      <c r="N67" s="52" t="str">
        <f xml:space="preserve"> IF(OR(N36="Soldier",N36="Guardian",N36="Combat"),"Fast","Slow")</f>
        <v>Slow</v>
      </c>
      <c r="O67" s="52" t="str">
        <f xml:space="preserve"> IF(OR(O36="Soldier",O36="Guardian",O36="Combat"),"Fast","Slow")</f>
        <v>Slow</v>
      </c>
      <c r="P67" s="52" t="str">
        <f xml:space="preserve"> IF(OR(P36="Soldier",P36="Guardian",P36="Combat"),"Fast","Slow")</f>
        <v>Slow</v>
      </c>
      <c r="Q67" s="52" t="str">
        <f xml:space="preserve"> IF(OR(Q36="Soldier",Q36="Guardian",Q36="Combat"),"Fast","Slow")</f>
        <v>Slow</v>
      </c>
      <c r="R67" s="52" t="str">
        <f xml:space="preserve"> IF(OR(R36="Soldier",R36="Guardian",R36="Combat"),"Fast","Slow")</f>
        <v>Slow</v>
      </c>
      <c r="S67" s="52" t="str">
        <f xml:space="preserve"> IF(OR(S36="Soldier",S36="Guardian",S36="Combat"),"Fast","Slow")</f>
        <v>Slow</v>
      </c>
      <c r="T67" s="52" t="str">
        <f xml:space="preserve"> IF(OR(T36="Soldier",T36="Guardian",T36="Combat"),"Fast","Slow")</f>
        <v>Slow</v>
      </c>
      <c r="U67" s="52" t="str">
        <f xml:space="preserve"> IF(OR(U36="Soldier",U36="Guardian",U36="Combat"),"Fast","Slow")</f>
        <v>Slow</v>
      </c>
      <c r="V67" s="52" t="str">
        <f t="shared" ref="V67:AY67" si="23" xml:space="preserve"> IF(OR(V36="Soldier",V36="Guardian",V36="Combat"),"Fast","Slow")</f>
        <v>Slow</v>
      </c>
      <c r="W67" s="52" t="str">
        <f t="shared" si="23"/>
        <v>Slow</v>
      </c>
      <c r="X67" s="52" t="str">
        <f t="shared" si="23"/>
        <v>Slow</v>
      </c>
      <c r="Y67" s="52" t="str">
        <f t="shared" si="23"/>
        <v>Slow</v>
      </c>
      <c r="Z67" s="52" t="str">
        <f t="shared" si="23"/>
        <v>Slow</v>
      </c>
      <c r="AA67" s="52" t="str">
        <f t="shared" si="23"/>
        <v>Slow</v>
      </c>
      <c r="AB67" s="52" t="str">
        <f t="shared" si="23"/>
        <v>Slow</v>
      </c>
      <c r="AC67" s="52" t="str">
        <f t="shared" si="23"/>
        <v>Slow</v>
      </c>
      <c r="AD67" s="52" t="str">
        <f t="shared" si="23"/>
        <v>Slow</v>
      </c>
      <c r="AE67" s="52" t="str">
        <f t="shared" si="23"/>
        <v>Slow</v>
      </c>
      <c r="AF67" s="52" t="str">
        <f t="shared" si="23"/>
        <v>Slow</v>
      </c>
      <c r="AG67" s="52" t="str">
        <f t="shared" si="23"/>
        <v>Slow</v>
      </c>
      <c r="AH67" s="52" t="str">
        <f t="shared" si="23"/>
        <v>Slow</v>
      </c>
      <c r="AI67" s="52" t="str">
        <f t="shared" si="23"/>
        <v>Slow</v>
      </c>
      <c r="AJ67" s="52" t="str">
        <f t="shared" si="23"/>
        <v>Slow</v>
      </c>
      <c r="AK67" s="52" t="str">
        <f t="shared" si="23"/>
        <v>Slow</v>
      </c>
      <c r="AL67" s="52" t="str">
        <f t="shared" si="23"/>
        <v>Slow</v>
      </c>
      <c r="AM67" s="52" t="str">
        <f t="shared" si="23"/>
        <v>Slow</v>
      </c>
      <c r="AN67" s="52" t="str">
        <f t="shared" si="23"/>
        <v>Slow</v>
      </c>
      <c r="AO67" s="52" t="str">
        <f t="shared" si="23"/>
        <v>Slow</v>
      </c>
      <c r="AP67" s="52" t="str">
        <f t="shared" si="23"/>
        <v>Slow</v>
      </c>
      <c r="AQ67" s="52" t="str">
        <f t="shared" si="23"/>
        <v>Slow</v>
      </c>
      <c r="AR67" s="52" t="str">
        <f t="shared" si="23"/>
        <v>Slow</v>
      </c>
      <c r="AS67" s="52" t="str">
        <f t="shared" si="23"/>
        <v>Slow</v>
      </c>
      <c r="AT67" s="52" t="str">
        <f t="shared" si="23"/>
        <v>Slow</v>
      </c>
      <c r="AU67" s="52" t="str">
        <f t="shared" si="23"/>
        <v>Slow</v>
      </c>
      <c r="AV67" s="52" t="str">
        <f t="shared" si="23"/>
        <v>Slow</v>
      </c>
      <c r="AW67" s="52" t="str">
        <f t="shared" si="23"/>
        <v>Slow</v>
      </c>
      <c r="AX67" s="52" t="str">
        <f t="shared" si="23"/>
        <v>Slow</v>
      </c>
      <c r="AY67" s="52" t="str">
        <f t="shared" si="23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8" t="s">
        <v>95</v>
      </c>
      <c r="B68" s="23">
        <f xml:space="preserve"> IF(B67="Slow",0.75,1)</f>
        <v>0.75</v>
      </c>
      <c r="C68" s="23">
        <f t="shared" ref="C68:AY68" si="24" xml:space="preserve"> IF(C67="Slow",0.75,1)</f>
        <v>0.75</v>
      </c>
      <c r="D68" s="23">
        <f t="shared" si="24"/>
        <v>0.75</v>
      </c>
      <c r="E68" s="23">
        <f t="shared" si="24"/>
        <v>0.75</v>
      </c>
      <c r="F68" s="23">
        <f t="shared" si="24"/>
        <v>0.75</v>
      </c>
      <c r="G68" s="23">
        <f t="shared" si="24"/>
        <v>0.75</v>
      </c>
      <c r="H68" s="23">
        <f t="shared" si="24"/>
        <v>0.75</v>
      </c>
      <c r="I68" s="23">
        <f t="shared" si="24"/>
        <v>0.75</v>
      </c>
      <c r="J68" s="27">
        <f t="shared" si="24"/>
        <v>0.75</v>
      </c>
      <c r="K68" s="23">
        <f t="shared" si="24"/>
        <v>0.75</v>
      </c>
      <c r="L68" s="72">
        <f t="shared" si="24"/>
        <v>0.75</v>
      </c>
      <c r="M68" s="23">
        <f t="shared" si="24"/>
        <v>0.75</v>
      </c>
      <c r="N68" s="23">
        <f t="shared" si="24"/>
        <v>0.75</v>
      </c>
      <c r="O68" s="23">
        <f t="shared" si="24"/>
        <v>0.75</v>
      </c>
      <c r="P68" s="23">
        <f t="shared" si="24"/>
        <v>0.75</v>
      </c>
      <c r="Q68" s="23">
        <f t="shared" si="24"/>
        <v>0.75</v>
      </c>
      <c r="R68" s="23">
        <f t="shared" si="24"/>
        <v>0.75</v>
      </c>
      <c r="S68" s="23">
        <f t="shared" si="24"/>
        <v>0.75</v>
      </c>
      <c r="T68" s="23">
        <f t="shared" si="24"/>
        <v>0.75</v>
      </c>
      <c r="U68" s="23">
        <f t="shared" si="24"/>
        <v>0.75</v>
      </c>
      <c r="V68" s="23">
        <f t="shared" si="24"/>
        <v>0.75</v>
      </c>
      <c r="W68" s="23">
        <f t="shared" si="24"/>
        <v>0.75</v>
      </c>
      <c r="X68" s="23">
        <f t="shared" si="24"/>
        <v>0.75</v>
      </c>
      <c r="Y68" s="23">
        <f t="shared" si="24"/>
        <v>0.75</v>
      </c>
      <c r="Z68" s="23">
        <f t="shared" si="24"/>
        <v>0.75</v>
      </c>
      <c r="AA68" s="23">
        <f t="shared" si="24"/>
        <v>0.75</v>
      </c>
      <c r="AB68" s="23">
        <f t="shared" si="24"/>
        <v>0.75</v>
      </c>
      <c r="AC68" s="23">
        <f t="shared" si="24"/>
        <v>0.75</v>
      </c>
      <c r="AD68" s="23">
        <f t="shared" si="24"/>
        <v>0.75</v>
      </c>
      <c r="AE68" s="23">
        <f t="shared" si="24"/>
        <v>0.75</v>
      </c>
      <c r="AF68" s="23">
        <f t="shared" si="24"/>
        <v>0.75</v>
      </c>
      <c r="AG68" s="23">
        <f t="shared" si="24"/>
        <v>0.75</v>
      </c>
      <c r="AH68" s="23">
        <f t="shared" si="24"/>
        <v>0.75</v>
      </c>
      <c r="AI68" s="23">
        <f t="shared" si="24"/>
        <v>0.75</v>
      </c>
      <c r="AJ68" s="23">
        <f t="shared" si="24"/>
        <v>0.75</v>
      </c>
      <c r="AK68" s="23">
        <f t="shared" si="24"/>
        <v>0.75</v>
      </c>
      <c r="AL68" s="23">
        <f t="shared" si="24"/>
        <v>0.75</v>
      </c>
      <c r="AM68" s="23">
        <f t="shared" si="24"/>
        <v>0.75</v>
      </c>
      <c r="AN68" s="23">
        <f t="shared" si="24"/>
        <v>0.75</v>
      </c>
      <c r="AO68" s="23">
        <f t="shared" si="24"/>
        <v>0.75</v>
      </c>
      <c r="AP68" s="23">
        <f t="shared" si="24"/>
        <v>0.75</v>
      </c>
      <c r="AQ68" s="23">
        <f t="shared" si="24"/>
        <v>0.75</v>
      </c>
      <c r="AR68" s="23">
        <f t="shared" si="24"/>
        <v>0.75</v>
      </c>
      <c r="AS68" s="23">
        <f t="shared" si="24"/>
        <v>0.75</v>
      </c>
      <c r="AT68" s="23">
        <f t="shared" si="24"/>
        <v>0.75</v>
      </c>
      <c r="AU68" s="23">
        <f t="shared" si="24"/>
        <v>0.75</v>
      </c>
      <c r="AV68" s="23">
        <f t="shared" si="24"/>
        <v>0.75</v>
      </c>
      <c r="AW68" s="23">
        <f t="shared" si="24"/>
        <v>0.75</v>
      </c>
      <c r="AX68" s="23">
        <f t="shared" si="24"/>
        <v>0.75</v>
      </c>
      <c r="AY68" s="23">
        <f t="shared" si="24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8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5" xml:space="preserve"> C69+D68</f>
        <v>2.25</v>
      </c>
      <c r="E69" s="8">
        <f t="shared" si="25"/>
        <v>3</v>
      </c>
      <c r="F69" s="8">
        <f t="shared" si="25"/>
        <v>3.75</v>
      </c>
      <c r="G69" s="8">
        <f t="shared" si="25"/>
        <v>4.5</v>
      </c>
      <c r="H69" s="8">
        <f t="shared" si="25"/>
        <v>5.25</v>
      </c>
      <c r="I69" s="8">
        <f t="shared" si="25"/>
        <v>6</v>
      </c>
      <c r="J69" s="26">
        <f t="shared" si="25"/>
        <v>6.75</v>
      </c>
      <c r="K69" s="8">
        <f t="shared" si="25"/>
        <v>7.5</v>
      </c>
      <c r="L69" s="28">
        <f t="shared" si="25"/>
        <v>8.25</v>
      </c>
      <c r="M69" s="8">
        <f t="shared" si="25"/>
        <v>9</v>
      </c>
      <c r="N69" s="8">
        <f t="shared" si="25"/>
        <v>9.75</v>
      </c>
      <c r="O69" s="8">
        <f t="shared" si="25"/>
        <v>10.5</v>
      </c>
      <c r="P69" s="8">
        <f t="shared" si="25"/>
        <v>11.25</v>
      </c>
      <c r="Q69" s="8">
        <f t="shared" si="25"/>
        <v>12</v>
      </c>
      <c r="R69" s="8">
        <f t="shared" si="25"/>
        <v>12.75</v>
      </c>
      <c r="S69" s="8">
        <f t="shared" si="25"/>
        <v>13.5</v>
      </c>
      <c r="T69" s="8">
        <f t="shared" si="25"/>
        <v>14.25</v>
      </c>
      <c r="U69" s="8">
        <f t="shared" si="25"/>
        <v>15</v>
      </c>
      <c r="V69" s="8">
        <f t="shared" si="25"/>
        <v>15.75</v>
      </c>
      <c r="W69" s="8">
        <f t="shared" si="25"/>
        <v>16.5</v>
      </c>
      <c r="X69" s="8">
        <f t="shared" si="25"/>
        <v>17.25</v>
      </c>
      <c r="Y69" s="8">
        <f t="shared" si="25"/>
        <v>18</v>
      </c>
      <c r="Z69" s="8">
        <f t="shared" si="25"/>
        <v>18.75</v>
      </c>
      <c r="AA69" s="8">
        <f t="shared" si="25"/>
        <v>19.5</v>
      </c>
      <c r="AB69" s="8">
        <f t="shared" si="25"/>
        <v>20.25</v>
      </c>
      <c r="AC69" s="8">
        <f t="shared" si="25"/>
        <v>21</v>
      </c>
      <c r="AD69" s="8">
        <f t="shared" si="25"/>
        <v>21.75</v>
      </c>
      <c r="AE69" s="8">
        <f t="shared" si="25"/>
        <v>22.5</v>
      </c>
      <c r="AF69" s="8">
        <f t="shared" si="25"/>
        <v>23.25</v>
      </c>
      <c r="AG69" s="8">
        <f t="shared" si="25"/>
        <v>24</v>
      </c>
      <c r="AH69" s="8">
        <f t="shared" si="25"/>
        <v>24.75</v>
      </c>
      <c r="AI69" s="8">
        <f t="shared" si="25"/>
        <v>25.5</v>
      </c>
      <c r="AJ69" s="8">
        <f t="shared" si="25"/>
        <v>26.25</v>
      </c>
      <c r="AK69" s="8">
        <f t="shared" si="25"/>
        <v>27</v>
      </c>
      <c r="AL69" s="8">
        <f t="shared" si="25"/>
        <v>27.75</v>
      </c>
      <c r="AM69" s="8">
        <f t="shared" si="25"/>
        <v>28.5</v>
      </c>
      <c r="AN69" s="8">
        <f t="shared" si="25"/>
        <v>29.25</v>
      </c>
      <c r="AO69" s="8">
        <f t="shared" si="25"/>
        <v>30</v>
      </c>
      <c r="AP69" s="8">
        <f t="shared" si="25"/>
        <v>30.75</v>
      </c>
      <c r="AQ69" s="8">
        <f t="shared" si="25"/>
        <v>31.5</v>
      </c>
      <c r="AR69" s="8">
        <f t="shared" si="25"/>
        <v>32.25</v>
      </c>
      <c r="AS69" s="8">
        <f t="shared" si="25"/>
        <v>33</v>
      </c>
      <c r="AT69" s="8">
        <f t="shared" si="25"/>
        <v>33.75</v>
      </c>
      <c r="AU69" s="8">
        <f t="shared" si="25"/>
        <v>34.5</v>
      </c>
      <c r="AV69" s="8">
        <f t="shared" si="25"/>
        <v>35.25</v>
      </c>
      <c r="AW69" s="8">
        <f t="shared" si="25"/>
        <v>36</v>
      </c>
      <c r="AX69" s="8">
        <f t="shared" si="25"/>
        <v>36.75</v>
      </c>
      <c r="AY69" s="8">
        <f t="shared" si="25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9" t="s">
        <v>97</v>
      </c>
      <c r="B70" s="90">
        <f xml:space="preserve"> INT(B69)</f>
        <v>0</v>
      </c>
      <c r="C70" s="90">
        <f t="shared" ref="C70:AY70" si="26" xml:space="preserve"> INT(C69)</f>
        <v>1</v>
      </c>
      <c r="D70" s="90">
        <f t="shared" si="26"/>
        <v>2</v>
      </c>
      <c r="E70" s="90">
        <f t="shared" si="26"/>
        <v>3</v>
      </c>
      <c r="F70" s="90">
        <f t="shared" si="26"/>
        <v>3</v>
      </c>
      <c r="G70" s="90">
        <f t="shared" si="26"/>
        <v>4</v>
      </c>
      <c r="H70" s="90">
        <f t="shared" si="26"/>
        <v>5</v>
      </c>
      <c r="I70" s="90">
        <f t="shared" si="26"/>
        <v>6</v>
      </c>
      <c r="J70" s="96">
        <f t="shared" si="26"/>
        <v>6</v>
      </c>
      <c r="K70" s="90">
        <f t="shared" si="26"/>
        <v>7</v>
      </c>
      <c r="L70" s="133">
        <f t="shared" si="26"/>
        <v>8</v>
      </c>
      <c r="M70" s="90">
        <f t="shared" si="26"/>
        <v>9</v>
      </c>
      <c r="N70" s="90">
        <f t="shared" si="26"/>
        <v>9</v>
      </c>
      <c r="O70" s="90">
        <f t="shared" si="26"/>
        <v>10</v>
      </c>
      <c r="P70" s="90">
        <f t="shared" si="26"/>
        <v>11</v>
      </c>
      <c r="Q70" s="90">
        <f t="shared" si="26"/>
        <v>12</v>
      </c>
      <c r="R70" s="90">
        <f t="shared" si="26"/>
        <v>12</v>
      </c>
      <c r="S70" s="90">
        <f t="shared" si="26"/>
        <v>13</v>
      </c>
      <c r="T70" s="90">
        <f t="shared" si="26"/>
        <v>14</v>
      </c>
      <c r="U70" s="90">
        <f t="shared" si="26"/>
        <v>15</v>
      </c>
      <c r="V70" s="90">
        <f t="shared" si="26"/>
        <v>15</v>
      </c>
      <c r="W70" s="90">
        <f t="shared" si="26"/>
        <v>16</v>
      </c>
      <c r="X70" s="90">
        <f t="shared" si="26"/>
        <v>17</v>
      </c>
      <c r="Y70" s="90">
        <f t="shared" si="26"/>
        <v>18</v>
      </c>
      <c r="Z70" s="90">
        <f t="shared" si="26"/>
        <v>18</v>
      </c>
      <c r="AA70" s="90">
        <f t="shared" si="26"/>
        <v>19</v>
      </c>
      <c r="AB70" s="90">
        <f t="shared" si="26"/>
        <v>20</v>
      </c>
      <c r="AC70" s="90">
        <f t="shared" si="26"/>
        <v>21</v>
      </c>
      <c r="AD70" s="90">
        <f t="shared" si="26"/>
        <v>21</v>
      </c>
      <c r="AE70" s="90">
        <f t="shared" si="26"/>
        <v>22</v>
      </c>
      <c r="AF70" s="90">
        <f t="shared" si="26"/>
        <v>23</v>
      </c>
      <c r="AG70" s="90">
        <f t="shared" si="26"/>
        <v>24</v>
      </c>
      <c r="AH70" s="90">
        <f t="shared" si="26"/>
        <v>24</v>
      </c>
      <c r="AI70" s="90">
        <f t="shared" si="26"/>
        <v>25</v>
      </c>
      <c r="AJ70" s="90">
        <f t="shared" si="26"/>
        <v>26</v>
      </c>
      <c r="AK70" s="90">
        <f t="shared" si="26"/>
        <v>27</v>
      </c>
      <c r="AL70" s="90">
        <f t="shared" si="26"/>
        <v>27</v>
      </c>
      <c r="AM70" s="90">
        <f t="shared" si="26"/>
        <v>28</v>
      </c>
      <c r="AN70" s="90">
        <f t="shared" si="26"/>
        <v>29</v>
      </c>
      <c r="AO70" s="90">
        <f t="shared" si="26"/>
        <v>30</v>
      </c>
      <c r="AP70" s="90">
        <f t="shared" si="26"/>
        <v>30</v>
      </c>
      <c r="AQ70" s="90">
        <f t="shared" si="26"/>
        <v>31</v>
      </c>
      <c r="AR70" s="90">
        <f t="shared" si="26"/>
        <v>32</v>
      </c>
      <c r="AS70" s="90">
        <f t="shared" si="26"/>
        <v>33</v>
      </c>
      <c r="AT70" s="90">
        <f t="shared" si="26"/>
        <v>33</v>
      </c>
      <c r="AU70" s="90">
        <f t="shared" si="26"/>
        <v>34</v>
      </c>
      <c r="AV70" s="90">
        <f t="shared" si="26"/>
        <v>35</v>
      </c>
      <c r="AW70" s="90">
        <f t="shared" si="26"/>
        <v>36</v>
      </c>
      <c r="AX70" s="90">
        <f t="shared" si="26"/>
        <v>36</v>
      </c>
      <c r="AY70" s="90">
        <f t="shared" si="26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3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7" xml:space="preserve"> INT(B244/4)</f>
        <v>2</v>
      </c>
      <c r="C73" s="15">
        <f t="shared" si="27"/>
        <v>2</v>
      </c>
      <c r="D73" s="15">
        <f t="shared" si="27"/>
        <v>2</v>
      </c>
      <c r="E73" s="15">
        <f t="shared" si="27"/>
        <v>1</v>
      </c>
      <c r="F73" s="15">
        <f t="shared" si="27"/>
        <v>2</v>
      </c>
      <c r="G73" s="15">
        <f t="shared" si="27"/>
        <v>2</v>
      </c>
      <c r="H73" s="15">
        <f t="shared" si="27"/>
        <v>3</v>
      </c>
      <c r="I73" s="15">
        <f t="shared" si="27"/>
        <v>3</v>
      </c>
      <c r="J73" s="25">
        <f t="shared" si="27"/>
        <v>3</v>
      </c>
      <c r="K73" s="15">
        <f t="shared" si="27"/>
        <v>3</v>
      </c>
      <c r="L73" s="134">
        <f t="shared" si="27"/>
        <v>3</v>
      </c>
      <c r="M73" s="15">
        <f t="shared" si="27"/>
        <v>4</v>
      </c>
      <c r="N73" s="15">
        <f t="shared" si="27"/>
        <v>4</v>
      </c>
      <c r="O73" s="15">
        <f t="shared" si="27"/>
        <v>4</v>
      </c>
      <c r="P73" s="15">
        <f t="shared" si="27"/>
        <v>4</v>
      </c>
      <c r="Q73" s="15">
        <f t="shared" si="27"/>
        <v>4</v>
      </c>
      <c r="R73" s="15">
        <f t="shared" si="27"/>
        <v>4</v>
      </c>
      <c r="S73" s="15">
        <f t="shared" si="27"/>
        <v>4</v>
      </c>
      <c r="T73" s="15">
        <f t="shared" si="27"/>
        <v>4</v>
      </c>
      <c r="U73" s="15">
        <f t="shared" si="27"/>
        <v>4</v>
      </c>
      <c r="V73" s="15">
        <f t="shared" si="27"/>
        <v>4</v>
      </c>
      <c r="W73" s="15">
        <f t="shared" si="27"/>
        <v>4</v>
      </c>
      <c r="X73" s="15">
        <f t="shared" si="27"/>
        <v>4</v>
      </c>
      <c r="Y73" s="15">
        <f t="shared" si="27"/>
        <v>4</v>
      </c>
      <c r="Z73" s="15">
        <f t="shared" si="27"/>
        <v>4</v>
      </c>
      <c r="AA73" s="15">
        <f t="shared" si="27"/>
        <v>4</v>
      </c>
      <c r="AB73" s="15">
        <f t="shared" si="27"/>
        <v>4</v>
      </c>
      <c r="AC73" s="15">
        <f t="shared" si="27"/>
        <v>4</v>
      </c>
      <c r="AD73" s="15">
        <f t="shared" si="27"/>
        <v>4</v>
      </c>
      <c r="AE73" s="15">
        <f t="shared" si="27"/>
        <v>4</v>
      </c>
      <c r="AF73" s="15">
        <f t="shared" si="27"/>
        <v>4</v>
      </c>
      <c r="AG73" s="15">
        <f t="shared" si="27"/>
        <v>4</v>
      </c>
      <c r="AH73" s="15">
        <f t="shared" si="27"/>
        <v>4</v>
      </c>
      <c r="AI73" s="15">
        <f t="shared" si="27"/>
        <v>4</v>
      </c>
      <c r="AJ73" s="15">
        <f t="shared" si="27"/>
        <v>4</v>
      </c>
      <c r="AK73" s="15">
        <f t="shared" si="27"/>
        <v>4</v>
      </c>
      <c r="AL73" s="15">
        <f t="shared" si="27"/>
        <v>4</v>
      </c>
      <c r="AM73" s="15">
        <f t="shared" si="27"/>
        <v>4</v>
      </c>
      <c r="AN73" s="15">
        <f t="shared" si="27"/>
        <v>4</v>
      </c>
      <c r="AO73" s="15">
        <f t="shared" si="27"/>
        <v>4</v>
      </c>
      <c r="AP73" s="15">
        <f t="shared" si="27"/>
        <v>4</v>
      </c>
      <c r="AQ73" s="15">
        <f t="shared" si="27"/>
        <v>4</v>
      </c>
      <c r="AR73" s="15">
        <f t="shared" si="27"/>
        <v>4</v>
      </c>
      <c r="AS73" s="15">
        <f t="shared" si="27"/>
        <v>4</v>
      </c>
      <c r="AT73" s="15">
        <f t="shared" si="27"/>
        <v>4</v>
      </c>
      <c r="AU73" s="15">
        <f t="shared" si="27"/>
        <v>4</v>
      </c>
      <c r="AV73" s="15">
        <f t="shared" si="27"/>
        <v>4</v>
      </c>
      <c r="AW73" s="15">
        <f t="shared" si="27"/>
        <v>4</v>
      </c>
      <c r="AX73" s="15">
        <f t="shared" si="27"/>
        <v>4</v>
      </c>
      <c r="AY73" s="15">
        <f t="shared" si="27"/>
        <v>4</v>
      </c>
    </row>
    <row r="74" spans="1:97" ht="17.649999999999999">
      <c r="A74" s="22" t="s">
        <v>31</v>
      </c>
      <c r="B74" s="15">
        <f t="shared" ref="B74:AY74" si="28" xml:space="preserve"> INT(B248/4)</f>
        <v>2</v>
      </c>
      <c r="C74" s="15">
        <f t="shared" si="28"/>
        <v>2</v>
      </c>
      <c r="D74" s="15">
        <f t="shared" si="28"/>
        <v>2</v>
      </c>
      <c r="E74" s="15">
        <f t="shared" si="28"/>
        <v>2</v>
      </c>
      <c r="F74" s="15">
        <f t="shared" si="28"/>
        <v>2</v>
      </c>
      <c r="G74" s="15">
        <f t="shared" si="28"/>
        <v>2</v>
      </c>
      <c r="H74" s="15">
        <f t="shared" si="28"/>
        <v>3</v>
      </c>
      <c r="I74" s="15">
        <f t="shared" si="28"/>
        <v>3</v>
      </c>
      <c r="J74" s="25">
        <f t="shared" si="28"/>
        <v>3</v>
      </c>
      <c r="K74" s="15">
        <f t="shared" si="28"/>
        <v>4</v>
      </c>
      <c r="L74" s="134">
        <f t="shared" si="28"/>
        <v>4</v>
      </c>
      <c r="M74" s="15">
        <f t="shared" si="28"/>
        <v>4</v>
      </c>
      <c r="N74" s="15">
        <f t="shared" si="28"/>
        <v>4</v>
      </c>
      <c r="O74" s="15">
        <f t="shared" si="28"/>
        <v>4</v>
      </c>
      <c r="P74" s="15">
        <f t="shared" si="28"/>
        <v>4</v>
      </c>
      <c r="Q74" s="15">
        <f t="shared" si="28"/>
        <v>4</v>
      </c>
      <c r="R74" s="15">
        <f t="shared" si="28"/>
        <v>4</v>
      </c>
      <c r="S74" s="15">
        <f t="shared" si="28"/>
        <v>4</v>
      </c>
      <c r="T74" s="15">
        <f t="shared" si="28"/>
        <v>4</v>
      </c>
      <c r="U74" s="15">
        <f t="shared" si="28"/>
        <v>4</v>
      </c>
      <c r="V74" s="15">
        <f t="shared" si="28"/>
        <v>4</v>
      </c>
      <c r="W74" s="15">
        <f t="shared" si="28"/>
        <v>4</v>
      </c>
      <c r="X74" s="15">
        <f t="shared" si="28"/>
        <v>4</v>
      </c>
      <c r="Y74" s="15">
        <f t="shared" si="28"/>
        <v>4</v>
      </c>
      <c r="Z74" s="15">
        <f t="shared" si="28"/>
        <v>4</v>
      </c>
      <c r="AA74" s="15">
        <f t="shared" si="28"/>
        <v>4</v>
      </c>
      <c r="AB74" s="15">
        <f t="shared" si="28"/>
        <v>4</v>
      </c>
      <c r="AC74" s="15">
        <f t="shared" si="28"/>
        <v>4</v>
      </c>
      <c r="AD74" s="15">
        <f t="shared" si="28"/>
        <v>4</v>
      </c>
      <c r="AE74" s="15">
        <f t="shared" si="28"/>
        <v>4</v>
      </c>
      <c r="AF74" s="15">
        <f t="shared" si="28"/>
        <v>4</v>
      </c>
      <c r="AG74" s="15">
        <f t="shared" si="28"/>
        <v>4</v>
      </c>
      <c r="AH74" s="15">
        <f t="shared" si="28"/>
        <v>4</v>
      </c>
      <c r="AI74" s="15">
        <f t="shared" si="28"/>
        <v>4</v>
      </c>
      <c r="AJ74" s="15">
        <f t="shared" si="28"/>
        <v>4</v>
      </c>
      <c r="AK74" s="15">
        <f t="shared" si="28"/>
        <v>4</v>
      </c>
      <c r="AL74" s="15">
        <f t="shared" si="28"/>
        <v>4</v>
      </c>
      <c r="AM74" s="15">
        <f t="shared" si="28"/>
        <v>4</v>
      </c>
      <c r="AN74" s="15">
        <f t="shared" si="28"/>
        <v>4</v>
      </c>
      <c r="AO74" s="15">
        <f t="shared" si="28"/>
        <v>4</v>
      </c>
      <c r="AP74" s="15">
        <f t="shared" si="28"/>
        <v>4</v>
      </c>
      <c r="AQ74" s="15">
        <f t="shared" si="28"/>
        <v>4</v>
      </c>
      <c r="AR74" s="15">
        <f t="shared" si="28"/>
        <v>4</v>
      </c>
      <c r="AS74" s="15">
        <f t="shared" si="28"/>
        <v>4</v>
      </c>
      <c r="AT74" s="15">
        <f t="shared" si="28"/>
        <v>4</v>
      </c>
      <c r="AU74" s="15">
        <f t="shared" si="28"/>
        <v>4</v>
      </c>
      <c r="AV74" s="15">
        <f t="shared" si="28"/>
        <v>4</v>
      </c>
      <c r="AW74" s="15">
        <f t="shared" si="28"/>
        <v>4</v>
      </c>
      <c r="AX74" s="15">
        <f t="shared" si="28"/>
        <v>4</v>
      </c>
      <c r="AY74" s="15">
        <f t="shared" si="28"/>
        <v>4</v>
      </c>
    </row>
    <row r="75" spans="1:97" ht="17.649999999999999">
      <c r="A75" s="22" t="s">
        <v>26</v>
      </c>
      <c r="B75" s="40">
        <f t="shared" ref="B75:AY75" si="29" xml:space="preserve"> 40 + IF(B252 &gt; 0.25,10,0) + IF(B252 &gt; 0.5,25,0) + IF(B252 &gt; 0.75,25,0)</f>
        <v>40</v>
      </c>
      <c r="C75" s="40">
        <f t="shared" si="29"/>
        <v>40</v>
      </c>
      <c r="D75" s="40">
        <f t="shared" si="29"/>
        <v>40</v>
      </c>
      <c r="E75" s="40">
        <f t="shared" si="29"/>
        <v>100</v>
      </c>
      <c r="F75" s="40">
        <f t="shared" si="29"/>
        <v>100</v>
      </c>
      <c r="G75" s="40">
        <f t="shared" si="29"/>
        <v>100</v>
      </c>
      <c r="H75" s="40">
        <f t="shared" si="29"/>
        <v>75</v>
      </c>
      <c r="I75" s="40">
        <f t="shared" si="29"/>
        <v>75</v>
      </c>
      <c r="J75" s="97">
        <f t="shared" si="29"/>
        <v>75</v>
      </c>
      <c r="K75" s="40">
        <f t="shared" si="29"/>
        <v>75</v>
      </c>
      <c r="L75" s="135">
        <f t="shared" si="29"/>
        <v>75</v>
      </c>
      <c r="M75" s="40">
        <f t="shared" si="29"/>
        <v>75</v>
      </c>
      <c r="N75" s="40">
        <f t="shared" si="29"/>
        <v>75</v>
      </c>
      <c r="O75" s="40">
        <f t="shared" si="29"/>
        <v>75</v>
      </c>
      <c r="P75" s="40">
        <f t="shared" si="29"/>
        <v>75</v>
      </c>
      <c r="Q75" s="40">
        <f t="shared" si="29"/>
        <v>75</v>
      </c>
      <c r="R75" s="40">
        <f t="shared" si="29"/>
        <v>50</v>
      </c>
      <c r="S75" s="40">
        <f t="shared" si="29"/>
        <v>50</v>
      </c>
      <c r="T75" s="40">
        <f t="shared" si="29"/>
        <v>50</v>
      </c>
      <c r="U75" s="40">
        <f t="shared" si="29"/>
        <v>50</v>
      </c>
      <c r="V75" s="40">
        <f t="shared" si="29"/>
        <v>50</v>
      </c>
      <c r="W75" s="40">
        <f t="shared" si="29"/>
        <v>50</v>
      </c>
      <c r="X75" s="40">
        <f t="shared" si="29"/>
        <v>50</v>
      </c>
      <c r="Y75" s="40">
        <f t="shared" si="29"/>
        <v>50</v>
      </c>
      <c r="Z75" s="40">
        <f t="shared" si="29"/>
        <v>50</v>
      </c>
      <c r="AA75" s="40">
        <f t="shared" si="29"/>
        <v>50</v>
      </c>
      <c r="AB75" s="40">
        <f t="shared" si="29"/>
        <v>50</v>
      </c>
      <c r="AC75" s="40">
        <f t="shared" si="29"/>
        <v>50</v>
      </c>
      <c r="AD75" s="40">
        <f t="shared" si="29"/>
        <v>50</v>
      </c>
      <c r="AE75" s="40">
        <f t="shared" si="29"/>
        <v>50</v>
      </c>
      <c r="AF75" s="40">
        <f t="shared" si="29"/>
        <v>50</v>
      </c>
      <c r="AG75" s="40">
        <f t="shared" si="29"/>
        <v>50</v>
      </c>
      <c r="AH75" s="40">
        <f t="shared" si="29"/>
        <v>50</v>
      </c>
      <c r="AI75" s="40">
        <f t="shared" si="29"/>
        <v>50</v>
      </c>
      <c r="AJ75" s="40">
        <f t="shared" si="29"/>
        <v>50</v>
      </c>
      <c r="AK75" s="40">
        <f t="shared" si="29"/>
        <v>50</v>
      </c>
      <c r="AL75" s="40">
        <f t="shared" si="29"/>
        <v>50</v>
      </c>
      <c r="AM75" s="40">
        <f t="shared" si="29"/>
        <v>50</v>
      </c>
      <c r="AN75" s="40">
        <f t="shared" si="29"/>
        <v>40</v>
      </c>
      <c r="AO75" s="40">
        <f t="shared" si="29"/>
        <v>40</v>
      </c>
      <c r="AP75" s="40">
        <f t="shared" si="29"/>
        <v>40</v>
      </c>
      <c r="AQ75" s="40">
        <f t="shared" si="29"/>
        <v>40</v>
      </c>
      <c r="AR75" s="40">
        <f t="shared" si="29"/>
        <v>40</v>
      </c>
      <c r="AS75" s="40">
        <f t="shared" si="29"/>
        <v>40</v>
      </c>
      <c r="AT75" s="40">
        <f t="shared" si="29"/>
        <v>40</v>
      </c>
      <c r="AU75" s="40">
        <f t="shared" si="29"/>
        <v>40</v>
      </c>
      <c r="AV75" s="40">
        <f t="shared" si="29"/>
        <v>40</v>
      </c>
      <c r="AW75" s="40">
        <f t="shared" si="29"/>
        <v>40</v>
      </c>
      <c r="AX75" s="40">
        <f t="shared" si="29"/>
        <v>40</v>
      </c>
      <c r="AY75" s="40">
        <f t="shared" si="29"/>
        <v>40</v>
      </c>
    </row>
    <row r="76" spans="1:97" ht="17.649999999999999">
      <c r="A76" s="22" t="s">
        <v>27</v>
      </c>
      <c r="B76" s="40">
        <f xml:space="preserve"> IF(B$252 &gt; 0.25,25,0) + IF(B$252 &gt; 0.5,25,0) + IF(B$252 &gt; 0.75,25,0) + IF(B$252 &gt; 1,25,0)</f>
        <v>0</v>
      </c>
      <c r="C76" s="40">
        <f xml:space="preserve"> IF(C$252 &gt; 0.25,25,0) + IF(C$252 &gt; 0.5,25,0) + IF(C$252 &gt; 0.75,25,0) + IF(C$252 &gt; 1,25,0)</f>
        <v>0</v>
      </c>
      <c r="D76" s="40">
        <f xml:space="preserve"> IF(D$252 &gt; 0.25,25,0) + IF(D$252 &gt; 0.5,25,0) + IF(D$252 &gt; 0.75,25,0) + IF(D$252 &gt; 1,25,0)</f>
        <v>0</v>
      </c>
      <c r="E76" s="40">
        <f xml:space="preserve"> IF(E$252 &gt; 0.25,25,0) + IF(E$252 &gt; 0.5,25,0) + IF(E$252 &gt; 0.75,25,0) + IF(E$252 &gt; 1,25,0)</f>
        <v>75</v>
      </c>
      <c r="F76" s="40">
        <f xml:space="preserve"> IF(F$252 &gt; 0.25,25,0) + IF(F$252 &gt; 0.5,25,0) + IF(F$252 &gt; 0.75,25,0) + IF(F$252 &gt; 1,25,0)</f>
        <v>75</v>
      </c>
      <c r="G76" s="40">
        <f xml:space="preserve"> IF(G$252 &gt; 0.25,25,0) + IF(G$252 &gt; 0.5,25,0) + IF(G$252 &gt; 0.75,25,0) + IF(G$252 &gt; 1,25,0)</f>
        <v>75</v>
      </c>
      <c r="H76" s="40">
        <f xml:space="preserve"> IF(H$252 &gt; 0.25,25,0) + IF(H$252 &gt; 0.5,25,0) + IF(H$252 &gt; 0.75,25,0) + IF(H$252 &gt; 1,25,0)</f>
        <v>50</v>
      </c>
      <c r="I76" s="40">
        <f xml:space="preserve"> IF(I$252 &gt; 0.25,25,0) + IF(I$252 &gt; 0.5,25,0) + IF(I$252 &gt; 0.75,25,0) + IF(I$252 &gt; 1,25,0)</f>
        <v>50</v>
      </c>
      <c r="J76" s="97">
        <f xml:space="preserve"> IF(J$252 &gt; 0.25,25,0) + IF(J$252 &gt; 0.5,25,0) + IF(J$252 &gt; 0.75,25,0) + IF(J$252 &gt; 1,25,0)</f>
        <v>50</v>
      </c>
      <c r="K76" s="40">
        <f xml:space="preserve"> IF(K$252 &gt; 0.25,25,0) + IF(K$252 &gt; 0.5,25,0) + IF(K$252 &gt; 0.75,25,0) + IF(K$252 &gt; 1,25,0)</f>
        <v>50</v>
      </c>
      <c r="L76" s="135">
        <f xml:space="preserve"> IF(L$252 &gt; 0.25,25,0) + IF(L$252 &gt; 0.5,25,0) + IF(L$252 &gt; 0.75,25,0) + IF(L$252 &gt; 1,25,0)</f>
        <v>50</v>
      </c>
      <c r="M76" s="40">
        <f xml:space="preserve"> IF(M$252 &gt; 0.25,25,0) + IF(M$252 &gt; 0.5,25,0) + IF(M$252 &gt; 0.75,25,0) + IF(M$252 &gt; 1,25,0)</f>
        <v>50</v>
      </c>
      <c r="N76" s="40">
        <f xml:space="preserve"> IF(N$252 &gt; 0.25,25,0) + IF(N$252 &gt; 0.5,25,0) + IF(N$252 &gt; 0.75,25,0) + IF(N$252 &gt; 1,25,0)</f>
        <v>50</v>
      </c>
      <c r="O76" s="40">
        <f xml:space="preserve"> IF(O$252 &gt; 0.25,25,0) + IF(O$252 &gt; 0.5,25,0) + IF(O$252 &gt; 0.75,25,0) + IF(O$252 &gt; 1,25,0)</f>
        <v>50</v>
      </c>
      <c r="P76" s="40">
        <f xml:space="preserve"> IF(P$252 &gt; 0.25,25,0) + IF(P$252 &gt; 0.5,25,0) + IF(P$252 &gt; 0.75,25,0) + IF(P$252 &gt; 1,25,0)</f>
        <v>50</v>
      </c>
      <c r="Q76" s="40">
        <f xml:space="preserve"> IF(Q$252 &gt; 0.25,25,0) + IF(Q$252 &gt; 0.5,25,0) + IF(Q$252 &gt; 0.75,25,0) + IF(Q$252 &gt; 1,25,0)</f>
        <v>50</v>
      </c>
      <c r="R76" s="40">
        <f xml:space="preserve"> IF(R$252 &gt; 0.25,25,0) + IF(R$252 &gt; 0.5,25,0) + IF(R$252 &gt; 0.75,25,0) + IF(R$252 &gt; 1,25,0)</f>
        <v>25</v>
      </c>
      <c r="S76" s="40">
        <f xml:space="preserve"> IF(S$252 &gt; 0.25,25,0) + IF(S$252 &gt; 0.5,25,0) + IF(S$252 &gt; 0.75,25,0) + IF(S$252 &gt; 1,25,0)</f>
        <v>25</v>
      </c>
      <c r="T76" s="40">
        <f xml:space="preserve"> IF(T$252 &gt; 0.25,25,0) + IF(T$252 &gt; 0.5,25,0) + IF(T$252 &gt; 0.75,25,0) + IF(T$252 &gt; 1,25,0)</f>
        <v>25</v>
      </c>
      <c r="U76" s="40">
        <f xml:space="preserve"> IF(U$252 &gt; 0.25,25,0) + IF(U$252 &gt; 0.5,25,0) + IF(U$252 &gt; 0.75,25,0) + IF(U$252 &gt; 1,25,0)</f>
        <v>25</v>
      </c>
      <c r="V76" s="40">
        <f t="shared" ref="V76:AY76" si="30" xml:space="preserve"> IF(V$252 &gt; 0.25,25,0) + IF(V$252 &gt; 0.5,25,0) + IF(V$252 &gt; 0.75,25,0) + IF(V$252 &gt; 1,25,0)</f>
        <v>25</v>
      </c>
      <c r="W76" s="40">
        <f t="shared" si="30"/>
        <v>25</v>
      </c>
      <c r="X76" s="40">
        <f t="shared" si="30"/>
        <v>25</v>
      </c>
      <c r="Y76" s="40">
        <f t="shared" si="30"/>
        <v>25</v>
      </c>
      <c r="Z76" s="40">
        <f t="shared" si="30"/>
        <v>25</v>
      </c>
      <c r="AA76" s="40">
        <f t="shared" si="30"/>
        <v>25</v>
      </c>
      <c r="AB76" s="40">
        <f t="shared" si="30"/>
        <v>25</v>
      </c>
      <c r="AC76" s="40">
        <f t="shared" si="30"/>
        <v>25</v>
      </c>
      <c r="AD76" s="40">
        <f t="shared" si="30"/>
        <v>25</v>
      </c>
      <c r="AE76" s="40">
        <f t="shared" si="30"/>
        <v>25</v>
      </c>
      <c r="AF76" s="40">
        <f t="shared" si="30"/>
        <v>25</v>
      </c>
      <c r="AG76" s="40">
        <f t="shared" si="30"/>
        <v>25</v>
      </c>
      <c r="AH76" s="40">
        <f t="shared" si="30"/>
        <v>25</v>
      </c>
      <c r="AI76" s="40">
        <f t="shared" si="30"/>
        <v>25</v>
      </c>
      <c r="AJ76" s="40">
        <f t="shared" si="30"/>
        <v>25</v>
      </c>
      <c r="AK76" s="40">
        <f t="shared" si="30"/>
        <v>25</v>
      </c>
      <c r="AL76" s="40">
        <f t="shared" si="30"/>
        <v>25</v>
      </c>
      <c r="AM76" s="40">
        <f t="shared" si="30"/>
        <v>25</v>
      </c>
      <c r="AN76" s="40">
        <f t="shared" si="30"/>
        <v>0</v>
      </c>
      <c r="AO76" s="40">
        <f t="shared" si="30"/>
        <v>0</v>
      </c>
      <c r="AP76" s="40">
        <f t="shared" si="30"/>
        <v>0</v>
      </c>
      <c r="AQ76" s="40">
        <f t="shared" si="30"/>
        <v>0</v>
      </c>
      <c r="AR76" s="40">
        <f t="shared" si="30"/>
        <v>0</v>
      </c>
      <c r="AS76" s="40">
        <f t="shared" si="30"/>
        <v>0</v>
      </c>
      <c r="AT76" s="40">
        <f t="shared" si="30"/>
        <v>0</v>
      </c>
      <c r="AU76" s="40">
        <f t="shared" si="30"/>
        <v>0</v>
      </c>
      <c r="AV76" s="40">
        <f t="shared" si="30"/>
        <v>0</v>
      </c>
      <c r="AW76" s="40">
        <f t="shared" si="30"/>
        <v>0</v>
      </c>
      <c r="AX76" s="40">
        <f t="shared" si="30"/>
        <v>0</v>
      </c>
      <c r="AY76" s="40">
        <f t="shared" si="30"/>
        <v>0</v>
      </c>
    </row>
    <row r="77" spans="1:97" ht="17.649999999999999">
      <c r="A77" s="22" t="s">
        <v>28</v>
      </c>
      <c r="B77" s="40">
        <f xml:space="preserve"> IF(B$252 &gt; 0.5,25,0) + IF(B$252 &gt; 0.75,50,0) + IF(B$252 &gt; 1,25,0)</f>
        <v>0</v>
      </c>
      <c r="C77" s="40">
        <f xml:space="preserve"> IF(C$252 &gt; 0.5,25,0) + IF(C$252 &gt; 0.75,50,0) + IF(C$252 &gt; 1,25,0)</f>
        <v>0</v>
      </c>
      <c r="D77" s="40">
        <f xml:space="preserve"> IF(D$252 &gt; 0.5,25,0) + IF(D$252 &gt; 0.75,50,0) + IF(D$252 &gt; 1,25,0)</f>
        <v>0</v>
      </c>
      <c r="E77" s="40">
        <f xml:space="preserve"> IF(E$252 &gt; 0.5,25,0) + IF(E$252 &gt; 0.75,50,0) + IF(E$252 &gt; 1,25,0)</f>
        <v>75</v>
      </c>
      <c r="F77" s="40">
        <f xml:space="preserve"> IF(F$252 &gt; 0.5,25,0) + IF(F$252 &gt; 0.75,50,0) + IF(F$252 &gt; 1,25,0)</f>
        <v>75</v>
      </c>
      <c r="G77" s="40">
        <f xml:space="preserve"> IF(G$252 &gt; 0.5,25,0) + IF(G$252 &gt; 0.75,50,0) + IF(G$252 &gt; 1,25,0)</f>
        <v>75</v>
      </c>
      <c r="H77" s="40">
        <f xml:space="preserve"> IF(H$252 &gt; 0.5,25,0) + IF(H$252 &gt; 0.75,50,0) + IF(H$252 &gt; 1,25,0)</f>
        <v>25</v>
      </c>
      <c r="I77" s="40">
        <f xml:space="preserve"> IF(I$252 &gt; 0.5,25,0) + IF(I$252 &gt; 0.75,50,0) + IF(I$252 &gt; 1,25,0)</f>
        <v>25</v>
      </c>
      <c r="J77" s="97">
        <f xml:space="preserve"> IF(J$252 &gt; 0.5,25,0) + IF(J$252 &gt; 0.75,50,0) + IF(J$252 &gt; 1,25,0)</f>
        <v>25</v>
      </c>
      <c r="K77" s="40">
        <f xml:space="preserve"> IF(K$252 &gt; 0.5,25,0) + IF(K$252 &gt; 0.75,50,0) + IF(K$252 &gt; 1,25,0)</f>
        <v>25</v>
      </c>
      <c r="L77" s="135">
        <f xml:space="preserve"> IF(L$252 &gt; 0.5,25,0) + IF(L$252 &gt; 0.75,50,0) + IF(L$252 &gt; 1,25,0)</f>
        <v>25</v>
      </c>
      <c r="M77" s="40">
        <f xml:space="preserve"> IF(M$252 &gt; 0.5,25,0) + IF(M$252 &gt; 0.75,50,0) + IF(M$252 &gt; 1,25,0)</f>
        <v>25</v>
      </c>
      <c r="N77" s="40">
        <f xml:space="preserve"> IF(N$252 &gt; 0.5,25,0) + IF(N$252 &gt; 0.75,50,0) + IF(N$252 &gt; 1,25,0)</f>
        <v>25</v>
      </c>
      <c r="O77" s="40">
        <f xml:space="preserve"> IF(O$252 &gt; 0.5,25,0) + IF(O$252 &gt; 0.75,50,0) + IF(O$252 &gt; 1,25,0)</f>
        <v>25</v>
      </c>
      <c r="P77" s="40">
        <f xml:space="preserve"> IF(P$252 &gt; 0.5,25,0) + IF(P$252 &gt; 0.75,50,0) + IF(P$252 &gt; 1,25,0)</f>
        <v>25</v>
      </c>
      <c r="Q77" s="40">
        <f xml:space="preserve"> IF(Q$252 &gt; 0.5,25,0) + IF(Q$252 &gt; 0.75,50,0) + IF(Q$252 &gt; 1,25,0)</f>
        <v>25</v>
      </c>
      <c r="R77" s="40">
        <f xml:space="preserve"> IF(R$252 &gt; 0.5,25,0) + IF(R$252 &gt; 0.75,50,0) + IF(R$252 &gt; 1,25,0)</f>
        <v>0</v>
      </c>
      <c r="S77" s="40">
        <f xml:space="preserve"> IF(S$252 &gt; 0.5,25,0) + IF(S$252 &gt; 0.75,50,0) + IF(S$252 &gt; 1,25,0)</f>
        <v>0</v>
      </c>
      <c r="T77" s="40">
        <f xml:space="preserve"> IF(T$252 &gt; 0.5,25,0) + IF(T$252 &gt; 0.75,50,0) + IF(T$252 &gt; 1,25,0)</f>
        <v>0</v>
      </c>
      <c r="U77" s="40">
        <f xml:space="preserve"> IF(U$252 &gt; 0.5,25,0) + IF(U$252 &gt; 0.75,50,0) + IF(U$252 &gt; 1,25,0)</f>
        <v>0</v>
      </c>
      <c r="V77" s="40">
        <f t="shared" ref="V77:AY77" si="31" xml:space="preserve"> IF(V$252 &gt; 0.5,25,0) + IF(V$252 &gt; 0.75,50,0) + IF(V$252 &gt; 1,25,0)</f>
        <v>0</v>
      </c>
      <c r="W77" s="40">
        <f t="shared" si="31"/>
        <v>0</v>
      </c>
      <c r="X77" s="40">
        <f t="shared" si="31"/>
        <v>0</v>
      </c>
      <c r="Y77" s="40">
        <f t="shared" si="31"/>
        <v>0</v>
      </c>
      <c r="Z77" s="40">
        <f t="shared" si="31"/>
        <v>0</v>
      </c>
      <c r="AA77" s="40">
        <f t="shared" si="31"/>
        <v>0</v>
      </c>
      <c r="AB77" s="40">
        <f t="shared" si="31"/>
        <v>0</v>
      </c>
      <c r="AC77" s="40">
        <f t="shared" si="31"/>
        <v>0</v>
      </c>
      <c r="AD77" s="40">
        <f t="shared" si="31"/>
        <v>0</v>
      </c>
      <c r="AE77" s="40">
        <f t="shared" si="31"/>
        <v>0</v>
      </c>
      <c r="AF77" s="40">
        <f t="shared" si="31"/>
        <v>0</v>
      </c>
      <c r="AG77" s="40">
        <f t="shared" si="31"/>
        <v>0</v>
      </c>
      <c r="AH77" s="40">
        <f t="shared" si="31"/>
        <v>0</v>
      </c>
      <c r="AI77" s="40">
        <f t="shared" si="31"/>
        <v>0</v>
      </c>
      <c r="AJ77" s="40">
        <f t="shared" si="31"/>
        <v>0</v>
      </c>
      <c r="AK77" s="40">
        <f t="shared" si="31"/>
        <v>0</v>
      </c>
      <c r="AL77" s="40">
        <f t="shared" si="31"/>
        <v>0</v>
      </c>
      <c r="AM77" s="40">
        <f t="shared" si="31"/>
        <v>0</v>
      </c>
      <c r="AN77" s="40">
        <f t="shared" si="31"/>
        <v>0</v>
      </c>
      <c r="AO77" s="40">
        <f t="shared" si="31"/>
        <v>0</v>
      </c>
      <c r="AP77" s="40">
        <f t="shared" si="31"/>
        <v>0</v>
      </c>
      <c r="AQ77" s="40">
        <f t="shared" si="31"/>
        <v>0</v>
      </c>
      <c r="AR77" s="40">
        <f t="shared" si="31"/>
        <v>0</v>
      </c>
      <c r="AS77" s="40">
        <f t="shared" si="31"/>
        <v>0</v>
      </c>
      <c r="AT77" s="40">
        <f t="shared" si="31"/>
        <v>0</v>
      </c>
      <c r="AU77" s="40">
        <f t="shared" si="31"/>
        <v>0</v>
      </c>
      <c r="AV77" s="40">
        <f t="shared" si="31"/>
        <v>0</v>
      </c>
      <c r="AW77" s="40">
        <f t="shared" si="31"/>
        <v>0</v>
      </c>
      <c r="AX77" s="40">
        <f t="shared" si="31"/>
        <v>0</v>
      </c>
      <c r="AY77" s="40">
        <f t="shared" si="31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4" t="s">
        <v>62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39"/>
      <c r="L80" s="114"/>
      <c r="M80" s="114"/>
      <c r="N80" s="114"/>
      <c r="O80" s="114"/>
      <c r="P80" s="114"/>
      <c r="Q80" s="114"/>
      <c r="R80" s="114"/>
      <c r="S80" s="114"/>
      <c r="T80" s="114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xml:space="preserve"> B83 + IF(C25="Tough",1,0) +  IF(C25="Tough++",1,0)</f>
        <v>0</v>
      </c>
      <c r="D83" s="8">
        <f xml:space="preserve"> C83 + IF(D25="Tough",1,0) +  IF(D25="Tough++",1,0)</f>
        <v>0</v>
      </c>
      <c r="E83" s="8">
        <f xml:space="preserve"> D83 + IF(E25="Tough",1,0) +  IF(E25="Tough++",1,0)</f>
        <v>0</v>
      </c>
      <c r="F83" s="8">
        <f xml:space="preserve"> E83 + IF(F25="Tough",1,0) +  IF(F25="Tough++",1,0)</f>
        <v>0</v>
      </c>
      <c r="G83" s="8">
        <f xml:space="preserve"> F83 + IF(G25="Tough",1,0) +  IF(G25="Tough++",1,0)</f>
        <v>0</v>
      </c>
      <c r="H83" s="8">
        <f xml:space="preserve"> G83 + IF(H25="Tough",1,0) +  IF(H25="Tough++",1,0)</f>
        <v>0</v>
      </c>
      <c r="I83" s="8">
        <f xml:space="preserve"> H83 + IF(I25="Tough",1,0) +  IF(I25="Tough++",1,0)</f>
        <v>0</v>
      </c>
      <c r="J83" s="26">
        <f xml:space="preserve"> I83 + IF(J25="Tough",1,0) +  IF(J25="Tough++",1,0)</f>
        <v>0</v>
      </c>
      <c r="K83" s="8">
        <f xml:space="preserve"> J83 + IF(K25="Tough",1,0) +  IF(K25="Tough++",1,0)</f>
        <v>0</v>
      </c>
      <c r="L83" s="28">
        <f xml:space="preserve"> K83 + IF(L25="Tough",1,0) +  IF(L25="Tough++",1,0)</f>
        <v>0</v>
      </c>
      <c r="M83" s="8">
        <f xml:space="preserve"> L83 + IF(M25="Tough",1,0) +  IF(M25="Tough++",1,0)</f>
        <v>0</v>
      </c>
      <c r="N83" s="8">
        <f xml:space="preserve"> M83 + IF(N25="Tough",1,0) +  IF(N25="Tough++",1,0)</f>
        <v>0</v>
      </c>
      <c r="O83" s="8">
        <f xml:space="preserve"> N83 + IF(O25="Tough",1,0) +  IF(O25="Tough++",1,0)</f>
        <v>0</v>
      </c>
      <c r="P83" s="8">
        <f xml:space="preserve"> O83 + IF(P25="Tough",1,0) +  IF(P25="Tough++",1,0)</f>
        <v>0</v>
      </c>
      <c r="Q83" s="8">
        <f xml:space="preserve"> P83 + IF(Q25="Tough",1,0) +  IF(Q25="Tough++",1,0)</f>
        <v>0</v>
      </c>
      <c r="R83" s="8">
        <f xml:space="preserve"> Q83 + IF(R25="Tough",1,0) +  IF(R25="Tough++",1,0)</f>
        <v>0</v>
      </c>
      <c r="S83" s="8">
        <f xml:space="preserve"> R83 + IF(S25="Tough",1,0) +  IF(S25="Tough++",1,0)</f>
        <v>0</v>
      </c>
      <c r="T83" s="8">
        <f xml:space="preserve"> S83 + IF(T25="Tough",1,0) +  IF(T25="Tough++",1,0)</f>
        <v>0</v>
      </c>
      <c r="U83" s="8">
        <f xml:space="preserve"> T83 + IF(U25="Tough",1,0) +  IF(U25="Tough++",1,0)</f>
        <v>0</v>
      </c>
      <c r="V83" s="8">
        <f t="shared" ref="V83:AY83" si="32" xml:space="preserve"> U83 + IF(V25="Tough",1,0) +  IF(V25="Tough++",1,0)</f>
        <v>0</v>
      </c>
      <c r="W83" s="8">
        <f t="shared" si="32"/>
        <v>0</v>
      </c>
      <c r="X83" s="8">
        <f t="shared" si="32"/>
        <v>0</v>
      </c>
      <c r="Y83" s="8">
        <f t="shared" si="32"/>
        <v>0</v>
      </c>
      <c r="Z83" s="8">
        <f t="shared" si="32"/>
        <v>0</v>
      </c>
      <c r="AA83" s="8">
        <f t="shared" si="32"/>
        <v>0</v>
      </c>
      <c r="AB83" s="8">
        <f t="shared" si="32"/>
        <v>0</v>
      </c>
      <c r="AC83" s="8">
        <f t="shared" si="32"/>
        <v>0</v>
      </c>
      <c r="AD83" s="8">
        <f t="shared" si="32"/>
        <v>0</v>
      </c>
      <c r="AE83" s="8">
        <f t="shared" si="32"/>
        <v>0</v>
      </c>
      <c r="AF83" s="8">
        <f t="shared" si="32"/>
        <v>0</v>
      </c>
      <c r="AG83" s="8">
        <f t="shared" si="32"/>
        <v>0</v>
      </c>
      <c r="AH83" s="8">
        <f t="shared" si="32"/>
        <v>0</v>
      </c>
      <c r="AI83" s="8">
        <f t="shared" si="32"/>
        <v>0</v>
      </c>
      <c r="AJ83" s="8">
        <f t="shared" si="32"/>
        <v>0</v>
      </c>
      <c r="AK83" s="8">
        <f t="shared" si="32"/>
        <v>0</v>
      </c>
      <c r="AL83" s="8">
        <f t="shared" si="32"/>
        <v>0</v>
      </c>
      <c r="AM83" s="8">
        <f t="shared" si="32"/>
        <v>0</v>
      </c>
      <c r="AN83" s="8">
        <f t="shared" si="32"/>
        <v>0</v>
      </c>
      <c r="AO83" s="8">
        <f t="shared" si="32"/>
        <v>0</v>
      </c>
      <c r="AP83" s="8">
        <f t="shared" si="32"/>
        <v>0</v>
      </c>
      <c r="AQ83" s="8">
        <f t="shared" si="32"/>
        <v>0</v>
      </c>
      <c r="AR83" s="8">
        <f t="shared" si="32"/>
        <v>0</v>
      </c>
      <c r="AS83" s="8">
        <f t="shared" si="32"/>
        <v>0</v>
      </c>
      <c r="AT83" s="8">
        <f t="shared" si="32"/>
        <v>0</v>
      </c>
      <c r="AU83" s="8">
        <f t="shared" si="32"/>
        <v>0</v>
      </c>
      <c r="AV83" s="8">
        <f t="shared" si="32"/>
        <v>0</v>
      </c>
      <c r="AW83" s="8">
        <f t="shared" si="32"/>
        <v>0</v>
      </c>
      <c r="AX83" s="8">
        <f t="shared" si="32"/>
        <v>0</v>
      </c>
      <c r="AY83" s="8">
        <f t="shared" si="32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xml:space="preserve"> B84 + IF(C25="Empathy",1,0)</f>
        <v>0</v>
      </c>
      <c r="D84" s="8">
        <f xml:space="preserve"> C84 + IF(D25="Empathy",1,0)</f>
        <v>0</v>
      </c>
      <c r="E84" s="8">
        <f xml:space="preserve"> D84 + IF(E25="Empathy",1,0)</f>
        <v>0</v>
      </c>
      <c r="F84" s="8">
        <f xml:space="preserve"> E84 + IF(F25="Empathy",1,0)</f>
        <v>0</v>
      </c>
      <c r="G84" s="8">
        <f xml:space="preserve"> F84 + IF(G25="Empathy",1,0)</f>
        <v>0</v>
      </c>
      <c r="H84" s="8">
        <f xml:space="preserve"> G84 + IF(H25="Empathy",1,0)</f>
        <v>0</v>
      </c>
      <c r="I84" s="8">
        <f xml:space="preserve"> H84 + IF(I25="Empathy",1,0)</f>
        <v>0</v>
      </c>
      <c r="J84" s="8">
        <f xml:space="preserve"> I84 + IF(J25="Empathy",1,0)</f>
        <v>0</v>
      </c>
      <c r="K84" s="8">
        <f xml:space="preserve"> J84 + IF(K25="Empathy",1,0)</f>
        <v>0</v>
      </c>
      <c r="L84" s="8">
        <f xml:space="preserve"> K84 + IF(L25="Empathy",1,0)</f>
        <v>0</v>
      </c>
      <c r="M84" s="8">
        <f xml:space="preserve"> L84 + IF(M25="Empathy",1,0)</f>
        <v>0</v>
      </c>
      <c r="N84" s="8">
        <f xml:space="preserve"> M84 + IF(N25="Empathy",1,0)</f>
        <v>0</v>
      </c>
      <c r="O84" s="8">
        <f xml:space="preserve"> N84 + IF(O25="Empathy",1,0)</f>
        <v>0</v>
      </c>
      <c r="P84" s="8">
        <f xml:space="preserve"> O84 + IF(P25="Empathy",1,0)</f>
        <v>0</v>
      </c>
      <c r="Q84" s="8">
        <f xml:space="preserve"> P84 + IF(Q25="Empathy",1,0)</f>
        <v>0</v>
      </c>
      <c r="R84" s="8">
        <f xml:space="preserve"> Q84 + IF(R25="Empathy",1,0)</f>
        <v>0</v>
      </c>
      <c r="S84" s="8">
        <f xml:space="preserve"> R84 + IF(S25="Empathy",1,0)</f>
        <v>0</v>
      </c>
      <c r="T84" s="8">
        <f xml:space="preserve"> S84 + IF(T25="Empathy",1,0)</f>
        <v>0</v>
      </c>
      <c r="U84" s="8">
        <f xml:space="preserve"> T84 + IF(U25="Empathy",1,0)</f>
        <v>0</v>
      </c>
      <c r="V84" s="8">
        <f t="shared" ref="V84:AY84" si="33" xml:space="preserve"> U84 + IF(V25="Empathy",1,0)</f>
        <v>0</v>
      </c>
      <c r="W84" s="8">
        <f t="shared" si="33"/>
        <v>0</v>
      </c>
      <c r="X84" s="8">
        <f t="shared" si="33"/>
        <v>0</v>
      </c>
      <c r="Y84" s="8">
        <f t="shared" si="33"/>
        <v>0</v>
      </c>
      <c r="Z84" s="8">
        <f t="shared" si="33"/>
        <v>0</v>
      </c>
      <c r="AA84" s="8">
        <f t="shared" si="33"/>
        <v>0</v>
      </c>
      <c r="AB84" s="8">
        <f t="shared" si="33"/>
        <v>0</v>
      </c>
      <c r="AC84" s="8">
        <f t="shared" si="33"/>
        <v>0</v>
      </c>
      <c r="AD84" s="8">
        <f t="shared" si="33"/>
        <v>0</v>
      </c>
      <c r="AE84" s="8">
        <f t="shared" si="33"/>
        <v>0</v>
      </c>
      <c r="AF84" s="8">
        <f t="shared" si="33"/>
        <v>0</v>
      </c>
      <c r="AG84" s="8">
        <f t="shared" si="33"/>
        <v>0</v>
      </c>
      <c r="AH84" s="8">
        <f t="shared" si="33"/>
        <v>0</v>
      </c>
      <c r="AI84" s="8">
        <f t="shared" si="33"/>
        <v>0</v>
      </c>
      <c r="AJ84" s="8">
        <f t="shared" si="33"/>
        <v>0</v>
      </c>
      <c r="AK84" s="8">
        <f t="shared" si="33"/>
        <v>0</v>
      </c>
      <c r="AL84" s="8">
        <f t="shared" si="33"/>
        <v>0</v>
      </c>
      <c r="AM84" s="8">
        <f t="shared" si="33"/>
        <v>0</v>
      </c>
      <c r="AN84" s="8">
        <f t="shared" si="33"/>
        <v>0</v>
      </c>
      <c r="AO84" s="8">
        <f t="shared" si="33"/>
        <v>0</v>
      </c>
      <c r="AP84" s="8">
        <f t="shared" si="33"/>
        <v>0</v>
      </c>
      <c r="AQ84" s="8">
        <f t="shared" si="33"/>
        <v>0</v>
      </c>
      <c r="AR84" s="8">
        <f t="shared" si="33"/>
        <v>0</v>
      </c>
      <c r="AS84" s="8">
        <f t="shared" si="33"/>
        <v>0</v>
      </c>
      <c r="AT84" s="8">
        <f t="shared" si="33"/>
        <v>0</v>
      </c>
      <c r="AU84" s="8">
        <f t="shared" si="33"/>
        <v>0</v>
      </c>
      <c r="AV84" s="8">
        <f t="shared" si="33"/>
        <v>0</v>
      </c>
      <c r="AW84" s="8">
        <f t="shared" si="33"/>
        <v>0</v>
      </c>
      <c r="AX84" s="8">
        <f t="shared" si="33"/>
        <v>0</v>
      </c>
      <c r="AY84" s="8">
        <f t="shared" si="33"/>
        <v>0</v>
      </c>
    </row>
    <row r="86" spans="1:51" ht="21">
      <c r="A86" s="110" t="s">
        <v>100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</row>
    <row r="87" spans="1:51">
      <c r="A87" s="44" t="s">
        <v>44</v>
      </c>
      <c r="B87" s="8">
        <f xml:space="preserve"> B220 + INT(2+ B$7/2)</f>
        <v>4</v>
      </c>
      <c r="C87" s="8">
        <f xml:space="preserve"> C220 + INT(2+ C$7/2)</f>
        <v>5</v>
      </c>
      <c r="D87" s="8">
        <f xml:space="preserve"> D220 + INT(2+ D$7/2)</f>
        <v>5</v>
      </c>
      <c r="E87" s="8">
        <f xml:space="preserve"> E220 + INT(2+ E$7/2)</f>
        <v>6</v>
      </c>
      <c r="F87" s="8">
        <f xml:space="preserve"> F220 + INT(2+ F$7/2)</f>
        <v>6</v>
      </c>
      <c r="G87" s="8">
        <f xml:space="preserve"> G220 + INT(2+ G$7/2)</f>
        <v>7</v>
      </c>
      <c r="H87" s="8">
        <f xml:space="preserve"> H220 + INT(2+ H$7/2)</f>
        <v>7</v>
      </c>
      <c r="I87" s="8">
        <f xml:space="preserve"> I220 + INT(2+ I$7/2)</f>
        <v>8</v>
      </c>
      <c r="J87" s="26">
        <f xml:space="preserve"> J220 + INT(2+ J$7/2)</f>
        <v>8</v>
      </c>
      <c r="K87" s="8">
        <f xml:space="preserve"> J220 + INT(2+ $J$7/2) + INT(2+ (K$7 - $J$7)/2)</f>
        <v>10</v>
      </c>
      <c r="L87" s="28">
        <f xml:space="preserve"> K220 + INT(2+ $J$7/2) + INT(2+ (L$7 - $J$7)/2)</f>
        <v>11</v>
      </c>
      <c r="M87" s="8">
        <f xml:space="preserve"> L220 + INT(2+ $J$7/2) + INT(2+ (M$7 - $J$7)/2)</f>
        <v>11</v>
      </c>
      <c r="N87" s="8">
        <f xml:space="preserve"> M220 + INT(2+ $J$7/2) + INT(2+ (N$7 - $J$7)/2)</f>
        <v>12</v>
      </c>
      <c r="O87" s="8">
        <f xml:space="preserve"> N220 + INT(2+ $J$7/2) + INT(2+ (O$7 - $J$7)/2)</f>
        <v>12</v>
      </c>
      <c r="P87" s="8">
        <f xml:space="preserve"> O220 + INT(2+ $J$7/2) + INT(2+ (P$7 - $J$7)/2)</f>
        <v>13</v>
      </c>
      <c r="Q87" s="8">
        <f xml:space="preserve"> P220 + INT(2+ $J$7/2) + INT(2+ (Q$7 - $J$7)/2)</f>
        <v>13</v>
      </c>
      <c r="R87" s="8">
        <f xml:space="preserve"> Q220 + INT(2+ $J$7/2) + INT(2+ (R$7 - $J$7)/2)</f>
        <v>14</v>
      </c>
      <c r="S87" s="8">
        <f xml:space="preserve"> R220 + INT(2+ $J$7/2) + INT(2+ (S$7 - $J$7)/2)</f>
        <v>14</v>
      </c>
      <c r="T87" s="8">
        <f xml:space="preserve"> S220 + INT(2+ $J$7/2) + INT(2+ (T$7 - $J$7)/2)</f>
        <v>15</v>
      </c>
      <c r="U87" s="8">
        <f xml:space="preserve"> T220 + INT(2+ $J$7/2) + INT(2+ (U$7 - $J$7)/2)</f>
        <v>15</v>
      </c>
      <c r="V87" s="8">
        <f t="shared" ref="V87:AY87" si="34" xml:space="preserve"> U220 + INT(2+ $J$7/2) + INT(2+ (V$7 - $J$7)/2)</f>
        <v>16</v>
      </c>
      <c r="W87" s="8">
        <f t="shared" si="34"/>
        <v>16</v>
      </c>
      <c r="X87" s="8">
        <f t="shared" si="34"/>
        <v>17</v>
      </c>
      <c r="Y87" s="8">
        <f t="shared" si="34"/>
        <v>17</v>
      </c>
      <c r="Z87" s="8">
        <f t="shared" si="34"/>
        <v>18</v>
      </c>
      <c r="AA87" s="8">
        <f t="shared" si="34"/>
        <v>18</v>
      </c>
      <c r="AB87" s="8">
        <f t="shared" si="34"/>
        <v>19</v>
      </c>
      <c r="AC87" s="8">
        <f t="shared" si="34"/>
        <v>19</v>
      </c>
      <c r="AD87" s="8">
        <f t="shared" si="34"/>
        <v>20</v>
      </c>
      <c r="AE87" s="8">
        <f t="shared" si="34"/>
        <v>20</v>
      </c>
      <c r="AF87" s="8">
        <f t="shared" si="34"/>
        <v>21</v>
      </c>
      <c r="AG87" s="8">
        <f t="shared" si="34"/>
        <v>21</v>
      </c>
      <c r="AH87" s="8">
        <f t="shared" si="34"/>
        <v>22</v>
      </c>
      <c r="AI87" s="8">
        <f t="shared" si="34"/>
        <v>22</v>
      </c>
      <c r="AJ87" s="8">
        <f t="shared" si="34"/>
        <v>23</v>
      </c>
      <c r="AK87" s="8">
        <f t="shared" si="34"/>
        <v>23</v>
      </c>
      <c r="AL87" s="8">
        <f t="shared" si="34"/>
        <v>24</v>
      </c>
      <c r="AM87" s="8">
        <f t="shared" si="34"/>
        <v>24</v>
      </c>
      <c r="AN87" s="8">
        <f t="shared" si="34"/>
        <v>25</v>
      </c>
      <c r="AO87" s="8">
        <f t="shared" si="34"/>
        <v>25</v>
      </c>
      <c r="AP87" s="8">
        <f t="shared" si="34"/>
        <v>26</v>
      </c>
      <c r="AQ87" s="8">
        <f t="shared" si="34"/>
        <v>26</v>
      </c>
      <c r="AR87" s="8">
        <f t="shared" si="34"/>
        <v>27</v>
      </c>
      <c r="AS87" s="8">
        <f t="shared" si="34"/>
        <v>27</v>
      </c>
      <c r="AT87" s="8">
        <f t="shared" si="34"/>
        <v>28</v>
      </c>
      <c r="AU87" s="8">
        <f t="shared" si="34"/>
        <v>28</v>
      </c>
      <c r="AV87" s="8">
        <f t="shared" si="34"/>
        <v>29</v>
      </c>
      <c r="AW87" s="8">
        <f t="shared" si="34"/>
        <v>29</v>
      </c>
      <c r="AX87" s="8">
        <f t="shared" si="34"/>
        <v>30</v>
      </c>
      <c r="AY87" s="8">
        <f t="shared" si="34"/>
        <v>30</v>
      </c>
    </row>
    <row r="88" spans="1:51">
      <c r="A88" s="44" t="s">
        <v>45</v>
      </c>
      <c r="B88" s="8">
        <f xml:space="preserve"> B219 + INT(2+ B$7/2)</f>
        <v>4</v>
      </c>
      <c r="C88" s="8">
        <f xml:space="preserve"> C219 + INT(2+ C$7/2)</f>
        <v>5</v>
      </c>
      <c r="D88" s="8">
        <f xml:space="preserve"> D219 + INT(2+ D$7/2)</f>
        <v>5</v>
      </c>
      <c r="E88" s="8">
        <f xml:space="preserve"> E219 + INT(2+ E$7/2)</f>
        <v>6</v>
      </c>
      <c r="F88" s="8">
        <f xml:space="preserve"> F219 + INT(2+ F$7/2)</f>
        <v>6</v>
      </c>
      <c r="G88" s="8">
        <f xml:space="preserve"> G219 + INT(2+ G$7/2)</f>
        <v>7</v>
      </c>
      <c r="H88" s="8">
        <f xml:space="preserve"> H219 + INT(2+ H$7/2)</f>
        <v>7</v>
      </c>
      <c r="I88" s="8">
        <f xml:space="preserve"> I219 + INT(2+ I$7/2)</f>
        <v>8</v>
      </c>
      <c r="J88" s="26">
        <f xml:space="preserve"> J219 + INT(2+ J$7/2)</f>
        <v>8</v>
      </c>
      <c r="K88" s="8">
        <f xml:space="preserve"> J219 + INT(2+ $J$7/2) +  INT(2+ (K$7 - $J$7)/2)</f>
        <v>10</v>
      </c>
      <c r="L88" s="28">
        <f xml:space="preserve"> K219 + INT(2+ $J$7/2) +  INT(2+ (L$7 - $J$7)/2)</f>
        <v>11</v>
      </c>
      <c r="M88" s="8">
        <f xml:space="preserve"> L219 + INT(2+ $J$7/2) +  INT(2+ (M$7 - $J$7)/2)</f>
        <v>11</v>
      </c>
      <c r="N88" s="8">
        <f xml:space="preserve"> M219 + INT(2+ $J$7/2) +  INT(2+ (N$7 - $J$7)/2)</f>
        <v>12</v>
      </c>
      <c r="O88" s="8">
        <f xml:space="preserve"> N219 + INT(2+ $J$7/2) +  INT(2+ (O$7 - $J$7)/2)</f>
        <v>12</v>
      </c>
      <c r="P88" s="8">
        <f xml:space="preserve"> O219 + INT(2+ $J$7/2) +  INT(2+ (P$7 - $J$7)/2)</f>
        <v>13</v>
      </c>
      <c r="Q88" s="8">
        <f xml:space="preserve"> P219 + INT(2+ $J$7/2) +  INT(2+ (Q$7 - $J$7)/2)</f>
        <v>13</v>
      </c>
      <c r="R88" s="8">
        <f xml:space="preserve"> Q219 + INT(2+ $J$7/2) +  INT(2+ (R$7 - $J$7)/2)</f>
        <v>14</v>
      </c>
      <c r="S88" s="8">
        <f xml:space="preserve"> R219 + INT(2+ $J$7/2) +  INT(2+ (S$7 - $J$7)/2)</f>
        <v>14</v>
      </c>
      <c r="T88" s="8">
        <f xml:space="preserve"> S219 + INT(2+ $J$7/2) +  INT(2+ (T$7 - $J$7)/2)</f>
        <v>15</v>
      </c>
      <c r="U88" s="8">
        <f xml:space="preserve"> T219 + INT(2+ $J$7/2) +  INT(2+ (U$7 - $J$7)/2)</f>
        <v>15</v>
      </c>
      <c r="V88" s="8">
        <f t="shared" ref="V88:AY88" si="35" xml:space="preserve"> U219 + INT(2+ $J$7/2) +  INT(2+ (V$7 - $J$7)/2)</f>
        <v>16</v>
      </c>
      <c r="W88" s="8">
        <f t="shared" si="35"/>
        <v>16</v>
      </c>
      <c r="X88" s="8">
        <f t="shared" si="35"/>
        <v>17</v>
      </c>
      <c r="Y88" s="8">
        <f t="shared" si="35"/>
        <v>17</v>
      </c>
      <c r="Z88" s="8">
        <f t="shared" si="35"/>
        <v>18</v>
      </c>
      <c r="AA88" s="8">
        <f t="shared" si="35"/>
        <v>18</v>
      </c>
      <c r="AB88" s="8">
        <f t="shared" si="35"/>
        <v>19</v>
      </c>
      <c r="AC88" s="8">
        <f t="shared" si="35"/>
        <v>19</v>
      </c>
      <c r="AD88" s="8">
        <f t="shared" si="35"/>
        <v>20</v>
      </c>
      <c r="AE88" s="8">
        <f t="shared" si="35"/>
        <v>20</v>
      </c>
      <c r="AF88" s="8">
        <f t="shared" si="35"/>
        <v>21</v>
      </c>
      <c r="AG88" s="8">
        <f t="shared" si="35"/>
        <v>21</v>
      </c>
      <c r="AH88" s="8">
        <f t="shared" si="35"/>
        <v>22</v>
      </c>
      <c r="AI88" s="8">
        <f t="shared" si="35"/>
        <v>22</v>
      </c>
      <c r="AJ88" s="8">
        <f t="shared" si="35"/>
        <v>23</v>
      </c>
      <c r="AK88" s="8">
        <f t="shared" si="35"/>
        <v>23</v>
      </c>
      <c r="AL88" s="8">
        <f t="shared" si="35"/>
        <v>24</v>
      </c>
      <c r="AM88" s="8">
        <f t="shared" si="35"/>
        <v>24</v>
      </c>
      <c r="AN88" s="8">
        <f t="shared" si="35"/>
        <v>25</v>
      </c>
      <c r="AO88" s="8">
        <f t="shared" si="35"/>
        <v>25</v>
      </c>
      <c r="AP88" s="8">
        <f t="shared" si="35"/>
        <v>26</v>
      </c>
      <c r="AQ88" s="8">
        <f t="shared" si="35"/>
        <v>26</v>
      </c>
      <c r="AR88" s="8">
        <f t="shared" si="35"/>
        <v>27</v>
      </c>
      <c r="AS88" s="8">
        <f t="shared" si="35"/>
        <v>27</v>
      </c>
      <c r="AT88" s="8">
        <f t="shared" si="35"/>
        <v>28</v>
      </c>
      <c r="AU88" s="8">
        <f t="shared" si="35"/>
        <v>28</v>
      </c>
      <c r="AV88" s="8">
        <f t="shared" si="35"/>
        <v>29</v>
      </c>
      <c r="AW88" s="8">
        <f t="shared" si="35"/>
        <v>29</v>
      </c>
      <c r="AX88" s="8">
        <f t="shared" si="35"/>
        <v>30</v>
      </c>
      <c r="AY88" s="8">
        <f t="shared" si="35"/>
        <v>30</v>
      </c>
    </row>
    <row r="89" spans="1:51">
      <c r="A89" s="44" t="s">
        <v>46</v>
      </c>
      <c r="B89" s="8">
        <f xml:space="preserve"> B222 + INT(2+ B$7/2)</f>
        <v>2</v>
      </c>
      <c r="C89" s="8">
        <f xml:space="preserve"> C222 + INT(2+ C$7/2)</f>
        <v>3</v>
      </c>
      <c r="D89" s="8">
        <f xml:space="preserve"> D222 + INT(2+ D$7/2)</f>
        <v>3</v>
      </c>
      <c r="E89" s="8">
        <f xml:space="preserve"> E222 + INT(2+ E$7/2)</f>
        <v>4</v>
      </c>
      <c r="F89" s="8">
        <f xml:space="preserve"> F222 + INT(2+ F$7/2)</f>
        <v>4</v>
      </c>
      <c r="G89" s="8">
        <f xml:space="preserve"> G222 + INT(2+ G$7/2)</f>
        <v>5</v>
      </c>
      <c r="H89" s="8">
        <f xml:space="preserve"> H222 + INT(2+ H$7/2)</f>
        <v>5</v>
      </c>
      <c r="I89" s="8">
        <f xml:space="preserve"> I222 + INT(2+ I$7/2)</f>
        <v>6</v>
      </c>
      <c r="J89" s="26">
        <f xml:space="preserve"> J222 + INT(2+ J$7/2)</f>
        <v>6</v>
      </c>
      <c r="K89" s="8">
        <f>J222+INT(2+$J$7/2) +  INT( (K$7 - $J$7)*2/5 + 4/3)</f>
        <v>7</v>
      </c>
      <c r="L89" s="28">
        <f>K222+INT(2+$J$7/2) +  INT( (L$7 - $J$7)*2/5 + 4/3)</f>
        <v>8</v>
      </c>
      <c r="M89" s="8">
        <f>L222+INT(2+$J$7/2) +  INT( (M$7 - $J$7)*2/5 + 4/3)</f>
        <v>8</v>
      </c>
      <c r="N89" s="8">
        <f>M222+INT(2+$J$7/2) +  INT( (N$7 - $J$7)*2/5 + 4/3)</f>
        <v>8</v>
      </c>
      <c r="O89" s="8">
        <f>N222+INT(2+$J$7/2) +  INT( (O$7 - $J$7)*2/5 + 4/3)</f>
        <v>9</v>
      </c>
      <c r="P89" s="8">
        <f>O222+INT(2+$J$7/2) +  INT( (P$7 - $J$7)*2/5 + 4/3)</f>
        <v>9</v>
      </c>
      <c r="Q89" s="8">
        <f>P222+INT(2+$J$7/2) +  INT( (Q$7 - $J$7)*2/5 + 4/3)</f>
        <v>10</v>
      </c>
      <c r="R89" s="8">
        <f>Q222+INT(2+$J$7/2) +  INT( (R$7 - $J$7)*2/5 + 4/3)</f>
        <v>10</v>
      </c>
      <c r="S89" s="8">
        <f>R222+INT(2+$J$7/2) +  INT( (S$7 - $J$7)*2/5 + 4/3)</f>
        <v>10</v>
      </c>
      <c r="T89" s="8">
        <f>S222+INT(2+$J$7/2) +  INT( (T$7 - $J$7)*2/5 + 4/3)</f>
        <v>11</v>
      </c>
      <c r="U89" s="8">
        <f>T222+INT(2+$J$7/2) +  INT( (U$7 - $J$7)*2/5 + 4/3)</f>
        <v>11</v>
      </c>
      <c r="V89" s="8">
        <f t="shared" ref="V89:AY89" si="36">U222+INT(2+$J$7/2) +  INT( (V$7 - $J$7)*2/5 + 4/3)</f>
        <v>12</v>
      </c>
      <c r="W89" s="8">
        <f t="shared" si="36"/>
        <v>12</v>
      </c>
      <c r="X89" s="8">
        <f t="shared" si="36"/>
        <v>12</v>
      </c>
      <c r="Y89" s="8">
        <f t="shared" si="36"/>
        <v>13</v>
      </c>
      <c r="Z89" s="8">
        <f t="shared" si="36"/>
        <v>13</v>
      </c>
      <c r="AA89" s="8">
        <f t="shared" si="36"/>
        <v>14</v>
      </c>
      <c r="AB89" s="8">
        <f t="shared" si="36"/>
        <v>14</v>
      </c>
      <c r="AC89" s="8">
        <f t="shared" si="36"/>
        <v>14</v>
      </c>
      <c r="AD89" s="8">
        <f t="shared" si="36"/>
        <v>15</v>
      </c>
      <c r="AE89" s="8">
        <f t="shared" si="36"/>
        <v>15</v>
      </c>
      <c r="AF89" s="8">
        <f t="shared" si="36"/>
        <v>16</v>
      </c>
      <c r="AG89" s="8">
        <f t="shared" si="36"/>
        <v>16</v>
      </c>
      <c r="AH89" s="8">
        <f t="shared" si="36"/>
        <v>16</v>
      </c>
      <c r="AI89" s="8">
        <f t="shared" si="36"/>
        <v>17</v>
      </c>
      <c r="AJ89" s="8">
        <f t="shared" si="36"/>
        <v>17</v>
      </c>
      <c r="AK89" s="8">
        <f t="shared" si="36"/>
        <v>18</v>
      </c>
      <c r="AL89" s="8">
        <f t="shared" si="36"/>
        <v>18</v>
      </c>
      <c r="AM89" s="8">
        <f t="shared" si="36"/>
        <v>18</v>
      </c>
      <c r="AN89" s="8">
        <f t="shared" si="36"/>
        <v>19</v>
      </c>
      <c r="AO89" s="8">
        <f t="shared" si="36"/>
        <v>19</v>
      </c>
      <c r="AP89" s="8">
        <f t="shared" si="36"/>
        <v>20</v>
      </c>
      <c r="AQ89" s="8">
        <f t="shared" si="36"/>
        <v>20</v>
      </c>
      <c r="AR89" s="8">
        <f t="shared" si="36"/>
        <v>20</v>
      </c>
      <c r="AS89" s="8">
        <f t="shared" si="36"/>
        <v>21</v>
      </c>
      <c r="AT89" s="8">
        <f t="shared" si="36"/>
        <v>21</v>
      </c>
      <c r="AU89" s="8">
        <f t="shared" si="36"/>
        <v>22</v>
      </c>
      <c r="AV89" s="8">
        <f t="shared" si="36"/>
        <v>22</v>
      </c>
      <c r="AW89" s="8">
        <f t="shared" si="36"/>
        <v>22</v>
      </c>
      <c r="AX89" s="8">
        <f t="shared" si="36"/>
        <v>23</v>
      </c>
      <c r="AY89" s="8">
        <f t="shared" si="36"/>
        <v>23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100" t="s">
        <v>98</v>
      </c>
      <c r="B91" s="101"/>
      <c r="C91" s="101"/>
      <c r="D91" s="101"/>
      <c r="E91" s="101"/>
      <c r="F91" s="101"/>
      <c r="G91" s="101"/>
      <c r="H91" s="101"/>
      <c r="I91" s="101"/>
      <c r="J91" s="101"/>
      <c r="K91" s="140"/>
      <c r="L91" s="101"/>
      <c r="M91" s="101"/>
      <c r="N91" s="101"/>
      <c r="O91" s="101"/>
      <c r="P91" s="101"/>
      <c r="Q91" s="101"/>
      <c r="R91" s="101"/>
      <c r="S91" s="101"/>
      <c r="T91" s="101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</row>
    <row r="92" spans="1:51">
      <c r="A92" s="62" t="s">
        <v>10</v>
      </c>
      <c r="B92" s="69">
        <f xml:space="preserve"> IF(A92=1,1, IF(A$25 = $A92, 1, IF(INDEX( Data!$B$106:$I$115, MATCH( B$36, Data!$A$106:$A$115, 0 ), MATCH( $A92, Data!$B$105:$I$105, 0 ) )=1,1,2 )))</f>
        <v>1</v>
      </c>
      <c r="C92" s="69">
        <f xml:space="preserve"> IF(B92=1,1, IF(B$25 = $A92, 1, IF(INDEX( Data!$B$106:$I$115, MATCH( C$36, Data!$A$106:$A$115, 0 ), MATCH( $A92, Data!$B$105:$I$105, 0 ) )=1,1,2 )))</f>
        <v>1</v>
      </c>
      <c r="D92" s="69">
        <f xml:space="preserve"> IF(C92=1,1, IF(C$25 = $A92, 1, IF(INDEX( Data!$B$106:$I$115, MATCH( D$36, Data!$A$106:$A$115, 0 ), MATCH( $A92, Data!$B$105:$I$105, 0 ) )=1,1,2 )))</f>
        <v>1</v>
      </c>
      <c r="E92" s="69">
        <f xml:space="preserve"> IF(D92=1,1, IF(D$25 = $A92, 1, IF(INDEX( Data!$B$106:$I$115, MATCH( E$36, Data!$A$106:$A$115, 0 ), MATCH( $A92, Data!$B$105:$I$105, 0 ) )=1,1,2 )))</f>
        <v>1</v>
      </c>
      <c r="F92" s="69">
        <f xml:space="preserve"> IF(E92=1,1, IF(E$25 = $A92, 1, IF(INDEX( Data!$B$106:$I$115, MATCH( F$36, Data!$A$106:$A$115, 0 ), MATCH( $A92, Data!$B$105:$I$105, 0 ) )=1,1,2 )))</f>
        <v>1</v>
      </c>
      <c r="G92" s="69">
        <f xml:space="preserve"> IF(F92=1,1, IF(F$25 = $A92, 1, IF(INDEX( Data!$B$106:$I$115, MATCH( G$36, Data!$A$106:$A$115, 0 ), MATCH( $A92, Data!$B$105:$I$105, 0 ) )=1,1,2 )))</f>
        <v>1</v>
      </c>
      <c r="H92" s="69">
        <f xml:space="preserve"> IF(G92=1,1, IF(G$25 = $A92, 1, IF(INDEX( Data!$B$106:$I$115, MATCH( H$36, Data!$A$106:$A$115, 0 ), MATCH( $A92, Data!$B$105:$I$105, 0 ) )=1,1,2 )))</f>
        <v>1</v>
      </c>
      <c r="I92" s="69">
        <f xml:space="preserve"> IF(H92=1,1, IF(H$25 = $A92, 1, IF(INDEX( Data!$B$106:$I$115, MATCH( I$36, Data!$A$106:$A$115, 0 ), MATCH( $A92, Data!$B$105:$I$105, 0 ) )=1,1,2 )))</f>
        <v>1</v>
      </c>
      <c r="J92" s="69">
        <f xml:space="preserve"> IF(I92=1,1, IF(I$25 = $A92, 1, IF(INDEX( Data!$B$106:$I$115, MATCH( J$36, Data!$A$106:$A$115, 0 ), MATCH( $A92, Data!$B$105:$I$105, 0 ) )=1,1,2 )))</f>
        <v>1</v>
      </c>
      <c r="K92" s="69">
        <f xml:space="preserve"> IF(J92=1,1, IF(J$25 = $A92, 1, IF(INDEX( Data!$B$106:$I$115, MATCH( K$36, Data!$A$106:$A$115, 0 ), MATCH( $A92, Data!$B$105:$I$105, 0 ) )=1,1,2 )))</f>
        <v>1</v>
      </c>
      <c r="L92" s="69">
        <f xml:space="preserve"> IF(K92=1,1, IF(K$25 = $A92, 1, IF(INDEX( Data!$B$106:$I$115, MATCH( L$36, Data!$A$106:$A$115, 0 ), MATCH( $A92, Data!$B$105:$I$105, 0 ) )=1,1,2 )))</f>
        <v>1</v>
      </c>
      <c r="M92" s="69">
        <f xml:space="preserve"> IF(L92=1,1, IF(L$25 = $A92, 1, IF(INDEX( Data!$B$106:$I$115, MATCH( M$36, Data!$A$106:$A$115, 0 ), MATCH( $A92, Data!$B$105:$I$105, 0 ) )=1,1,2 )))</f>
        <v>1</v>
      </c>
      <c r="N92" s="69">
        <f xml:space="preserve"> IF(M92=1,1, IF(M$25 = $A92, 1, IF(INDEX( Data!$B$106:$I$115, MATCH( N$36, Data!$A$106:$A$115, 0 ), MATCH( $A92, Data!$B$105:$I$105, 0 ) )=1,1,2 )))</f>
        <v>1</v>
      </c>
      <c r="O92" s="69">
        <f xml:space="preserve"> IF(N92=1,1, IF(N$25 = $A92, 1, IF(INDEX( Data!$B$106:$I$115, MATCH( O$36, Data!$A$106:$A$115, 0 ), MATCH( $A92, Data!$B$105:$I$105, 0 ) )=1,1,2 )))</f>
        <v>1</v>
      </c>
      <c r="P92" s="69">
        <f xml:space="preserve"> IF(O92=1,1, IF(O$25 = $A92, 1, IF(INDEX( Data!$B$106:$I$115, MATCH( P$36, Data!$A$106:$A$115, 0 ), MATCH( $A92, Data!$B$105:$I$105, 0 ) )=1,1,2 )))</f>
        <v>1</v>
      </c>
      <c r="Q92" s="69">
        <f xml:space="preserve"> IF(P92=1,1, IF(P$25 = $A92, 1, IF(INDEX( Data!$B$106:$I$115, MATCH( Q$36, Data!$A$106:$A$115, 0 ), MATCH( $A92, Data!$B$105:$I$105, 0 ) )=1,1,2 )))</f>
        <v>1</v>
      </c>
      <c r="R92" s="69">
        <f xml:space="preserve"> IF(Q92=1,1, IF(Q$25 = $A92, 1, IF(INDEX( Data!$B$106:$I$115, MATCH( R$36, Data!$A$106:$A$115, 0 ), MATCH( $A92, Data!$B$105:$I$105, 0 ) )=1,1,2 )))</f>
        <v>1</v>
      </c>
      <c r="S92" s="69">
        <f xml:space="preserve"> IF(R92=1,1, IF(R$25 = $A92, 1, IF(INDEX( Data!$B$106:$I$115, MATCH( S$36, Data!$A$106:$A$115, 0 ), MATCH( $A92, Data!$B$105:$I$105, 0 ) )=1,1,2 )))</f>
        <v>1</v>
      </c>
      <c r="T92" s="69">
        <f xml:space="preserve"> IF(S92=1,1, IF(S$25 = $A92, 1, IF(INDEX( Data!$B$106:$I$115, MATCH( T$36, Data!$A$106:$A$115, 0 ), MATCH( $A92, Data!$B$105:$I$105, 0 ) )=1,1,2 )))</f>
        <v>1</v>
      </c>
      <c r="U92" s="69">
        <f xml:space="preserve"> IF(T92=1,1, IF(T$25 = $A92, 1, IF(INDEX( Data!$B$106:$I$115, MATCH( U$36, Data!$A$106:$A$115, 0 ), MATCH( $A92, Data!$B$105:$I$105, 0 ) )=1,1,2 )))</f>
        <v>1</v>
      </c>
      <c r="V92" s="69">
        <f xml:space="preserve"> IF(U92=1,1, IF(U$25 = $A92, 1, IF(INDEX( Data!$B$106:$I$115, MATCH( V$36, Data!$A$106:$A$115, 0 ), MATCH( $A92, Data!$B$105:$I$105, 0 ) )=1,1,2 )))</f>
        <v>1</v>
      </c>
      <c r="W92" s="69">
        <f xml:space="preserve"> IF(V92=1,1, IF(V$25 = $A92, 1, IF(INDEX( Data!$B$106:$I$115, MATCH( W$36, Data!$A$106:$A$115, 0 ), MATCH( $A92, Data!$B$105:$I$105, 0 ) )=1,1,2 )))</f>
        <v>1</v>
      </c>
      <c r="X92" s="69">
        <f xml:space="preserve"> IF(W92=1,1, IF(W$25 = $A92, 1, IF(INDEX( Data!$B$106:$I$115, MATCH( X$36, Data!$A$106:$A$115, 0 ), MATCH( $A92, Data!$B$105:$I$105, 0 ) )=1,1,2 )))</f>
        <v>1</v>
      </c>
      <c r="Y92" s="69">
        <f xml:space="preserve"> IF(X92=1,1, IF(X$25 = $A92, 1, IF(INDEX( Data!$B$106:$I$115, MATCH( Y$36, Data!$A$106:$A$115, 0 ), MATCH( $A92, Data!$B$105:$I$105, 0 ) )=1,1,2 )))</f>
        <v>1</v>
      </c>
      <c r="Z92" s="69">
        <f xml:space="preserve"> IF(Y92=1,1, IF(Y$25 = $A92, 1, IF(INDEX( Data!$B$106:$I$115, MATCH( Z$36, Data!$A$106:$A$115, 0 ), MATCH( $A92, Data!$B$105:$I$105, 0 ) )=1,1,2 )))</f>
        <v>1</v>
      </c>
      <c r="AA92" s="69">
        <f xml:space="preserve"> IF(Z92=1,1, IF(Z$25 = $A92, 1, IF(INDEX( Data!$B$106:$I$115, MATCH( AA$36, Data!$A$106:$A$115, 0 ), MATCH( $A92, Data!$B$105:$I$105, 0 ) )=1,1,2 )))</f>
        <v>1</v>
      </c>
      <c r="AB92" s="69">
        <f xml:space="preserve"> IF(AA92=1,1, IF(AA$25 = $A92, 1, IF(INDEX( Data!$B$106:$I$115, MATCH( AB$36, Data!$A$106:$A$115, 0 ), MATCH( $A92, Data!$B$105:$I$105, 0 ) )=1,1,2 )))</f>
        <v>1</v>
      </c>
      <c r="AC92" s="69">
        <f xml:space="preserve"> IF(AB92=1,1, IF(AB$25 = $A92, 1, IF(INDEX( Data!$B$106:$I$115, MATCH( AC$36, Data!$A$106:$A$115, 0 ), MATCH( $A92, Data!$B$105:$I$105, 0 ) )=1,1,2 )))</f>
        <v>1</v>
      </c>
      <c r="AD92" s="69">
        <f xml:space="preserve"> IF(AC92=1,1, IF(AC$25 = $A92, 1, IF(INDEX( Data!$B$106:$I$115, MATCH( AD$36, Data!$A$106:$A$115, 0 ), MATCH( $A92, Data!$B$105:$I$105, 0 ) )=1,1,2 )))</f>
        <v>1</v>
      </c>
      <c r="AE92" s="69">
        <f xml:space="preserve"> IF(AD92=1,1, IF(AD$25 = $A92, 1, IF(INDEX( Data!$B$106:$I$115, MATCH( AE$36, Data!$A$106:$A$115, 0 ), MATCH( $A92, Data!$B$105:$I$105, 0 ) )=1,1,2 )))</f>
        <v>1</v>
      </c>
      <c r="AF92" s="69">
        <f xml:space="preserve"> IF(AE92=1,1, IF(AE$25 = $A92, 1, IF(INDEX( Data!$B$106:$I$115, MATCH( AF$36, Data!$A$106:$A$115, 0 ), MATCH( $A92, Data!$B$105:$I$105, 0 ) )=1,1,2 )))</f>
        <v>1</v>
      </c>
      <c r="AG92" s="69">
        <f xml:space="preserve"> IF(AF92=1,1, IF(AF$25 = $A92, 1, IF(INDEX( Data!$B$106:$I$115, MATCH( AG$36, Data!$A$106:$A$115, 0 ), MATCH( $A92, Data!$B$105:$I$105, 0 ) )=1,1,2 )))</f>
        <v>1</v>
      </c>
      <c r="AH92" s="69">
        <f xml:space="preserve"> IF(AG92=1,1, IF(AG$25 = $A92, 1, IF(INDEX( Data!$B$106:$I$115, MATCH( AH$36, Data!$A$106:$A$115, 0 ), MATCH( $A92, Data!$B$105:$I$105, 0 ) )=1,1,2 )))</f>
        <v>1</v>
      </c>
      <c r="AI92" s="69">
        <f xml:space="preserve"> IF(AH92=1,1, IF(AH$25 = $A92, 1, IF(INDEX( Data!$B$106:$I$115, MATCH( AI$36, Data!$A$106:$A$115, 0 ), MATCH( $A92, Data!$B$105:$I$105, 0 ) )=1,1,2 )))</f>
        <v>1</v>
      </c>
      <c r="AJ92" s="69">
        <f xml:space="preserve"> IF(AI92=1,1, IF(AI$25 = $A92, 1, IF(INDEX( Data!$B$106:$I$115, MATCH( AJ$36, Data!$A$106:$A$115, 0 ), MATCH( $A92, Data!$B$105:$I$105, 0 ) )=1,1,2 )))</f>
        <v>1</v>
      </c>
      <c r="AK92" s="69">
        <f xml:space="preserve"> IF(AJ92=1,1, IF(AJ$25 = $A92, 1, IF(INDEX( Data!$B$106:$I$115, MATCH( AK$36, Data!$A$106:$A$115, 0 ), MATCH( $A92, Data!$B$105:$I$105, 0 ) )=1,1,2 )))</f>
        <v>1</v>
      </c>
      <c r="AL92" s="69">
        <f xml:space="preserve"> IF(AK92=1,1, IF(AK$25 = $A92, 1, IF(INDEX( Data!$B$106:$I$115, MATCH( AL$36, Data!$A$106:$A$115, 0 ), MATCH( $A92, Data!$B$105:$I$105, 0 ) )=1,1,2 )))</f>
        <v>1</v>
      </c>
      <c r="AM92" s="69">
        <f xml:space="preserve"> IF(AL92=1,1, IF(AL$25 = $A92, 1, IF(INDEX( Data!$B$106:$I$115, MATCH( AM$36, Data!$A$106:$A$115, 0 ), MATCH( $A92, Data!$B$105:$I$105, 0 ) )=1,1,2 )))</f>
        <v>1</v>
      </c>
      <c r="AN92" s="69">
        <f xml:space="preserve"> IF(AM92=1,1, IF(AM$25 = $A92, 1, IF(INDEX( Data!$B$106:$I$115, MATCH( AN$36, Data!$A$106:$A$115, 0 ), MATCH( $A92, Data!$B$105:$I$105, 0 ) )=1,1,2 )))</f>
        <v>1</v>
      </c>
      <c r="AO92" s="69">
        <f xml:space="preserve"> IF(AN92=1,1, IF(AN$25 = $A92, 1, IF(INDEX( Data!$B$106:$I$115, MATCH( AO$36, Data!$A$106:$A$115, 0 ), MATCH( $A92, Data!$B$105:$I$105, 0 ) )=1,1,2 )))</f>
        <v>1</v>
      </c>
      <c r="AP92" s="69">
        <f xml:space="preserve"> IF(AO92=1,1, IF(AO$25 = $A92, 1, IF(INDEX( Data!$B$106:$I$115, MATCH( AP$36, Data!$A$106:$A$115, 0 ), MATCH( $A92, Data!$B$105:$I$105, 0 ) )=1,1,2 )))</f>
        <v>1</v>
      </c>
      <c r="AQ92" s="69">
        <f xml:space="preserve"> IF(AP92=1,1, IF(AP$25 = $A92, 1, IF(INDEX( Data!$B$106:$I$115, MATCH( AQ$36, Data!$A$106:$A$115, 0 ), MATCH( $A92, Data!$B$105:$I$105, 0 ) )=1,1,2 )))</f>
        <v>1</v>
      </c>
      <c r="AR92" s="69">
        <f xml:space="preserve"> IF(AQ92=1,1, IF(AQ$25 = $A92, 1, IF(INDEX( Data!$B$106:$I$115, MATCH( AR$36, Data!$A$106:$A$115, 0 ), MATCH( $A92, Data!$B$105:$I$105, 0 ) )=1,1,2 )))</f>
        <v>1</v>
      </c>
      <c r="AS92" s="69">
        <f xml:space="preserve"> IF(AR92=1,1, IF(AR$25 = $A92, 1, IF(INDEX( Data!$B$106:$I$115, MATCH( AS$36, Data!$A$106:$A$115, 0 ), MATCH( $A92, Data!$B$105:$I$105, 0 ) )=1,1,2 )))</f>
        <v>1</v>
      </c>
      <c r="AT92" s="69">
        <f xml:space="preserve"> IF(AS92=1,1, IF(AS$25 = $A92, 1, IF(INDEX( Data!$B$106:$I$115, MATCH( AT$36, Data!$A$106:$A$115, 0 ), MATCH( $A92, Data!$B$105:$I$105, 0 ) )=1,1,2 )))</f>
        <v>1</v>
      </c>
      <c r="AU92" s="69">
        <f xml:space="preserve"> IF(AT92=1,1, IF(AT$25 = $A92, 1, IF(INDEX( Data!$B$106:$I$115, MATCH( AU$36, Data!$A$106:$A$115, 0 ), MATCH( $A92, Data!$B$105:$I$105, 0 ) )=1,1,2 )))</f>
        <v>1</v>
      </c>
      <c r="AV92" s="69">
        <f xml:space="preserve"> IF(AU92=1,1, IF(AU$25 = $A92, 1, IF(INDEX( Data!$B$106:$I$115, MATCH( AV$36, Data!$A$106:$A$115, 0 ), MATCH( $A92, Data!$B$105:$I$105, 0 ) )=1,1,2 )))</f>
        <v>1</v>
      </c>
      <c r="AW92" s="69">
        <f xml:space="preserve"> IF(AV92=1,1, IF(AV$25 = $A92, 1, IF(INDEX( Data!$B$106:$I$115, MATCH( AW$36, Data!$A$106:$A$115, 0 ), MATCH( $A92, Data!$B$105:$I$105, 0 ) )=1,1,2 )))</f>
        <v>1</v>
      </c>
      <c r="AX92" s="69">
        <f xml:space="preserve"> IF(AW92=1,1, IF(AW$25 = $A92, 1, IF(INDEX( Data!$B$106:$I$115, MATCH( AX$36, Data!$A$106:$A$115, 0 ), MATCH( $A92, Data!$B$105:$I$105, 0 ) )=1,1,2 )))</f>
        <v>1</v>
      </c>
      <c r="AY92" s="69">
        <f xml:space="preserve"> IF(AX92=1,1, IF(AX$25 = $A92, 1, IF(INDEX( Data!$B$106:$I$115, MATCH( AY$36, Data!$A$106:$A$115, 0 ), MATCH( $A92, Data!$B$105:$I$105, 0 ) )=1,1,2 )))</f>
        <v>1</v>
      </c>
    </row>
    <row r="93" spans="1:51">
      <c r="A93" s="63" t="s">
        <v>11</v>
      </c>
      <c r="B93" s="69">
        <f xml:space="preserve"> IF(A93=1,1, IF(A$25 = $A93, 1, IF(INDEX( Data!$B$106:$I$115, MATCH( B$36, Data!$A$106:$A$115, 0 ), MATCH( $A93, Data!$B$105:$I$105, 0 ) )=1,1,2 )))</f>
        <v>2</v>
      </c>
      <c r="C93" s="69">
        <f xml:space="preserve"> IF(B93=1,1, IF(B$25 = $A93, 1, IF(INDEX( Data!$B$106:$I$115, MATCH( C$36, Data!$A$106:$A$115, 0 ), MATCH( $A93, Data!$B$105:$I$105, 0 ) )=1,1,2 )))</f>
        <v>1</v>
      </c>
      <c r="D93" s="69">
        <f xml:space="preserve"> IF(C93=1,1, IF(C$25 = $A93, 1, IF(INDEX( Data!$B$106:$I$115, MATCH( D$36, Data!$A$106:$A$115, 0 ), MATCH( $A93, Data!$B$105:$I$105, 0 ) )=1,1,2 )))</f>
        <v>1</v>
      </c>
      <c r="E93" s="69">
        <f xml:space="preserve"> IF(D93=1,1, IF(D$25 = $A93, 1, IF(INDEX( Data!$B$106:$I$115, MATCH( E$36, Data!$A$106:$A$115, 0 ), MATCH( $A93, Data!$B$105:$I$105, 0 ) )=1,1,2 )))</f>
        <v>1</v>
      </c>
      <c r="F93" s="69">
        <f xml:space="preserve"> IF(E93=1,1, IF(E$25 = $A93, 1, IF(INDEX( Data!$B$106:$I$115, MATCH( F$36, Data!$A$106:$A$115, 0 ), MATCH( $A93, Data!$B$105:$I$105, 0 ) )=1,1,2 )))</f>
        <v>1</v>
      </c>
      <c r="G93" s="69">
        <f xml:space="preserve"> IF(F93=1,1, IF(F$25 = $A93, 1, IF(INDEX( Data!$B$106:$I$115, MATCH( G$36, Data!$A$106:$A$115, 0 ), MATCH( $A93, Data!$B$105:$I$105, 0 ) )=1,1,2 )))</f>
        <v>1</v>
      </c>
      <c r="H93" s="69">
        <f xml:space="preserve"> IF(G93=1,1, IF(G$25 = $A93, 1, IF(INDEX( Data!$B$106:$I$115, MATCH( H$36, Data!$A$106:$A$115, 0 ), MATCH( $A93, Data!$B$105:$I$105, 0 ) )=1,1,2 )))</f>
        <v>1</v>
      </c>
      <c r="I93" s="69">
        <f xml:space="preserve"> IF(H93=1,1, IF(H$25 = $A93, 1, IF(INDEX( Data!$B$106:$I$115, MATCH( I$36, Data!$A$106:$A$115, 0 ), MATCH( $A93, Data!$B$105:$I$105, 0 ) )=1,1,2 )))</f>
        <v>1</v>
      </c>
      <c r="J93" s="69">
        <f xml:space="preserve"> IF(I93=1,1, IF(I$25 = $A93, 1, IF(INDEX( Data!$B$106:$I$115, MATCH( J$36, Data!$A$106:$A$115, 0 ), MATCH( $A93, Data!$B$105:$I$105, 0 ) )=1,1,2 )))</f>
        <v>1</v>
      </c>
      <c r="K93" s="69">
        <f xml:space="preserve"> IF(J93=1,1, IF(J$25 = $A93, 1, IF(INDEX( Data!$B$106:$I$115, MATCH( K$36, Data!$A$106:$A$115, 0 ), MATCH( $A93, Data!$B$105:$I$105, 0 ) )=1,1,2 )))</f>
        <v>1</v>
      </c>
      <c r="L93" s="69">
        <f xml:space="preserve"> IF(K93=1,1, IF(K$25 = $A93, 1, IF(INDEX( Data!$B$106:$I$115, MATCH( L$36, Data!$A$106:$A$115, 0 ), MATCH( $A93, Data!$B$105:$I$105, 0 ) )=1,1,2 )))</f>
        <v>1</v>
      </c>
      <c r="M93" s="69">
        <f xml:space="preserve"> IF(L93=1,1, IF(L$25 = $A93, 1, IF(INDEX( Data!$B$106:$I$115, MATCH( M$36, Data!$A$106:$A$115, 0 ), MATCH( $A93, Data!$B$105:$I$105, 0 ) )=1,1,2 )))</f>
        <v>1</v>
      </c>
      <c r="N93" s="69">
        <f xml:space="preserve"> IF(M93=1,1, IF(M$25 = $A93, 1, IF(INDEX( Data!$B$106:$I$115, MATCH( N$36, Data!$A$106:$A$115, 0 ), MATCH( $A93, Data!$B$105:$I$105, 0 ) )=1,1,2 )))</f>
        <v>1</v>
      </c>
      <c r="O93" s="69">
        <f xml:space="preserve"> IF(N93=1,1, IF(N$25 = $A93, 1, IF(INDEX( Data!$B$106:$I$115, MATCH( O$36, Data!$A$106:$A$115, 0 ), MATCH( $A93, Data!$B$105:$I$105, 0 ) )=1,1,2 )))</f>
        <v>1</v>
      </c>
      <c r="P93" s="69">
        <f xml:space="preserve"> IF(O93=1,1, IF(O$25 = $A93, 1, IF(INDEX( Data!$B$106:$I$115, MATCH( P$36, Data!$A$106:$A$115, 0 ), MATCH( $A93, Data!$B$105:$I$105, 0 ) )=1,1,2 )))</f>
        <v>1</v>
      </c>
      <c r="Q93" s="69">
        <f xml:space="preserve"> IF(P93=1,1, IF(P$25 = $A93, 1, IF(INDEX( Data!$B$106:$I$115, MATCH( Q$36, Data!$A$106:$A$115, 0 ), MATCH( $A93, Data!$B$105:$I$105, 0 ) )=1,1,2 )))</f>
        <v>1</v>
      </c>
      <c r="R93" s="69">
        <f xml:space="preserve"> IF(Q93=1,1, IF(Q$25 = $A93, 1, IF(INDEX( Data!$B$106:$I$115, MATCH( R$36, Data!$A$106:$A$115, 0 ), MATCH( $A93, Data!$B$105:$I$105, 0 ) )=1,1,2 )))</f>
        <v>1</v>
      </c>
      <c r="S93" s="69">
        <f xml:space="preserve"> IF(R93=1,1, IF(R$25 = $A93, 1, IF(INDEX( Data!$B$106:$I$115, MATCH( S$36, Data!$A$106:$A$115, 0 ), MATCH( $A93, Data!$B$105:$I$105, 0 ) )=1,1,2 )))</f>
        <v>1</v>
      </c>
      <c r="T93" s="69">
        <f xml:space="preserve"> IF(S93=1,1, IF(S$25 = $A93, 1, IF(INDEX( Data!$B$106:$I$115, MATCH( T$36, Data!$A$106:$A$115, 0 ), MATCH( $A93, Data!$B$105:$I$105, 0 ) )=1,1,2 )))</f>
        <v>1</v>
      </c>
      <c r="U93" s="69">
        <f xml:space="preserve"> IF(T93=1,1, IF(T$25 = $A93, 1, IF(INDEX( Data!$B$106:$I$115, MATCH( U$36, Data!$A$106:$A$115, 0 ), MATCH( $A93, Data!$B$105:$I$105, 0 ) )=1,1,2 )))</f>
        <v>1</v>
      </c>
      <c r="V93" s="69">
        <f xml:space="preserve"> IF(U93=1,1, IF(U$25 = $A93, 1, IF(INDEX( Data!$B$106:$I$115, MATCH( V$36, Data!$A$106:$A$115, 0 ), MATCH( $A93, Data!$B$105:$I$105, 0 ) )=1,1,2 )))</f>
        <v>1</v>
      </c>
      <c r="W93" s="69">
        <f xml:space="preserve"> IF(V93=1,1, IF(V$25 = $A93, 1, IF(INDEX( Data!$B$106:$I$115, MATCH( W$36, Data!$A$106:$A$115, 0 ), MATCH( $A93, Data!$B$105:$I$105, 0 ) )=1,1,2 )))</f>
        <v>1</v>
      </c>
      <c r="X93" s="69">
        <f xml:space="preserve"> IF(W93=1,1, IF(W$25 = $A93, 1, IF(INDEX( Data!$B$106:$I$115, MATCH( X$36, Data!$A$106:$A$115, 0 ), MATCH( $A93, Data!$B$105:$I$105, 0 ) )=1,1,2 )))</f>
        <v>1</v>
      </c>
      <c r="Y93" s="69">
        <f xml:space="preserve"> IF(X93=1,1, IF(X$25 = $A93, 1, IF(INDEX( Data!$B$106:$I$115, MATCH( Y$36, Data!$A$106:$A$115, 0 ), MATCH( $A93, Data!$B$105:$I$105, 0 ) )=1,1,2 )))</f>
        <v>1</v>
      </c>
      <c r="Z93" s="69">
        <f xml:space="preserve"> IF(Y93=1,1, IF(Y$25 = $A93, 1, IF(INDEX( Data!$B$106:$I$115, MATCH( Z$36, Data!$A$106:$A$115, 0 ), MATCH( $A93, Data!$B$105:$I$105, 0 ) )=1,1,2 )))</f>
        <v>1</v>
      </c>
      <c r="AA93" s="69">
        <f xml:space="preserve"> IF(Z93=1,1, IF(Z$25 = $A93, 1, IF(INDEX( Data!$B$106:$I$115, MATCH( AA$36, Data!$A$106:$A$115, 0 ), MATCH( $A93, Data!$B$105:$I$105, 0 ) )=1,1,2 )))</f>
        <v>1</v>
      </c>
      <c r="AB93" s="69">
        <f xml:space="preserve"> IF(AA93=1,1, IF(AA$25 = $A93, 1, IF(INDEX( Data!$B$106:$I$115, MATCH( AB$36, Data!$A$106:$A$115, 0 ), MATCH( $A93, Data!$B$105:$I$105, 0 ) )=1,1,2 )))</f>
        <v>1</v>
      </c>
      <c r="AC93" s="69">
        <f xml:space="preserve"> IF(AB93=1,1, IF(AB$25 = $A93, 1, IF(INDEX( Data!$B$106:$I$115, MATCH( AC$36, Data!$A$106:$A$115, 0 ), MATCH( $A93, Data!$B$105:$I$105, 0 ) )=1,1,2 )))</f>
        <v>1</v>
      </c>
      <c r="AD93" s="69">
        <f xml:space="preserve"> IF(AC93=1,1, IF(AC$25 = $A93, 1, IF(INDEX( Data!$B$106:$I$115, MATCH( AD$36, Data!$A$106:$A$115, 0 ), MATCH( $A93, Data!$B$105:$I$105, 0 ) )=1,1,2 )))</f>
        <v>1</v>
      </c>
      <c r="AE93" s="69">
        <f xml:space="preserve"> IF(AD93=1,1, IF(AD$25 = $A93, 1, IF(INDEX( Data!$B$106:$I$115, MATCH( AE$36, Data!$A$106:$A$115, 0 ), MATCH( $A93, Data!$B$105:$I$105, 0 ) )=1,1,2 )))</f>
        <v>1</v>
      </c>
      <c r="AF93" s="69">
        <f xml:space="preserve"> IF(AE93=1,1, IF(AE$25 = $A93, 1, IF(INDEX( Data!$B$106:$I$115, MATCH( AF$36, Data!$A$106:$A$115, 0 ), MATCH( $A93, Data!$B$105:$I$105, 0 ) )=1,1,2 )))</f>
        <v>1</v>
      </c>
      <c r="AG93" s="69">
        <f xml:space="preserve"> IF(AF93=1,1, IF(AF$25 = $A93, 1, IF(INDEX( Data!$B$106:$I$115, MATCH( AG$36, Data!$A$106:$A$115, 0 ), MATCH( $A93, Data!$B$105:$I$105, 0 ) )=1,1,2 )))</f>
        <v>1</v>
      </c>
      <c r="AH93" s="69">
        <f xml:space="preserve"> IF(AG93=1,1, IF(AG$25 = $A93, 1, IF(INDEX( Data!$B$106:$I$115, MATCH( AH$36, Data!$A$106:$A$115, 0 ), MATCH( $A93, Data!$B$105:$I$105, 0 ) )=1,1,2 )))</f>
        <v>1</v>
      </c>
      <c r="AI93" s="69">
        <f xml:space="preserve"> IF(AH93=1,1, IF(AH$25 = $A93, 1, IF(INDEX( Data!$B$106:$I$115, MATCH( AI$36, Data!$A$106:$A$115, 0 ), MATCH( $A93, Data!$B$105:$I$105, 0 ) )=1,1,2 )))</f>
        <v>1</v>
      </c>
      <c r="AJ93" s="69">
        <f xml:space="preserve"> IF(AI93=1,1, IF(AI$25 = $A93, 1, IF(INDEX( Data!$B$106:$I$115, MATCH( AJ$36, Data!$A$106:$A$115, 0 ), MATCH( $A93, Data!$B$105:$I$105, 0 ) )=1,1,2 )))</f>
        <v>1</v>
      </c>
      <c r="AK93" s="69">
        <f xml:space="preserve"> IF(AJ93=1,1, IF(AJ$25 = $A93, 1, IF(INDEX( Data!$B$106:$I$115, MATCH( AK$36, Data!$A$106:$A$115, 0 ), MATCH( $A93, Data!$B$105:$I$105, 0 ) )=1,1,2 )))</f>
        <v>1</v>
      </c>
      <c r="AL93" s="69">
        <f xml:space="preserve"> IF(AK93=1,1, IF(AK$25 = $A93, 1, IF(INDEX( Data!$B$106:$I$115, MATCH( AL$36, Data!$A$106:$A$115, 0 ), MATCH( $A93, Data!$B$105:$I$105, 0 ) )=1,1,2 )))</f>
        <v>1</v>
      </c>
      <c r="AM93" s="69">
        <f xml:space="preserve"> IF(AL93=1,1, IF(AL$25 = $A93, 1, IF(INDEX( Data!$B$106:$I$115, MATCH( AM$36, Data!$A$106:$A$115, 0 ), MATCH( $A93, Data!$B$105:$I$105, 0 ) )=1,1,2 )))</f>
        <v>1</v>
      </c>
      <c r="AN93" s="69">
        <f xml:space="preserve"> IF(AM93=1,1, IF(AM$25 = $A93, 1, IF(INDEX( Data!$B$106:$I$115, MATCH( AN$36, Data!$A$106:$A$115, 0 ), MATCH( $A93, Data!$B$105:$I$105, 0 ) )=1,1,2 )))</f>
        <v>1</v>
      </c>
      <c r="AO93" s="69">
        <f xml:space="preserve"> IF(AN93=1,1, IF(AN$25 = $A93, 1, IF(INDEX( Data!$B$106:$I$115, MATCH( AO$36, Data!$A$106:$A$115, 0 ), MATCH( $A93, Data!$B$105:$I$105, 0 ) )=1,1,2 )))</f>
        <v>1</v>
      </c>
      <c r="AP93" s="69">
        <f xml:space="preserve"> IF(AO93=1,1, IF(AO$25 = $A93, 1, IF(INDEX( Data!$B$106:$I$115, MATCH( AP$36, Data!$A$106:$A$115, 0 ), MATCH( $A93, Data!$B$105:$I$105, 0 ) )=1,1,2 )))</f>
        <v>1</v>
      </c>
      <c r="AQ93" s="69">
        <f xml:space="preserve"> IF(AP93=1,1, IF(AP$25 = $A93, 1, IF(INDEX( Data!$B$106:$I$115, MATCH( AQ$36, Data!$A$106:$A$115, 0 ), MATCH( $A93, Data!$B$105:$I$105, 0 ) )=1,1,2 )))</f>
        <v>1</v>
      </c>
      <c r="AR93" s="69">
        <f xml:space="preserve"> IF(AQ93=1,1, IF(AQ$25 = $A93, 1, IF(INDEX( Data!$B$106:$I$115, MATCH( AR$36, Data!$A$106:$A$115, 0 ), MATCH( $A93, Data!$B$105:$I$105, 0 ) )=1,1,2 )))</f>
        <v>1</v>
      </c>
      <c r="AS93" s="69">
        <f xml:space="preserve"> IF(AR93=1,1, IF(AR$25 = $A93, 1, IF(INDEX( Data!$B$106:$I$115, MATCH( AS$36, Data!$A$106:$A$115, 0 ), MATCH( $A93, Data!$B$105:$I$105, 0 ) )=1,1,2 )))</f>
        <v>1</v>
      </c>
      <c r="AT93" s="69">
        <f xml:space="preserve"> IF(AS93=1,1, IF(AS$25 = $A93, 1, IF(INDEX( Data!$B$106:$I$115, MATCH( AT$36, Data!$A$106:$A$115, 0 ), MATCH( $A93, Data!$B$105:$I$105, 0 ) )=1,1,2 )))</f>
        <v>1</v>
      </c>
      <c r="AU93" s="69">
        <f xml:space="preserve"> IF(AT93=1,1, IF(AT$25 = $A93, 1, IF(INDEX( Data!$B$106:$I$115, MATCH( AU$36, Data!$A$106:$A$115, 0 ), MATCH( $A93, Data!$B$105:$I$105, 0 ) )=1,1,2 )))</f>
        <v>1</v>
      </c>
      <c r="AV93" s="69">
        <f xml:space="preserve"> IF(AU93=1,1, IF(AU$25 = $A93, 1, IF(INDEX( Data!$B$106:$I$115, MATCH( AV$36, Data!$A$106:$A$115, 0 ), MATCH( $A93, Data!$B$105:$I$105, 0 ) )=1,1,2 )))</f>
        <v>1</v>
      </c>
      <c r="AW93" s="69">
        <f xml:space="preserve"> IF(AV93=1,1, IF(AV$25 = $A93, 1, IF(INDEX( Data!$B$106:$I$115, MATCH( AW$36, Data!$A$106:$A$115, 0 ), MATCH( $A93, Data!$B$105:$I$105, 0 ) )=1,1,2 )))</f>
        <v>1</v>
      </c>
      <c r="AX93" s="69">
        <f xml:space="preserve"> IF(AW93=1,1, IF(AW$25 = $A93, 1, IF(INDEX( Data!$B$106:$I$115, MATCH( AX$36, Data!$A$106:$A$115, 0 ), MATCH( $A93, Data!$B$105:$I$105, 0 ) )=1,1,2 )))</f>
        <v>1</v>
      </c>
      <c r="AY93" s="69">
        <f xml:space="preserve"> IF(AX93=1,1, IF(AX$25 = $A93, 1, IF(INDEX( Data!$B$106:$I$115, MATCH( AY$36, Data!$A$106:$A$115, 0 ), MATCH( $A93, Data!$B$105:$I$105, 0 ) )=1,1,2 )))</f>
        <v>1</v>
      </c>
    </row>
    <row r="94" spans="1:51">
      <c r="A94" s="63" t="s">
        <v>12</v>
      </c>
      <c r="B94" s="69">
        <f xml:space="preserve"> IF(A94=1,1, IF(A$25 = $A94, 1, IF(INDEX( Data!$B$106:$I$115, MATCH( B$36, Data!$A$106:$A$115, 0 ), MATCH( $A94, Data!$B$105:$I$105, 0 ) )=1,1,2 )))</f>
        <v>2</v>
      </c>
      <c r="C94" s="69">
        <f xml:space="preserve"> IF(B94=1,1, IF(B$25 = $A94, 1, IF(INDEX( Data!$B$106:$I$115, MATCH( C$36, Data!$A$106:$A$115, 0 ), MATCH( $A94, Data!$B$105:$I$105, 0 ) )=1,1,2 )))</f>
        <v>2</v>
      </c>
      <c r="D94" s="69">
        <f xml:space="preserve"> IF(C94=1,1, IF(C$25 = $A94, 1, IF(INDEX( Data!$B$106:$I$115, MATCH( D$36, Data!$A$106:$A$115, 0 ), MATCH( $A94, Data!$B$105:$I$105, 0 ) )=1,1,2 )))</f>
        <v>2</v>
      </c>
      <c r="E94" s="69">
        <f xml:space="preserve"> IF(D94=1,1, IF(D$25 = $A94, 1, IF(INDEX( Data!$B$106:$I$115, MATCH( E$36, Data!$A$106:$A$115, 0 ), MATCH( $A94, Data!$B$105:$I$105, 0 ) )=1,1,2 )))</f>
        <v>2</v>
      </c>
      <c r="F94" s="69">
        <f xml:space="preserve"> IF(E94=1,1, IF(E$25 = $A94, 1, IF(INDEX( Data!$B$106:$I$115, MATCH( F$36, Data!$A$106:$A$115, 0 ), MATCH( $A94, Data!$B$105:$I$105, 0 ) )=1,1,2 )))</f>
        <v>2</v>
      </c>
      <c r="G94" s="69">
        <f xml:space="preserve"> IF(F94=1,1, IF(F$25 = $A94, 1, IF(INDEX( Data!$B$106:$I$115, MATCH( G$36, Data!$A$106:$A$115, 0 ), MATCH( $A94, Data!$B$105:$I$105, 0 ) )=1,1,2 )))</f>
        <v>2</v>
      </c>
      <c r="H94" s="69">
        <f xml:space="preserve"> IF(G94=1,1, IF(G$25 = $A94, 1, IF(INDEX( Data!$B$106:$I$115, MATCH( H$36, Data!$A$106:$A$115, 0 ), MATCH( $A94, Data!$B$105:$I$105, 0 ) )=1,1,2 )))</f>
        <v>2</v>
      </c>
      <c r="I94" s="69">
        <f xml:space="preserve"> IF(H94=1,1, IF(H$25 = $A94, 1, IF(INDEX( Data!$B$106:$I$115, MATCH( I$36, Data!$A$106:$A$115, 0 ), MATCH( $A94, Data!$B$105:$I$105, 0 ) )=1,1,2 )))</f>
        <v>2</v>
      </c>
      <c r="J94" s="69">
        <f xml:space="preserve"> IF(I94=1,1, IF(I$25 = $A94, 1, IF(INDEX( Data!$B$106:$I$115, MATCH( J$36, Data!$A$106:$A$115, 0 ), MATCH( $A94, Data!$B$105:$I$105, 0 ) )=1,1,2 )))</f>
        <v>2</v>
      </c>
      <c r="K94" s="69">
        <f xml:space="preserve"> IF(J94=1,1, IF(J$25 = $A94, 1, IF(INDEX( Data!$B$106:$I$115, MATCH( K$36, Data!$A$106:$A$115, 0 ), MATCH( $A94, Data!$B$105:$I$105, 0 ) )=1,1,2 )))</f>
        <v>2</v>
      </c>
      <c r="L94" s="69">
        <f xml:space="preserve"> IF(K94=1,1, IF(K$25 = $A94, 1, IF(INDEX( Data!$B$106:$I$115, MATCH( L$36, Data!$A$106:$A$115, 0 ), MATCH( $A94, Data!$B$105:$I$105, 0 ) )=1,1,2 )))</f>
        <v>2</v>
      </c>
      <c r="M94" s="69">
        <f xml:space="preserve"> IF(L94=1,1, IF(L$25 = $A94, 1, IF(INDEX( Data!$B$106:$I$115, MATCH( M$36, Data!$A$106:$A$115, 0 ), MATCH( $A94, Data!$B$105:$I$105, 0 ) )=1,1,2 )))</f>
        <v>2</v>
      </c>
      <c r="N94" s="69">
        <f xml:space="preserve"> IF(M94=1,1, IF(M$25 = $A94, 1, IF(INDEX( Data!$B$106:$I$115, MATCH( N$36, Data!$A$106:$A$115, 0 ), MATCH( $A94, Data!$B$105:$I$105, 0 ) )=1,1,2 )))</f>
        <v>2</v>
      </c>
      <c r="O94" s="69">
        <f xml:space="preserve"> IF(N94=1,1, IF(N$25 = $A94, 1, IF(INDEX( Data!$B$106:$I$115, MATCH( O$36, Data!$A$106:$A$115, 0 ), MATCH( $A94, Data!$B$105:$I$105, 0 ) )=1,1,2 )))</f>
        <v>2</v>
      </c>
      <c r="P94" s="69">
        <f xml:space="preserve"> IF(O94=1,1, IF(O$25 = $A94, 1, IF(INDEX( Data!$B$106:$I$115, MATCH( P$36, Data!$A$106:$A$115, 0 ), MATCH( $A94, Data!$B$105:$I$105, 0 ) )=1,1,2 )))</f>
        <v>2</v>
      </c>
      <c r="Q94" s="69">
        <f xml:space="preserve"> IF(P94=1,1, IF(P$25 = $A94, 1, IF(INDEX( Data!$B$106:$I$115, MATCH( Q$36, Data!$A$106:$A$115, 0 ), MATCH( $A94, Data!$B$105:$I$105, 0 ) )=1,1,2 )))</f>
        <v>2</v>
      </c>
      <c r="R94" s="69">
        <f xml:space="preserve"> IF(Q94=1,1, IF(Q$25 = $A94, 1, IF(INDEX( Data!$B$106:$I$115, MATCH( R$36, Data!$A$106:$A$115, 0 ), MATCH( $A94, Data!$B$105:$I$105, 0 ) )=1,1,2 )))</f>
        <v>2</v>
      </c>
      <c r="S94" s="69">
        <f xml:space="preserve"> IF(R94=1,1, IF(R$25 = $A94, 1, IF(INDEX( Data!$B$106:$I$115, MATCH( S$36, Data!$A$106:$A$115, 0 ), MATCH( $A94, Data!$B$105:$I$105, 0 ) )=1,1,2 )))</f>
        <v>2</v>
      </c>
      <c r="T94" s="69">
        <f xml:space="preserve"> IF(S94=1,1, IF(S$25 = $A94, 1, IF(INDEX( Data!$B$106:$I$115, MATCH( T$36, Data!$A$106:$A$115, 0 ), MATCH( $A94, Data!$B$105:$I$105, 0 ) )=1,1,2 )))</f>
        <v>2</v>
      </c>
      <c r="U94" s="69">
        <f xml:space="preserve"> IF(T94=1,1, IF(T$25 = $A94, 1, IF(INDEX( Data!$B$106:$I$115, MATCH( U$36, Data!$A$106:$A$115, 0 ), MATCH( $A94, Data!$B$105:$I$105, 0 ) )=1,1,2 )))</f>
        <v>2</v>
      </c>
      <c r="V94" s="69">
        <f xml:space="preserve"> IF(U94=1,1, IF(U$25 = $A94, 1, IF(INDEX( Data!$B$106:$I$115, MATCH( V$36, Data!$A$106:$A$115, 0 ), MATCH( $A94, Data!$B$105:$I$105, 0 ) )=1,1,2 )))</f>
        <v>2</v>
      </c>
      <c r="W94" s="69">
        <f xml:space="preserve"> IF(V94=1,1, IF(V$25 = $A94, 1, IF(INDEX( Data!$B$106:$I$115, MATCH( W$36, Data!$A$106:$A$115, 0 ), MATCH( $A94, Data!$B$105:$I$105, 0 ) )=1,1,2 )))</f>
        <v>2</v>
      </c>
      <c r="X94" s="69">
        <f xml:space="preserve"> IF(W94=1,1, IF(W$25 = $A94, 1, IF(INDEX( Data!$B$106:$I$115, MATCH( X$36, Data!$A$106:$A$115, 0 ), MATCH( $A94, Data!$B$105:$I$105, 0 ) )=1,1,2 )))</f>
        <v>2</v>
      </c>
      <c r="Y94" s="69">
        <f xml:space="preserve"> IF(X94=1,1, IF(X$25 = $A94, 1, IF(INDEX( Data!$B$106:$I$115, MATCH( Y$36, Data!$A$106:$A$115, 0 ), MATCH( $A94, Data!$B$105:$I$105, 0 ) )=1,1,2 )))</f>
        <v>2</v>
      </c>
      <c r="Z94" s="69">
        <f xml:space="preserve"> IF(Y94=1,1, IF(Y$25 = $A94, 1, IF(INDEX( Data!$B$106:$I$115, MATCH( Z$36, Data!$A$106:$A$115, 0 ), MATCH( $A94, Data!$B$105:$I$105, 0 ) )=1,1,2 )))</f>
        <v>2</v>
      </c>
      <c r="AA94" s="69">
        <f xml:space="preserve"> IF(Z94=1,1, IF(Z$25 = $A94, 1, IF(INDEX( Data!$B$106:$I$115, MATCH( AA$36, Data!$A$106:$A$115, 0 ), MATCH( $A94, Data!$B$105:$I$105, 0 ) )=1,1,2 )))</f>
        <v>2</v>
      </c>
      <c r="AB94" s="69">
        <f xml:space="preserve"> IF(AA94=1,1, IF(AA$25 = $A94, 1, IF(INDEX( Data!$B$106:$I$115, MATCH( AB$36, Data!$A$106:$A$115, 0 ), MATCH( $A94, Data!$B$105:$I$105, 0 ) )=1,1,2 )))</f>
        <v>2</v>
      </c>
      <c r="AC94" s="69">
        <f xml:space="preserve"> IF(AB94=1,1, IF(AB$25 = $A94, 1, IF(INDEX( Data!$B$106:$I$115, MATCH( AC$36, Data!$A$106:$A$115, 0 ), MATCH( $A94, Data!$B$105:$I$105, 0 ) )=1,1,2 )))</f>
        <v>2</v>
      </c>
      <c r="AD94" s="69">
        <f xml:space="preserve"> IF(AC94=1,1, IF(AC$25 = $A94, 1, IF(INDEX( Data!$B$106:$I$115, MATCH( AD$36, Data!$A$106:$A$115, 0 ), MATCH( $A94, Data!$B$105:$I$105, 0 ) )=1,1,2 )))</f>
        <v>2</v>
      </c>
      <c r="AE94" s="69">
        <f xml:space="preserve"> IF(AD94=1,1, IF(AD$25 = $A94, 1, IF(INDEX( Data!$B$106:$I$115, MATCH( AE$36, Data!$A$106:$A$115, 0 ), MATCH( $A94, Data!$B$105:$I$105, 0 ) )=1,1,2 )))</f>
        <v>2</v>
      </c>
      <c r="AF94" s="69">
        <f xml:space="preserve"> IF(AE94=1,1, IF(AE$25 = $A94, 1, IF(INDEX( Data!$B$106:$I$115, MATCH( AF$36, Data!$A$106:$A$115, 0 ), MATCH( $A94, Data!$B$105:$I$105, 0 ) )=1,1,2 )))</f>
        <v>2</v>
      </c>
      <c r="AG94" s="69">
        <f xml:space="preserve"> IF(AF94=1,1, IF(AF$25 = $A94, 1, IF(INDEX( Data!$B$106:$I$115, MATCH( AG$36, Data!$A$106:$A$115, 0 ), MATCH( $A94, Data!$B$105:$I$105, 0 ) )=1,1,2 )))</f>
        <v>2</v>
      </c>
      <c r="AH94" s="69">
        <f xml:space="preserve"> IF(AG94=1,1, IF(AG$25 = $A94, 1, IF(INDEX( Data!$B$106:$I$115, MATCH( AH$36, Data!$A$106:$A$115, 0 ), MATCH( $A94, Data!$B$105:$I$105, 0 ) )=1,1,2 )))</f>
        <v>2</v>
      </c>
      <c r="AI94" s="69">
        <f xml:space="preserve"> IF(AH94=1,1, IF(AH$25 = $A94, 1, IF(INDEX( Data!$B$106:$I$115, MATCH( AI$36, Data!$A$106:$A$115, 0 ), MATCH( $A94, Data!$B$105:$I$105, 0 ) )=1,1,2 )))</f>
        <v>2</v>
      </c>
      <c r="AJ94" s="69">
        <f xml:space="preserve"> IF(AI94=1,1, IF(AI$25 = $A94, 1, IF(INDEX( Data!$B$106:$I$115, MATCH( AJ$36, Data!$A$106:$A$115, 0 ), MATCH( $A94, Data!$B$105:$I$105, 0 ) )=1,1,2 )))</f>
        <v>2</v>
      </c>
      <c r="AK94" s="69">
        <f xml:space="preserve"> IF(AJ94=1,1, IF(AJ$25 = $A94, 1, IF(INDEX( Data!$B$106:$I$115, MATCH( AK$36, Data!$A$106:$A$115, 0 ), MATCH( $A94, Data!$B$105:$I$105, 0 ) )=1,1,2 )))</f>
        <v>2</v>
      </c>
      <c r="AL94" s="69">
        <f xml:space="preserve"> IF(AK94=1,1, IF(AK$25 = $A94, 1, IF(INDEX( Data!$B$106:$I$115, MATCH( AL$36, Data!$A$106:$A$115, 0 ), MATCH( $A94, Data!$B$105:$I$105, 0 ) )=1,1,2 )))</f>
        <v>2</v>
      </c>
      <c r="AM94" s="69">
        <f xml:space="preserve"> IF(AL94=1,1, IF(AL$25 = $A94, 1, IF(INDEX( Data!$B$106:$I$115, MATCH( AM$36, Data!$A$106:$A$115, 0 ), MATCH( $A94, Data!$B$105:$I$105, 0 ) )=1,1,2 )))</f>
        <v>2</v>
      </c>
      <c r="AN94" s="69">
        <f xml:space="preserve"> IF(AM94=1,1, IF(AM$25 = $A94, 1, IF(INDEX( Data!$B$106:$I$115, MATCH( AN$36, Data!$A$106:$A$115, 0 ), MATCH( $A94, Data!$B$105:$I$105, 0 ) )=1,1,2 )))</f>
        <v>2</v>
      </c>
      <c r="AO94" s="69">
        <f xml:space="preserve"> IF(AN94=1,1, IF(AN$25 = $A94, 1, IF(INDEX( Data!$B$106:$I$115, MATCH( AO$36, Data!$A$106:$A$115, 0 ), MATCH( $A94, Data!$B$105:$I$105, 0 ) )=1,1,2 )))</f>
        <v>2</v>
      </c>
      <c r="AP94" s="69">
        <f xml:space="preserve"> IF(AO94=1,1, IF(AO$25 = $A94, 1, IF(INDEX( Data!$B$106:$I$115, MATCH( AP$36, Data!$A$106:$A$115, 0 ), MATCH( $A94, Data!$B$105:$I$105, 0 ) )=1,1,2 )))</f>
        <v>2</v>
      </c>
      <c r="AQ94" s="69">
        <f xml:space="preserve"> IF(AP94=1,1, IF(AP$25 = $A94, 1, IF(INDEX( Data!$B$106:$I$115, MATCH( AQ$36, Data!$A$106:$A$115, 0 ), MATCH( $A94, Data!$B$105:$I$105, 0 ) )=1,1,2 )))</f>
        <v>2</v>
      </c>
      <c r="AR94" s="69">
        <f xml:space="preserve"> IF(AQ94=1,1, IF(AQ$25 = $A94, 1, IF(INDEX( Data!$B$106:$I$115, MATCH( AR$36, Data!$A$106:$A$115, 0 ), MATCH( $A94, Data!$B$105:$I$105, 0 ) )=1,1,2 )))</f>
        <v>2</v>
      </c>
      <c r="AS94" s="69">
        <f xml:space="preserve"> IF(AR94=1,1, IF(AR$25 = $A94, 1, IF(INDEX( Data!$B$106:$I$115, MATCH( AS$36, Data!$A$106:$A$115, 0 ), MATCH( $A94, Data!$B$105:$I$105, 0 ) )=1,1,2 )))</f>
        <v>2</v>
      </c>
      <c r="AT94" s="69">
        <f xml:space="preserve"> IF(AS94=1,1, IF(AS$25 = $A94, 1, IF(INDEX( Data!$B$106:$I$115, MATCH( AT$36, Data!$A$106:$A$115, 0 ), MATCH( $A94, Data!$B$105:$I$105, 0 ) )=1,1,2 )))</f>
        <v>2</v>
      </c>
      <c r="AU94" s="69">
        <f xml:space="preserve"> IF(AT94=1,1, IF(AT$25 = $A94, 1, IF(INDEX( Data!$B$106:$I$115, MATCH( AU$36, Data!$A$106:$A$115, 0 ), MATCH( $A94, Data!$B$105:$I$105, 0 ) )=1,1,2 )))</f>
        <v>2</v>
      </c>
      <c r="AV94" s="69">
        <f xml:space="preserve"> IF(AU94=1,1, IF(AU$25 = $A94, 1, IF(INDEX( Data!$B$106:$I$115, MATCH( AV$36, Data!$A$106:$A$115, 0 ), MATCH( $A94, Data!$B$105:$I$105, 0 ) )=1,1,2 )))</f>
        <v>2</v>
      </c>
      <c r="AW94" s="69">
        <f xml:space="preserve"> IF(AV94=1,1, IF(AV$25 = $A94, 1, IF(INDEX( Data!$B$106:$I$115, MATCH( AW$36, Data!$A$106:$A$115, 0 ), MATCH( $A94, Data!$B$105:$I$105, 0 ) )=1,1,2 )))</f>
        <v>2</v>
      </c>
      <c r="AX94" s="69">
        <f xml:space="preserve"> IF(AW94=1,1, IF(AW$25 = $A94, 1, IF(INDEX( Data!$B$106:$I$115, MATCH( AX$36, Data!$A$106:$A$115, 0 ), MATCH( $A94, Data!$B$105:$I$105, 0 ) )=1,1,2 )))</f>
        <v>2</v>
      </c>
      <c r="AY94" s="69">
        <f xml:space="preserve"> IF(AX94=1,1, IF(AX$25 = $A94, 1, IF(INDEX( Data!$B$106:$I$115, MATCH( AY$36, Data!$A$106:$A$115, 0 ), MATCH( $A94, Data!$B$105:$I$105, 0 ) )=1,1,2 )))</f>
        <v>2</v>
      </c>
    </row>
    <row r="95" spans="1:51">
      <c r="A95" s="63" t="s">
        <v>13</v>
      </c>
      <c r="B95" s="69">
        <f xml:space="preserve"> IF(A95=1,1, IF(A$25 = $A95, 1, IF(INDEX( Data!$B$106:$I$115, MATCH( B$36, Data!$A$106:$A$115, 0 ), MATCH( $A95, Data!$B$105:$I$105, 0 ) )=1,1,2 )))</f>
        <v>1</v>
      </c>
      <c r="C95" s="69">
        <f xml:space="preserve"> IF(B95=1,1, IF(B$25 = $A95, 1, IF(INDEX( Data!$B$106:$I$115, MATCH( C$36, Data!$A$106:$A$115, 0 ), MATCH( $A95, Data!$B$105:$I$105, 0 ) )=1,1,2 )))</f>
        <v>1</v>
      </c>
      <c r="D95" s="69">
        <f xml:space="preserve"> IF(C95=1,1, IF(C$25 = $A95, 1, IF(INDEX( Data!$B$106:$I$115, MATCH( D$36, Data!$A$106:$A$115, 0 ), MATCH( $A95, Data!$B$105:$I$105, 0 ) )=1,1,2 )))</f>
        <v>1</v>
      </c>
      <c r="E95" s="69">
        <f xml:space="preserve"> IF(D95=1,1, IF(D$25 = $A95, 1, IF(INDEX( Data!$B$106:$I$115, MATCH( E$36, Data!$A$106:$A$115, 0 ), MATCH( $A95, Data!$B$105:$I$105, 0 ) )=1,1,2 )))</f>
        <v>1</v>
      </c>
      <c r="F95" s="69">
        <f xml:space="preserve"> IF(E95=1,1, IF(E$25 = $A95, 1, IF(INDEX( Data!$B$106:$I$115, MATCH( F$36, Data!$A$106:$A$115, 0 ), MATCH( $A95, Data!$B$105:$I$105, 0 ) )=1,1,2 )))</f>
        <v>1</v>
      </c>
      <c r="G95" s="69">
        <f xml:space="preserve"> IF(F95=1,1, IF(F$25 = $A95, 1, IF(INDEX( Data!$B$106:$I$115, MATCH( G$36, Data!$A$106:$A$115, 0 ), MATCH( $A95, Data!$B$105:$I$105, 0 ) )=1,1,2 )))</f>
        <v>1</v>
      </c>
      <c r="H95" s="69">
        <f xml:space="preserve"> IF(G95=1,1, IF(G$25 = $A95, 1, IF(INDEX( Data!$B$106:$I$115, MATCH( H$36, Data!$A$106:$A$115, 0 ), MATCH( $A95, Data!$B$105:$I$105, 0 ) )=1,1,2 )))</f>
        <v>1</v>
      </c>
      <c r="I95" s="69">
        <f xml:space="preserve"> IF(H95=1,1, IF(H$25 = $A95, 1, IF(INDEX( Data!$B$106:$I$115, MATCH( I$36, Data!$A$106:$A$115, 0 ), MATCH( $A95, Data!$B$105:$I$105, 0 ) )=1,1,2 )))</f>
        <v>1</v>
      </c>
      <c r="J95" s="69">
        <f xml:space="preserve"> IF(I95=1,1, IF(I$25 = $A95, 1, IF(INDEX( Data!$B$106:$I$115, MATCH( J$36, Data!$A$106:$A$115, 0 ), MATCH( $A95, Data!$B$105:$I$105, 0 ) )=1,1,2 )))</f>
        <v>1</v>
      </c>
      <c r="K95" s="69">
        <f xml:space="preserve"> IF(J95=1,1, IF(J$25 = $A95, 1, IF(INDEX( Data!$B$106:$I$115, MATCH( K$36, Data!$A$106:$A$115, 0 ), MATCH( $A95, Data!$B$105:$I$105, 0 ) )=1,1,2 )))</f>
        <v>1</v>
      </c>
      <c r="L95" s="69">
        <f xml:space="preserve"> IF(K95=1,1, IF(K$25 = $A95, 1, IF(INDEX( Data!$B$106:$I$115, MATCH( L$36, Data!$A$106:$A$115, 0 ), MATCH( $A95, Data!$B$105:$I$105, 0 ) )=1,1,2 )))</f>
        <v>1</v>
      </c>
      <c r="M95" s="69">
        <f xml:space="preserve"> IF(L95=1,1, IF(L$25 = $A95, 1, IF(INDEX( Data!$B$106:$I$115, MATCH( M$36, Data!$A$106:$A$115, 0 ), MATCH( $A95, Data!$B$105:$I$105, 0 ) )=1,1,2 )))</f>
        <v>1</v>
      </c>
      <c r="N95" s="69">
        <f xml:space="preserve"> IF(M95=1,1, IF(M$25 = $A95, 1, IF(INDEX( Data!$B$106:$I$115, MATCH( N$36, Data!$A$106:$A$115, 0 ), MATCH( $A95, Data!$B$105:$I$105, 0 ) )=1,1,2 )))</f>
        <v>1</v>
      </c>
      <c r="O95" s="69">
        <f xml:space="preserve"> IF(N95=1,1, IF(N$25 = $A95, 1, IF(INDEX( Data!$B$106:$I$115, MATCH( O$36, Data!$A$106:$A$115, 0 ), MATCH( $A95, Data!$B$105:$I$105, 0 ) )=1,1,2 )))</f>
        <v>1</v>
      </c>
      <c r="P95" s="69">
        <f xml:space="preserve"> IF(O95=1,1, IF(O$25 = $A95, 1, IF(INDEX( Data!$B$106:$I$115, MATCH( P$36, Data!$A$106:$A$115, 0 ), MATCH( $A95, Data!$B$105:$I$105, 0 ) )=1,1,2 )))</f>
        <v>1</v>
      </c>
      <c r="Q95" s="69">
        <f xml:space="preserve"> IF(P95=1,1, IF(P$25 = $A95, 1, IF(INDEX( Data!$B$106:$I$115, MATCH( Q$36, Data!$A$106:$A$115, 0 ), MATCH( $A95, Data!$B$105:$I$105, 0 ) )=1,1,2 )))</f>
        <v>1</v>
      </c>
      <c r="R95" s="69">
        <f xml:space="preserve"> IF(Q95=1,1, IF(Q$25 = $A95, 1, IF(INDEX( Data!$B$106:$I$115, MATCH( R$36, Data!$A$106:$A$115, 0 ), MATCH( $A95, Data!$B$105:$I$105, 0 ) )=1,1,2 )))</f>
        <v>1</v>
      </c>
      <c r="S95" s="69">
        <f xml:space="preserve"> IF(R95=1,1, IF(R$25 = $A95, 1, IF(INDEX( Data!$B$106:$I$115, MATCH( S$36, Data!$A$106:$A$115, 0 ), MATCH( $A95, Data!$B$105:$I$105, 0 ) )=1,1,2 )))</f>
        <v>1</v>
      </c>
      <c r="T95" s="69">
        <f xml:space="preserve"> IF(S95=1,1, IF(S$25 = $A95, 1, IF(INDEX( Data!$B$106:$I$115, MATCH( T$36, Data!$A$106:$A$115, 0 ), MATCH( $A95, Data!$B$105:$I$105, 0 ) )=1,1,2 )))</f>
        <v>1</v>
      </c>
      <c r="U95" s="69">
        <f xml:space="preserve"> IF(T95=1,1, IF(T$25 = $A95, 1, IF(INDEX( Data!$B$106:$I$115, MATCH( U$36, Data!$A$106:$A$115, 0 ), MATCH( $A95, Data!$B$105:$I$105, 0 ) )=1,1,2 )))</f>
        <v>1</v>
      </c>
      <c r="V95" s="69">
        <f xml:space="preserve"> IF(U95=1,1, IF(U$25 = $A95, 1, IF(INDEX( Data!$B$106:$I$115, MATCH( V$36, Data!$A$106:$A$115, 0 ), MATCH( $A95, Data!$B$105:$I$105, 0 ) )=1,1,2 )))</f>
        <v>1</v>
      </c>
      <c r="W95" s="69">
        <f xml:space="preserve"> IF(V95=1,1, IF(V$25 = $A95, 1, IF(INDEX( Data!$B$106:$I$115, MATCH( W$36, Data!$A$106:$A$115, 0 ), MATCH( $A95, Data!$B$105:$I$105, 0 ) )=1,1,2 )))</f>
        <v>1</v>
      </c>
      <c r="X95" s="69">
        <f xml:space="preserve"> IF(W95=1,1, IF(W$25 = $A95, 1, IF(INDEX( Data!$B$106:$I$115, MATCH( X$36, Data!$A$106:$A$115, 0 ), MATCH( $A95, Data!$B$105:$I$105, 0 ) )=1,1,2 )))</f>
        <v>1</v>
      </c>
      <c r="Y95" s="69">
        <f xml:space="preserve"> IF(X95=1,1, IF(X$25 = $A95, 1, IF(INDEX( Data!$B$106:$I$115, MATCH( Y$36, Data!$A$106:$A$115, 0 ), MATCH( $A95, Data!$B$105:$I$105, 0 ) )=1,1,2 )))</f>
        <v>1</v>
      </c>
      <c r="Z95" s="69">
        <f xml:space="preserve"> IF(Y95=1,1, IF(Y$25 = $A95, 1, IF(INDEX( Data!$B$106:$I$115, MATCH( Z$36, Data!$A$106:$A$115, 0 ), MATCH( $A95, Data!$B$105:$I$105, 0 ) )=1,1,2 )))</f>
        <v>1</v>
      </c>
      <c r="AA95" s="69">
        <f xml:space="preserve"> IF(Z95=1,1, IF(Z$25 = $A95, 1, IF(INDEX( Data!$B$106:$I$115, MATCH( AA$36, Data!$A$106:$A$115, 0 ), MATCH( $A95, Data!$B$105:$I$105, 0 ) )=1,1,2 )))</f>
        <v>1</v>
      </c>
      <c r="AB95" s="69">
        <f xml:space="preserve"> IF(AA95=1,1, IF(AA$25 = $A95, 1, IF(INDEX( Data!$B$106:$I$115, MATCH( AB$36, Data!$A$106:$A$115, 0 ), MATCH( $A95, Data!$B$105:$I$105, 0 ) )=1,1,2 )))</f>
        <v>1</v>
      </c>
      <c r="AC95" s="69">
        <f xml:space="preserve"> IF(AB95=1,1, IF(AB$25 = $A95, 1, IF(INDEX( Data!$B$106:$I$115, MATCH( AC$36, Data!$A$106:$A$115, 0 ), MATCH( $A95, Data!$B$105:$I$105, 0 ) )=1,1,2 )))</f>
        <v>1</v>
      </c>
      <c r="AD95" s="69">
        <f xml:space="preserve"> IF(AC95=1,1, IF(AC$25 = $A95, 1, IF(INDEX( Data!$B$106:$I$115, MATCH( AD$36, Data!$A$106:$A$115, 0 ), MATCH( $A95, Data!$B$105:$I$105, 0 ) )=1,1,2 )))</f>
        <v>1</v>
      </c>
      <c r="AE95" s="69">
        <f xml:space="preserve"> IF(AD95=1,1, IF(AD$25 = $A95, 1, IF(INDEX( Data!$B$106:$I$115, MATCH( AE$36, Data!$A$106:$A$115, 0 ), MATCH( $A95, Data!$B$105:$I$105, 0 ) )=1,1,2 )))</f>
        <v>1</v>
      </c>
      <c r="AF95" s="69">
        <f xml:space="preserve"> IF(AE95=1,1, IF(AE$25 = $A95, 1, IF(INDEX( Data!$B$106:$I$115, MATCH( AF$36, Data!$A$106:$A$115, 0 ), MATCH( $A95, Data!$B$105:$I$105, 0 ) )=1,1,2 )))</f>
        <v>1</v>
      </c>
      <c r="AG95" s="69">
        <f xml:space="preserve"> IF(AF95=1,1, IF(AF$25 = $A95, 1, IF(INDEX( Data!$B$106:$I$115, MATCH( AG$36, Data!$A$106:$A$115, 0 ), MATCH( $A95, Data!$B$105:$I$105, 0 ) )=1,1,2 )))</f>
        <v>1</v>
      </c>
      <c r="AH95" s="69">
        <f xml:space="preserve"> IF(AG95=1,1, IF(AG$25 = $A95, 1, IF(INDEX( Data!$B$106:$I$115, MATCH( AH$36, Data!$A$106:$A$115, 0 ), MATCH( $A95, Data!$B$105:$I$105, 0 ) )=1,1,2 )))</f>
        <v>1</v>
      </c>
      <c r="AI95" s="69">
        <f xml:space="preserve"> IF(AH95=1,1, IF(AH$25 = $A95, 1, IF(INDEX( Data!$B$106:$I$115, MATCH( AI$36, Data!$A$106:$A$115, 0 ), MATCH( $A95, Data!$B$105:$I$105, 0 ) )=1,1,2 )))</f>
        <v>1</v>
      </c>
      <c r="AJ95" s="69">
        <f xml:space="preserve"> IF(AI95=1,1, IF(AI$25 = $A95, 1, IF(INDEX( Data!$B$106:$I$115, MATCH( AJ$36, Data!$A$106:$A$115, 0 ), MATCH( $A95, Data!$B$105:$I$105, 0 ) )=1,1,2 )))</f>
        <v>1</v>
      </c>
      <c r="AK95" s="69">
        <f xml:space="preserve"> IF(AJ95=1,1, IF(AJ$25 = $A95, 1, IF(INDEX( Data!$B$106:$I$115, MATCH( AK$36, Data!$A$106:$A$115, 0 ), MATCH( $A95, Data!$B$105:$I$105, 0 ) )=1,1,2 )))</f>
        <v>1</v>
      </c>
      <c r="AL95" s="69">
        <f xml:space="preserve"> IF(AK95=1,1, IF(AK$25 = $A95, 1, IF(INDEX( Data!$B$106:$I$115, MATCH( AL$36, Data!$A$106:$A$115, 0 ), MATCH( $A95, Data!$B$105:$I$105, 0 ) )=1,1,2 )))</f>
        <v>1</v>
      </c>
      <c r="AM95" s="69">
        <f xml:space="preserve"> IF(AL95=1,1, IF(AL$25 = $A95, 1, IF(INDEX( Data!$B$106:$I$115, MATCH( AM$36, Data!$A$106:$A$115, 0 ), MATCH( $A95, Data!$B$105:$I$105, 0 ) )=1,1,2 )))</f>
        <v>1</v>
      </c>
      <c r="AN95" s="69">
        <f xml:space="preserve"> IF(AM95=1,1, IF(AM$25 = $A95, 1, IF(INDEX( Data!$B$106:$I$115, MATCH( AN$36, Data!$A$106:$A$115, 0 ), MATCH( $A95, Data!$B$105:$I$105, 0 ) )=1,1,2 )))</f>
        <v>1</v>
      </c>
      <c r="AO95" s="69">
        <f xml:space="preserve"> IF(AN95=1,1, IF(AN$25 = $A95, 1, IF(INDEX( Data!$B$106:$I$115, MATCH( AO$36, Data!$A$106:$A$115, 0 ), MATCH( $A95, Data!$B$105:$I$105, 0 ) )=1,1,2 )))</f>
        <v>1</v>
      </c>
      <c r="AP95" s="69">
        <f xml:space="preserve"> IF(AO95=1,1, IF(AO$25 = $A95, 1, IF(INDEX( Data!$B$106:$I$115, MATCH( AP$36, Data!$A$106:$A$115, 0 ), MATCH( $A95, Data!$B$105:$I$105, 0 ) )=1,1,2 )))</f>
        <v>1</v>
      </c>
      <c r="AQ95" s="69">
        <f xml:space="preserve"> IF(AP95=1,1, IF(AP$25 = $A95, 1, IF(INDEX( Data!$B$106:$I$115, MATCH( AQ$36, Data!$A$106:$A$115, 0 ), MATCH( $A95, Data!$B$105:$I$105, 0 ) )=1,1,2 )))</f>
        <v>1</v>
      </c>
      <c r="AR95" s="69">
        <f xml:space="preserve"> IF(AQ95=1,1, IF(AQ$25 = $A95, 1, IF(INDEX( Data!$B$106:$I$115, MATCH( AR$36, Data!$A$106:$A$115, 0 ), MATCH( $A95, Data!$B$105:$I$105, 0 ) )=1,1,2 )))</f>
        <v>1</v>
      </c>
      <c r="AS95" s="69">
        <f xml:space="preserve"> IF(AR95=1,1, IF(AR$25 = $A95, 1, IF(INDEX( Data!$B$106:$I$115, MATCH( AS$36, Data!$A$106:$A$115, 0 ), MATCH( $A95, Data!$B$105:$I$105, 0 ) )=1,1,2 )))</f>
        <v>1</v>
      </c>
      <c r="AT95" s="69">
        <f xml:space="preserve"> IF(AS95=1,1, IF(AS$25 = $A95, 1, IF(INDEX( Data!$B$106:$I$115, MATCH( AT$36, Data!$A$106:$A$115, 0 ), MATCH( $A95, Data!$B$105:$I$105, 0 ) )=1,1,2 )))</f>
        <v>1</v>
      </c>
      <c r="AU95" s="69">
        <f xml:space="preserve"> IF(AT95=1,1, IF(AT$25 = $A95, 1, IF(INDEX( Data!$B$106:$I$115, MATCH( AU$36, Data!$A$106:$A$115, 0 ), MATCH( $A95, Data!$B$105:$I$105, 0 ) )=1,1,2 )))</f>
        <v>1</v>
      </c>
      <c r="AV95" s="69">
        <f xml:space="preserve"> IF(AU95=1,1, IF(AU$25 = $A95, 1, IF(INDEX( Data!$B$106:$I$115, MATCH( AV$36, Data!$A$106:$A$115, 0 ), MATCH( $A95, Data!$B$105:$I$105, 0 ) )=1,1,2 )))</f>
        <v>1</v>
      </c>
      <c r="AW95" s="69">
        <f xml:space="preserve"> IF(AV95=1,1, IF(AV$25 = $A95, 1, IF(INDEX( Data!$B$106:$I$115, MATCH( AW$36, Data!$A$106:$A$115, 0 ), MATCH( $A95, Data!$B$105:$I$105, 0 ) )=1,1,2 )))</f>
        <v>1</v>
      </c>
      <c r="AX95" s="69">
        <f xml:space="preserve"> IF(AW95=1,1, IF(AW$25 = $A95, 1, IF(INDEX( Data!$B$106:$I$115, MATCH( AX$36, Data!$A$106:$A$115, 0 ), MATCH( $A95, Data!$B$105:$I$105, 0 ) )=1,1,2 )))</f>
        <v>1</v>
      </c>
      <c r="AY95" s="69">
        <f xml:space="preserve"> IF(AX95=1,1, IF(AX$25 = $A95, 1, IF(INDEX( Data!$B$106:$I$115, MATCH( AY$36, Data!$A$106:$A$115, 0 ), MATCH( $A95, Data!$B$105:$I$105, 0 ) )=1,1,2 )))</f>
        <v>1</v>
      </c>
    </row>
    <row r="96" spans="1:51">
      <c r="A96" s="63" t="s">
        <v>22</v>
      </c>
      <c r="B96" s="69">
        <f xml:space="preserve"> IF(A96=1,1, IF(A$25 = $A96, 1, IF(INDEX( Data!$B$106:$I$115, MATCH( B$36, Data!$A$106:$A$115, 0 ), MATCH( $A96, Data!$B$105:$I$105, 0 ) )=1,1,2 )))</f>
        <v>2</v>
      </c>
      <c r="C96" s="69">
        <f xml:space="preserve"> IF(B96=1,1, IF(B$25 = $A96, 1, IF(INDEX( Data!$B$106:$I$115, MATCH( C$36, Data!$A$106:$A$115, 0 ), MATCH( $A96, Data!$B$105:$I$105, 0 ) )=1,1,2 )))</f>
        <v>2</v>
      </c>
      <c r="D96" s="69">
        <f xml:space="preserve"> IF(C96=1,1, IF(C$25 = $A96, 1, IF(INDEX( Data!$B$106:$I$115, MATCH( D$36, Data!$A$106:$A$115, 0 ), MATCH( $A96, Data!$B$105:$I$105, 0 ) )=1,1,2 )))</f>
        <v>2</v>
      </c>
      <c r="E96" s="69">
        <f xml:space="preserve"> IF(D96=1,1, IF(D$25 = $A96, 1, IF(INDEX( Data!$B$106:$I$115, MATCH( E$36, Data!$A$106:$A$115, 0 ), MATCH( $A96, Data!$B$105:$I$105, 0 ) )=1,1,2 )))</f>
        <v>2</v>
      </c>
      <c r="F96" s="69">
        <f xml:space="preserve"> IF(E96=1,1, IF(E$25 = $A96, 1, IF(INDEX( Data!$B$106:$I$115, MATCH( F$36, Data!$A$106:$A$115, 0 ), MATCH( $A96, Data!$B$105:$I$105, 0 ) )=1,1,2 )))</f>
        <v>2</v>
      </c>
      <c r="G96" s="69">
        <f xml:space="preserve"> IF(F96=1,1, IF(F$25 = $A96, 1, IF(INDEX( Data!$B$106:$I$115, MATCH( G$36, Data!$A$106:$A$115, 0 ), MATCH( $A96, Data!$B$105:$I$105, 0 ) )=1,1,2 )))</f>
        <v>2</v>
      </c>
      <c r="H96" s="69">
        <f xml:space="preserve"> IF(G96=1,1, IF(G$25 = $A96, 1, IF(INDEX( Data!$B$106:$I$115, MATCH( H$36, Data!$A$106:$A$115, 0 ), MATCH( $A96, Data!$B$105:$I$105, 0 ) )=1,1,2 )))</f>
        <v>2</v>
      </c>
      <c r="I96" s="69">
        <f xml:space="preserve"> IF(H96=1,1, IF(H$25 = $A96, 1, IF(INDEX( Data!$B$106:$I$115, MATCH( I$36, Data!$A$106:$A$115, 0 ), MATCH( $A96, Data!$B$105:$I$105, 0 ) )=1,1,2 )))</f>
        <v>2</v>
      </c>
      <c r="J96" s="69">
        <f xml:space="preserve"> IF(I96=1,1, IF(I$25 = $A96, 1, IF(INDEX( Data!$B$106:$I$115, MATCH( J$36, Data!$A$106:$A$115, 0 ), MATCH( $A96, Data!$B$105:$I$105, 0 ) )=1,1,2 )))</f>
        <v>2</v>
      </c>
      <c r="K96" s="69">
        <f xml:space="preserve"> IF(J96=1,1, IF(J$25 = $A96, 1, IF(INDEX( Data!$B$106:$I$115, MATCH( K$36, Data!$A$106:$A$115, 0 ), MATCH( $A96, Data!$B$105:$I$105, 0 ) )=1,1,2 )))</f>
        <v>2</v>
      </c>
      <c r="L96" s="69">
        <f xml:space="preserve"> IF(K96=1,1, IF(K$25 = $A96, 1, IF(INDEX( Data!$B$106:$I$115, MATCH( L$36, Data!$A$106:$A$115, 0 ), MATCH( $A96, Data!$B$105:$I$105, 0 ) )=1,1,2 )))</f>
        <v>2</v>
      </c>
      <c r="M96" s="69">
        <f xml:space="preserve"> IF(L96=1,1, IF(L$25 = $A96, 1, IF(INDEX( Data!$B$106:$I$115, MATCH( M$36, Data!$A$106:$A$115, 0 ), MATCH( $A96, Data!$B$105:$I$105, 0 ) )=1,1,2 )))</f>
        <v>2</v>
      </c>
      <c r="N96" s="69">
        <f xml:space="preserve"> IF(M96=1,1, IF(M$25 = $A96, 1, IF(INDEX( Data!$B$106:$I$115, MATCH( N$36, Data!$A$106:$A$115, 0 ), MATCH( $A96, Data!$B$105:$I$105, 0 ) )=1,1,2 )))</f>
        <v>2</v>
      </c>
      <c r="O96" s="69">
        <f xml:space="preserve"> IF(N96=1,1, IF(N$25 = $A96, 1, IF(INDEX( Data!$B$106:$I$115, MATCH( O$36, Data!$A$106:$A$115, 0 ), MATCH( $A96, Data!$B$105:$I$105, 0 ) )=1,1,2 )))</f>
        <v>2</v>
      </c>
      <c r="P96" s="69">
        <f xml:space="preserve"> IF(O96=1,1, IF(O$25 = $A96, 1, IF(INDEX( Data!$B$106:$I$115, MATCH( P$36, Data!$A$106:$A$115, 0 ), MATCH( $A96, Data!$B$105:$I$105, 0 ) )=1,1,2 )))</f>
        <v>2</v>
      </c>
      <c r="Q96" s="69">
        <f xml:space="preserve"> IF(P96=1,1, IF(P$25 = $A96, 1, IF(INDEX( Data!$B$106:$I$115, MATCH( Q$36, Data!$A$106:$A$115, 0 ), MATCH( $A96, Data!$B$105:$I$105, 0 ) )=1,1,2 )))</f>
        <v>2</v>
      </c>
      <c r="R96" s="69">
        <f xml:space="preserve"> IF(Q96=1,1, IF(Q$25 = $A96, 1, IF(INDEX( Data!$B$106:$I$115, MATCH( R$36, Data!$A$106:$A$115, 0 ), MATCH( $A96, Data!$B$105:$I$105, 0 ) )=1,1,2 )))</f>
        <v>2</v>
      </c>
      <c r="S96" s="69">
        <f xml:space="preserve"> IF(R96=1,1, IF(R$25 = $A96, 1, IF(INDEX( Data!$B$106:$I$115, MATCH( S$36, Data!$A$106:$A$115, 0 ), MATCH( $A96, Data!$B$105:$I$105, 0 ) )=1,1,2 )))</f>
        <v>2</v>
      </c>
      <c r="T96" s="69">
        <f xml:space="preserve"> IF(S96=1,1, IF(S$25 = $A96, 1, IF(INDEX( Data!$B$106:$I$115, MATCH( T$36, Data!$A$106:$A$115, 0 ), MATCH( $A96, Data!$B$105:$I$105, 0 ) )=1,1,2 )))</f>
        <v>2</v>
      </c>
      <c r="U96" s="69">
        <f xml:space="preserve"> IF(T96=1,1, IF(T$25 = $A96, 1, IF(INDEX( Data!$B$106:$I$115, MATCH( U$36, Data!$A$106:$A$115, 0 ), MATCH( $A96, Data!$B$105:$I$105, 0 ) )=1,1,2 )))</f>
        <v>2</v>
      </c>
      <c r="V96" s="69">
        <f xml:space="preserve"> IF(U96=1,1, IF(U$25 = $A96, 1, IF(INDEX( Data!$B$106:$I$115, MATCH( V$36, Data!$A$106:$A$115, 0 ), MATCH( $A96, Data!$B$105:$I$105, 0 ) )=1,1,2 )))</f>
        <v>2</v>
      </c>
      <c r="W96" s="69">
        <f xml:space="preserve"> IF(V96=1,1, IF(V$25 = $A96, 1, IF(INDEX( Data!$B$106:$I$115, MATCH( W$36, Data!$A$106:$A$115, 0 ), MATCH( $A96, Data!$B$105:$I$105, 0 ) )=1,1,2 )))</f>
        <v>2</v>
      </c>
      <c r="X96" s="69">
        <f xml:space="preserve"> IF(W96=1,1, IF(W$25 = $A96, 1, IF(INDEX( Data!$B$106:$I$115, MATCH( X$36, Data!$A$106:$A$115, 0 ), MATCH( $A96, Data!$B$105:$I$105, 0 ) )=1,1,2 )))</f>
        <v>2</v>
      </c>
      <c r="Y96" s="69">
        <f xml:space="preserve"> IF(X96=1,1, IF(X$25 = $A96, 1, IF(INDEX( Data!$B$106:$I$115, MATCH( Y$36, Data!$A$106:$A$115, 0 ), MATCH( $A96, Data!$B$105:$I$105, 0 ) )=1,1,2 )))</f>
        <v>2</v>
      </c>
      <c r="Z96" s="69">
        <f xml:space="preserve"> IF(Y96=1,1, IF(Y$25 = $A96, 1, IF(INDEX( Data!$B$106:$I$115, MATCH( Z$36, Data!$A$106:$A$115, 0 ), MATCH( $A96, Data!$B$105:$I$105, 0 ) )=1,1,2 )))</f>
        <v>2</v>
      </c>
      <c r="AA96" s="69">
        <f xml:space="preserve"> IF(Z96=1,1, IF(Z$25 = $A96, 1, IF(INDEX( Data!$B$106:$I$115, MATCH( AA$36, Data!$A$106:$A$115, 0 ), MATCH( $A96, Data!$B$105:$I$105, 0 ) )=1,1,2 )))</f>
        <v>2</v>
      </c>
      <c r="AB96" s="69">
        <f xml:space="preserve"> IF(AA96=1,1, IF(AA$25 = $A96, 1, IF(INDEX( Data!$B$106:$I$115, MATCH( AB$36, Data!$A$106:$A$115, 0 ), MATCH( $A96, Data!$B$105:$I$105, 0 ) )=1,1,2 )))</f>
        <v>2</v>
      </c>
      <c r="AC96" s="69">
        <f xml:space="preserve"> IF(AB96=1,1, IF(AB$25 = $A96, 1, IF(INDEX( Data!$B$106:$I$115, MATCH( AC$36, Data!$A$106:$A$115, 0 ), MATCH( $A96, Data!$B$105:$I$105, 0 ) )=1,1,2 )))</f>
        <v>2</v>
      </c>
      <c r="AD96" s="69">
        <f xml:space="preserve"> IF(AC96=1,1, IF(AC$25 = $A96, 1, IF(INDEX( Data!$B$106:$I$115, MATCH( AD$36, Data!$A$106:$A$115, 0 ), MATCH( $A96, Data!$B$105:$I$105, 0 ) )=1,1,2 )))</f>
        <v>2</v>
      </c>
      <c r="AE96" s="69">
        <f xml:space="preserve"> IF(AD96=1,1, IF(AD$25 = $A96, 1, IF(INDEX( Data!$B$106:$I$115, MATCH( AE$36, Data!$A$106:$A$115, 0 ), MATCH( $A96, Data!$B$105:$I$105, 0 ) )=1,1,2 )))</f>
        <v>2</v>
      </c>
      <c r="AF96" s="69">
        <f xml:space="preserve"> IF(AE96=1,1, IF(AE$25 = $A96, 1, IF(INDEX( Data!$B$106:$I$115, MATCH( AF$36, Data!$A$106:$A$115, 0 ), MATCH( $A96, Data!$B$105:$I$105, 0 ) )=1,1,2 )))</f>
        <v>2</v>
      </c>
      <c r="AG96" s="69">
        <f xml:space="preserve"> IF(AF96=1,1, IF(AF$25 = $A96, 1, IF(INDEX( Data!$B$106:$I$115, MATCH( AG$36, Data!$A$106:$A$115, 0 ), MATCH( $A96, Data!$B$105:$I$105, 0 ) )=1,1,2 )))</f>
        <v>2</v>
      </c>
      <c r="AH96" s="69">
        <f xml:space="preserve"> IF(AG96=1,1, IF(AG$25 = $A96, 1, IF(INDEX( Data!$B$106:$I$115, MATCH( AH$36, Data!$A$106:$A$115, 0 ), MATCH( $A96, Data!$B$105:$I$105, 0 ) )=1,1,2 )))</f>
        <v>2</v>
      </c>
      <c r="AI96" s="69">
        <f xml:space="preserve"> IF(AH96=1,1, IF(AH$25 = $A96, 1, IF(INDEX( Data!$B$106:$I$115, MATCH( AI$36, Data!$A$106:$A$115, 0 ), MATCH( $A96, Data!$B$105:$I$105, 0 ) )=1,1,2 )))</f>
        <v>2</v>
      </c>
      <c r="AJ96" s="69">
        <f xml:space="preserve"> IF(AI96=1,1, IF(AI$25 = $A96, 1, IF(INDEX( Data!$B$106:$I$115, MATCH( AJ$36, Data!$A$106:$A$115, 0 ), MATCH( $A96, Data!$B$105:$I$105, 0 ) )=1,1,2 )))</f>
        <v>2</v>
      </c>
      <c r="AK96" s="69">
        <f xml:space="preserve"> IF(AJ96=1,1, IF(AJ$25 = $A96, 1, IF(INDEX( Data!$B$106:$I$115, MATCH( AK$36, Data!$A$106:$A$115, 0 ), MATCH( $A96, Data!$B$105:$I$105, 0 ) )=1,1,2 )))</f>
        <v>2</v>
      </c>
      <c r="AL96" s="69">
        <f xml:space="preserve"> IF(AK96=1,1, IF(AK$25 = $A96, 1, IF(INDEX( Data!$B$106:$I$115, MATCH( AL$36, Data!$A$106:$A$115, 0 ), MATCH( $A96, Data!$B$105:$I$105, 0 ) )=1,1,2 )))</f>
        <v>2</v>
      </c>
      <c r="AM96" s="69">
        <f xml:space="preserve"> IF(AL96=1,1, IF(AL$25 = $A96, 1, IF(INDEX( Data!$B$106:$I$115, MATCH( AM$36, Data!$A$106:$A$115, 0 ), MATCH( $A96, Data!$B$105:$I$105, 0 ) )=1,1,2 )))</f>
        <v>2</v>
      </c>
      <c r="AN96" s="69">
        <f xml:space="preserve"> IF(AM96=1,1, IF(AM$25 = $A96, 1, IF(INDEX( Data!$B$106:$I$115, MATCH( AN$36, Data!$A$106:$A$115, 0 ), MATCH( $A96, Data!$B$105:$I$105, 0 ) )=1,1,2 )))</f>
        <v>2</v>
      </c>
      <c r="AO96" s="69">
        <f xml:space="preserve"> IF(AN96=1,1, IF(AN$25 = $A96, 1, IF(INDEX( Data!$B$106:$I$115, MATCH( AO$36, Data!$A$106:$A$115, 0 ), MATCH( $A96, Data!$B$105:$I$105, 0 ) )=1,1,2 )))</f>
        <v>2</v>
      </c>
      <c r="AP96" s="69">
        <f xml:space="preserve"> IF(AO96=1,1, IF(AO$25 = $A96, 1, IF(INDEX( Data!$B$106:$I$115, MATCH( AP$36, Data!$A$106:$A$115, 0 ), MATCH( $A96, Data!$B$105:$I$105, 0 ) )=1,1,2 )))</f>
        <v>2</v>
      </c>
      <c r="AQ96" s="69">
        <f xml:space="preserve"> IF(AP96=1,1, IF(AP$25 = $A96, 1, IF(INDEX( Data!$B$106:$I$115, MATCH( AQ$36, Data!$A$106:$A$115, 0 ), MATCH( $A96, Data!$B$105:$I$105, 0 ) )=1,1,2 )))</f>
        <v>2</v>
      </c>
      <c r="AR96" s="69">
        <f xml:space="preserve"> IF(AQ96=1,1, IF(AQ$25 = $A96, 1, IF(INDEX( Data!$B$106:$I$115, MATCH( AR$36, Data!$A$106:$A$115, 0 ), MATCH( $A96, Data!$B$105:$I$105, 0 ) )=1,1,2 )))</f>
        <v>2</v>
      </c>
      <c r="AS96" s="69">
        <f xml:space="preserve"> IF(AR96=1,1, IF(AR$25 = $A96, 1, IF(INDEX( Data!$B$106:$I$115, MATCH( AS$36, Data!$A$106:$A$115, 0 ), MATCH( $A96, Data!$B$105:$I$105, 0 ) )=1,1,2 )))</f>
        <v>2</v>
      </c>
      <c r="AT96" s="69">
        <f xml:space="preserve"> IF(AS96=1,1, IF(AS$25 = $A96, 1, IF(INDEX( Data!$B$106:$I$115, MATCH( AT$36, Data!$A$106:$A$115, 0 ), MATCH( $A96, Data!$B$105:$I$105, 0 ) )=1,1,2 )))</f>
        <v>2</v>
      </c>
      <c r="AU96" s="69">
        <f xml:space="preserve"> IF(AT96=1,1, IF(AT$25 = $A96, 1, IF(INDEX( Data!$B$106:$I$115, MATCH( AU$36, Data!$A$106:$A$115, 0 ), MATCH( $A96, Data!$B$105:$I$105, 0 ) )=1,1,2 )))</f>
        <v>2</v>
      </c>
      <c r="AV96" s="69">
        <f xml:space="preserve"> IF(AU96=1,1, IF(AU$25 = $A96, 1, IF(INDEX( Data!$B$106:$I$115, MATCH( AV$36, Data!$A$106:$A$115, 0 ), MATCH( $A96, Data!$B$105:$I$105, 0 ) )=1,1,2 )))</f>
        <v>2</v>
      </c>
      <c r="AW96" s="69">
        <f xml:space="preserve"> IF(AV96=1,1, IF(AV$25 = $A96, 1, IF(INDEX( Data!$B$106:$I$115, MATCH( AW$36, Data!$A$106:$A$115, 0 ), MATCH( $A96, Data!$B$105:$I$105, 0 ) )=1,1,2 )))</f>
        <v>2</v>
      </c>
      <c r="AX96" s="69">
        <f xml:space="preserve"> IF(AW96=1,1, IF(AW$25 = $A96, 1, IF(INDEX( Data!$B$106:$I$115, MATCH( AX$36, Data!$A$106:$A$115, 0 ), MATCH( $A96, Data!$B$105:$I$105, 0 ) )=1,1,2 )))</f>
        <v>2</v>
      </c>
      <c r="AY96" s="69">
        <f xml:space="preserve"> IF(AX96=1,1, IF(AX$25 = $A96, 1, IF(INDEX( Data!$B$106:$I$115, MATCH( AY$36, Data!$A$106:$A$115, 0 ), MATCH( $A96, Data!$B$105:$I$105, 0 ) )=1,1,2 )))</f>
        <v>2</v>
      </c>
    </row>
    <row r="97" spans="1:51">
      <c r="A97" s="63" t="s">
        <v>14</v>
      </c>
      <c r="B97" s="69">
        <f xml:space="preserve"> IF(A97=1,1, IF(A$25 = $A97, 1, IF(INDEX( Data!$B$106:$I$115, MATCH( B$36, Data!$A$106:$A$115, 0 ), MATCH( $A97, Data!$B$105:$I$105, 0 ) )=1,1,2 )))</f>
        <v>1</v>
      </c>
      <c r="C97" s="69">
        <f xml:space="preserve"> IF(B97=1,1, IF(B$25 = $A97, 1, IF(INDEX( Data!$B$106:$I$115, MATCH( C$36, Data!$A$106:$A$115, 0 ), MATCH( $A97, Data!$B$105:$I$105, 0 ) )=1,1,2 )))</f>
        <v>1</v>
      </c>
      <c r="D97" s="69">
        <f xml:space="preserve"> IF(C97=1,1, IF(C$25 = $A97, 1, IF(INDEX( Data!$B$106:$I$115, MATCH( D$36, Data!$A$106:$A$115, 0 ), MATCH( $A97, Data!$B$105:$I$105, 0 ) )=1,1,2 )))</f>
        <v>1</v>
      </c>
      <c r="E97" s="69">
        <f xml:space="preserve"> IF(D97=1,1, IF(D$25 = $A97, 1, IF(INDEX( Data!$B$106:$I$115, MATCH( E$36, Data!$A$106:$A$115, 0 ), MATCH( $A97, Data!$B$105:$I$105, 0 ) )=1,1,2 )))</f>
        <v>1</v>
      </c>
      <c r="F97" s="69">
        <f xml:space="preserve"> IF(E97=1,1, IF(E$25 = $A97, 1, IF(INDEX( Data!$B$106:$I$115, MATCH( F$36, Data!$A$106:$A$115, 0 ), MATCH( $A97, Data!$B$105:$I$105, 0 ) )=1,1,2 )))</f>
        <v>1</v>
      </c>
      <c r="G97" s="69">
        <f xml:space="preserve"> IF(F97=1,1, IF(F$25 = $A97, 1, IF(INDEX( Data!$B$106:$I$115, MATCH( G$36, Data!$A$106:$A$115, 0 ), MATCH( $A97, Data!$B$105:$I$105, 0 ) )=1,1,2 )))</f>
        <v>1</v>
      </c>
      <c r="H97" s="69">
        <f xml:space="preserve"> IF(G97=1,1, IF(G$25 = $A97, 1, IF(INDEX( Data!$B$106:$I$115, MATCH( H$36, Data!$A$106:$A$115, 0 ), MATCH( $A97, Data!$B$105:$I$105, 0 ) )=1,1,2 )))</f>
        <v>1</v>
      </c>
      <c r="I97" s="69">
        <f xml:space="preserve"> IF(H97=1,1, IF(H$25 = $A97, 1, IF(INDEX( Data!$B$106:$I$115, MATCH( I$36, Data!$A$106:$A$115, 0 ), MATCH( $A97, Data!$B$105:$I$105, 0 ) )=1,1,2 )))</f>
        <v>1</v>
      </c>
      <c r="J97" s="69">
        <f xml:space="preserve"> IF(I97=1,1, IF(I$25 = $A97, 1, IF(INDEX( Data!$B$106:$I$115, MATCH( J$36, Data!$A$106:$A$115, 0 ), MATCH( $A97, Data!$B$105:$I$105, 0 ) )=1,1,2 )))</f>
        <v>1</v>
      </c>
      <c r="K97" s="69">
        <f xml:space="preserve"> IF(J97=1,1, IF(J$25 = $A97, 1, IF(INDEX( Data!$B$106:$I$115, MATCH( K$36, Data!$A$106:$A$115, 0 ), MATCH( $A97, Data!$B$105:$I$105, 0 ) )=1,1,2 )))</f>
        <v>1</v>
      </c>
      <c r="L97" s="69">
        <f xml:space="preserve"> IF(K97=1,1, IF(K$25 = $A97, 1, IF(INDEX( Data!$B$106:$I$115, MATCH( L$36, Data!$A$106:$A$115, 0 ), MATCH( $A97, Data!$B$105:$I$105, 0 ) )=1,1,2 )))</f>
        <v>1</v>
      </c>
      <c r="M97" s="69">
        <f xml:space="preserve"> IF(L97=1,1, IF(L$25 = $A97, 1, IF(INDEX( Data!$B$106:$I$115, MATCH( M$36, Data!$A$106:$A$115, 0 ), MATCH( $A97, Data!$B$105:$I$105, 0 ) )=1,1,2 )))</f>
        <v>1</v>
      </c>
      <c r="N97" s="69">
        <f xml:space="preserve"> IF(M97=1,1, IF(M$25 = $A97, 1, IF(INDEX( Data!$B$106:$I$115, MATCH( N$36, Data!$A$106:$A$115, 0 ), MATCH( $A97, Data!$B$105:$I$105, 0 ) )=1,1,2 )))</f>
        <v>1</v>
      </c>
      <c r="O97" s="69">
        <f xml:space="preserve"> IF(N97=1,1, IF(N$25 = $A97, 1, IF(INDEX( Data!$B$106:$I$115, MATCH( O$36, Data!$A$106:$A$115, 0 ), MATCH( $A97, Data!$B$105:$I$105, 0 ) )=1,1,2 )))</f>
        <v>1</v>
      </c>
      <c r="P97" s="69">
        <f xml:space="preserve"> IF(O97=1,1, IF(O$25 = $A97, 1, IF(INDEX( Data!$B$106:$I$115, MATCH( P$36, Data!$A$106:$A$115, 0 ), MATCH( $A97, Data!$B$105:$I$105, 0 ) )=1,1,2 )))</f>
        <v>1</v>
      </c>
      <c r="Q97" s="69">
        <f xml:space="preserve"> IF(P97=1,1, IF(P$25 = $A97, 1, IF(INDEX( Data!$B$106:$I$115, MATCH( Q$36, Data!$A$106:$A$115, 0 ), MATCH( $A97, Data!$B$105:$I$105, 0 ) )=1,1,2 )))</f>
        <v>1</v>
      </c>
      <c r="R97" s="69">
        <f xml:space="preserve"> IF(Q97=1,1, IF(Q$25 = $A97, 1, IF(INDEX( Data!$B$106:$I$115, MATCH( R$36, Data!$A$106:$A$115, 0 ), MATCH( $A97, Data!$B$105:$I$105, 0 ) )=1,1,2 )))</f>
        <v>1</v>
      </c>
      <c r="S97" s="69">
        <f xml:space="preserve"> IF(R97=1,1, IF(R$25 = $A97, 1, IF(INDEX( Data!$B$106:$I$115, MATCH( S$36, Data!$A$106:$A$115, 0 ), MATCH( $A97, Data!$B$105:$I$105, 0 ) )=1,1,2 )))</f>
        <v>1</v>
      </c>
      <c r="T97" s="69">
        <f xml:space="preserve"> IF(S97=1,1, IF(S$25 = $A97, 1, IF(INDEX( Data!$B$106:$I$115, MATCH( T$36, Data!$A$106:$A$115, 0 ), MATCH( $A97, Data!$B$105:$I$105, 0 ) )=1,1,2 )))</f>
        <v>1</v>
      </c>
      <c r="U97" s="69">
        <f xml:space="preserve"> IF(T97=1,1, IF(T$25 = $A97, 1, IF(INDEX( Data!$B$106:$I$115, MATCH( U$36, Data!$A$106:$A$115, 0 ), MATCH( $A97, Data!$B$105:$I$105, 0 ) )=1,1,2 )))</f>
        <v>1</v>
      </c>
      <c r="V97" s="69">
        <f xml:space="preserve"> IF(U97=1,1, IF(U$25 = $A97, 1, IF(INDEX( Data!$B$106:$I$115, MATCH( V$36, Data!$A$106:$A$115, 0 ), MATCH( $A97, Data!$B$105:$I$105, 0 ) )=1,1,2 )))</f>
        <v>1</v>
      </c>
      <c r="W97" s="69">
        <f xml:space="preserve"> IF(V97=1,1, IF(V$25 = $A97, 1, IF(INDEX( Data!$B$106:$I$115, MATCH( W$36, Data!$A$106:$A$115, 0 ), MATCH( $A97, Data!$B$105:$I$105, 0 ) )=1,1,2 )))</f>
        <v>1</v>
      </c>
      <c r="X97" s="69">
        <f xml:space="preserve"> IF(W97=1,1, IF(W$25 = $A97, 1, IF(INDEX( Data!$B$106:$I$115, MATCH( X$36, Data!$A$106:$A$115, 0 ), MATCH( $A97, Data!$B$105:$I$105, 0 ) )=1,1,2 )))</f>
        <v>1</v>
      </c>
      <c r="Y97" s="69">
        <f xml:space="preserve"> IF(X97=1,1, IF(X$25 = $A97, 1, IF(INDEX( Data!$B$106:$I$115, MATCH( Y$36, Data!$A$106:$A$115, 0 ), MATCH( $A97, Data!$B$105:$I$105, 0 ) )=1,1,2 )))</f>
        <v>1</v>
      </c>
      <c r="Z97" s="69">
        <f xml:space="preserve"> IF(Y97=1,1, IF(Y$25 = $A97, 1, IF(INDEX( Data!$B$106:$I$115, MATCH( Z$36, Data!$A$106:$A$115, 0 ), MATCH( $A97, Data!$B$105:$I$105, 0 ) )=1,1,2 )))</f>
        <v>1</v>
      </c>
      <c r="AA97" s="69">
        <f xml:space="preserve"> IF(Z97=1,1, IF(Z$25 = $A97, 1, IF(INDEX( Data!$B$106:$I$115, MATCH( AA$36, Data!$A$106:$A$115, 0 ), MATCH( $A97, Data!$B$105:$I$105, 0 ) )=1,1,2 )))</f>
        <v>1</v>
      </c>
      <c r="AB97" s="69">
        <f xml:space="preserve"> IF(AA97=1,1, IF(AA$25 = $A97, 1, IF(INDEX( Data!$B$106:$I$115, MATCH( AB$36, Data!$A$106:$A$115, 0 ), MATCH( $A97, Data!$B$105:$I$105, 0 ) )=1,1,2 )))</f>
        <v>1</v>
      </c>
      <c r="AC97" s="69">
        <f xml:space="preserve"> IF(AB97=1,1, IF(AB$25 = $A97, 1, IF(INDEX( Data!$B$106:$I$115, MATCH( AC$36, Data!$A$106:$A$115, 0 ), MATCH( $A97, Data!$B$105:$I$105, 0 ) )=1,1,2 )))</f>
        <v>1</v>
      </c>
      <c r="AD97" s="69">
        <f xml:space="preserve"> IF(AC97=1,1, IF(AC$25 = $A97, 1, IF(INDEX( Data!$B$106:$I$115, MATCH( AD$36, Data!$A$106:$A$115, 0 ), MATCH( $A97, Data!$B$105:$I$105, 0 ) )=1,1,2 )))</f>
        <v>1</v>
      </c>
      <c r="AE97" s="69">
        <f xml:space="preserve"> IF(AD97=1,1, IF(AD$25 = $A97, 1, IF(INDEX( Data!$B$106:$I$115, MATCH( AE$36, Data!$A$106:$A$115, 0 ), MATCH( $A97, Data!$B$105:$I$105, 0 ) )=1,1,2 )))</f>
        <v>1</v>
      </c>
      <c r="AF97" s="69">
        <f xml:space="preserve"> IF(AE97=1,1, IF(AE$25 = $A97, 1, IF(INDEX( Data!$B$106:$I$115, MATCH( AF$36, Data!$A$106:$A$115, 0 ), MATCH( $A97, Data!$B$105:$I$105, 0 ) )=1,1,2 )))</f>
        <v>1</v>
      </c>
      <c r="AG97" s="69">
        <f xml:space="preserve"> IF(AF97=1,1, IF(AF$25 = $A97, 1, IF(INDEX( Data!$B$106:$I$115, MATCH( AG$36, Data!$A$106:$A$115, 0 ), MATCH( $A97, Data!$B$105:$I$105, 0 ) )=1,1,2 )))</f>
        <v>1</v>
      </c>
      <c r="AH97" s="69">
        <f xml:space="preserve"> IF(AG97=1,1, IF(AG$25 = $A97, 1, IF(INDEX( Data!$B$106:$I$115, MATCH( AH$36, Data!$A$106:$A$115, 0 ), MATCH( $A97, Data!$B$105:$I$105, 0 ) )=1,1,2 )))</f>
        <v>1</v>
      </c>
      <c r="AI97" s="69">
        <f xml:space="preserve"> IF(AH97=1,1, IF(AH$25 = $A97, 1, IF(INDEX( Data!$B$106:$I$115, MATCH( AI$36, Data!$A$106:$A$115, 0 ), MATCH( $A97, Data!$B$105:$I$105, 0 ) )=1,1,2 )))</f>
        <v>1</v>
      </c>
      <c r="AJ97" s="69">
        <f xml:space="preserve"> IF(AI97=1,1, IF(AI$25 = $A97, 1, IF(INDEX( Data!$B$106:$I$115, MATCH( AJ$36, Data!$A$106:$A$115, 0 ), MATCH( $A97, Data!$B$105:$I$105, 0 ) )=1,1,2 )))</f>
        <v>1</v>
      </c>
      <c r="AK97" s="69">
        <f xml:space="preserve"> IF(AJ97=1,1, IF(AJ$25 = $A97, 1, IF(INDEX( Data!$B$106:$I$115, MATCH( AK$36, Data!$A$106:$A$115, 0 ), MATCH( $A97, Data!$B$105:$I$105, 0 ) )=1,1,2 )))</f>
        <v>1</v>
      </c>
      <c r="AL97" s="69">
        <f xml:space="preserve"> IF(AK97=1,1, IF(AK$25 = $A97, 1, IF(INDEX( Data!$B$106:$I$115, MATCH( AL$36, Data!$A$106:$A$115, 0 ), MATCH( $A97, Data!$B$105:$I$105, 0 ) )=1,1,2 )))</f>
        <v>1</v>
      </c>
      <c r="AM97" s="69">
        <f xml:space="preserve"> IF(AL97=1,1, IF(AL$25 = $A97, 1, IF(INDEX( Data!$B$106:$I$115, MATCH( AM$36, Data!$A$106:$A$115, 0 ), MATCH( $A97, Data!$B$105:$I$105, 0 ) )=1,1,2 )))</f>
        <v>1</v>
      </c>
      <c r="AN97" s="69">
        <f xml:space="preserve"> IF(AM97=1,1, IF(AM$25 = $A97, 1, IF(INDEX( Data!$B$106:$I$115, MATCH( AN$36, Data!$A$106:$A$115, 0 ), MATCH( $A97, Data!$B$105:$I$105, 0 ) )=1,1,2 )))</f>
        <v>1</v>
      </c>
      <c r="AO97" s="69">
        <f xml:space="preserve"> IF(AN97=1,1, IF(AN$25 = $A97, 1, IF(INDEX( Data!$B$106:$I$115, MATCH( AO$36, Data!$A$106:$A$115, 0 ), MATCH( $A97, Data!$B$105:$I$105, 0 ) )=1,1,2 )))</f>
        <v>1</v>
      </c>
      <c r="AP97" s="69">
        <f xml:space="preserve"> IF(AO97=1,1, IF(AO$25 = $A97, 1, IF(INDEX( Data!$B$106:$I$115, MATCH( AP$36, Data!$A$106:$A$115, 0 ), MATCH( $A97, Data!$B$105:$I$105, 0 ) )=1,1,2 )))</f>
        <v>1</v>
      </c>
      <c r="AQ97" s="69">
        <f xml:space="preserve"> IF(AP97=1,1, IF(AP$25 = $A97, 1, IF(INDEX( Data!$B$106:$I$115, MATCH( AQ$36, Data!$A$106:$A$115, 0 ), MATCH( $A97, Data!$B$105:$I$105, 0 ) )=1,1,2 )))</f>
        <v>1</v>
      </c>
      <c r="AR97" s="69">
        <f xml:space="preserve"> IF(AQ97=1,1, IF(AQ$25 = $A97, 1, IF(INDEX( Data!$B$106:$I$115, MATCH( AR$36, Data!$A$106:$A$115, 0 ), MATCH( $A97, Data!$B$105:$I$105, 0 ) )=1,1,2 )))</f>
        <v>1</v>
      </c>
      <c r="AS97" s="69">
        <f xml:space="preserve"> IF(AR97=1,1, IF(AR$25 = $A97, 1, IF(INDEX( Data!$B$106:$I$115, MATCH( AS$36, Data!$A$106:$A$115, 0 ), MATCH( $A97, Data!$B$105:$I$105, 0 ) )=1,1,2 )))</f>
        <v>1</v>
      </c>
      <c r="AT97" s="69">
        <f xml:space="preserve"> IF(AS97=1,1, IF(AS$25 = $A97, 1, IF(INDEX( Data!$B$106:$I$115, MATCH( AT$36, Data!$A$106:$A$115, 0 ), MATCH( $A97, Data!$B$105:$I$105, 0 ) )=1,1,2 )))</f>
        <v>1</v>
      </c>
      <c r="AU97" s="69">
        <f xml:space="preserve"> IF(AT97=1,1, IF(AT$25 = $A97, 1, IF(INDEX( Data!$B$106:$I$115, MATCH( AU$36, Data!$A$106:$A$115, 0 ), MATCH( $A97, Data!$B$105:$I$105, 0 ) )=1,1,2 )))</f>
        <v>1</v>
      </c>
      <c r="AV97" s="69">
        <f xml:space="preserve"> IF(AU97=1,1, IF(AU$25 = $A97, 1, IF(INDEX( Data!$B$106:$I$115, MATCH( AV$36, Data!$A$106:$A$115, 0 ), MATCH( $A97, Data!$B$105:$I$105, 0 ) )=1,1,2 )))</f>
        <v>1</v>
      </c>
      <c r="AW97" s="69">
        <f xml:space="preserve"> IF(AV97=1,1, IF(AV$25 = $A97, 1, IF(INDEX( Data!$B$106:$I$115, MATCH( AW$36, Data!$A$106:$A$115, 0 ), MATCH( $A97, Data!$B$105:$I$105, 0 ) )=1,1,2 )))</f>
        <v>1</v>
      </c>
      <c r="AX97" s="69">
        <f xml:space="preserve"> IF(AW97=1,1, IF(AW$25 = $A97, 1, IF(INDEX( Data!$B$106:$I$115, MATCH( AX$36, Data!$A$106:$A$115, 0 ), MATCH( $A97, Data!$B$105:$I$105, 0 ) )=1,1,2 )))</f>
        <v>1</v>
      </c>
      <c r="AY97" s="69">
        <f xml:space="preserve"> IF(AX97=1,1, IF(AX$25 = $A97, 1, IF(INDEX( Data!$B$106:$I$115, MATCH( AY$36, Data!$A$106:$A$115, 0 ), MATCH( $A97, Data!$B$105:$I$105, 0 ) )=1,1,2 )))</f>
        <v>1</v>
      </c>
    </row>
    <row r="98" spans="1:51">
      <c r="A98" s="63" t="s">
        <v>15</v>
      </c>
      <c r="B98" s="69">
        <f xml:space="preserve"> IF(A98=1,1, IF(A$25 = $A98, 1, IF(INDEX( Data!$B$106:$I$115, MATCH( B$36, Data!$A$106:$A$115, 0 ), MATCH( $A98, Data!$B$105:$I$105, 0 ) )=1,1,2 )))</f>
        <v>1</v>
      </c>
      <c r="C98" s="69">
        <f xml:space="preserve"> IF(B98=1,1, IF(B$25 = $A98, 1, IF(INDEX( Data!$B$106:$I$115, MATCH( C$36, Data!$A$106:$A$115, 0 ), MATCH( $A98, Data!$B$105:$I$105, 0 ) )=1,1,2 )))</f>
        <v>1</v>
      </c>
      <c r="D98" s="69">
        <f xml:space="preserve"> IF(C98=1,1, IF(C$25 = $A98, 1, IF(INDEX( Data!$B$106:$I$115, MATCH( D$36, Data!$A$106:$A$115, 0 ), MATCH( $A98, Data!$B$105:$I$105, 0 ) )=1,1,2 )))</f>
        <v>1</v>
      </c>
      <c r="E98" s="69">
        <f xml:space="preserve"> IF(D98=1,1, IF(D$25 = $A98, 1, IF(INDEX( Data!$B$106:$I$115, MATCH( E$36, Data!$A$106:$A$115, 0 ), MATCH( $A98, Data!$B$105:$I$105, 0 ) )=1,1,2 )))</f>
        <v>1</v>
      </c>
      <c r="F98" s="69">
        <f xml:space="preserve"> IF(E98=1,1, IF(E$25 = $A98, 1, IF(INDEX( Data!$B$106:$I$115, MATCH( F$36, Data!$A$106:$A$115, 0 ), MATCH( $A98, Data!$B$105:$I$105, 0 ) )=1,1,2 )))</f>
        <v>1</v>
      </c>
      <c r="G98" s="69">
        <f xml:space="preserve"> IF(F98=1,1, IF(F$25 = $A98, 1, IF(INDEX( Data!$B$106:$I$115, MATCH( G$36, Data!$A$106:$A$115, 0 ), MATCH( $A98, Data!$B$105:$I$105, 0 ) )=1,1,2 )))</f>
        <v>1</v>
      </c>
      <c r="H98" s="69">
        <f xml:space="preserve"> IF(G98=1,1, IF(G$25 = $A98, 1, IF(INDEX( Data!$B$106:$I$115, MATCH( H$36, Data!$A$106:$A$115, 0 ), MATCH( $A98, Data!$B$105:$I$105, 0 ) )=1,1,2 )))</f>
        <v>1</v>
      </c>
      <c r="I98" s="69">
        <f xml:space="preserve"> IF(H98=1,1, IF(H$25 = $A98, 1, IF(INDEX( Data!$B$106:$I$115, MATCH( I$36, Data!$A$106:$A$115, 0 ), MATCH( $A98, Data!$B$105:$I$105, 0 ) )=1,1,2 )))</f>
        <v>1</v>
      </c>
      <c r="J98" s="69">
        <f xml:space="preserve"> IF(I98=1,1, IF(I$25 = $A98, 1, IF(INDEX( Data!$B$106:$I$115, MATCH( J$36, Data!$A$106:$A$115, 0 ), MATCH( $A98, Data!$B$105:$I$105, 0 ) )=1,1,2 )))</f>
        <v>1</v>
      </c>
      <c r="K98" s="69">
        <f xml:space="preserve"> IF(J98=1,1, IF(J$25 = $A98, 1, IF(INDEX( Data!$B$106:$I$115, MATCH( K$36, Data!$A$106:$A$115, 0 ), MATCH( $A98, Data!$B$105:$I$105, 0 ) )=1,1,2 )))</f>
        <v>1</v>
      </c>
      <c r="L98" s="69">
        <f xml:space="preserve"> IF(K98=1,1, IF(K$25 = $A98, 1, IF(INDEX( Data!$B$106:$I$115, MATCH( L$36, Data!$A$106:$A$115, 0 ), MATCH( $A98, Data!$B$105:$I$105, 0 ) )=1,1,2 )))</f>
        <v>1</v>
      </c>
      <c r="M98" s="69">
        <f xml:space="preserve"> IF(L98=1,1, IF(L$25 = $A98, 1, IF(INDEX( Data!$B$106:$I$115, MATCH( M$36, Data!$A$106:$A$115, 0 ), MATCH( $A98, Data!$B$105:$I$105, 0 ) )=1,1,2 )))</f>
        <v>1</v>
      </c>
      <c r="N98" s="69">
        <f xml:space="preserve"> IF(M98=1,1, IF(M$25 = $A98, 1, IF(INDEX( Data!$B$106:$I$115, MATCH( N$36, Data!$A$106:$A$115, 0 ), MATCH( $A98, Data!$B$105:$I$105, 0 ) )=1,1,2 )))</f>
        <v>1</v>
      </c>
      <c r="O98" s="69">
        <f xml:space="preserve"> IF(N98=1,1, IF(N$25 = $A98, 1, IF(INDEX( Data!$B$106:$I$115, MATCH( O$36, Data!$A$106:$A$115, 0 ), MATCH( $A98, Data!$B$105:$I$105, 0 ) )=1,1,2 )))</f>
        <v>1</v>
      </c>
      <c r="P98" s="69">
        <f xml:space="preserve"> IF(O98=1,1, IF(O$25 = $A98, 1, IF(INDEX( Data!$B$106:$I$115, MATCH( P$36, Data!$A$106:$A$115, 0 ), MATCH( $A98, Data!$B$105:$I$105, 0 ) )=1,1,2 )))</f>
        <v>1</v>
      </c>
      <c r="Q98" s="69">
        <f xml:space="preserve"> IF(P98=1,1, IF(P$25 = $A98, 1, IF(INDEX( Data!$B$106:$I$115, MATCH( Q$36, Data!$A$106:$A$115, 0 ), MATCH( $A98, Data!$B$105:$I$105, 0 ) )=1,1,2 )))</f>
        <v>1</v>
      </c>
      <c r="R98" s="69">
        <f xml:space="preserve"> IF(Q98=1,1, IF(Q$25 = $A98, 1, IF(INDEX( Data!$B$106:$I$115, MATCH( R$36, Data!$A$106:$A$115, 0 ), MATCH( $A98, Data!$B$105:$I$105, 0 ) )=1,1,2 )))</f>
        <v>1</v>
      </c>
      <c r="S98" s="69">
        <f xml:space="preserve"> IF(R98=1,1, IF(R$25 = $A98, 1, IF(INDEX( Data!$B$106:$I$115, MATCH( S$36, Data!$A$106:$A$115, 0 ), MATCH( $A98, Data!$B$105:$I$105, 0 ) )=1,1,2 )))</f>
        <v>1</v>
      </c>
      <c r="T98" s="69">
        <f xml:space="preserve"> IF(S98=1,1, IF(S$25 = $A98, 1, IF(INDEX( Data!$B$106:$I$115, MATCH( T$36, Data!$A$106:$A$115, 0 ), MATCH( $A98, Data!$B$105:$I$105, 0 ) )=1,1,2 )))</f>
        <v>1</v>
      </c>
      <c r="U98" s="69">
        <f xml:space="preserve"> IF(T98=1,1, IF(T$25 = $A98, 1, IF(INDEX( Data!$B$106:$I$115, MATCH( U$36, Data!$A$106:$A$115, 0 ), MATCH( $A98, Data!$B$105:$I$105, 0 ) )=1,1,2 )))</f>
        <v>1</v>
      </c>
      <c r="V98" s="69">
        <f xml:space="preserve"> IF(U98=1,1, IF(U$25 = $A98, 1, IF(INDEX( Data!$B$106:$I$115, MATCH( V$36, Data!$A$106:$A$115, 0 ), MATCH( $A98, Data!$B$105:$I$105, 0 ) )=1,1,2 )))</f>
        <v>1</v>
      </c>
      <c r="W98" s="69">
        <f xml:space="preserve"> IF(V98=1,1, IF(V$25 = $A98, 1, IF(INDEX( Data!$B$106:$I$115, MATCH( W$36, Data!$A$106:$A$115, 0 ), MATCH( $A98, Data!$B$105:$I$105, 0 ) )=1,1,2 )))</f>
        <v>1</v>
      </c>
      <c r="X98" s="69">
        <f xml:space="preserve"> IF(W98=1,1, IF(W$25 = $A98, 1, IF(INDEX( Data!$B$106:$I$115, MATCH( X$36, Data!$A$106:$A$115, 0 ), MATCH( $A98, Data!$B$105:$I$105, 0 ) )=1,1,2 )))</f>
        <v>1</v>
      </c>
      <c r="Y98" s="69">
        <f xml:space="preserve"> IF(X98=1,1, IF(X$25 = $A98, 1, IF(INDEX( Data!$B$106:$I$115, MATCH( Y$36, Data!$A$106:$A$115, 0 ), MATCH( $A98, Data!$B$105:$I$105, 0 ) )=1,1,2 )))</f>
        <v>1</v>
      </c>
      <c r="Z98" s="69">
        <f xml:space="preserve"> IF(Y98=1,1, IF(Y$25 = $A98, 1, IF(INDEX( Data!$B$106:$I$115, MATCH( Z$36, Data!$A$106:$A$115, 0 ), MATCH( $A98, Data!$B$105:$I$105, 0 ) )=1,1,2 )))</f>
        <v>1</v>
      </c>
      <c r="AA98" s="69">
        <f xml:space="preserve"> IF(Z98=1,1, IF(Z$25 = $A98, 1, IF(INDEX( Data!$B$106:$I$115, MATCH( AA$36, Data!$A$106:$A$115, 0 ), MATCH( $A98, Data!$B$105:$I$105, 0 ) )=1,1,2 )))</f>
        <v>1</v>
      </c>
      <c r="AB98" s="69">
        <f xml:space="preserve"> IF(AA98=1,1, IF(AA$25 = $A98, 1, IF(INDEX( Data!$B$106:$I$115, MATCH( AB$36, Data!$A$106:$A$115, 0 ), MATCH( $A98, Data!$B$105:$I$105, 0 ) )=1,1,2 )))</f>
        <v>1</v>
      </c>
      <c r="AC98" s="69">
        <f xml:space="preserve"> IF(AB98=1,1, IF(AB$25 = $A98, 1, IF(INDEX( Data!$B$106:$I$115, MATCH( AC$36, Data!$A$106:$A$115, 0 ), MATCH( $A98, Data!$B$105:$I$105, 0 ) )=1,1,2 )))</f>
        <v>1</v>
      </c>
      <c r="AD98" s="69">
        <f xml:space="preserve"> IF(AC98=1,1, IF(AC$25 = $A98, 1, IF(INDEX( Data!$B$106:$I$115, MATCH( AD$36, Data!$A$106:$A$115, 0 ), MATCH( $A98, Data!$B$105:$I$105, 0 ) )=1,1,2 )))</f>
        <v>1</v>
      </c>
      <c r="AE98" s="69">
        <f xml:space="preserve"> IF(AD98=1,1, IF(AD$25 = $A98, 1, IF(INDEX( Data!$B$106:$I$115, MATCH( AE$36, Data!$A$106:$A$115, 0 ), MATCH( $A98, Data!$B$105:$I$105, 0 ) )=1,1,2 )))</f>
        <v>1</v>
      </c>
      <c r="AF98" s="69">
        <f xml:space="preserve"> IF(AE98=1,1, IF(AE$25 = $A98, 1, IF(INDEX( Data!$B$106:$I$115, MATCH( AF$36, Data!$A$106:$A$115, 0 ), MATCH( $A98, Data!$B$105:$I$105, 0 ) )=1,1,2 )))</f>
        <v>1</v>
      </c>
      <c r="AG98" s="69">
        <f xml:space="preserve"> IF(AF98=1,1, IF(AF$25 = $A98, 1, IF(INDEX( Data!$B$106:$I$115, MATCH( AG$36, Data!$A$106:$A$115, 0 ), MATCH( $A98, Data!$B$105:$I$105, 0 ) )=1,1,2 )))</f>
        <v>1</v>
      </c>
      <c r="AH98" s="69">
        <f xml:space="preserve"> IF(AG98=1,1, IF(AG$25 = $A98, 1, IF(INDEX( Data!$B$106:$I$115, MATCH( AH$36, Data!$A$106:$A$115, 0 ), MATCH( $A98, Data!$B$105:$I$105, 0 ) )=1,1,2 )))</f>
        <v>1</v>
      </c>
      <c r="AI98" s="69">
        <f xml:space="preserve"> IF(AH98=1,1, IF(AH$25 = $A98, 1, IF(INDEX( Data!$B$106:$I$115, MATCH( AI$36, Data!$A$106:$A$115, 0 ), MATCH( $A98, Data!$B$105:$I$105, 0 ) )=1,1,2 )))</f>
        <v>1</v>
      </c>
      <c r="AJ98" s="69">
        <f xml:space="preserve"> IF(AI98=1,1, IF(AI$25 = $A98, 1, IF(INDEX( Data!$B$106:$I$115, MATCH( AJ$36, Data!$A$106:$A$115, 0 ), MATCH( $A98, Data!$B$105:$I$105, 0 ) )=1,1,2 )))</f>
        <v>1</v>
      </c>
      <c r="AK98" s="69">
        <f xml:space="preserve"> IF(AJ98=1,1, IF(AJ$25 = $A98, 1, IF(INDEX( Data!$B$106:$I$115, MATCH( AK$36, Data!$A$106:$A$115, 0 ), MATCH( $A98, Data!$B$105:$I$105, 0 ) )=1,1,2 )))</f>
        <v>1</v>
      </c>
      <c r="AL98" s="69">
        <f xml:space="preserve"> IF(AK98=1,1, IF(AK$25 = $A98, 1, IF(INDEX( Data!$B$106:$I$115, MATCH( AL$36, Data!$A$106:$A$115, 0 ), MATCH( $A98, Data!$B$105:$I$105, 0 ) )=1,1,2 )))</f>
        <v>1</v>
      </c>
      <c r="AM98" s="69">
        <f xml:space="preserve"> IF(AL98=1,1, IF(AL$25 = $A98, 1, IF(INDEX( Data!$B$106:$I$115, MATCH( AM$36, Data!$A$106:$A$115, 0 ), MATCH( $A98, Data!$B$105:$I$105, 0 ) )=1,1,2 )))</f>
        <v>1</v>
      </c>
      <c r="AN98" s="69">
        <f xml:space="preserve"> IF(AM98=1,1, IF(AM$25 = $A98, 1, IF(INDEX( Data!$B$106:$I$115, MATCH( AN$36, Data!$A$106:$A$115, 0 ), MATCH( $A98, Data!$B$105:$I$105, 0 ) )=1,1,2 )))</f>
        <v>1</v>
      </c>
      <c r="AO98" s="69">
        <f xml:space="preserve"> IF(AN98=1,1, IF(AN$25 = $A98, 1, IF(INDEX( Data!$B$106:$I$115, MATCH( AO$36, Data!$A$106:$A$115, 0 ), MATCH( $A98, Data!$B$105:$I$105, 0 ) )=1,1,2 )))</f>
        <v>1</v>
      </c>
      <c r="AP98" s="69">
        <f xml:space="preserve"> IF(AO98=1,1, IF(AO$25 = $A98, 1, IF(INDEX( Data!$B$106:$I$115, MATCH( AP$36, Data!$A$106:$A$115, 0 ), MATCH( $A98, Data!$B$105:$I$105, 0 ) )=1,1,2 )))</f>
        <v>1</v>
      </c>
      <c r="AQ98" s="69">
        <f xml:space="preserve"> IF(AP98=1,1, IF(AP$25 = $A98, 1, IF(INDEX( Data!$B$106:$I$115, MATCH( AQ$36, Data!$A$106:$A$115, 0 ), MATCH( $A98, Data!$B$105:$I$105, 0 ) )=1,1,2 )))</f>
        <v>1</v>
      </c>
      <c r="AR98" s="69">
        <f xml:space="preserve"> IF(AQ98=1,1, IF(AQ$25 = $A98, 1, IF(INDEX( Data!$B$106:$I$115, MATCH( AR$36, Data!$A$106:$A$115, 0 ), MATCH( $A98, Data!$B$105:$I$105, 0 ) )=1,1,2 )))</f>
        <v>1</v>
      </c>
      <c r="AS98" s="69">
        <f xml:space="preserve"> IF(AR98=1,1, IF(AR$25 = $A98, 1, IF(INDEX( Data!$B$106:$I$115, MATCH( AS$36, Data!$A$106:$A$115, 0 ), MATCH( $A98, Data!$B$105:$I$105, 0 ) )=1,1,2 )))</f>
        <v>1</v>
      </c>
      <c r="AT98" s="69">
        <f xml:space="preserve"> IF(AS98=1,1, IF(AS$25 = $A98, 1, IF(INDEX( Data!$B$106:$I$115, MATCH( AT$36, Data!$A$106:$A$115, 0 ), MATCH( $A98, Data!$B$105:$I$105, 0 ) )=1,1,2 )))</f>
        <v>1</v>
      </c>
      <c r="AU98" s="69">
        <f xml:space="preserve"> IF(AT98=1,1, IF(AT$25 = $A98, 1, IF(INDEX( Data!$B$106:$I$115, MATCH( AU$36, Data!$A$106:$A$115, 0 ), MATCH( $A98, Data!$B$105:$I$105, 0 ) )=1,1,2 )))</f>
        <v>1</v>
      </c>
      <c r="AV98" s="69">
        <f xml:space="preserve"> IF(AU98=1,1, IF(AU$25 = $A98, 1, IF(INDEX( Data!$B$106:$I$115, MATCH( AV$36, Data!$A$106:$A$115, 0 ), MATCH( $A98, Data!$B$105:$I$105, 0 ) )=1,1,2 )))</f>
        <v>1</v>
      </c>
      <c r="AW98" s="69">
        <f xml:space="preserve"> IF(AV98=1,1, IF(AV$25 = $A98, 1, IF(INDEX( Data!$B$106:$I$115, MATCH( AW$36, Data!$A$106:$A$115, 0 ), MATCH( $A98, Data!$B$105:$I$105, 0 ) )=1,1,2 )))</f>
        <v>1</v>
      </c>
      <c r="AX98" s="69">
        <f xml:space="preserve"> IF(AW98=1,1, IF(AW$25 = $A98, 1, IF(INDEX( Data!$B$106:$I$115, MATCH( AX$36, Data!$A$106:$A$115, 0 ), MATCH( $A98, Data!$B$105:$I$105, 0 ) )=1,1,2 )))</f>
        <v>1</v>
      </c>
      <c r="AY98" s="69">
        <f xml:space="preserve"> IF(AX98=1,1, IF(AX$25 = $A98, 1, IF(INDEX( Data!$B$106:$I$115, MATCH( AY$36, Data!$A$106:$A$115, 0 ), MATCH( $A98, Data!$B$105:$I$105, 0 ) )=1,1,2 )))</f>
        <v>1</v>
      </c>
    </row>
    <row r="99" spans="1:51">
      <c r="A99" s="63" t="s">
        <v>16</v>
      </c>
      <c r="B99" s="69">
        <f xml:space="preserve"> IF(A99=1,1, IF(A$25 = $A99, 1, IF(INDEX( Data!$B$106:$I$115, MATCH( B$36, Data!$A$106:$A$115, 0 ), MATCH( $A99, Data!$B$105:$I$105, 0 ) )=1,1,2 )))</f>
        <v>2</v>
      </c>
      <c r="C99" s="69">
        <f xml:space="preserve"> IF(B99=1,1, IF(B$25 = $A99, 1, IF(INDEX( Data!$B$106:$I$115, MATCH( C$36, Data!$A$106:$A$115, 0 ), MATCH( $A99, Data!$B$105:$I$105, 0 ) )=1,1,2 )))</f>
        <v>2</v>
      </c>
      <c r="D99" s="69">
        <f xml:space="preserve"> IF(C99=1,1, IF(C$25 = $A99, 1, IF(INDEX( Data!$B$106:$I$115, MATCH( D$36, Data!$A$106:$A$115, 0 ), MATCH( $A99, Data!$B$105:$I$105, 0 ) )=1,1,2 )))</f>
        <v>2</v>
      </c>
      <c r="E99" s="69">
        <f xml:space="preserve"> IF(D99=1,1, IF(D$25 = $A99, 1, IF(INDEX( Data!$B$106:$I$115, MATCH( E$36, Data!$A$106:$A$115, 0 ), MATCH( $A99, Data!$B$105:$I$105, 0 ) )=1,1,2 )))</f>
        <v>2</v>
      </c>
      <c r="F99" s="69">
        <f xml:space="preserve"> IF(E99=1,1, IF(E$25 = $A99, 1, IF(INDEX( Data!$B$106:$I$115, MATCH( F$36, Data!$A$106:$A$115, 0 ), MATCH( $A99, Data!$B$105:$I$105, 0 ) )=1,1,2 )))</f>
        <v>2</v>
      </c>
      <c r="G99" s="69">
        <f xml:space="preserve"> IF(F99=1,1, IF(F$25 = $A99, 1, IF(INDEX( Data!$B$106:$I$115, MATCH( G$36, Data!$A$106:$A$115, 0 ), MATCH( $A99, Data!$B$105:$I$105, 0 ) )=1,1,2 )))</f>
        <v>2</v>
      </c>
      <c r="H99" s="69">
        <f xml:space="preserve"> IF(G99=1,1, IF(G$25 = $A99, 1, IF(INDEX( Data!$B$106:$I$115, MATCH( H$36, Data!$A$106:$A$115, 0 ), MATCH( $A99, Data!$B$105:$I$105, 0 ) )=1,1,2 )))</f>
        <v>2</v>
      </c>
      <c r="I99" s="69">
        <f xml:space="preserve"> IF(H99=1,1, IF(H$25 = $A99, 1, IF(INDEX( Data!$B$106:$I$115, MATCH( I$36, Data!$A$106:$A$115, 0 ), MATCH( $A99, Data!$B$105:$I$105, 0 ) )=1,1,2 )))</f>
        <v>2</v>
      </c>
      <c r="J99" s="69">
        <f xml:space="preserve"> IF(I99=1,1, IF(I$25 = $A99, 1, IF(INDEX( Data!$B$106:$I$115, MATCH( J$36, Data!$A$106:$A$115, 0 ), MATCH( $A99, Data!$B$105:$I$105, 0 ) )=1,1,2 )))</f>
        <v>2</v>
      </c>
      <c r="K99" s="69">
        <f xml:space="preserve"> IF(J99=1,1, IF(J$25 = $A99, 1, IF(INDEX( Data!$B$106:$I$115, MATCH( K$36, Data!$A$106:$A$115, 0 ), MATCH( $A99, Data!$B$105:$I$105, 0 ) )=1,1,2 )))</f>
        <v>2</v>
      </c>
      <c r="L99" s="69">
        <f xml:space="preserve"> IF(K99=1,1, IF(K$25 = $A99, 1, IF(INDEX( Data!$B$106:$I$115, MATCH( L$36, Data!$A$106:$A$115, 0 ), MATCH( $A99, Data!$B$105:$I$105, 0 ) )=1,1,2 )))</f>
        <v>2</v>
      </c>
      <c r="M99" s="69">
        <f xml:space="preserve"> IF(L99=1,1, IF(L$25 = $A99, 1, IF(INDEX( Data!$B$106:$I$115, MATCH( M$36, Data!$A$106:$A$115, 0 ), MATCH( $A99, Data!$B$105:$I$105, 0 ) )=1,1,2 )))</f>
        <v>2</v>
      </c>
      <c r="N99" s="69">
        <f xml:space="preserve"> IF(M99=1,1, IF(M$25 = $A99, 1, IF(INDEX( Data!$B$106:$I$115, MATCH( N$36, Data!$A$106:$A$115, 0 ), MATCH( $A99, Data!$B$105:$I$105, 0 ) )=1,1,2 )))</f>
        <v>2</v>
      </c>
      <c r="O99" s="69">
        <f xml:space="preserve"> IF(N99=1,1, IF(N$25 = $A99, 1, IF(INDEX( Data!$B$106:$I$115, MATCH( O$36, Data!$A$106:$A$115, 0 ), MATCH( $A99, Data!$B$105:$I$105, 0 ) )=1,1,2 )))</f>
        <v>2</v>
      </c>
      <c r="P99" s="69">
        <f xml:space="preserve"> IF(O99=1,1, IF(O$25 = $A99, 1, IF(INDEX( Data!$B$106:$I$115, MATCH( P$36, Data!$A$106:$A$115, 0 ), MATCH( $A99, Data!$B$105:$I$105, 0 ) )=1,1,2 )))</f>
        <v>2</v>
      </c>
      <c r="Q99" s="69">
        <f xml:space="preserve"> IF(P99=1,1, IF(P$25 = $A99, 1, IF(INDEX( Data!$B$106:$I$115, MATCH( Q$36, Data!$A$106:$A$115, 0 ), MATCH( $A99, Data!$B$105:$I$105, 0 ) )=1,1,2 )))</f>
        <v>2</v>
      </c>
      <c r="R99" s="69">
        <f xml:space="preserve"> IF(Q99=1,1, IF(Q$25 = $A99, 1, IF(INDEX( Data!$B$106:$I$115, MATCH( R$36, Data!$A$106:$A$115, 0 ), MATCH( $A99, Data!$B$105:$I$105, 0 ) )=1,1,2 )))</f>
        <v>2</v>
      </c>
      <c r="S99" s="69">
        <f xml:space="preserve"> IF(R99=1,1, IF(R$25 = $A99, 1, IF(INDEX( Data!$B$106:$I$115, MATCH( S$36, Data!$A$106:$A$115, 0 ), MATCH( $A99, Data!$B$105:$I$105, 0 ) )=1,1,2 )))</f>
        <v>2</v>
      </c>
      <c r="T99" s="69">
        <f xml:space="preserve"> IF(S99=1,1, IF(S$25 = $A99, 1, IF(INDEX( Data!$B$106:$I$115, MATCH( T$36, Data!$A$106:$A$115, 0 ), MATCH( $A99, Data!$B$105:$I$105, 0 ) )=1,1,2 )))</f>
        <v>2</v>
      </c>
      <c r="U99" s="69">
        <f xml:space="preserve"> IF(T99=1,1, IF(T$25 = $A99, 1, IF(INDEX( Data!$B$106:$I$115, MATCH( U$36, Data!$A$106:$A$115, 0 ), MATCH( $A99, Data!$B$105:$I$105, 0 ) )=1,1,2 )))</f>
        <v>2</v>
      </c>
      <c r="V99" s="69">
        <f xml:space="preserve"> IF(U99=1,1, IF(U$25 = $A99, 1, IF(INDEX( Data!$B$106:$I$115, MATCH( V$36, Data!$A$106:$A$115, 0 ), MATCH( $A99, Data!$B$105:$I$105, 0 ) )=1,1,2 )))</f>
        <v>2</v>
      </c>
      <c r="W99" s="69">
        <f xml:space="preserve"> IF(V99=1,1, IF(V$25 = $A99, 1, IF(INDEX( Data!$B$106:$I$115, MATCH( W$36, Data!$A$106:$A$115, 0 ), MATCH( $A99, Data!$B$105:$I$105, 0 ) )=1,1,2 )))</f>
        <v>2</v>
      </c>
      <c r="X99" s="69">
        <f xml:space="preserve"> IF(W99=1,1, IF(W$25 = $A99, 1, IF(INDEX( Data!$B$106:$I$115, MATCH( X$36, Data!$A$106:$A$115, 0 ), MATCH( $A99, Data!$B$105:$I$105, 0 ) )=1,1,2 )))</f>
        <v>2</v>
      </c>
      <c r="Y99" s="69">
        <f xml:space="preserve"> IF(X99=1,1, IF(X$25 = $A99, 1, IF(INDEX( Data!$B$106:$I$115, MATCH( Y$36, Data!$A$106:$A$115, 0 ), MATCH( $A99, Data!$B$105:$I$105, 0 ) )=1,1,2 )))</f>
        <v>2</v>
      </c>
      <c r="Z99" s="69">
        <f xml:space="preserve"> IF(Y99=1,1, IF(Y$25 = $A99, 1, IF(INDEX( Data!$B$106:$I$115, MATCH( Z$36, Data!$A$106:$A$115, 0 ), MATCH( $A99, Data!$B$105:$I$105, 0 ) )=1,1,2 )))</f>
        <v>2</v>
      </c>
      <c r="AA99" s="69">
        <f xml:space="preserve"> IF(Z99=1,1, IF(Z$25 = $A99, 1, IF(INDEX( Data!$B$106:$I$115, MATCH( AA$36, Data!$A$106:$A$115, 0 ), MATCH( $A99, Data!$B$105:$I$105, 0 ) )=1,1,2 )))</f>
        <v>2</v>
      </c>
      <c r="AB99" s="69">
        <f xml:space="preserve"> IF(AA99=1,1, IF(AA$25 = $A99, 1, IF(INDEX( Data!$B$106:$I$115, MATCH( AB$36, Data!$A$106:$A$115, 0 ), MATCH( $A99, Data!$B$105:$I$105, 0 ) )=1,1,2 )))</f>
        <v>2</v>
      </c>
      <c r="AC99" s="69">
        <f xml:space="preserve"> IF(AB99=1,1, IF(AB$25 = $A99, 1, IF(INDEX( Data!$B$106:$I$115, MATCH( AC$36, Data!$A$106:$A$115, 0 ), MATCH( $A99, Data!$B$105:$I$105, 0 ) )=1,1,2 )))</f>
        <v>2</v>
      </c>
      <c r="AD99" s="69">
        <f xml:space="preserve"> IF(AC99=1,1, IF(AC$25 = $A99, 1, IF(INDEX( Data!$B$106:$I$115, MATCH( AD$36, Data!$A$106:$A$115, 0 ), MATCH( $A99, Data!$B$105:$I$105, 0 ) )=1,1,2 )))</f>
        <v>2</v>
      </c>
      <c r="AE99" s="69">
        <f xml:space="preserve"> IF(AD99=1,1, IF(AD$25 = $A99, 1, IF(INDEX( Data!$B$106:$I$115, MATCH( AE$36, Data!$A$106:$A$115, 0 ), MATCH( $A99, Data!$B$105:$I$105, 0 ) )=1,1,2 )))</f>
        <v>2</v>
      </c>
      <c r="AF99" s="69">
        <f xml:space="preserve"> IF(AE99=1,1, IF(AE$25 = $A99, 1, IF(INDEX( Data!$B$106:$I$115, MATCH( AF$36, Data!$A$106:$A$115, 0 ), MATCH( $A99, Data!$B$105:$I$105, 0 ) )=1,1,2 )))</f>
        <v>2</v>
      </c>
      <c r="AG99" s="69">
        <f xml:space="preserve"> IF(AF99=1,1, IF(AF$25 = $A99, 1, IF(INDEX( Data!$B$106:$I$115, MATCH( AG$36, Data!$A$106:$A$115, 0 ), MATCH( $A99, Data!$B$105:$I$105, 0 ) )=1,1,2 )))</f>
        <v>2</v>
      </c>
      <c r="AH99" s="69">
        <f xml:space="preserve"> IF(AG99=1,1, IF(AG$25 = $A99, 1, IF(INDEX( Data!$B$106:$I$115, MATCH( AH$36, Data!$A$106:$A$115, 0 ), MATCH( $A99, Data!$B$105:$I$105, 0 ) )=1,1,2 )))</f>
        <v>2</v>
      </c>
      <c r="AI99" s="69">
        <f xml:space="preserve"> IF(AH99=1,1, IF(AH$25 = $A99, 1, IF(INDEX( Data!$B$106:$I$115, MATCH( AI$36, Data!$A$106:$A$115, 0 ), MATCH( $A99, Data!$B$105:$I$105, 0 ) )=1,1,2 )))</f>
        <v>2</v>
      </c>
      <c r="AJ99" s="69">
        <f xml:space="preserve"> IF(AI99=1,1, IF(AI$25 = $A99, 1, IF(INDEX( Data!$B$106:$I$115, MATCH( AJ$36, Data!$A$106:$A$115, 0 ), MATCH( $A99, Data!$B$105:$I$105, 0 ) )=1,1,2 )))</f>
        <v>2</v>
      </c>
      <c r="AK99" s="69">
        <f xml:space="preserve"> IF(AJ99=1,1, IF(AJ$25 = $A99, 1, IF(INDEX( Data!$B$106:$I$115, MATCH( AK$36, Data!$A$106:$A$115, 0 ), MATCH( $A99, Data!$B$105:$I$105, 0 ) )=1,1,2 )))</f>
        <v>2</v>
      </c>
      <c r="AL99" s="69">
        <f xml:space="preserve"> IF(AK99=1,1, IF(AK$25 = $A99, 1, IF(INDEX( Data!$B$106:$I$115, MATCH( AL$36, Data!$A$106:$A$115, 0 ), MATCH( $A99, Data!$B$105:$I$105, 0 ) )=1,1,2 )))</f>
        <v>2</v>
      </c>
      <c r="AM99" s="69">
        <f xml:space="preserve"> IF(AL99=1,1, IF(AL$25 = $A99, 1, IF(INDEX( Data!$B$106:$I$115, MATCH( AM$36, Data!$A$106:$A$115, 0 ), MATCH( $A99, Data!$B$105:$I$105, 0 ) )=1,1,2 )))</f>
        <v>2</v>
      </c>
      <c r="AN99" s="69">
        <f xml:space="preserve"> IF(AM99=1,1, IF(AM$25 = $A99, 1, IF(INDEX( Data!$B$106:$I$115, MATCH( AN$36, Data!$A$106:$A$115, 0 ), MATCH( $A99, Data!$B$105:$I$105, 0 ) )=1,1,2 )))</f>
        <v>2</v>
      </c>
      <c r="AO99" s="69">
        <f xml:space="preserve"> IF(AN99=1,1, IF(AN$25 = $A99, 1, IF(INDEX( Data!$B$106:$I$115, MATCH( AO$36, Data!$A$106:$A$115, 0 ), MATCH( $A99, Data!$B$105:$I$105, 0 ) )=1,1,2 )))</f>
        <v>2</v>
      </c>
      <c r="AP99" s="69">
        <f xml:space="preserve"> IF(AO99=1,1, IF(AO$25 = $A99, 1, IF(INDEX( Data!$B$106:$I$115, MATCH( AP$36, Data!$A$106:$A$115, 0 ), MATCH( $A99, Data!$B$105:$I$105, 0 ) )=1,1,2 )))</f>
        <v>2</v>
      </c>
      <c r="AQ99" s="69">
        <f xml:space="preserve"> IF(AP99=1,1, IF(AP$25 = $A99, 1, IF(INDEX( Data!$B$106:$I$115, MATCH( AQ$36, Data!$A$106:$A$115, 0 ), MATCH( $A99, Data!$B$105:$I$105, 0 ) )=1,1,2 )))</f>
        <v>2</v>
      </c>
      <c r="AR99" s="69">
        <f xml:space="preserve"> IF(AQ99=1,1, IF(AQ$25 = $A99, 1, IF(INDEX( Data!$B$106:$I$115, MATCH( AR$36, Data!$A$106:$A$115, 0 ), MATCH( $A99, Data!$B$105:$I$105, 0 ) )=1,1,2 )))</f>
        <v>2</v>
      </c>
      <c r="AS99" s="69">
        <f xml:space="preserve"> IF(AR99=1,1, IF(AR$25 = $A99, 1, IF(INDEX( Data!$B$106:$I$115, MATCH( AS$36, Data!$A$106:$A$115, 0 ), MATCH( $A99, Data!$B$105:$I$105, 0 ) )=1,1,2 )))</f>
        <v>2</v>
      </c>
      <c r="AT99" s="69">
        <f xml:space="preserve"> IF(AS99=1,1, IF(AS$25 = $A99, 1, IF(INDEX( Data!$B$106:$I$115, MATCH( AT$36, Data!$A$106:$A$115, 0 ), MATCH( $A99, Data!$B$105:$I$105, 0 ) )=1,1,2 )))</f>
        <v>2</v>
      </c>
      <c r="AU99" s="69">
        <f xml:space="preserve"> IF(AT99=1,1, IF(AT$25 = $A99, 1, IF(INDEX( Data!$B$106:$I$115, MATCH( AU$36, Data!$A$106:$A$115, 0 ), MATCH( $A99, Data!$B$105:$I$105, 0 ) )=1,1,2 )))</f>
        <v>2</v>
      </c>
      <c r="AV99" s="69">
        <f xml:space="preserve"> IF(AU99=1,1, IF(AU$25 = $A99, 1, IF(INDEX( Data!$B$106:$I$115, MATCH( AV$36, Data!$A$106:$A$115, 0 ), MATCH( $A99, Data!$B$105:$I$105, 0 ) )=1,1,2 )))</f>
        <v>2</v>
      </c>
      <c r="AW99" s="69">
        <f xml:space="preserve"> IF(AV99=1,1, IF(AV$25 = $A99, 1, IF(INDEX( Data!$B$106:$I$115, MATCH( AW$36, Data!$A$106:$A$115, 0 ), MATCH( $A99, Data!$B$105:$I$105, 0 ) )=1,1,2 )))</f>
        <v>2</v>
      </c>
      <c r="AX99" s="69">
        <f xml:space="preserve"> IF(AW99=1,1, IF(AW$25 = $A99, 1, IF(INDEX( Data!$B$106:$I$115, MATCH( AX$36, Data!$A$106:$A$115, 0 ), MATCH( $A99, Data!$B$105:$I$105, 0 ) )=1,1,2 )))</f>
        <v>2</v>
      </c>
      <c r="AY99" s="69">
        <f xml:space="preserve"> IF(AX99=1,1, IF(AX$25 = $A99, 1, IF(INDEX( Data!$B$106:$I$115, MATCH( AY$36, Data!$A$106:$A$115, 0 ), MATCH( $A99, Data!$B$105:$I$105, 0 ) )=1,1,2 )))</f>
        <v>2</v>
      </c>
    </row>
    <row r="114" spans="1:52" ht="21">
      <c r="A114" s="104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8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37" xml:space="preserve"> IF((1 - (B258 - 1)/20)*100 &lt;= 100, IF((1 - (B258 - 1)/20)*100 &gt;= 0, (1 - (B258 - 1)/20)*100, 0), 100)</f>
        <v>25</v>
      </c>
      <c r="C118" s="8">
        <f t="shared" si="37"/>
        <v>30.000000000000004</v>
      </c>
      <c r="D118" s="8">
        <f t="shared" si="37"/>
        <v>30.000000000000004</v>
      </c>
      <c r="E118" s="8">
        <f t="shared" si="37"/>
        <v>44.999999999999993</v>
      </c>
      <c r="F118" s="8">
        <f t="shared" si="37"/>
        <v>50</v>
      </c>
      <c r="G118" s="8">
        <f t="shared" si="37"/>
        <v>55.000000000000007</v>
      </c>
      <c r="H118" s="8">
        <f t="shared" si="37"/>
        <v>55.000000000000007</v>
      </c>
      <c r="I118" s="8">
        <f t="shared" si="37"/>
        <v>60</v>
      </c>
      <c r="J118" s="26">
        <f t="shared" si="37"/>
        <v>70</v>
      </c>
      <c r="K118" s="8">
        <f t="shared" si="37"/>
        <v>80</v>
      </c>
      <c r="L118" s="28">
        <f t="shared" si="37"/>
        <v>85</v>
      </c>
      <c r="M118" s="8">
        <f t="shared" si="37"/>
        <v>90</v>
      </c>
      <c r="N118" s="8">
        <f t="shared" si="37"/>
        <v>90</v>
      </c>
      <c r="O118" s="8">
        <f t="shared" si="37"/>
        <v>95</v>
      </c>
      <c r="P118" s="8">
        <f t="shared" si="37"/>
        <v>95</v>
      </c>
      <c r="Q118" s="8">
        <f t="shared" si="37"/>
        <v>100</v>
      </c>
      <c r="R118" s="8">
        <f t="shared" si="37"/>
        <v>100</v>
      </c>
      <c r="S118" s="8">
        <f t="shared" si="37"/>
        <v>100</v>
      </c>
      <c r="T118" s="8">
        <f t="shared" si="37"/>
        <v>100</v>
      </c>
      <c r="U118" s="8">
        <f t="shared" si="37"/>
        <v>100</v>
      </c>
      <c r="V118" s="8">
        <f t="shared" si="37"/>
        <v>100</v>
      </c>
      <c r="W118" s="8">
        <f t="shared" si="37"/>
        <v>100</v>
      </c>
      <c r="X118" s="8">
        <f t="shared" si="37"/>
        <v>100</v>
      </c>
      <c r="Y118" s="8">
        <f t="shared" si="37"/>
        <v>100</v>
      </c>
      <c r="Z118" s="8">
        <f t="shared" si="37"/>
        <v>100</v>
      </c>
      <c r="AA118" s="8">
        <f t="shared" si="37"/>
        <v>100</v>
      </c>
      <c r="AB118" s="8">
        <f t="shared" si="37"/>
        <v>100</v>
      </c>
      <c r="AC118" s="8">
        <f t="shared" si="37"/>
        <v>100</v>
      </c>
      <c r="AD118" s="8">
        <f t="shared" si="37"/>
        <v>100</v>
      </c>
      <c r="AE118" s="8">
        <f t="shared" si="37"/>
        <v>100</v>
      </c>
      <c r="AF118" s="8">
        <f t="shared" si="37"/>
        <v>100</v>
      </c>
      <c r="AG118" s="8">
        <f t="shared" si="37"/>
        <v>100</v>
      </c>
      <c r="AH118" s="8">
        <f t="shared" si="37"/>
        <v>100</v>
      </c>
      <c r="AI118" s="8">
        <f t="shared" si="37"/>
        <v>100</v>
      </c>
      <c r="AJ118" s="8">
        <f t="shared" si="37"/>
        <v>100</v>
      </c>
      <c r="AK118" s="8">
        <f t="shared" si="37"/>
        <v>100</v>
      </c>
      <c r="AL118" s="8">
        <f t="shared" si="37"/>
        <v>100</v>
      </c>
      <c r="AM118" s="8">
        <f t="shared" si="37"/>
        <v>100</v>
      </c>
      <c r="AN118" s="8">
        <f t="shared" si="37"/>
        <v>100</v>
      </c>
      <c r="AO118" s="8">
        <f t="shared" si="37"/>
        <v>100</v>
      </c>
      <c r="AP118" s="8">
        <f t="shared" si="37"/>
        <v>100</v>
      </c>
      <c r="AQ118" s="8">
        <f t="shared" si="37"/>
        <v>100</v>
      </c>
      <c r="AR118" s="8">
        <f t="shared" si="37"/>
        <v>100</v>
      </c>
      <c r="AS118" s="8">
        <f t="shared" si="37"/>
        <v>100</v>
      </c>
      <c r="AT118" s="8">
        <f t="shared" si="37"/>
        <v>100</v>
      </c>
      <c r="AU118" s="8">
        <f t="shared" si="37"/>
        <v>100</v>
      </c>
      <c r="AV118" s="8">
        <f t="shared" si="37"/>
        <v>100</v>
      </c>
      <c r="AW118" s="8">
        <f t="shared" si="37"/>
        <v>100</v>
      </c>
      <c r="AX118" s="8">
        <f t="shared" si="37"/>
        <v>100</v>
      </c>
      <c r="AY118" s="8">
        <f t="shared" si="37"/>
        <v>100</v>
      </c>
      <c r="AZ118" s="8"/>
    </row>
    <row r="119" spans="1:52">
      <c r="A119" s="8" t="s">
        <v>57</v>
      </c>
      <c r="B119" s="8">
        <f t="shared" si="37"/>
        <v>35</v>
      </c>
      <c r="C119" s="8">
        <f t="shared" si="37"/>
        <v>40</v>
      </c>
      <c r="D119" s="8">
        <f t="shared" si="37"/>
        <v>40</v>
      </c>
      <c r="E119" s="8">
        <f t="shared" si="37"/>
        <v>55.000000000000007</v>
      </c>
      <c r="F119" s="8">
        <f t="shared" si="37"/>
        <v>60</v>
      </c>
      <c r="G119" s="8">
        <f t="shared" si="37"/>
        <v>65</v>
      </c>
      <c r="H119" s="8">
        <f t="shared" si="37"/>
        <v>65</v>
      </c>
      <c r="I119" s="8">
        <f t="shared" si="37"/>
        <v>70</v>
      </c>
      <c r="J119" s="26">
        <f t="shared" si="37"/>
        <v>80</v>
      </c>
      <c r="K119" s="8">
        <f t="shared" si="37"/>
        <v>95</v>
      </c>
      <c r="L119" s="28">
        <f t="shared" si="37"/>
        <v>100</v>
      </c>
      <c r="M119" s="8">
        <f t="shared" si="37"/>
        <v>100</v>
      </c>
      <c r="N119" s="8">
        <f t="shared" si="37"/>
        <v>100</v>
      </c>
      <c r="O119" s="8">
        <f t="shared" si="37"/>
        <v>100</v>
      </c>
      <c r="P119" s="8">
        <f t="shared" si="37"/>
        <v>100</v>
      </c>
      <c r="Q119" s="8">
        <f t="shared" si="37"/>
        <v>100</v>
      </c>
      <c r="R119" s="8">
        <f t="shared" si="37"/>
        <v>100</v>
      </c>
      <c r="S119" s="8">
        <f t="shared" si="37"/>
        <v>100</v>
      </c>
      <c r="T119" s="8">
        <f t="shared" si="37"/>
        <v>100</v>
      </c>
      <c r="U119" s="8">
        <f t="shared" si="37"/>
        <v>100</v>
      </c>
      <c r="V119" s="8">
        <f t="shared" si="37"/>
        <v>100</v>
      </c>
      <c r="W119" s="8">
        <f t="shared" si="37"/>
        <v>100</v>
      </c>
      <c r="X119" s="8">
        <f t="shared" si="37"/>
        <v>100</v>
      </c>
      <c r="Y119" s="8">
        <f t="shared" si="37"/>
        <v>100</v>
      </c>
      <c r="Z119" s="8">
        <f t="shared" si="37"/>
        <v>100</v>
      </c>
      <c r="AA119" s="8">
        <f t="shared" si="37"/>
        <v>100</v>
      </c>
      <c r="AB119" s="8">
        <f t="shared" si="37"/>
        <v>100</v>
      </c>
      <c r="AC119" s="8">
        <f t="shared" si="37"/>
        <v>100</v>
      </c>
      <c r="AD119" s="8">
        <f t="shared" si="37"/>
        <v>100</v>
      </c>
      <c r="AE119" s="8">
        <f t="shared" si="37"/>
        <v>100</v>
      </c>
      <c r="AF119" s="8">
        <f t="shared" si="37"/>
        <v>100</v>
      </c>
      <c r="AG119" s="8">
        <f t="shared" si="37"/>
        <v>100</v>
      </c>
      <c r="AH119" s="8">
        <f t="shared" si="37"/>
        <v>100</v>
      </c>
      <c r="AI119" s="8">
        <f t="shared" si="37"/>
        <v>100</v>
      </c>
      <c r="AJ119" s="8">
        <f t="shared" si="37"/>
        <v>100</v>
      </c>
      <c r="AK119" s="8">
        <f t="shared" si="37"/>
        <v>100</v>
      </c>
      <c r="AL119" s="8">
        <f t="shared" si="37"/>
        <v>100</v>
      </c>
      <c r="AM119" s="8">
        <f t="shared" si="37"/>
        <v>100</v>
      </c>
      <c r="AN119" s="8">
        <f t="shared" si="37"/>
        <v>100</v>
      </c>
      <c r="AO119" s="8">
        <f t="shared" si="37"/>
        <v>100</v>
      </c>
      <c r="AP119" s="8">
        <f t="shared" si="37"/>
        <v>100</v>
      </c>
      <c r="AQ119" s="8">
        <f t="shared" si="37"/>
        <v>100</v>
      </c>
      <c r="AR119" s="8">
        <f t="shared" si="37"/>
        <v>100</v>
      </c>
      <c r="AS119" s="8">
        <f t="shared" si="37"/>
        <v>100</v>
      </c>
      <c r="AT119" s="8">
        <f t="shared" si="37"/>
        <v>100</v>
      </c>
      <c r="AU119" s="8">
        <f t="shared" si="37"/>
        <v>100</v>
      </c>
      <c r="AV119" s="8">
        <f t="shared" si="37"/>
        <v>100</v>
      </c>
      <c r="AW119" s="8">
        <f t="shared" si="37"/>
        <v>100</v>
      </c>
      <c r="AX119" s="8">
        <f t="shared" si="37"/>
        <v>100</v>
      </c>
      <c r="AY119" s="8">
        <f t="shared" si="37"/>
        <v>100</v>
      </c>
      <c r="AZ119" s="8"/>
    </row>
    <row r="120" spans="1:52">
      <c r="A120" s="8" t="s">
        <v>58</v>
      </c>
      <c r="B120" s="8">
        <f t="shared" si="37"/>
        <v>35</v>
      </c>
      <c r="C120" s="8">
        <f t="shared" si="37"/>
        <v>40</v>
      </c>
      <c r="D120" s="8">
        <f t="shared" si="37"/>
        <v>40</v>
      </c>
      <c r="E120" s="8">
        <f t="shared" si="37"/>
        <v>55.000000000000007</v>
      </c>
      <c r="F120" s="8">
        <f t="shared" si="37"/>
        <v>60</v>
      </c>
      <c r="G120" s="8">
        <f t="shared" si="37"/>
        <v>65</v>
      </c>
      <c r="H120" s="8">
        <f t="shared" si="37"/>
        <v>65</v>
      </c>
      <c r="I120" s="8">
        <f t="shared" si="37"/>
        <v>70</v>
      </c>
      <c r="J120" s="26">
        <f t="shared" si="37"/>
        <v>80</v>
      </c>
      <c r="K120" s="8">
        <f t="shared" si="37"/>
        <v>95</v>
      </c>
      <c r="L120" s="28">
        <f t="shared" si="37"/>
        <v>100</v>
      </c>
      <c r="M120" s="8">
        <f t="shared" si="37"/>
        <v>100</v>
      </c>
      <c r="N120" s="8">
        <f t="shared" si="37"/>
        <v>100</v>
      </c>
      <c r="O120" s="8">
        <f t="shared" si="37"/>
        <v>100</v>
      </c>
      <c r="P120" s="8">
        <f t="shared" si="37"/>
        <v>100</v>
      </c>
      <c r="Q120" s="8">
        <f t="shared" si="37"/>
        <v>100</v>
      </c>
      <c r="R120" s="8">
        <f t="shared" si="37"/>
        <v>100</v>
      </c>
      <c r="S120" s="8">
        <f t="shared" si="37"/>
        <v>100</v>
      </c>
      <c r="T120" s="8">
        <f t="shared" si="37"/>
        <v>100</v>
      </c>
      <c r="U120" s="8">
        <f t="shared" si="37"/>
        <v>100</v>
      </c>
      <c r="V120" s="8">
        <f t="shared" si="37"/>
        <v>100</v>
      </c>
      <c r="W120" s="8">
        <f t="shared" si="37"/>
        <v>100</v>
      </c>
      <c r="X120" s="8">
        <f t="shared" si="37"/>
        <v>100</v>
      </c>
      <c r="Y120" s="8">
        <f t="shared" si="37"/>
        <v>100</v>
      </c>
      <c r="Z120" s="8">
        <f t="shared" si="37"/>
        <v>100</v>
      </c>
      <c r="AA120" s="8">
        <f t="shared" si="37"/>
        <v>100</v>
      </c>
      <c r="AB120" s="8">
        <f t="shared" si="37"/>
        <v>100</v>
      </c>
      <c r="AC120" s="8">
        <f t="shared" si="37"/>
        <v>100</v>
      </c>
      <c r="AD120" s="8">
        <f t="shared" si="37"/>
        <v>100</v>
      </c>
      <c r="AE120" s="8">
        <f t="shared" si="37"/>
        <v>100</v>
      </c>
      <c r="AF120" s="8">
        <f t="shared" si="37"/>
        <v>100</v>
      </c>
      <c r="AG120" s="8">
        <f t="shared" si="37"/>
        <v>100</v>
      </c>
      <c r="AH120" s="8">
        <f t="shared" si="37"/>
        <v>100</v>
      </c>
      <c r="AI120" s="8">
        <f t="shared" si="37"/>
        <v>100</v>
      </c>
      <c r="AJ120" s="8">
        <f t="shared" si="37"/>
        <v>100</v>
      </c>
      <c r="AK120" s="8">
        <f t="shared" si="37"/>
        <v>100</v>
      </c>
      <c r="AL120" s="8">
        <f t="shared" si="37"/>
        <v>100</v>
      </c>
      <c r="AM120" s="8">
        <f t="shared" si="37"/>
        <v>100</v>
      </c>
      <c r="AN120" s="8">
        <f t="shared" si="37"/>
        <v>100</v>
      </c>
      <c r="AO120" s="8">
        <f t="shared" si="37"/>
        <v>100</v>
      </c>
      <c r="AP120" s="8">
        <f t="shared" si="37"/>
        <v>100</v>
      </c>
      <c r="AQ120" s="8">
        <f t="shared" si="37"/>
        <v>100</v>
      </c>
      <c r="AR120" s="8">
        <f t="shared" si="37"/>
        <v>100</v>
      </c>
      <c r="AS120" s="8">
        <f t="shared" si="37"/>
        <v>100</v>
      </c>
      <c r="AT120" s="8">
        <f t="shared" si="37"/>
        <v>100</v>
      </c>
      <c r="AU120" s="8">
        <f t="shared" si="37"/>
        <v>100</v>
      </c>
      <c r="AV120" s="8">
        <f t="shared" si="37"/>
        <v>100</v>
      </c>
      <c r="AW120" s="8">
        <f t="shared" si="37"/>
        <v>100</v>
      </c>
      <c r="AX120" s="8">
        <f t="shared" si="37"/>
        <v>100</v>
      </c>
      <c r="AY120" s="8">
        <f t="shared" si="37"/>
        <v>100</v>
      </c>
      <c r="AZ120" s="8"/>
    </row>
    <row r="121" spans="1:52">
      <c r="A121" s="8" t="s">
        <v>59</v>
      </c>
      <c r="B121" s="8">
        <f t="shared" si="37"/>
        <v>35</v>
      </c>
      <c r="C121" s="8">
        <f t="shared" si="37"/>
        <v>40</v>
      </c>
      <c r="D121" s="8">
        <f t="shared" si="37"/>
        <v>40</v>
      </c>
      <c r="E121" s="8">
        <f t="shared" si="37"/>
        <v>55.000000000000007</v>
      </c>
      <c r="F121" s="8">
        <f t="shared" si="37"/>
        <v>60</v>
      </c>
      <c r="G121" s="8">
        <f t="shared" si="37"/>
        <v>65</v>
      </c>
      <c r="H121" s="8">
        <f t="shared" si="37"/>
        <v>65</v>
      </c>
      <c r="I121" s="8">
        <f t="shared" si="37"/>
        <v>70</v>
      </c>
      <c r="J121" s="26">
        <f t="shared" si="37"/>
        <v>80</v>
      </c>
      <c r="K121" s="8">
        <f t="shared" si="37"/>
        <v>95</v>
      </c>
      <c r="L121" s="28">
        <f t="shared" si="37"/>
        <v>100</v>
      </c>
      <c r="M121" s="8">
        <f t="shared" si="37"/>
        <v>100</v>
      </c>
      <c r="N121" s="8">
        <f t="shared" si="37"/>
        <v>100</v>
      </c>
      <c r="O121" s="8">
        <f t="shared" si="37"/>
        <v>100</v>
      </c>
      <c r="P121" s="8">
        <f t="shared" si="37"/>
        <v>100</v>
      </c>
      <c r="Q121" s="8">
        <f t="shared" si="37"/>
        <v>100</v>
      </c>
      <c r="R121" s="8">
        <f t="shared" si="37"/>
        <v>100</v>
      </c>
      <c r="S121" s="8">
        <f t="shared" si="37"/>
        <v>100</v>
      </c>
      <c r="T121" s="8">
        <f t="shared" si="37"/>
        <v>100</v>
      </c>
      <c r="U121" s="8">
        <f t="shared" si="37"/>
        <v>100</v>
      </c>
      <c r="V121" s="8">
        <f t="shared" si="37"/>
        <v>100</v>
      </c>
      <c r="W121" s="8">
        <f t="shared" si="37"/>
        <v>100</v>
      </c>
      <c r="X121" s="8">
        <f t="shared" si="37"/>
        <v>100</v>
      </c>
      <c r="Y121" s="8">
        <f t="shared" si="37"/>
        <v>100</v>
      </c>
      <c r="Z121" s="8">
        <f t="shared" si="37"/>
        <v>100</v>
      </c>
      <c r="AA121" s="8">
        <f t="shared" si="37"/>
        <v>100</v>
      </c>
      <c r="AB121" s="8">
        <f t="shared" si="37"/>
        <v>100</v>
      </c>
      <c r="AC121" s="8">
        <f t="shared" si="37"/>
        <v>100</v>
      </c>
      <c r="AD121" s="8">
        <f t="shared" si="37"/>
        <v>100</v>
      </c>
      <c r="AE121" s="8">
        <f t="shared" si="37"/>
        <v>100</v>
      </c>
      <c r="AF121" s="8">
        <f t="shared" si="37"/>
        <v>100</v>
      </c>
      <c r="AG121" s="8">
        <f t="shared" si="37"/>
        <v>100</v>
      </c>
      <c r="AH121" s="8">
        <f t="shared" si="37"/>
        <v>100</v>
      </c>
      <c r="AI121" s="8">
        <f t="shared" si="37"/>
        <v>100</v>
      </c>
      <c r="AJ121" s="8">
        <f t="shared" si="37"/>
        <v>100</v>
      </c>
      <c r="AK121" s="8">
        <f t="shared" si="37"/>
        <v>100</v>
      </c>
      <c r="AL121" s="8">
        <f t="shared" si="37"/>
        <v>100</v>
      </c>
      <c r="AM121" s="8">
        <f t="shared" si="37"/>
        <v>100</v>
      </c>
      <c r="AN121" s="8">
        <f t="shared" si="37"/>
        <v>100</v>
      </c>
      <c r="AO121" s="8">
        <f t="shared" si="37"/>
        <v>100</v>
      </c>
      <c r="AP121" s="8">
        <f t="shared" si="37"/>
        <v>100</v>
      </c>
      <c r="AQ121" s="8">
        <f t="shared" si="37"/>
        <v>100</v>
      </c>
      <c r="AR121" s="8">
        <f t="shared" si="37"/>
        <v>100</v>
      </c>
      <c r="AS121" s="8">
        <f t="shared" si="37"/>
        <v>100</v>
      </c>
      <c r="AT121" s="8">
        <f t="shared" si="37"/>
        <v>100</v>
      </c>
      <c r="AU121" s="8">
        <f t="shared" si="37"/>
        <v>100</v>
      </c>
      <c r="AV121" s="8">
        <f t="shared" si="37"/>
        <v>100</v>
      </c>
      <c r="AW121" s="8">
        <f t="shared" si="37"/>
        <v>100</v>
      </c>
      <c r="AX121" s="8">
        <f t="shared" si="37"/>
        <v>100</v>
      </c>
      <c r="AY121" s="8">
        <f t="shared" si="37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38" xml:space="preserve"> IF((1 - (B263 - 1)/20)*100 &lt;= 100, IF((1 - (B263 - 1)/20)*100 &gt;= 0, (1 - (B263 - 1)/20)*100, 0), 100)</f>
        <v>0</v>
      </c>
      <c r="C123" s="8">
        <f t="shared" si="38"/>
        <v>0</v>
      </c>
      <c r="D123" s="8">
        <f t="shared" si="38"/>
        <v>0</v>
      </c>
      <c r="E123" s="8">
        <f t="shared" si="38"/>
        <v>0</v>
      </c>
      <c r="F123" s="8">
        <f t="shared" si="38"/>
        <v>0</v>
      </c>
      <c r="G123" s="8">
        <f t="shared" si="38"/>
        <v>5.0000000000000044</v>
      </c>
      <c r="H123" s="8">
        <f t="shared" si="38"/>
        <v>5.0000000000000044</v>
      </c>
      <c r="I123" s="8">
        <f t="shared" si="38"/>
        <v>9.9999999999999982</v>
      </c>
      <c r="J123" s="26">
        <f t="shared" si="38"/>
        <v>19.999999999999996</v>
      </c>
      <c r="K123" s="8">
        <f t="shared" si="38"/>
        <v>30.000000000000004</v>
      </c>
      <c r="L123" s="28">
        <f t="shared" si="38"/>
        <v>35</v>
      </c>
      <c r="M123" s="8">
        <f t="shared" si="38"/>
        <v>40</v>
      </c>
      <c r="N123" s="8">
        <f t="shared" si="38"/>
        <v>40</v>
      </c>
      <c r="O123" s="8">
        <f t="shared" si="38"/>
        <v>44.999999999999993</v>
      </c>
      <c r="P123" s="8">
        <f t="shared" si="38"/>
        <v>44.999999999999993</v>
      </c>
      <c r="Q123" s="8">
        <f t="shared" si="38"/>
        <v>50</v>
      </c>
      <c r="R123" s="8">
        <f t="shared" si="38"/>
        <v>50</v>
      </c>
      <c r="S123" s="8">
        <f t="shared" si="38"/>
        <v>50</v>
      </c>
      <c r="T123" s="8">
        <f t="shared" si="38"/>
        <v>55.000000000000007</v>
      </c>
      <c r="U123" s="8">
        <f t="shared" si="38"/>
        <v>55.000000000000007</v>
      </c>
      <c r="V123" s="8">
        <f t="shared" si="38"/>
        <v>60</v>
      </c>
      <c r="W123" s="8">
        <f t="shared" si="38"/>
        <v>60</v>
      </c>
      <c r="X123" s="8">
        <f t="shared" si="38"/>
        <v>60</v>
      </c>
      <c r="Y123" s="8">
        <f t="shared" si="38"/>
        <v>65</v>
      </c>
      <c r="Z123" s="8">
        <f t="shared" si="38"/>
        <v>65</v>
      </c>
      <c r="AA123" s="8">
        <f t="shared" si="38"/>
        <v>70</v>
      </c>
      <c r="AB123" s="8">
        <f t="shared" si="38"/>
        <v>70</v>
      </c>
      <c r="AC123" s="8">
        <f t="shared" si="38"/>
        <v>70</v>
      </c>
      <c r="AD123" s="8">
        <f t="shared" si="38"/>
        <v>75</v>
      </c>
      <c r="AE123" s="8">
        <f t="shared" si="38"/>
        <v>75</v>
      </c>
      <c r="AF123" s="8">
        <f t="shared" si="38"/>
        <v>80</v>
      </c>
      <c r="AG123" s="8">
        <f t="shared" si="38"/>
        <v>80</v>
      </c>
      <c r="AH123" s="8">
        <f t="shared" si="38"/>
        <v>80</v>
      </c>
      <c r="AI123" s="8">
        <f t="shared" si="38"/>
        <v>85</v>
      </c>
      <c r="AJ123" s="8">
        <f t="shared" si="38"/>
        <v>85</v>
      </c>
      <c r="AK123" s="8">
        <f t="shared" si="38"/>
        <v>90</v>
      </c>
      <c r="AL123" s="8">
        <f t="shared" si="38"/>
        <v>90</v>
      </c>
      <c r="AM123" s="8">
        <f t="shared" si="38"/>
        <v>90</v>
      </c>
      <c r="AN123" s="8">
        <f t="shared" si="38"/>
        <v>95</v>
      </c>
      <c r="AO123" s="8">
        <f t="shared" si="38"/>
        <v>95</v>
      </c>
      <c r="AP123" s="8">
        <f t="shared" si="38"/>
        <v>100</v>
      </c>
      <c r="AQ123" s="8">
        <f t="shared" si="38"/>
        <v>100</v>
      </c>
      <c r="AR123" s="8">
        <f t="shared" si="38"/>
        <v>100</v>
      </c>
      <c r="AS123" s="8">
        <f t="shared" si="38"/>
        <v>100</v>
      </c>
      <c r="AT123" s="8">
        <f t="shared" si="38"/>
        <v>100</v>
      </c>
      <c r="AU123" s="8">
        <f t="shared" si="38"/>
        <v>100</v>
      </c>
      <c r="AV123" s="8">
        <f t="shared" si="38"/>
        <v>100</v>
      </c>
      <c r="AW123" s="8">
        <f t="shared" si="38"/>
        <v>100</v>
      </c>
      <c r="AX123" s="8">
        <f t="shared" si="38"/>
        <v>100</v>
      </c>
      <c r="AY123" s="8">
        <f t="shared" si="38"/>
        <v>100</v>
      </c>
      <c r="AZ123" s="8"/>
    </row>
    <row r="124" spans="1:52">
      <c r="A124" s="8" t="s">
        <v>57</v>
      </c>
      <c r="B124" s="8">
        <f t="shared" si="38"/>
        <v>0</v>
      </c>
      <c r="C124" s="8">
        <f t="shared" si="38"/>
        <v>0</v>
      </c>
      <c r="D124" s="8">
        <f t="shared" si="38"/>
        <v>0</v>
      </c>
      <c r="E124" s="8">
        <f t="shared" si="38"/>
        <v>5.0000000000000044</v>
      </c>
      <c r="F124" s="8">
        <f t="shared" si="38"/>
        <v>9.9999999999999982</v>
      </c>
      <c r="G124" s="8">
        <f t="shared" si="38"/>
        <v>15.000000000000002</v>
      </c>
      <c r="H124" s="8">
        <f t="shared" si="38"/>
        <v>15.000000000000002</v>
      </c>
      <c r="I124" s="8">
        <f t="shared" si="38"/>
        <v>19.999999999999996</v>
      </c>
      <c r="J124" s="26">
        <f t="shared" si="38"/>
        <v>30.000000000000004</v>
      </c>
      <c r="K124" s="8">
        <f t="shared" si="38"/>
        <v>44.999999999999993</v>
      </c>
      <c r="L124" s="28">
        <f t="shared" si="38"/>
        <v>50</v>
      </c>
      <c r="M124" s="8">
        <f t="shared" si="38"/>
        <v>55.000000000000007</v>
      </c>
      <c r="N124" s="8">
        <f t="shared" si="38"/>
        <v>60</v>
      </c>
      <c r="O124" s="8">
        <f t="shared" si="38"/>
        <v>60</v>
      </c>
      <c r="P124" s="8">
        <f t="shared" si="38"/>
        <v>65</v>
      </c>
      <c r="Q124" s="8">
        <f t="shared" si="38"/>
        <v>65</v>
      </c>
      <c r="R124" s="8">
        <f t="shared" si="38"/>
        <v>70</v>
      </c>
      <c r="S124" s="8">
        <f t="shared" si="38"/>
        <v>70</v>
      </c>
      <c r="T124" s="8">
        <f t="shared" si="38"/>
        <v>75</v>
      </c>
      <c r="U124" s="8">
        <f t="shared" si="38"/>
        <v>75</v>
      </c>
      <c r="V124" s="8">
        <f t="shared" si="38"/>
        <v>80</v>
      </c>
      <c r="W124" s="8">
        <f t="shared" si="38"/>
        <v>80</v>
      </c>
      <c r="X124" s="8">
        <f t="shared" si="38"/>
        <v>85</v>
      </c>
      <c r="Y124" s="8">
        <f t="shared" si="38"/>
        <v>85</v>
      </c>
      <c r="Z124" s="8">
        <f t="shared" si="38"/>
        <v>90</v>
      </c>
      <c r="AA124" s="8">
        <f t="shared" si="38"/>
        <v>90</v>
      </c>
      <c r="AB124" s="8">
        <f t="shared" si="38"/>
        <v>95</v>
      </c>
      <c r="AC124" s="8">
        <f t="shared" si="38"/>
        <v>95</v>
      </c>
      <c r="AD124" s="8">
        <f t="shared" si="38"/>
        <v>100</v>
      </c>
      <c r="AE124" s="8">
        <f t="shared" si="38"/>
        <v>100</v>
      </c>
      <c r="AF124" s="8">
        <f t="shared" si="38"/>
        <v>100</v>
      </c>
      <c r="AG124" s="8">
        <f t="shared" si="38"/>
        <v>100</v>
      </c>
      <c r="AH124" s="8">
        <f t="shared" si="38"/>
        <v>100</v>
      </c>
      <c r="AI124" s="8">
        <f t="shared" si="38"/>
        <v>100</v>
      </c>
      <c r="AJ124" s="8">
        <f t="shared" si="38"/>
        <v>100</v>
      </c>
      <c r="AK124" s="8">
        <f t="shared" si="38"/>
        <v>100</v>
      </c>
      <c r="AL124" s="8">
        <f t="shared" si="38"/>
        <v>100</v>
      </c>
      <c r="AM124" s="8">
        <f t="shared" si="38"/>
        <v>100</v>
      </c>
      <c r="AN124" s="8">
        <f t="shared" si="38"/>
        <v>100</v>
      </c>
      <c r="AO124" s="8">
        <f t="shared" si="38"/>
        <v>100</v>
      </c>
      <c r="AP124" s="8">
        <f t="shared" si="38"/>
        <v>100</v>
      </c>
      <c r="AQ124" s="8">
        <f t="shared" si="38"/>
        <v>100</v>
      </c>
      <c r="AR124" s="8">
        <f t="shared" si="38"/>
        <v>100</v>
      </c>
      <c r="AS124" s="8">
        <f t="shared" si="38"/>
        <v>100</v>
      </c>
      <c r="AT124" s="8">
        <f t="shared" si="38"/>
        <v>100</v>
      </c>
      <c r="AU124" s="8">
        <f t="shared" si="38"/>
        <v>100</v>
      </c>
      <c r="AV124" s="8">
        <f t="shared" si="38"/>
        <v>100</v>
      </c>
      <c r="AW124" s="8">
        <f t="shared" si="38"/>
        <v>100</v>
      </c>
      <c r="AX124" s="8">
        <f t="shared" si="38"/>
        <v>100</v>
      </c>
      <c r="AY124" s="8">
        <f t="shared" si="38"/>
        <v>100</v>
      </c>
      <c r="AZ124" s="8"/>
    </row>
    <row r="125" spans="1:52">
      <c r="A125" s="8" t="s">
        <v>58</v>
      </c>
      <c r="B125" s="8">
        <f t="shared" si="38"/>
        <v>0</v>
      </c>
      <c r="C125" s="8">
        <f t="shared" si="38"/>
        <v>0</v>
      </c>
      <c r="D125" s="8">
        <f t="shared" si="38"/>
        <v>0</v>
      </c>
      <c r="E125" s="8">
        <f t="shared" si="38"/>
        <v>5.0000000000000044</v>
      </c>
      <c r="F125" s="8">
        <f t="shared" si="38"/>
        <v>9.9999999999999982</v>
      </c>
      <c r="G125" s="8">
        <f t="shared" si="38"/>
        <v>15.000000000000002</v>
      </c>
      <c r="H125" s="8">
        <f t="shared" si="38"/>
        <v>15.000000000000002</v>
      </c>
      <c r="I125" s="8">
        <f t="shared" si="38"/>
        <v>19.999999999999996</v>
      </c>
      <c r="J125" s="26">
        <f t="shared" si="38"/>
        <v>30.000000000000004</v>
      </c>
      <c r="K125" s="8">
        <f t="shared" si="38"/>
        <v>44.999999999999993</v>
      </c>
      <c r="L125" s="28">
        <f t="shared" si="38"/>
        <v>50</v>
      </c>
      <c r="M125" s="8">
        <f t="shared" si="38"/>
        <v>55.000000000000007</v>
      </c>
      <c r="N125" s="8">
        <f t="shared" si="38"/>
        <v>60</v>
      </c>
      <c r="O125" s="8">
        <f t="shared" si="38"/>
        <v>60</v>
      </c>
      <c r="P125" s="8">
        <f t="shared" si="38"/>
        <v>65</v>
      </c>
      <c r="Q125" s="8">
        <f t="shared" si="38"/>
        <v>65</v>
      </c>
      <c r="R125" s="8">
        <f t="shared" si="38"/>
        <v>70</v>
      </c>
      <c r="S125" s="8">
        <f t="shared" si="38"/>
        <v>70</v>
      </c>
      <c r="T125" s="8">
        <f t="shared" si="38"/>
        <v>75</v>
      </c>
      <c r="U125" s="8">
        <f t="shared" si="38"/>
        <v>75</v>
      </c>
      <c r="V125" s="8">
        <f t="shared" si="38"/>
        <v>80</v>
      </c>
      <c r="W125" s="8">
        <f t="shared" si="38"/>
        <v>80</v>
      </c>
      <c r="X125" s="8">
        <f t="shared" si="38"/>
        <v>85</v>
      </c>
      <c r="Y125" s="8">
        <f t="shared" si="38"/>
        <v>85</v>
      </c>
      <c r="Z125" s="8">
        <f t="shared" si="38"/>
        <v>90</v>
      </c>
      <c r="AA125" s="8">
        <f t="shared" si="38"/>
        <v>90</v>
      </c>
      <c r="AB125" s="8">
        <f t="shared" si="38"/>
        <v>95</v>
      </c>
      <c r="AC125" s="8">
        <f t="shared" si="38"/>
        <v>95</v>
      </c>
      <c r="AD125" s="8">
        <f t="shared" si="38"/>
        <v>100</v>
      </c>
      <c r="AE125" s="8">
        <f t="shared" si="38"/>
        <v>100</v>
      </c>
      <c r="AF125" s="8">
        <f t="shared" si="38"/>
        <v>100</v>
      </c>
      <c r="AG125" s="8">
        <f t="shared" si="38"/>
        <v>100</v>
      </c>
      <c r="AH125" s="8">
        <f t="shared" si="38"/>
        <v>100</v>
      </c>
      <c r="AI125" s="8">
        <f t="shared" si="38"/>
        <v>100</v>
      </c>
      <c r="AJ125" s="8">
        <f t="shared" si="38"/>
        <v>100</v>
      </c>
      <c r="AK125" s="8">
        <f t="shared" si="38"/>
        <v>100</v>
      </c>
      <c r="AL125" s="8">
        <f t="shared" si="38"/>
        <v>100</v>
      </c>
      <c r="AM125" s="8">
        <f t="shared" si="38"/>
        <v>100</v>
      </c>
      <c r="AN125" s="8">
        <f t="shared" si="38"/>
        <v>100</v>
      </c>
      <c r="AO125" s="8">
        <f t="shared" si="38"/>
        <v>100</v>
      </c>
      <c r="AP125" s="8">
        <f t="shared" si="38"/>
        <v>100</v>
      </c>
      <c r="AQ125" s="8">
        <f t="shared" si="38"/>
        <v>100</v>
      </c>
      <c r="AR125" s="8">
        <f t="shared" si="38"/>
        <v>100</v>
      </c>
      <c r="AS125" s="8">
        <f t="shared" si="38"/>
        <v>100</v>
      </c>
      <c r="AT125" s="8">
        <f t="shared" si="38"/>
        <v>100</v>
      </c>
      <c r="AU125" s="8">
        <f t="shared" si="38"/>
        <v>100</v>
      </c>
      <c r="AV125" s="8">
        <f t="shared" si="38"/>
        <v>100</v>
      </c>
      <c r="AW125" s="8">
        <f t="shared" si="38"/>
        <v>100</v>
      </c>
      <c r="AX125" s="8">
        <f t="shared" si="38"/>
        <v>100</v>
      </c>
      <c r="AY125" s="8">
        <f t="shared" si="38"/>
        <v>100</v>
      </c>
      <c r="AZ125" s="8"/>
    </row>
    <row r="126" spans="1:52">
      <c r="A126" s="8" t="s">
        <v>59</v>
      </c>
      <c r="B126" s="8">
        <f t="shared" si="38"/>
        <v>0</v>
      </c>
      <c r="C126" s="8">
        <f t="shared" si="38"/>
        <v>0</v>
      </c>
      <c r="D126" s="8">
        <f t="shared" si="38"/>
        <v>0</v>
      </c>
      <c r="E126" s="8">
        <f t="shared" si="38"/>
        <v>5.0000000000000044</v>
      </c>
      <c r="F126" s="8">
        <f t="shared" si="38"/>
        <v>9.9999999999999982</v>
      </c>
      <c r="G126" s="8">
        <f t="shared" si="38"/>
        <v>15.000000000000002</v>
      </c>
      <c r="H126" s="8">
        <f t="shared" si="38"/>
        <v>15.000000000000002</v>
      </c>
      <c r="I126" s="8">
        <f t="shared" si="38"/>
        <v>19.999999999999996</v>
      </c>
      <c r="J126" s="26">
        <f t="shared" si="38"/>
        <v>30.000000000000004</v>
      </c>
      <c r="K126" s="8">
        <f t="shared" si="38"/>
        <v>44.999999999999993</v>
      </c>
      <c r="L126" s="28">
        <f t="shared" si="38"/>
        <v>50</v>
      </c>
      <c r="M126" s="8">
        <f t="shared" si="38"/>
        <v>55.000000000000007</v>
      </c>
      <c r="N126" s="8">
        <f t="shared" si="38"/>
        <v>60</v>
      </c>
      <c r="O126" s="8">
        <f t="shared" si="38"/>
        <v>60</v>
      </c>
      <c r="P126" s="8">
        <f t="shared" si="38"/>
        <v>65</v>
      </c>
      <c r="Q126" s="8">
        <f t="shared" si="38"/>
        <v>65</v>
      </c>
      <c r="R126" s="8">
        <f t="shared" si="38"/>
        <v>70</v>
      </c>
      <c r="S126" s="8">
        <f t="shared" si="38"/>
        <v>70</v>
      </c>
      <c r="T126" s="8">
        <f t="shared" si="38"/>
        <v>75</v>
      </c>
      <c r="U126" s="8">
        <f t="shared" si="38"/>
        <v>75</v>
      </c>
      <c r="V126" s="8">
        <f t="shared" si="38"/>
        <v>80</v>
      </c>
      <c r="W126" s="8">
        <f t="shared" si="38"/>
        <v>80</v>
      </c>
      <c r="X126" s="8">
        <f t="shared" si="38"/>
        <v>85</v>
      </c>
      <c r="Y126" s="8">
        <f t="shared" si="38"/>
        <v>85</v>
      </c>
      <c r="Z126" s="8">
        <f t="shared" si="38"/>
        <v>90</v>
      </c>
      <c r="AA126" s="8">
        <f t="shared" si="38"/>
        <v>90</v>
      </c>
      <c r="AB126" s="8">
        <f t="shared" si="38"/>
        <v>95</v>
      </c>
      <c r="AC126" s="8">
        <f t="shared" si="38"/>
        <v>95</v>
      </c>
      <c r="AD126" s="8">
        <f t="shared" si="38"/>
        <v>100</v>
      </c>
      <c r="AE126" s="8">
        <f t="shared" si="38"/>
        <v>100</v>
      </c>
      <c r="AF126" s="8">
        <f t="shared" si="38"/>
        <v>100</v>
      </c>
      <c r="AG126" s="8">
        <f t="shared" si="38"/>
        <v>100</v>
      </c>
      <c r="AH126" s="8">
        <f t="shared" si="38"/>
        <v>100</v>
      </c>
      <c r="AI126" s="8">
        <f t="shared" si="38"/>
        <v>100</v>
      </c>
      <c r="AJ126" s="8">
        <f t="shared" si="38"/>
        <v>100</v>
      </c>
      <c r="AK126" s="8">
        <f t="shared" si="38"/>
        <v>100</v>
      </c>
      <c r="AL126" s="8">
        <f t="shared" si="38"/>
        <v>100</v>
      </c>
      <c r="AM126" s="8">
        <f t="shared" si="38"/>
        <v>100</v>
      </c>
      <c r="AN126" s="8">
        <f t="shared" si="38"/>
        <v>100</v>
      </c>
      <c r="AO126" s="8">
        <f t="shared" si="38"/>
        <v>100</v>
      </c>
      <c r="AP126" s="8">
        <f t="shared" si="38"/>
        <v>100</v>
      </c>
      <c r="AQ126" s="8">
        <f t="shared" si="38"/>
        <v>100</v>
      </c>
      <c r="AR126" s="8">
        <f t="shared" si="38"/>
        <v>100</v>
      </c>
      <c r="AS126" s="8">
        <f t="shared" si="38"/>
        <v>100</v>
      </c>
      <c r="AT126" s="8">
        <f t="shared" si="38"/>
        <v>100</v>
      </c>
      <c r="AU126" s="8">
        <f t="shared" si="38"/>
        <v>100</v>
      </c>
      <c r="AV126" s="8">
        <f t="shared" si="38"/>
        <v>100</v>
      </c>
      <c r="AW126" s="8">
        <f t="shared" si="38"/>
        <v>100</v>
      </c>
      <c r="AX126" s="8">
        <f t="shared" si="38"/>
        <v>100</v>
      </c>
      <c r="AY126" s="8">
        <f t="shared" si="38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39" xml:space="preserve"> IF((1 - (B268 - 1)/20)*100 &lt;= 100, IF((1 - (B268 - 1)/20)*100 &gt;= 0, (1 - (B268 - 1)/20)*100, 0), 100)</f>
        <v>0</v>
      </c>
      <c r="C128" s="8">
        <f t="shared" si="39"/>
        <v>0</v>
      </c>
      <c r="D128" s="8">
        <f t="shared" si="39"/>
        <v>0</v>
      </c>
      <c r="E128" s="8">
        <f t="shared" si="39"/>
        <v>0</v>
      </c>
      <c r="F128" s="8">
        <f t="shared" si="39"/>
        <v>0</v>
      </c>
      <c r="G128" s="8">
        <f t="shared" si="39"/>
        <v>0</v>
      </c>
      <c r="H128" s="8">
        <f t="shared" si="39"/>
        <v>0</v>
      </c>
      <c r="I128" s="8">
        <f t="shared" si="39"/>
        <v>0</v>
      </c>
      <c r="J128" s="26">
        <f t="shared" si="39"/>
        <v>0</v>
      </c>
      <c r="K128" s="8">
        <f t="shared" si="39"/>
        <v>0</v>
      </c>
      <c r="L128" s="28">
        <f t="shared" si="39"/>
        <v>0</v>
      </c>
      <c r="M128" s="8">
        <f t="shared" si="39"/>
        <v>0</v>
      </c>
      <c r="N128" s="8">
        <f t="shared" si="39"/>
        <v>0</v>
      </c>
      <c r="O128" s="8">
        <f t="shared" si="39"/>
        <v>0</v>
      </c>
      <c r="P128" s="8">
        <f t="shared" si="39"/>
        <v>0</v>
      </c>
      <c r="Q128" s="8">
        <f t="shared" si="39"/>
        <v>0</v>
      </c>
      <c r="R128" s="8">
        <f t="shared" si="39"/>
        <v>0</v>
      </c>
      <c r="S128" s="8">
        <f t="shared" si="39"/>
        <v>0</v>
      </c>
      <c r="T128" s="8">
        <f t="shared" si="39"/>
        <v>5.0000000000000044</v>
      </c>
      <c r="U128" s="8">
        <f t="shared" si="39"/>
        <v>5.0000000000000044</v>
      </c>
      <c r="V128" s="8">
        <f t="shared" si="39"/>
        <v>9.9999999999999982</v>
      </c>
      <c r="W128" s="8">
        <f t="shared" si="39"/>
        <v>9.9999999999999982</v>
      </c>
      <c r="X128" s="8">
        <f t="shared" si="39"/>
        <v>9.9999999999999982</v>
      </c>
      <c r="Y128" s="8">
        <f t="shared" si="39"/>
        <v>15.000000000000002</v>
      </c>
      <c r="Z128" s="8">
        <f t="shared" si="39"/>
        <v>15.000000000000002</v>
      </c>
      <c r="AA128" s="8">
        <f t="shared" si="39"/>
        <v>19.999999999999996</v>
      </c>
      <c r="AB128" s="8">
        <f t="shared" si="39"/>
        <v>19.999999999999996</v>
      </c>
      <c r="AC128" s="8">
        <f t="shared" si="39"/>
        <v>19.999999999999996</v>
      </c>
      <c r="AD128" s="8">
        <f t="shared" si="39"/>
        <v>25</v>
      </c>
      <c r="AE128" s="8">
        <f t="shared" si="39"/>
        <v>25</v>
      </c>
      <c r="AF128" s="8">
        <f t="shared" si="39"/>
        <v>30.000000000000004</v>
      </c>
      <c r="AG128" s="8">
        <f t="shared" si="39"/>
        <v>30.000000000000004</v>
      </c>
      <c r="AH128" s="8">
        <f t="shared" si="39"/>
        <v>30.000000000000004</v>
      </c>
      <c r="AI128" s="8">
        <f t="shared" si="39"/>
        <v>35</v>
      </c>
      <c r="AJ128" s="8">
        <f t="shared" si="39"/>
        <v>35</v>
      </c>
      <c r="AK128" s="8">
        <f t="shared" si="39"/>
        <v>40</v>
      </c>
      <c r="AL128" s="8">
        <f t="shared" si="39"/>
        <v>40</v>
      </c>
      <c r="AM128" s="8">
        <f t="shared" si="39"/>
        <v>40</v>
      </c>
      <c r="AN128" s="8">
        <f t="shared" si="39"/>
        <v>44.999999999999993</v>
      </c>
      <c r="AO128" s="8">
        <f t="shared" si="39"/>
        <v>44.999999999999993</v>
      </c>
      <c r="AP128" s="8">
        <f t="shared" si="39"/>
        <v>50</v>
      </c>
      <c r="AQ128" s="8">
        <f t="shared" si="39"/>
        <v>50</v>
      </c>
      <c r="AR128" s="8">
        <f t="shared" si="39"/>
        <v>50</v>
      </c>
      <c r="AS128" s="8">
        <f t="shared" si="39"/>
        <v>55.000000000000007</v>
      </c>
      <c r="AT128" s="8">
        <f t="shared" si="39"/>
        <v>55.000000000000007</v>
      </c>
      <c r="AU128" s="8">
        <f t="shared" si="39"/>
        <v>60</v>
      </c>
      <c r="AV128" s="8">
        <f t="shared" si="39"/>
        <v>60</v>
      </c>
      <c r="AW128" s="8">
        <f t="shared" si="39"/>
        <v>60</v>
      </c>
      <c r="AX128" s="8">
        <f t="shared" si="39"/>
        <v>65</v>
      </c>
      <c r="AY128" s="8">
        <f t="shared" si="39"/>
        <v>65</v>
      </c>
      <c r="AZ128" s="8"/>
    </row>
    <row r="129" spans="1:52">
      <c r="A129" s="8" t="s">
        <v>57</v>
      </c>
      <c r="B129" s="8">
        <f t="shared" si="39"/>
        <v>0</v>
      </c>
      <c r="C129" s="8">
        <f t="shared" si="39"/>
        <v>0</v>
      </c>
      <c r="D129" s="8">
        <f t="shared" si="39"/>
        <v>0</v>
      </c>
      <c r="E129" s="8">
        <f t="shared" si="39"/>
        <v>0</v>
      </c>
      <c r="F129" s="8">
        <f t="shared" si="39"/>
        <v>0</v>
      </c>
      <c r="G129" s="8">
        <f t="shared" si="39"/>
        <v>0</v>
      </c>
      <c r="H129" s="8">
        <f t="shared" si="39"/>
        <v>0</v>
      </c>
      <c r="I129" s="8">
        <f t="shared" si="39"/>
        <v>0</v>
      </c>
      <c r="J129" s="26">
        <f t="shared" si="39"/>
        <v>0</v>
      </c>
      <c r="K129" s="8">
        <f t="shared" si="39"/>
        <v>0</v>
      </c>
      <c r="L129" s="28">
        <f t="shared" si="39"/>
        <v>0</v>
      </c>
      <c r="M129" s="8">
        <f t="shared" si="39"/>
        <v>5.0000000000000044</v>
      </c>
      <c r="N129" s="8">
        <f t="shared" si="39"/>
        <v>9.9999999999999982</v>
      </c>
      <c r="O129" s="8">
        <f t="shared" si="39"/>
        <v>9.9999999999999982</v>
      </c>
      <c r="P129" s="8">
        <f t="shared" si="39"/>
        <v>15.000000000000002</v>
      </c>
      <c r="Q129" s="8">
        <f t="shared" si="39"/>
        <v>15.000000000000002</v>
      </c>
      <c r="R129" s="8">
        <f t="shared" si="39"/>
        <v>19.999999999999996</v>
      </c>
      <c r="S129" s="8">
        <f t="shared" si="39"/>
        <v>19.999999999999996</v>
      </c>
      <c r="T129" s="8">
        <f t="shared" si="39"/>
        <v>25</v>
      </c>
      <c r="U129" s="8">
        <f t="shared" si="39"/>
        <v>25</v>
      </c>
      <c r="V129" s="8">
        <f t="shared" si="39"/>
        <v>30.000000000000004</v>
      </c>
      <c r="W129" s="8">
        <f t="shared" si="39"/>
        <v>30.000000000000004</v>
      </c>
      <c r="X129" s="8">
        <f t="shared" si="39"/>
        <v>35</v>
      </c>
      <c r="Y129" s="8">
        <f t="shared" si="39"/>
        <v>35</v>
      </c>
      <c r="Z129" s="8">
        <f t="shared" si="39"/>
        <v>40</v>
      </c>
      <c r="AA129" s="8">
        <f t="shared" si="39"/>
        <v>40</v>
      </c>
      <c r="AB129" s="8">
        <f t="shared" si="39"/>
        <v>44.999999999999993</v>
      </c>
      <c r="AC129" s="8">
        <f t="shared" si="39"/>
        <v>44.999999999999993</v>
      </c>
      <c r="AD129" s="8">
        <f t="shared" si="39"/>
        <v>50</v>
      </c>
      <c r="AE129" s="8">
        <f t="shared" si="39"/>
        <v>50</v>
      </c>
      <c r="AF129" s="8">
        <f t="shared" si="39"/>
        <v>55.000000000000007</v>
      </c>
      <c r="AG129" s="8">
        <f t="shared" si="39"/>
        <v>55.000000000000007</v>
      </c>
      <c r="AH129" s="8">
        <f t="shared" si="39"/>
        <v>60</v>
      </c>
      <c r="AI129" s="8">
        <f t="shared" si="39"/>
        <v>60</v>
      </c>
      <c r="AJ129" s="8">
        <f t="shared" si="39"/>
        <v>65</v>
      </c>
      <c r="AK129" s="8">
        <f t="shared" si="39"/>
        <v>65</v>
      </c>
      <c r="AL129" s="8">
        <f t="shared" si="39"/>
        <v>70</v>
      </c>
      <c r="AM129" s="8">
        <f t="shared" si="39"/>
        <v>70</v>
      </c>
      <c r="AN129" s="8">
        <f t="shared" si="39"/>
        <v>75</v>
      </c>
      <c r="AO129" s="8">
        <f t="shared" si="39"/>
        <v>75</v>
      </c>
      <c r="AP129" s="8">
        <f t="shared" si="39"/>
        <v>80</v>
      </c>
      <c r="AQ129" s="8">
        <f t="shared" si="39"/>
        <v>80</v>
      </c>
      <c r="AR129" s="8">
        <f t="shared" si="39"/>
        <v>85</v>
      </c>
      <c r="AS129" s="8">
        <f t="shared" si="39"/>
        <v>85</v>
      </c>
      <c r="AT129" s="8">
        <f t="shared" si="39"/>
        <v>90</v>
      </c>
      <c r="AU129" s="8">
        <f t="shared" si="39"/>
        <v>90</v>
      </c>
      <c r="AV129" s="8">
        <f t="shared" si="39"/>
        <v>95</v>
      </c>
      <c r="AW129" s="8">
        <f t="shared" si="39"/>
        <v>95</v>
      </c>
      <c r="AX129" s="8">
        <f t="shared" si="39"/>
        <v>100</v>
      </c>
      <c r="AY129" s="8">
        <f t="shared" si="39"/>
        <v>100</v>
      </c>
      <c r="AZ129" s="8"/>
    </row>
    <row r="130" spans="1:52">
      <c r="A130" s="8" t="s">
        <v>58</v>
      </c>
      <c r="B130" s="8">
        <f t="shared" si="39"/>
        <v>0</v>
      </c>
      <c r="C130" s="8">
        <f t="shared" si="39"/>
        <v>0</v>
      </c>
      <c r="D130" s="8">
        <f t="shared" si="39"/>
        <v>0</v>
      </c>
      <c r="E130" s="8">
        <f t="shared" si="39"/>
        <v>0</v>
      </c>
      <c r="F130" s="8">
        <f t="shared" si="39"/>
        <v>0</v>
      </c>
      <c r="G130" s="8">
        <f t="shared" si="39"/>
        <v>0</v>
      </c>
      <c r="H130" s="8">
        <f t="shared" si="39"/>
        <v>0</v>
      </c>
      <c r="I130" s="8">
        <f t="shared" si="39"/>
        <v>0</v>
      </c>
      <c r="J130" s="26">
        <f t="shared" si="39"/>
        <v>0</v>
      </c>
      <c r="K130" s="8">
        <f t="shared" si="39"/>
        <v>0</v>
      </c>
      <c r="L130" s="28">
        <f t="shared" si="39"/>
        <v>0</v>
      </c>
      <c r="M130" s="8">
        <f t="shared" si="39"/>
        <v>5.0000000000000044</v>
      </c>
      <c r="N130" s="8">
        <f t="shared" si="39"/>
        <v>9.9999999999999982</v>
      </c>
      <c r="O130" s="8">
        <f t="shared" si="39"/>
        <v>9.9999999999999982</v>
      </c>
      <c r="P130" s="8">
        <f t="shared" si="39"/>
        <v>15.000000000000002</v>
      </c>
      <c r="Q130" s="8">
        <f t="shared" si="39"/>
        <v>15.000000000000002</v>
      </c>
      <c r="R130" s="8">
        <f t="shared" si="39"/>
        <v>19.999999999999996</v>
      </c>
      <c r="S130" s="8">
        <f t="shared" si="39"/>
        <v>19.999999999999996</v>
      </c>
      <c r="T130" s="8">
        <f t="shared" si="39"/>
        <v>25</v>
      </c>
      <c r="U130" s="8">
        <f t="shared" si="39"/>
        <v>25</v>
      </c>
      <c r="V130" s="8">
        <f t="shared" si="39"/>
        <v>30.000000000000004</v>
      </c>
      <c r="W130" s="8">
        <f t="shared" si="39"/>
        <v>30.000000000000004</v>
      </c>
      <c r="X130" s="8">
        <f t="shared" si="39"/>
        <v>35</v>
      </c>
      <c r="Y130" s="8">
        <f t="shared" si="39"/>
        <v>35</v>
      </c>
      <c r="Z130" s="8">
        <f t="shared" si="39"/>
        <v>40</v>
      </c>
      <c r="AA130" s="8">
        <f t="shared" si="39"/>
        <v>40</v>
      </c>
      <c r="AB130" s="8">
        <f t="shared" si="39"/>
        <v>44.999999999999993</v>
      </c>
      <c r="AC130" s="8">
        <f t="shared" si="39"/>
        <v>44.999999999999993</v>
      </c>
      <c r="AD130" s="8">
        <f t="shared" si="39"/>
        <v>50</v>
      </c>
      <c r="AE130" s="8">
        <f t="shared" si="39"/>
        <v>50</v>
      </c>
      <c r="AF130" s="8">
        <f t="shared" si="39"/>
        <v>55.000000000000007</v>
      </c>
      <c r="AG130" s="8">
        <f t="shared" si="39"/>
        <v>55.000000000000007</v>
      </c>
      <c r="AH130" s="8">
        <f t="shared" si="39"/>
        <v>60</v>
      </c>
      <c r="AI130" s="8">
        <f t="shared" si="39"/>
        <v>60</v>
      </c>
      <c r="AJ130" s="8">
        <f t="shared" si="39"/>
        <v>65</v>
      </c>
      <c r="AK130" s="8">
        <f t="shared" si="39"/>
        <v>65</v>
      </c>
      <c r="AL130" s="8">
        <f t="shared" si="39"/>
        <v>70</v>
      </c>
      <c r="AM130" s="8">
        <f t="shared" si="39"/>
        <v>70</v>
      </c>
      <c r="AN130" s="8">
        <f t="shared" si="39"/>
        <v>75</v>
      </c>
      <c r="AO130" s="8">
        <f t="shared" si="39"/>
        <v>75</v>
      </c>
      <c r="AP130" s="8">
        <f t="shared" si="39"/>
        <v>80</v>
      </c>
      <c r="AQ130" s="8">
        <f t="shared" si="39"/>
        <v>80</v>
      </c>
      <c r="AR130" s="8">
        <f t="shared" si="39"/>
        <v>85</v>
      </c>
      <c r="AS130" s="8">
        <f t="shared" si="39"/>
        <v>85</v>
      </c>
      <c r="AT130" s="8">
        <f t="shared" si="39"/>
        <v>90</v>
      </c>
      <c r="AU130" s="8">
        <f t="shared" si="39"/>
        <v>90</v>
      </c>
      <c r="AV130" s="8">
        <f t="shared" si="39"/>
        <v>95</v>
      </c>
      <c r="AW130" s="8">
        <f t="shared" si="39"/>
        <v>95</v>
      </c>
      <c r="AX130" s="8">
        <f t="shared" si="39"/>
        <v>100</v>
      </c>
      <c r="AY130" s="8">
        <f t="shared" si="39"/>
        <v>100</v>
      </c>
      <c r="AZ130" s="8"/>
    </row>
    <row r="131" spans="1:52">
      <c r="A131" s="8" t="s">
        <v>59</v>
      </c>
      <c r="B131" s="8">
        <f t="shared" si="39"/>
        <v>0</v>
      </c>
      <c r="C131" s="8">
        <f t="shared" si="39"/>
        <v>0</v>
      </c>
      <c r="D131" s="8">
        <f t="shared" si="39"/>
        <v>0</v>
      </c>
      <c r="E131" s="8">
        <f t="shared" si="39"/>
        <v>0</v>
      </c>
      <c r="F131" s="8">
        <f t="shared" si="39"/>
        <v>0</v>
      </c>
      <c r="G131" s="8">
        <f t="shared" si="39"/>
        <v>0</v>
      </c>
      <c r="H131" s="8">
        <f t="shared" si="39"/>
        <v>0</v>
      </c>
      <c r="I131" s="8">
        <f t="shared" si="39"/>
        <v>0</v>
      </c>
      <c r="J131" s="26">
        <f t="shared" si="39"/>
        <v>0</v>
      </c>
      <c r="K131" s="8">
        <f t="shared" si="39"/>
        <v>0</v>
      </c>
      <c r="L131" s="28">
        <f t="shared" si="39"/>
        <v>0</v>
      </c>
      <c r="M131" s="8">
        <f t="shared" si="39"/>
        <v>5.0000000000000044</v>
      </c>
      <c r="N131" s="8">
        <f t="shared" si="39"/>
        <v>9.9999999999999982</v>
      </c>
      <c r="O131" s="8">
        <f t="shared" si="39"/>
        <v>9.9999999999999982</v>
      </c>
      <c r="P131" s="8">
        <f t="shared" si="39"/>
        <v>15.000000000000002</v>
      </c>
      <c r="Q131" s="8">
        <f t="shared" si="39"/>
        <v>15.000000000000002</v>
      </c>
      <c r="R131" s="8">
        <f t="shared" si="39"/>
        <v>19.999999999999996</v>
      </c>
      <c r="S131" s="8">
        <f t="shared" si="39"/>
        <v>19.999999999999996</v>
      </c>
      <c r="T131" s="8">
        <f t="shared" si="39"/>
        <v>25</v>
      </c>
      <c r="U131" s="8">
        <f t="shared" si="39"/>
        <v>25</v>
      </c>
      <c r="V131" s="8">
        <f t="shared" si="39"/>
        <v>30.000000000000004</v>
      </c>
      <c r="W131" s="8">
        <f t="shared" si="39"/>
        <v>30.000000000000004</v>
      </c>
      <c r="X131" s="8">
        <f t="shared" si="39"/>
        <v>35</v>
      </c>
      <c r="Y131" s="8">
        <f t="shared" si="39"/>
        <v>35</v>
      </c>
      <c r="Z131" s="8">
        <f t="shared" si="39"/>
        <v>40</v>
      </c>
      <c r="AA131" s="8">
        <f t="shared" si="39"/>
        <v>40</v>
      </c>
      <c r="AB131" s="8">
        <f t="shared" si="39"/>
        <v>44.999999999999993</v>
      </c>
      <c r="AC131" s="8">
        <f t="shared" si="39"/>
        <v>44.999999999999993</v>
      </c>
      <c r="AD131" s="8">
        <f t="shared" si="39"/>
        <v>50</v>
      </c>
      <c r="AE131" s="8">
        <f t="shared" si="39"/>
        <v>50</v>
      </c>
      <c r="AF131" s="8">
        <f t="shared" si="39"/>
        <v>55.000000000000007</v>
      </c>
      <c r="AG131" s="8">
        <f t="shared" si="39"/>
        <v>55.000000000000007</v>
      </c>
      <c r="AH131" s="8">
        <f t="shared" si="39"/>
        <v>60</v>
      </c>
      <c r="AI131" s="8">
        <f t="shared" si="39"/>
        <v>60</v>
      </c>
      <c r="AJ131" s="8">
        <f t="shared" si="39"/>
        <v>65</v>
      </c>
      <c r="AK131" s="8">
        <f t="shared" si="39"/>
        <v>65</v>
      </c>
      <c r="AL131" s="8">
        <f t="shared" si="39"/>
        <v>70</v>
      </c>
      <c r="AM131" s="8">
        <f t="shared" si="39"/>
        <v>70</v>
      </c>
      <c r="AN131" s="8">
        <f t="shared" si="39"/>
        <v>75</v>
      </c>
      <c r="AO131" s="8">
        <f t="shared" si="39"/>
        <v>75</v>
      </c>
      <c r="AP131" s="8">
        <f t="shared" si="39"/>
        <v>80</v>
      </c>
      <c r="AQ131" s="8">
        <f t="shared" si="39"/>
        <v>80</v>
      </c>
      <c r="AR131" s="8">
        <f t="shared" si="39"/>
        <v>85</v>
      </c>
      <c r="AS131" s="8">
        <f t="shared" si="39"/>
        <v>85</v>
      </c>
      <c r="AT131" s="8">
        <f t="shared" si="39"/>
        <v>90</v>
      </c>
      <c r="AU131" s="8">
        <f t="shared" si="39"/>
        <v>90</v>
      </c>
      <c r="AV131" s="8">
        <f t="shared" si="39"/>
        <v>95</v>
      </c>
      <c r="AW131" s="8">
        <f t="shared" si="39"/>
        <v>95</v>
      </c>
      <c r="AX131" s="8">
        <f t="shared" si="39"/>
        <v>100</v>
      </c>
      <c r="AY131" s="8">
        <f t="shared" si="39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0" xml:space="preserve"> IF((1 - (B275 - 1)/20)*100 &lt;= 100, IF((1 - (B275 - 1)/20)*100 &gt;= 0, (1 - (B275 - 1)/20)*100, 0), 100)</f>
        <v>65</v>
      </c>
      <c r="C135" s="8">
        <f t="shared" si="40"/>
        <v>70</v>
      </c>
      <c r="D135" s="8">
        <f t="shared" si="40"/>
        <v>70</v>
      </c>
      <c r="E135" s="8">
        <f t="shared" si="40"/>
        <v>90</v>
      </c>
      <c r="F135" s="8">
        <f t="shared" si="40"/>
        <v>95</v>
      </c>
      <c r="G135" s="8">
        <f t="shared" si="40"/>
        <v>100</v>
      </c>
      <c r="H135" s="8">
        <f t="shared" si="40"/>
        <v>100</v>
      </c>
      <c r="I135" s="8">
        <f t="shared" si="40"/>
        <v>100</v>
      </c>
      <c r="J135" s="26">
        <f t="shared" si="40"/>
        <v>100</v>
      </c>
      <c r="K135" s="8">
        <f t="shared" si="40"/>
        <v>100</v>
      </c>
      <c r="L135" s="28">
        <f t="shared" si="40"/>
        <v>100</v>
      </c>
      <c r="M135" s="8">
        <f t="shared" si="40"/>
        <v>100</v>
      </c>
      <c r="N135" s="8">
        <f t="shared" si="40"/>
        <v>100</v>
      </c>
      <c r="O135" s="8">
        <f t="shared" si="40"/>
        <v>100</v>
      </c>
      <c r="P135" s="8">
        <f t="shared" si="40"/>
        <v>100</v>
      </c>
      <c r="Q135" s="8">
        <f t="shared" si="40"/>
        <v>100</v>
      </c>
      <c r="R135" s="8">
        <f t="shared" si="40"/>
        <v>100</v>
      </c>
      <c r="S135" s="8">
        <f t="shared" si="40"/>
        <v>100</v>
      </c>
      <c r="T135" s="8">
        <f t="shared" si="40"/>
        <v>100</v>
      </c>
      <c r="U135" s="8">
        <f t="shared" si="40"/>
        <v>100</v>
      </c>
      <c r="V135" s="8">
        <f t="shared" si="40"/>
        <v>100</v>
      </c>
      <c r="W135" s="8">
        <f t="shared" si="40"/>
        <v>100</v>
      </c>
      <c r="X135" s="8">
        <f t="shared" si="40"/>
        <v>100</v>
      </c>
      <c r="Y135" s="8">
        <f t="shared" si="40"/>
        <v>100</v>
      </c>
      <c r="Z135" s="8">
        <f t="shared" si="40"/>
        <v>100</v>
      </c>
      <c r="AA135" s="8">
        <f t="shared" si="40"/>
        <v>100</v>
      </c>
      <c r="AB135" s="8">
        <f t="shared" si="40"/>
        <v>100</v>
      </c>
      <c r="AC135" s="8">
        <f t="shared" si="40"/>
        <v>100</v>
      </c>
      <c r="AD135" s="8">
        <f t="shared" si="40"/>
        <v>100</v>
      </c>
      <c r="AE135" s="8">
        <f t="shared" si="40"/>
        <v>100</v>
      </c>
      <c r="AF135" s="8">
        <f t="shared" si="40"/>
        <v>100</v>
      </c>
      <c r="AG135" s="8">
        <f t="shared" si="40"/>
        <v>100</v>
      </c>
      <c r="AH135" s="8">
        <f t="shared" si="40"/>
        <v>100</v>
      </c>
      <c r="AI135" s="8">
        <f t="shared" si="40"/>
        <v>100</v>
      </c>
      <c r="AJ135" s="8">
        <f t="shared" si="40"/>
        <v>100</v>
      </c>
      <c r="AK135" s="8">
        <f t="shared" si="40"/>
        <v>100</v>
      </c>
      <c r="AL135" s="8">
        <f t="shared" si="40"/>
        <v>100</v>
      </c>
      <c r="AM135" s="8">
        <f t="shared" si="40"/>
        <v>100</v>
      </c>
      <c r="AN135" s="8">
        <f t="shared" si="40"/>
        <v>100</v>
      </c>
      <c r="AO135" s="8">
        <f t="shared" si="40"/>
        <v>100</v>
      </c>
      <c r="AP135" s="8">
        <f t="shared" si="40"/>
        <v>100</v>
      </c>
      <c r="AQ135" s="8">
        <f t="shared" si="40"/>
        <v>100</v>
      </c>
      <c r="AR135" s="8">
        <f t="shared" si="40"/>
        <v>100</v>
      </c>
      <c r="AS135" s="8">
        <f t="shared" si="40"/>
        <v>100</v>
      </c>
      <c r="AT135" s="8">
        <f t="shared" si="40"/>
        <v>100</v>
      </c>
      <c r="AU135" s="8">
        <f t="shared" si="40"/>
        <v>100</v>
      </c>
      <c r="AV135" s="8">
        <f t="shared" si="40"/>
        <v>100</v>
      </c>
      <c r="AW135" s="8">
        <f t="shared" si="40"/>
        <v>100</v>
      </c>
      <c r="AX135" s="8">
        <f t="shared" si="40"/>
        <v>100</v>
      </c>
      <c r="AY135" s="8">
        <f t="shared" si="40"/>
        <v>100</v>
      </c>
      <c r="AZ135" s="8"/>
    </row>
    <row r="136" spans="1:52">
      <c r="A136" s="8" t="s">
        <v>57</v>
      </c>
      <c r="B136" s="8">
        <f t="shared" si="40"/>
        <v>75</v>
      </c>
      <c r="C136" s="8">
        <f t="shared" si="40"/>
        <v>80</v>
      </c>
      <c r="D136" s="8">
        <f t="shared" si="40"/>
        <v>80</v>
      </c>
      <c r="E136" s="8">
        <f t="shared" si="40"/>
        <v>100</v>
      </c>
      <c r="F136" s="8">
        <f t="shared" si="40"/>
        <v>100</v>
      </c>
      <c r="G136" s="8">
        <f t="shared" si="40"/>
        <v>100</v>
      </c>
      <c r="H136" s="8">
        <f t="shared" si="40"/>
        <v>100</v>
      </c>
      <c r="I136" s="8">
        <f t="shared" si="40"/>
        <v>100</v>
      </c>
      <c r="J136" s="26">
        <f t="shared" si="40"/>
        <v>100</v>
      </c>
      <c r="K136" s="8">
        <f t="shared" si="40"/>
        <v>100</v>
      </c>
      <c r="L136" s="28">
        <f t="shared" si="40"/>
        <v>100</v>
      </c>
      <c r="M136" s="8">
        <f t="shared" si="40"/>
        <v>100</v>
      </c>
      <c r="N136" s="8">
        <f t="shared" si="40"/>
        <v>100</v>
      </c>
      <c r="O136" s="8">
        <f t="shared" si="40"/>
        <v>100</v>
      </c>
      <c r="P136" s="8">
        <f t="shared" si="40"/>
        <v>100</v>
      </c>
      <c r="Q136" s="8">
        <f t="shared" si="40"/>
        <v>100</v>
      </c>
      <c r="R136" s="8">
        <f t="shared" si="40"/>
        <v>100</v>
      </c>
      <c r="S136" s="8">
        <f t="shared" si="40"/>
        <v>100</v>
      </c>
      <c r="T136" s="8">
        <f t="shared" si="40"/>
        <v>100</v>
      </c>
      <c r="U136" s="8">
        <f t="shared" si="40"/>
        <v>100</v>
      </c>
      <c r="V136" s="8">
        <f t="shared" si="40"/>
        <v>100</v>
      </c>
      <c r="W136" s="8">
        <f t="shared" si="40"/>
        <v>100</v>
      </c>
      <c r="X136" s="8">
        <f t="shared" si="40"/>
        <v>100</v>
      </c>
      <c r="Y136" s="8">
        <f t="shared" si="40"/>
        <v>100</v>
      </c>
      <c r="Z136" s="8">
        <f t="shared" si="40"/>
        <v>100</v>
      </c>
      <c r="AA136" s="8">
        <f t="shared" si="40"/>
        <v>100</v>
      </c>
      <c r="AB136" s="8">
        <f t="shared" si="40"/>
        <v>100</v>
      </c>
      <c r="AC136" s="8">
        <f t="shared" si="40"/>
        <v>100</v>
      </c>
      <c r="AD136" s="8">
        <f t="shared" si="40"/>
        <v>100</v>
      </c>
      <c r="AE136" s="8">
        <f t="shared" si="40"/>
        <v>100</v>
      </c>
      <c r="AF136" s="8">
        <f t="shared" si="40"/>
        <v>100</v>
      </c>
      <c r="AG136" s="8">
        <f t="shared" si="40"/>
        <v>100</v>
      </c>
      <c r="AH136" s="8">
        <f t="shared" si="40"/>
        <v>100</v>
      </c>
      <c r="AI136" s="8">
        <f t="shared" si="40"/>
        <v>100</v>
      </c>
      <c r="AJ136" s="8">
        <f t="shared" si="40"/>
        <v>100</v>
      </c>
      <c r="AK136" s="8">
        <f t="shared" si="40"/>
        <v>100</v>
      </c>
      <c r="AL136" s="8">
        <f t="shared" si="40"/>
        <v>100</v>
      </c>
      <c r="AM136" s="8">
        <f t="shared" si="40"/>
        <v>100</v>
      </c>
      <c r="AN136" s="8">
        <f t="shared" si="40"/>
        <v>100</v>
      </c>
      <c r="AO136" s="8">
        <f t="shared" si="40"/>
        <v>100</v>
      </c>
      <c r="AP136" s="8">
        <f t="shared" si="40"/>
        <v>100</v>
      </c>
      <c r="AQ136" s="8">
        <f t="shared" si="40"/>
        <v>100</v>
      </c>
      <c r="AR136" s="8">
        <f t="shared" si="40"/>
        <v>100</v>
      </c>
      <c r="AS136" s="8">
        <f t="shared" si="40"/>
        <v>100</v>
      </c>
      <c r="AT136" s="8">
        <f t="shared" si="40"/>
        <v>100</v>
      </c>
      <c r="AU136" s="8">
        <f t="shared" si="40"/>
        <v>100</v>
      </c>
      <c r="AV136" s="8">
        <f t="shared" si="40"/>
        <v>100</v>
      </c>
      <c r="AW136" s="8">
        <f t="shared" si="40"/>
        <v>100</v>
      </c>
      <c r="AX136" s="8">
        <f t="shared" si="40"/>
        <v>100</v>
      </c>
      <c r="AY136" s="8">
        <f t="shared" si="40"/>
        <v>100</v>
      </c>
      <c r="AZ136" s="8"/>
    </row>
    <row r="137" spans="1:52">
      <c r="A137" s="8" t="s">
        <v>58</v>
      </c>
      <c r="B137" s="8">
        <f t="shared" si="40"/>
        <v>75</v>
      </c>
      <c r="C137" s="8">
        <f t="shared" si="40"/>
        <v>80</v>
      </c>
      <c r="D137" s="8">
        <f t="shared" si="40"/>
        <v>80</v>
      </c>
      <c r="E137" s="8">
        <f t="shared" si="40"/>
        <v>100</v>
      </c>
      <c r="F137" s="8">
        <f t="shared" si="40"/>
        <v>100</v>
      </c>
      <c r="G137" s="8">
        <f t="shared" si="40"/>
        <v>100</v>
      </c>
      <c r="H137" s="8">
        <f t="shared" si="40"/>
        <v>100</v>
      </c>
      <c r="I137" s="8">
        <f t="shared" si="40"/>
        <v>100</v>
      </c>
      <c r="J137" s="26">
        <f t="shared" si="40"/>
        <v>100</v>
      </c>
      <c r="K137" s="8">
        <f t="shared" si="40"/>
        <v>100</v>
      </c>
      <c r="L137" s="28">
        <f t="shared" si="40"/>
        <v>100</v>
      </c>
      <c r="M137" s="8">
        <f t="shared" si="40"/>
        <v>100</v>
      </c>
      <c r="N137" s="8">
        <f t="shared" si="40"/>
        <v>100</v>
      </c>
      <c r="O137" s="8">
        <f t="shared" si="40"/>
        <v>100</v>
      </c>
      <c r="P137" s="8">
        <f t="shared" si="40"/>
        <v>100</v>
      </c>
      <c r="Q137" s="8">
        <f t="shared" si="40"/>
        <v>100</v>
      </c>
      <c r="R137" s="8">
        <f t="shared" si="40"/>
        <v>100</v>
      </c>
      <c r="S137" s="8">
        <f t="shared" si="40"/>
        <v>100</v>
      </c>
      <c r="T137" s="8">
        <f t="shared" si="40"/>
        <v>100</v>
      </c>
      <c r="U137" s="8">
        <f t="shared" si="40"/>
        <v>100</v>
      </c>
      <c r="V137" s="8">
        <f t="shared" si="40"/>
        <v>100</v>
      </c>
      <c r="W137" s="8">
        <f t="shared" si="40"/>
        <v>100</v>
      </c>
      <c r="X137" s="8">
        <f t="shared" si="40"/>
        <v>100</v>
      </c>
      <c r="Y137" s="8">
        <f t="shared" si="40"/>
        <v>100</v>
      </c>
      <c r="Z137" s="8">
        <f t="shared" si="40"/>
        <v>100</v>
      </c>
      <c r="AA137" s="8">
        <f t="shared" si="40"/>
        <v>100</v>
      </c>
      <c r="AB137" s="8">
        <f t="shared" si="40"/>
        <v>100</v>
      </c>
      <c r="AC137" s="8">
        <f t="shared" si="40"/>
        <v>100</v>
      </c>
      <c r="AD137" s="8">
        <f t="shared" si="40"/>
        <v>100</v>
      </c>
      <c r="AE137" s="8">
        <f t="shared" si="40"/>
        <v>100</v>
      </c>
      <c r="AF137" s="8">
        <f t="shared" si="40"/>
        <v>100</v>
      </c>
      <c r="AG137" s="8">
        <f t="shared" si="40"/>
        <v>100</v>
      </c>
      <c r="AH137" s="8">
        <f t="shared" si="40"/>
        <v>100</v>
      </c>
      <c r="AI137" s="8">
        <f t="shared" si="40"/>
        <v>100</v>
      </c>
      <c r="AJ137" s="8">
        <f t="shared" si="40"/>
        <v>100</v>
      </c>
      <c r="AK137" s="8">
        <f t="shared" si="40"/>
        <v>100</v>
      </c>
      <c r="AL137" s="8">
        <f t="shared" si="40"/>
        <v>100</v>
      </c>
      <c r="AM137" s="8">
        <f t="shared" si="40"/>
        <v>100</v>
      </c>
      <c r="AN137" s="8">
        <f t="shared" si="40"/>
        <v>100</v>
      </c>
      <c r="AO137" s="8">
        <f t="shared" si="40"/>
        <v>100</v>
      </c>
      <c r="AP137" s="8">
        <f t="shared" si="40"/>
        <v>100</v>
      </c>
      <c r="AQ137" s="8">
        <f t="shared" si="40"/>
        <v>100</v>
      </c>
      <c r="AR137" s="8">
        <f t="shared" si="40"/>
        <v>100</v>
      </c>
      <c r="AS137" s="8">
        <f t="shared" si="40"/>
        <v>100</v>
      </c>
      <c r="AT137" s="8">
        <f t="shared" si="40"/>
        <v>100</v>
      </c>
      <c r="AU137" s="8">
        <f t="shared" si="40"/>
        <v>100</v>
      </c>
      <c r="AV137" s="8">
        <f t="shared" si="40"/>
        <v>100</v>
      </c>
      <c r="AW137" s="8">
        <f t="shared" si="40"/>
        <v>100</v>
      </c>
      <c r="AX137" s="8">
        <f t="shared" si="40"/>
        <v>100</v>
      </c>
      <c r="AY137" s="8">
        <f t="shared" si="40"/>
        <v>100</v>
      </c>
      <c r="AZ137" s="8"/>
    </row>
    <row r="138" spans="1:52">
      <c r="A138" s="8" t="s">
        <v>59</v>
      </c>
      <c r="B138" s="8">
        <f t="shared" si="40"/>
        <v>75</v>
      </c>
      <c r="C138" s="8">
        <f t="shared" si="40"/>
        <v>80</v>
      </c>
      <c r="D138" s="8">
        <f t="shared" si="40"/>
        <v>80</v>
      </c>
      <c r="E138" s="8">
        <f t="shared" si="40"/>
        <v>100</v>
      </c>
      <c r="F138" s="8">
        <f t="shared" si="40"/>
        <v>100</v>
      </c>
      <c r="G138" s="8">
        <f t="shared" si="40"/>
        <v>100</v>
      </c>
      <c r="H138" s="8">
        <f t="shared" si="40"/>
        <v>100</v>
      </c>
      <c r="I138" s="8">
        <f t="shared" si="40"/>
        <v>100</v>
      </c>
      <c r="J138" s="26">
        <f t="shared" si="40"/>
        <v>100</v>
      </c>
      <c r="K138" s="8">
        <f t="shared" si="40"/>
        <v>100</v>
      </c>
      <c r="L138" s="28">
        <f t="shared" si="40"/>
        <v>100</v>
      </c>
      <c r="M138" s="8">
        <f t="shared" si="40"/>
        <v>100</v>
      </c>
      <c r="N138" s="8">
        <f t="shared" si="40"/>
        <v>100</v>
      </c>
      <c r="O138" s="8">
        <f t="shared" si="40"/>
        <v>100</v>
      </c>
      <c r="P138" s="8">
        <f t="shared" si="40"/>
        <v>100</v>
      </c>
      <c r="Q138" s="8">
        <f t="shared" si="40"/>
        <v>100</v>
      </c>
      <c r="R138" s="8">
        <f t="shared" si="40"/>
        <v>100</v>
      </c>
      <c r="S138" s="8">
        <f t="shared" si="40"/>
        <v>100</v>
      </c>
      <c r="T138" s="8">
        <f t="shared" si="40"/>
        <v>100</v>
      </c>
      <c r="U138" s="8">
        <f t="shared" si="40"/>
        <v>100</v>
      </c>
      <c r="V138" s="8">
        <f t="shared" si="40"/>
        <v>100</v>
      </c>
      <c r="W138" s="8">
        <f t="shared" si="40"/>
        <v>100</v>
      </c>
      <c r="X138" s="8">
        <f t="shared" si="40"/>
        <v>100</v>
      </c>
      <c r="Y138" s="8">
        <f t="shared" si="40"/>
        <v>100</v>
      </c>
      <c r="Z138" s="8">
        <f t="shared" si="40"/>
        <v>100</v>
      </c>
      <c r="AA138" s="8">
        <f t="shared" si="40"/>
        <v>100</v>
      </c>
      <c r="AB138" s="8">
        <f t="shared" si="40"/>
        <v>100</v>
      </c>
      <c r="AC138" s="8">
        <f t="shared" si="40"/>
        <v>100</v>
      </c>
      <c r="AD138" s="8">
        <f t="shared" si="40"/>
        <v>100</v>
      </c>
      <c r="AE138" s="8">
        <f t="shared" si="40"/>
        <v>100</v>
      </c>
      <c r="AF138" s="8">
        <f t="shared" si="40"/>
        <v>100</v>
      </c>
      <c r="AG138" s="8">
        <f t="shared" si="40"/>
        <v>100</v>
      </c>
      <c r="AH138" s="8">
        <f t="shared" si="40"/>
        <v>100</v>
      </c>
      <c r="AI138" s="8">
        <f t="shared" si="40"/>
        <v>100</v>
      </c>
      <c r="AJ138" s="8">
        <f t="shared" si="40"/>
        <v>100</v>
      </c>
      <c r="AK138" s="8">
        <f t="shared" si="40"/>
        <v>100</v>
      </c>
      <c r="AL138" s="8">
        <f t="shared" si="40"/>
        <v>100</v>
      </c>
      <c r="AM138" s="8">
        <f t="shared" si="40"/>
        <v>100</v>
      </c>
      <c r="AN138" s="8">
        <f t="shared" si="40"/>
        <v>100</v>
      </c>
      <c r="AO138" s="8">
        <f t="shared" si="40"/>
        <v>100</v>
      </c>
      <c r="AP138" s="8">
        <f t="shared" si="40"/>
        <v>100</v>
      </c>
      <c r="AQ138" s="8">
        <f t="shared" si="40"/>
        <v>100</v>
      </c>
      <c r="AR138" s="8">
        <f t="shared" si="40"/>
        <v>100</v>
      </c>
      <c r="AS138" s="8">
        <f t="shared" si="40"/>
        <v>100</v>
      </c>
      <c r="AT138" s="8">
        <f t="shared" si="40"/>
        <v>100</v>
      </c>
      <c r="AU138" s="8">
        <f t="shared" si="40"/>
        <v>100</v>
      </c>
      <c r="AV138" s="8">
        <f t="shared" si="40"/>
        <v>100</v>
      </c>
      <c r="AW138" s="8">
        <f t="shared" si="40"/>
        <v>100</v>
      </c>
      <c r="AX138" s="8">
        <f t="shared" si="40"/>
        <v>100</v>
      </c>
      <c r="AY138" s="8">
        <f t="shared" si="40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1" xml:space="preserve"> IF((1 - (B280 - 1)/20)*100 &lt;= 100, IF((1 - (B280 - 1)/20)*100 &gt;= 0, (1 - (B280 - 1)/20)*100, 0), 100)</f>
        <v>40</v>
      </c>
      <c r="C140" s="8">
        <f t="shared" si="41"/>
        <v>44.999999999999993</v>
      </c>
      <c r="D140" s="8">
        <f t="shared" si="41"/>
        <v>44.999999999999993</v>
      </c>
      <c r="E140" s="8">
        <f t="shared" si="41"/>
        <v>65</v>
      </c>
      <c r="F140" s="8">
        <f t="shared" si="41"/>
        <v>70</v>
      </c>
      <c r="G140" s="8">
        <f t="shared" si="41"/>
        <v>85</v>
      </c>
      <c r="H140" s="8">
        <f t="shared" si="41"/>
        <v>85</v>
      </c>
      <c r="I140" s="8">
        <f t="shared" si="41"/>
        <v>100</v>
      </c>
      <c r="J140" s="26">
        <f t="shared" si="41"/>
        <v>100</v>
      </c>
      <c r="K140" s="8">
        <f t="shared" si="41"/>
        <v>100</v>
      </c>
      <c r="L140" s="28">
        <f t="shared" si="41"/>
        <v>100</v>
      </c>
      <c r="M140" s="8">
        <f t="shared" si="41"/>
        <v>100</v>
      </c>
      <c r="N140" s="8">
        <f t="shared" si="41"/>
        <v>100</v>
      </c>
      <c r="O140" s="8">
        <f t="shared" si="41"/>
        <v>100</v>
      </c>
      <c r="P140" s="8">
        <f t="shared" si="41"/>
        <v>100</v>
      </c>
      <c r="Q140" s="8">
        <f t="shared" si="41"/>
        <v>100</v>
      </c>
      <c r="R140" s="8">
        <f t="shared" si="41"/>
        <v>100</v>
      </c>
      <c r="S140" s="8">
        <f t="shared" si="41"/>
        <v>100</v>
      </c>
      <c r="T140" s="8">
        <f t="shared" si="41"/>
        <v>100</v>
      </c>
      <c r="U140" s="8">
        <f t="shared" si="41"/>
        <v>100</v>
      </c>
      <c r="V140" s="8">
        <f t="shared" si="41"/>
        <v>100</v>
      </c>
      <c r="W140" s="8">
        <f t="shared" si="41"/>
        <v>100</v>
      </c>
      <c r="X140" s="8">
        <f t="shared" si="41"/>
        <v>100</v>
      </c>
      <c r="Y140" s="8">
        <f t="shared" si="41"/>
        <v>100</v>
      </c>
      <c r="Z140" s="8">
        <f t="shared" si="41"/>
        <v>100</v>
      </c>
      <c r="AA140" s="8">
        <f t="shared" si="41"/>
        <v>100</v>
      </c>
      <c r="AB140" s="8">
        <f t="shared" si="41"/>
        <v>100</v>
      </c>
      <c r="AC140" s="8">
        <f t="shared" si="41"/>
        <v>100</v>
      </c>
      <c r="AD140" s="8">
        <f t="shared" si="41"/>
        <v>100</v>
      </c>
      <c r="AE140" s="8">
        <f t="shared" si="41"/>
        <v>100</v>
      </c>
      <c r="AF140" s="8">
        <f t="shared" si="41"/>
        <v>100</v>
      </c>
      <c r="AG140" s="8">
        <f t="shared" si="41"/>
        <v>100</v>
      </c>
      <c r="AH140" s="8">
        <f t="shared" si="41"/>
        <v>100</v>
      </c>
      <c r="AI140" s="8">
        <f t="shared" si="41"/>
        <v>100</v>
      </c>
      <c r="AJ140" s="8">
        <f t="shared" si="41"/>
        <v>100</v>
      </c>
      <c r="AK140" s="8">
        <f t="shared" si="41"/>
        <v>100</v>
      </c>
      <c r="AL140" s="8">
        <f t="shared" si="41"/>
        <v>100</v>
      </c>
      <c r="AM140" s="8">
        <f t="shared" si="41"/>
        <v>100</v>
      </c>
      <c r="AN140" s="8">
        <f t="shared" si="41"/>
        <v>100</v>
      </c>
      <c r="AO140" s="8">
        <f t="shared" si="41"/>
        <v>100</v>
      </c>
      <c r="AP140" s="8">
        <f t="shared" si="41"/>
        <v>100</v>
      </c>
      <c r="AQ140" s="8">
        <f t="shared" si="41"/>
        <v>100</v>
      </c>
      <c r="AR140" s="8">
        <f t="shared" si="41"/>
        <v>100</v>
      </c>
      <c r="AS140" s="8">
        <f t="shared" si="41"/>
        <v>100</v>
      </c>
      <c r="AT140" s="8">
        <f t="shared" si="41"/>
        <v>100</v>
      </c>
      <c r="AU140" s="8">
        <f t="shared" si="41"/>
        <v>100</v>
      </c>
      <c r="AV140" s="8">
        <f t="shared" si="41"/>
        <v>100</v>
      </c>
      <c r="AW140" s="8">
        <f t="shared" si="41"/>
        <v>100</v>
      </c>
      <c r="AX140" s="8">
        <f t="shared" si="41"/>
        <v>100</v>
      </c>
      <c r="AY140" s="8">
        <f t="shared" si="41"/>
        <v>100</v>
      </c>
      <c r="AZ140" s="8"/>
    </row>
    <row r="141" spans="1:52">
      <c r="A141" s="8" t="s">
        <v>57</v>
      </c>
      <c r="B141" s="8">
        <f t="shared" si="41"/>
        <v>50</v>
      </c>
      <c r="C141" s="8">
        <f t="shared" si="41"/>
        <v>55.000000000000007</v>
      </c>
      <c r="D141" s="8">
        <f t="shared" si="41"/>
        <v>55.000000000000007</v>
      </c>
      <c r="E141" s="8">
        <f t="shared" si="41"/>
        <v>75</v>
      </c>
      <c r="F141" s="8">
        <f t="shared" si="41"/>
        <v>80</v>
      </c>
      <c r="G141" s="8">
        <f t="shared" si="41"/>
        <v>95</v>
      </c>
      <c r="H141" s="8">
        <f t="shared" si="41"/>
        <v>95</v>
      </c>
      <c r="I141" s="8">
        <f t="shared" si="41"/>
        <v>100</v>
      </c>
      <c r="J141" s="26">
        <f t="shared" si="41"/>
        <v>100</v>
      </c>
      <c r="K141" s="8">
        <f t="shared" si="41"/>
        <v>100</v>
      </c>
      <c r="L141" s="28">
        <f t="shared" si="41"/>
        <v>100</v>
      </c>
      <c r="M141" s="8">
        <f t="shared" si="41"/>
        <v>100</v>
      </c>
      <c r="N141" s="8">
        <f t="shared" si="41"/>
        <v>100</v>
      </c>
      <c r="O141" s="8">
        <f t="shared" si="41"/>
        <v>100</v>
      </c>
      <c r="P141" s="8">
        <f t="shared" si="41"/>
        <v>100</v>
      </c>
      <c r="Q141" s="8">
        <f t="shared" si="41"/>
        <v>100</v>
      </c>
      <c r="R141" s="8">
        <f t="shared" si="41"/>
        <v>100</v>
      </c>
      <c r="S141" s="8">
        <f t="shared" si="41"/>
        <v>100</v>
      </c>
      <c r="T141" s="8">
        <f t="shared" si="41"/>
        <v>100</v>
      </c>
      <c r="U141" s="8">
        <f t="shared" si="41"/>
        <v>100</v>
      </c>
      <c r="V141" s="8">
        <f t="shared" si="41"/>
        <v>100</v>
      </c>
      <c r="W141" s="8">
        <f t="shared" si="41"/>
        <v>100</v>
      </c>
      <c r="X141" s="8">
        <f t="shared" si="41"/>
        <v>100</v>
      </c>
      <c r="Y141" s="8">
        <f t="shared" si="41"/>
        <v>100</v>
      </c>
      <c r="Z141" s="8">
        <f t="shared" si="41"/>
        <v>100</v>
      </c>
      <c r="AA141" s="8">
        <f t="shared" si="41"/>
        <v>100</v>
      </c>
      <c r="AB141" s="8">
        <f t="shared" si="41"/>
        <v>100</v>
      </c>
      <c r="AC141" s="8">
        <f t="shared" si="41"/>
        <v>100</v>
      </c>
      <c r="AD141" s="8">
        <f t="shared" si="41"/>
        <v>100</v>
      </c>
      <c r="AE141" s="8">
        <f t="shared" si="41"/>
        <v>100</v>
      </c>
      <c r="AF141" s="8">
        <f t="shared" si="41"/>
        <v>100</v>
      </c>
      <c r="AG141" s="8">
        <f t="shared" si="41"/>
        <v>100</v>
      </c>
      <c r="AH141" s="8">
        <f t="shared" si="41"/>
        <v>100</v>
      </c>
      <c r="AI141" s="8">
        <f t="shared" si="41"/>
        <v>100</v>
      </c>
      <c r="AJ141" s="8">
        <f t="shared" si="41"/>
        <v>100</v>
      </c>
      <c r="AK141" s="8">
        <f t="shared" si="41"/>
        <v>100</v>
      </c>
      <c r="AL141" s="8">
        <f t="shared" si="41"/>
        <v>100</v>
      </c>
      <c r="AM141" s="8">
        <f t="shared" si="41"/>
        <v>100</v>
      </c>
      <c r="AN141" s="8">
        <f t="shared" si="41"/>
        <v>100</v>
      </c>
      <c r="AO141" s="8">
        <f t="shared" si="41"/>
        <v>100</v>
      </c>
      <c r="AP141" s="8">
        <f t="shared" si="41"/>
        <v>100</v>
      </c>
      <c r="AQ141" s="8">
        <f t="shared" si="41"/>
        <v>100</v>
      </c>
      <c r="AR141" s="8">
        <f t="shared" si="41"/>
        <v>100</v>
      </c>
      <c r="AS141" s="8">
        <f t="shared" si="41"/>
        <v>100</v>
      </c>
      <c r="AT141" s="8">
        <f t="shared" si="41"/>
        <v>100</v>
      </c>
      <c r="AU141" s="8">
        <f t="shared" si="41"/>
        <v>100</v>
      </c>
      <c r="AV141" s="8">
        <f t="shared" si="41"/>
        <v>100</v>
      </c>
      <c r="AW141" s="8">
        <f t="shared" si="41"/>
        <v>100</v>
      </c>
      <c r="AX141" s="8">
        <f t="shared" si="41"/>
        <v>100</v>
      </c>
      <c r="AY141" s="8">
        <f t="shared" si="41"/>
        <v>100</v>
      </c>
      <c r="AZ141" s="8"/>
    </row>
    <row r="142" spans="1:52">
      <c r="A142" s="8" t="s">
        <v>58</v>
      </c>
      <c r="B142" s="8">
        <f t="shared" si="41"/>
        <v>50</v>
      </c>
      <c r="C142" s="8">
        <f t="shared" si="41"/>
        <v>55.000000000000007</v>
      </c>
      <c r="D142" s="8">
        <f t="shared" si="41"/>
        <v>55.000000000000007</v>
      </c>
      <c r="E142" s="8">
        <f t="shared" si="41"/>
        <v>75</v>
      </c>
      <c r="F142" s="8">
        <f t="shared" si="41"/>
        <v>80</v>
      </c>
      <c r="G142" s="8">
        <f t="shared" si="41"/>
        <v>95</v>
      </c>
      <c r="H142" s="8">
        <f t="shared" si="41"/>
        <v>95</v>
      </c>
      <c r="I142" s="8">
        <f t="shared" si="41"/>
        <v>100</v>
      </c>
      <c r="J142" s="26">
        <f t="shared" si="41"/>
        <v>100</v>
      </c>
      <c r="K142" s="8">
        <f t="shared" si="41"/>
        <v>100</v>
      </c>
      <c r="L142" s="28">
        <f t="shared" si="41"/>
        <v>100</v>
      </c>
      <c r="M142" s="8">
        <f t="shared" si="41"/>
        <v>100</v>
      </c>
      <c r="N142" s="8">
        <f t="shared" si="41"/>
        <v>100</v>
      </c>
      <c r="O142" s="8">
        <f t="shared" si="41"/>
        <v>100</v>
      </c>
      <c r="P142" s="8">
        <f t="shared" si="41"/>
        <v>100</v>
      </c>
      <c r="Q142" s="8">
        <f t="shared" si="41"/>
        <v>100</v>
      </c>
      <c r="R142" s="8">
        <f t="shared" si="41"/>
        <v>100</v>
      </c>
      <c r="S142" s="8">
        <f t="shared" si="41"/>
        <v>100</v>
      </c>
      <c r="T142" s="8">
        <f t="shared" si="41"/>
        <v>100</v>
      </c>
      <c r="U142" s="8">
        <f t="shared" si="41"/>
        <v>100</v>
      </c>
      <c r="V142" s="8">
        <f t="shared" si="41"/>
        <v>100</v>
      </c>
      <c r="W142" s="8">
        <f t="shared" si="41"/>
        <v>100</v>
      </c>
      <c r="X142" s="8">
        <f t="shared" si="41"/>
        <v>100</v>
      </c>
      <c r="Y142" s="8">
        <f t="shared" si="41"/>
        <v>100</v>
      </c>
      <c r="Z142" s="8">
        <f t="shared" si="41"/>
        <v>100</v>
      </c>
      <c r="AA142" s="8">
        <f t="shared" si="41"/>
        <v>100</v>
      </c>
      <c r="AB142" s="8">
        <f t="shared" si="41"/>
        <v>100</v>
      </c>
      <c r="AC142" s="8">
        <f t="shared" si="41"/>
        <v>100</v>
      </c>
      <c r="AD142" s="8">
        <f t="shared" si="41"/>
        <v>100</v>
      </c>
      <c r="AE142" s="8">
        <f t="shared" si="41"/>
        <v>100</v>
      </c>
      <c r="AF142" s="8">
        <f t="shared" si="41"/>
        <v>100</v>
      </c>
      <c r="AG142" s="8">
        <f t="shared" si="41"/>
        <v>100</v>
      </c>
      <c r="AH142" s="8">
        <f t="shared" si="41"/>
        <v>100</v>
      </c>
      <c r="AI142" s="8">
        <f t="shared" si="41"/>
        <v>100</v>
      </c>
      <c r="AJ142" s="8">
        <f t="shared" si="41"/>
        <v>100</v>
      </c>
      <c r="AK142" s="8">
        <f t="shared" si="41"/>
        <v>100</v>
      </c>
      <c r="AL142" s="8">
        <f t="shared" si="41"/>
        <v>100</v>
      </c>
      <c r="AM142" s="8">
        <f t="shared" si="41"/>
        <v>100</v>
      </c>
      <c r="AN142" s="8">
        <f t="shared" si="41"/>
        <v>100</v>
      </c>
      <c r="AO142" s="8">
        <f t="shared" si="41"/>
        <v>100</v>
      </c>
      <c r="AP142" s="8">
        <f t="shared" si="41"/>
        <v>100</v>
      </c>
      <c r="AQ142" s="8">
        <f t="shared" si="41"/>
        <v>100</v>
      </c>
      <c r="AR142" s="8">
        <f t="shared" si="41"/>
        <v>100</v>
      </c>
      <c r="AS142" s="8">
        <f t="shared" si="41"/>
        <v>100</v>
      </c>
      <c r="AT142" s="8">
        <f t="shared" si="41"/>
        <v>100</v>
      </c>
      <c r="AU142" s="8">
        <f t="shared" si="41"/>
        <v>100</v>
      </c>
      <c r="AV142" s="8">
        <f t="shared" si="41"/>
        <v>100</v>
      </c>
      <c r="AW142" s="8">
        <f t="shared" si="41"/>
        <v>100</v>
      </c>
      <c r="AX142" s="8">
        <f t="shared" si="41"/>
        <v>100</v>
      </c>
      <c r="AY142" s="8">
        <f t="shared" si="41"/>
        <v>100</v>
      </c>
      <c r="AZ142" s="8"/>
    </row>
    <row r="143" spans="1:52">
      <c r="A143" s="8" t="s">
        <v>59</v>
      </c>
      <c r="B143" s="8">
        <f t="shared" si="41"/>
        <v>50</v>
      </c>
      <c r="C143" s="8">
        <f t="shared" si="41"/>
        <v>55.000000000000007</v>
      </c>
      <c r="D143" s="8">
        <f t="shared" si="41"/>
        <v>55.000000000000007</v>
      </c>
      <c r="E143" s="8">
        <f t="shared" si="41"/>
        <v>75</v>
      </c>
      <c r="F143" s="8">
        <f t="shared" si="41"/>
        <v>80</v>
      </c>
      <c r="G143" s="8">
        <f t="shared" si="41"/>
        <v>95</v>
      </c>
      <c r="H143" s="8">
        <f t="shared" si="41"/>
        <v>95</v>
      </c>
      <c r="I143" s="8">
        <f t="shared" si="41"/>
        <v>100</v>
      </c>
      <c r="J143" s="26">
        <f t="shared" si="41"/>
        <v>100</v>
      </c>
      <c r="K143" s="8">
        <f t="shared" si="41"/>
        <v>100</v>
      </c>
      <c r="L143" s="28">
        <f t="shared" si="41"/>
        <v>100</v>
      </c>
      <c r="M143" s="8">
        <f t="shared" si="41"/>
        <v>100</v>
      </c>
      <c r="N143" s="8">
        <f t="shared" si="41"/>
        <v>100</v>
      </c>
      <c r="O143" s="8">
        <f t="shared" si="41"/>
        <v>100</v>
      </c>
      <c r="P143" s="8">
        <f t="shared" si="41"/>
        <v>100</v>
      </c>
      <c r="Q143" s="8">
        <f t="shared" si="41"/>
        <v>100</v>
      </c>
      <c r="R143" s="8">
        <f t="shared" si="41"/>
        <v>100</v>
      </c>
      <c r="S143" s="8">
        <f t="shared" si="41"/>
        <v>100</v>
      </c>
      <c r="T143" s="8">
        <f t="shared" si="41"/>
        <v>100</v>
      </c>
      <c r="U143" s="8">
        <f t="shared" si="41"/>
        <v>100</v>
      </c>
      <c r="V143" s="8">
        <f t="shared" si="41"/>
        <v>100</v>
      </c>
      <c r="W143" s="8">
        <f t="shared" si="41"/>
        <v>100</v>
      </c>
      <c r="X143" s="8">
        <f t="shared" si="41"/>
        <v>100</v>
      </c>
      <c r="Y143" s="8">
        <f t="shared" si="41"/>
        <v>100</v>
      </c>
      <c r="Z143" s="8">
        <f t="shared" si="41"/>
        <v>100</v>
      </c>
      <c r="AA143" s="8">
        <f t="shared" si="41"/>
        <v>100</v>
      </c>
      <c r="AB143" s="8">
        <f t="shared" si="41"/>
        <v>100</v>
      </c>
      <c r="AC143" s="8">
        <f t="shared" si="41"/>
        <v>100</v>
      </c>
      <c r="AD143" s="8">
        <f t="shared" si="41"/>
        <v>100</v>
      </c>
      <c r="AE143" s="8">
        <f t="shared" si="41"/>
        <v>100</v>
      </c>
      <c r="AF143" s="8">
        <f t="shared" si="41"/>
        <v>100</v>
      </c>
      <c r="AG143" s="8">
        <f t="shared" si="41"/>
        <v>100</v>
      </c>
      <c r="AH143" s="8">
        <f t="shared" si="41"/>
        <v>100</v>
      </c>
      <c r="AI143" s="8">
        <f t="shared" si="41"/>
        <v>100</v>
      </c>
      <c r="AJ143" s="8">
        <f t="shared" si="41"/>
        <v>100</v>
      </c>
      <c r="AK143" s="8">
        <f t="shared" si="41"/>
        <v>100</v>
      </c>
      <c r="AL143" s="8">
        <f t="shared" si="41"/>
        <v>100</v>
      </c>
      <c r="AM143" s="8">
        <f t="shared" si="41"/>
        <v>100</v>
      </c>
      <c r="AN143" s="8">
        <f t="shared" si="41"/>
        <v>100</v>
      </c>
      <c r="AO143" s="8">
        <f t="shared" si="41"/>
        <v>100</v>
      </c>
      <c r="AP143" s="8">
        <f t="shared" si="41"/>
        <v>100</v>
      </c>
      <c r="AQ143" s="8">
        <f t="shared" si="41"/>
        <v>100</v>
      </c>
      <c r="AR143" s="8">
        <f t="shared" si="41"/>
        <v>100</v>
      </c>
      <c r="AS143" s="8">
        <f t="shared" si="41"/>
        <v>100</v>
      </c>
      <c r="AT143" s="8">
        <f t="shared" si="41"/>
        <v>100</v>
      </c>
      <c r="AU143" s="8">
        <f t="shared" si="41"/>
        <v>100</v>
      </c>
      <c r="AV143" s="8">
        <f t="shared" si="41"/>
        <v>100</v>
      </c>
      <c r="AW143" s="8">
        <f t="shared" si="41"/>
        <v>100</v>
      </c>
      <c r="AX143" s="8">
        <f t="shared" si="41"/>
        <v>100</v>
      </c>
      <c r="AY143" s="8">
        <f t="shared" si="41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2" xml:space="preserve"> IF((1 - (B285 - 1)/20)*100 &lt;= 100, IF((1 - (B285 - 1)/20)*100 &gt;= 0, (1 - (B285 - 1)/20)*100, 0), 100)</f>
        <v>15.000000000000002</v>
      </c>
      <c r="C145" s="8">
        <f t="shared" si="42"/>
        <v>19.999999999999996</v>
      </c>
      <c r="D145" s="8">
        <f t="shared" si="42"/>
        <v>19.999999999999996</v>
      </c>
      <c r="E145" s="8">
        <f t="shared" si="42"/>
        <v>40</v>
      </c>
      <c r="F145" s="8">
        <f t="shared" si="42"/>
        <v>44.999999999999993</v>
      </c>
      <c r="G145" s="8">
        <f t="shared" si="42"/>
        <v>60</v>
      </c>
      <c r="H145" s="8">
        <f t="shared" si="42"/>
        <v>60</v>
      </c>
      <c r="I145" s="8">
        <f t="shared" si="42"/>
        <v>80</v>
      </c>
      <c r="J145" s="26">
        <f t="shared" si="42"/>
        <v>85</v>
      </c>
      <c r="K145" s="8">
        <f t="shared" si="42"/>
        <v>90</v>
      </c>
      <c r="L145" s="28">
        <f t="shared" si="42"/>
        <v>95</v>
      </c>
      <c r="M145" s="8">
        <f t="shared" si="42"/>
        <v>95</v>
      </c>
      <c r="N145" s="8">
        <f t="shared" si="42"/>
        <v>100</v>
      </c>
      <c r="O145" s="8">
        <f t="shared" si="42"/>
        <v>100</v>
      </c>
      <c r="P145" s="8">
        <f t="shared" si="42"/>
        <v>100</v>
      </c>
      <c r="Q145" s="8">
        <f t="shared" si="42"/>
        <v>100</v>
      </c>
      <c r="R145" s="8">
        <f t="shared" si="42"/>
        <v>100</v>
      </c>
      <c r="S145" s="8">
        <f t="shared" si="42"/>
        <v>100</v>
      </c>
      <c r="T145" s="8">
        <f t="shared" si="42"/>
        <v>100</v>
      </c>
      <c r="U145" s="8">
        <f t="shared" si="42"/>
        <v>100</v>
      </c>
      <c r="V145" s="8">
        <f t="shared" si="42"/>
        <v>100</v>
      </c>
      <c r="W145" s="8">
        <f t="shared" si="42"/>
        <v>100</v>
      </c>
      <c r="X145" s="8">
        <f t="shared" si="42"/>
        <v>100</v>
      </c>
      <c r="Y145" s="8">
        <f t="shared" si="42"/>
        <v>100</v>
      </c>
      <c r="Z145" s="8">
        <f t="shared" si="42"/>
        <v>100</v>
      </c>
      <c r="AA145" s="8">
        <f t="shared" si="42"/>
        <v>100</v>
      </c>
      <c r="AB145" s="8">
        <f t="shared" si="42"/>
        <v>100</v>
      </c>
      <c r="AC145" s="8">
        <f t="shared" si="42"/>
        <v>100</v>
      </c>
      <c r="AD145" s="8">
        <f t="shared" si="42"/>
        <v>100</v>
      </c>
      <c r="AE145" s="8">
        <f t="shared" si="42"/>
        <v>100</v>
      </c>
      <c r="AF145" s="8">
        <f t="shared" si="42"/>
        <v>100</v>
      </c>
      <c r="AG145" s="8">
        <f t="shared" si="42"/>
        <v>100</v>
      </c>
      <c r="AH145" s="8">
        <f t="shared" si="42"/>
        <v>100</v>
      </c>
      <c r="AI145" s="8">
        <f t="shared" si="42"/>
        <v>100</v>
      </c>
      <c r="AJ145" s="8">
        <f t="shared" si="42"/>
        <v>100</v>
      </c>
      <c r="AK145" s="8">
        <f t="shared" si="42"/>
        <v>100</v>
      </c>
      <c r="AL145" s="8">
        <f t="shared" si="42"/>
        <v>100</v>
      </c>
      <c r="AM145" s="8">
        <f t="shared" si="42"/>
        <v>100</v>
      </c>
      <c r="AN145" s="8">
        <f t="shared" si="42"/>
        <v>100</v>
      </c>
      <c r="AO145" s="8">
        <f t="shared" si="42"/>
        <v>100</v>
      </c>
      <c r="AP145" s="8">
        <f t="shared" si="42"/>
        <v>100</v>
      </c>
      <c r="AQ145" s="8">
        <f t="shared" si="42"/>
        <v>100</v>
      </c>
      <c r="AR145" s="8">
        <f t="shared" si="42"/>
        <v>100</v>
      </c>
      <c r="AS145" s="8">
        <f t="shared" si="42"/>
        <v>100</v>
      </c>
      <c r="AT145" s="8">
        <f t="shared" si="42"/>
        <v>100</v>
      </c>
      <c r="AU145" s="8">
        <f t="shared" si="42"/>
        <v>100</v>
      </c>
      <c r="AV145" s="8">
        <f t="shared" si="42"/>
        <v>100</v>
      </c>
      <c r="AW145" s="8">
        <f t="shared" si="42"/>
        <v>100</v>
      </c>
      <c r="AX145" s="8">
        <f t="shared" si="42"/>
        <v>100</v>
      </c>
      <c r="AY145" s="8">
        <f t="shared" si="42"/>
        <v>100</v>
      </c>
      <c r="AZ145" s="8"/>
    </row>
    <row r="146" spans="1:52">
      <c r="A146" s="8" t="s">
        <v>57</v>
      </c>
      <c r="B146" s="8">
        <f t="shared" si="42"/>
        <v>25</v>
      </c>
      <c r="C146" s="8">
        <f t="shared" si="42"/>
        <v>30.000000000000004</v>
      </c>
      <c r="D146" s="8">
        <f t="shared" si="42"/>
        <v>30.000000000000004</v>
      </c>
      <c r="E146" s="8">
        <f t="shared" si="42"/>
        <v>50</v>
      </c>
      <c r="F146" s="8">
        <f t="shared" si="42"/>
        <v>55.000000000000007</v>
      </c>
      <c r="G146" s="8">
        <f t="shared" si="42"/>
        <v>70</v>
      </c>
      <c r="H146" s="8">
        <f t="shared" si="42"/>
        <v>70</v>
      </c>
      <c r="I146" s="8">
        <f t="shared" si="42"/>
        <v>90</v>
      </c>
      <c r="J146" s="26">
        <f t="shared" si="42"/>
        <v>95</v>
      </c>
      <c r="K146" s="8">
        <f t="shared" si="42"/>
        <v>100</v>
      </c>
      <c r="L146" s="28">
        <f t="shared" si="42"/>
        <v>100</v>
      </c>
      <c r="M146" s="8">
        <f t="shared" si="42"/>
        <v>100</v>
      </c>
      <c r="N146" s="8">
        <f t="shared" si="42"/>
        <v>100</v>
      </c>
      <c r="O146" s="8">
        <f t="shared" si="42"/>
        <v>100</v>
      </c>
      <c r="P146" s="8">
        <f t="shared" si="42"/>
        <v>100</v>
      </c>
      <c r="Q146" s="8">
        <f t="shared" si="42"/>
        <v>100</v>
      </c>
      <c r="R146" s="8">
        <f t="shared" si="42"/>
        <v>100</v>
      </c>
      <c r="S146" s="8">
        <f t="shared" si="42"/>
        <v>100</v>
      </c>
      <c r="T146" s="8">
        <f t="shared" si="42"/>
        <v>100</v>
      </c>
      <c r="U146" s="8">
        <f t="shared" si="42"/>
        <v>100</v>
      </c>
      <c r="V146" s="8">
        <f t="shared" si="42"/>
        <v>100</v>
      </c>
      <c r="W146" s="8">
        <f t="shared" si="42"/>
        <v>100</v>
      </c>
      <c r="X146" s="8">
        <f t="shared" si="42"/>
        <v>100</v>
      </c>
      <c r="Y146" s="8">
        <f t="shared" si="42"/>
        <v>100</v>
      </c>
      <c r="Z146" s="8">
        <f t="shared" si="42"/>
        <v>100</v>
      </c>
      <c r="AA146" s="8">
        <f t="shared" si="42"/>
        <v>100</v>
      </c>
      <c r="AB146" s="8">
        <f t="shared" si="42"/>
        <v>100</v>
      </c>
      <c r="AC146" s="8">
        <f t="shared" si="42"/>
        <v>100</v>
      </c>
      <c r="AD146" s="8">
        <f t="shared" si="42"/>
        <v>100</v>
      </c>
      <c r="AE146" s="8">
        <f t="shared" si="42"/>
        <v>100</v>
      </c>
      <c r="AF146" s="8">
        <f t="shared" si="42"/>
        <v>100</v>
      </c>
      <c r="AG146" s="8">
        <f t="shared" si="42"/>
        <v>100</v>
      </c>
      <c r="AH146" s="8">
        <f t="shared" si="42"/>
        <v>100</v>
      </c>
      <c r="AI146" s="8">
        <f t="shared" si="42"/>
        <v>100</v>
      </c>
      <c r="AJ146" s="8">
        <f t="shared" si="42"/>
        <v>100</v>
      </c>
      <c r="AK146" s="8">
        <f t="shared" si="42"/>
        <v>100</v>
      </c>
      <c r="AL146" s="8">
        <f t="shared" si="42"/>
        <v>100</v>
      </c>
      <c r="AM146" s="8">
        <f t="shared" si="42"/>
        <v>100</v>
      </c>
      <c r="AN146" s="8">
        <f t="shared" si="42"/>
        <v>100</v>
      </c>
      <c r="AO146" s="8">
        <f t="shared" si="42"/>
        <v>100</v>
      </c>
      <c r="AP146" s="8">
        <f t="shared" si="42"/>
        <v>100</v>
      </c>
      <c r="AQ146" s="8">
        <f t="shared" si="42"/>
        <v>100</v>
      </c>
      <c r="AR146" s="8">
        <f t="shared" si="42"/>
        <v>100</v>
      </c>
      <c r="AS146" s="8">
        <f t="shared" si="42"/>
        <v>100</v>
      </c>
      <c r="AT146" s="8">
        <f t="shared" si="42"/>
        <v>100</v>
      </c>
      <c r="AU146" s="8">
        <f t="shared" si="42"/>
        <v>100</v>
      </c>
      <c r="AV146" s="8">
        <f t="shared" si="42"/>
        <v>100</v>
      </c>
      <c r="AW146" s="8">
        <f t="shared" si="42"/>
        <v>100</v>
      </c>
      <c r="AX146" s="8">
        <f t="shared" si="42"/>
        <v>100</v>
      </c>
      <c r="AY146" s="8">
        <f t="shared" si="42"/>
        <v>100</v>
      </c>
      <c r="AZ146" s="8"/>
    </row>
    <row r="147" spans="1:52">
      <c r="A147" s="8" t="s">
        <v>58</v>
      </c>
      <c r="B147" s="8">
        <f t="shared" si="42"/>
        <v>25</v>
      </c>
      <c r="C147" s="8">
        <f t="shared" si="42"/>
        <v>30.000000000000004</v>
      </c>
      <c r="D147" s="8">
        <f t="shared" si="42"/>
        <v>30.000000000000004</v>
      </c>
      <c r="E147" s="8">
        <f t="shared" si="42"/>
        <v>50</v>
      </c>
      <c r="F147" s="8">
        <f t="shared" si="42"/>
        <v>55.000000000000007</v>
      </c>
      <c r="G147" s="8">
        <f t="shared" si="42"/>
        <v>70</v>
      </c>
      <c r="H147" s="8">
        <f t="shared" si="42"/>
        <v>70</v>
      </c>
      <c r="I147" s="8">
        <f t="shared" si="42"/>
        <v>90</v>
      </c>
      <c r="J147" s="26">
        <f t="shared" si="42"/>
        <v>95</v>
      </c>
      <c r="K147" s="8">
        <f t="shared" si="42"/>
        <v>100</v>
      </c>
      <c r="L147" s="28">
        <f t="shared" si="42"/>
        <v>100</v>
      </c>
      <c r="M147" s="8">
        <f t="shared" si="42"/>
        <v>100</v>
      </c>
      <c r="N147" s="8">
        <f t="shared" si="42"/>
        <v>100</v>
      </c>
      <c r="O147" s="8">
        <f t="shared" si="42"/>
        <v>100</v>
      </c>
      <c r="P147" s="8">
        <f t="shared" si="42"/>
        <v>100</v>
      </c>
      <c r="Q147" s="8">
        <f t="shared" si="42"/>
        <v>100</v>
      </c>
      <c r="R147" s="8">
        <f t="shared" si="42"/>
        <v>100</v>
      </c>
      <c r="S147" s="8">
        <f t="shared" si="42"/>
        <v>100</v>
      </c>
      <c r="T147" s="8">
        <f t="shared" si="42"/>
        <v>100</v>
      </c>
      <c r="U147" s="8">
        <f t="shared" si="42"/>
        <v>100</v>
      </c>
      <c r="V147" s="8">
        <f t="shared" si="42"/>
        <v>100</v>
      </c>
      <c r="W147" s="8">
        <f t="shared" si="42"/>
        <v>100</v>
      </c>
      <c r="X147" s="8">
        <f t="shared" si="42"/>
        <v>100</v>
      </c>
      <c r="Y147" s="8">
        <f t="shared" si="42"/>
        <v>100</v>
      </c>
      <c r="Z147" s="8">
        <f t="shared" si="42"/>
        <v>100</v>
      </c>
      <c r="AA147" s="8">
        <f t="shared" si="42"/>
        <v>100</v>
      </c>
      <c r="AB147" s="8">
        <f t="shared" si="42"/>
        <v>100</v>
      </c>
      <c r="AC147" s="8">
        <f t="shared" si="42"/>
        <v>100</v>
      </c>
      <c r="AD147" s="8">
        <f t="shared" si="42"/>
        <v>100</v>
      </c>
      <c r="AE147" s="8">
        <f t="shared" si="42"/>
        <v>100</v>
      </c>
      <c r="AF147" s="8">
        <f t="shared" si="42"/>
        <v>100</v>
      </c>
      <c r="AG147" s="8">
        <f t="shared" si="42"/>
        <v>100</v>
      </c>
      <c r="AH147" s="8">
        <f t="shared" si="42"/>
        <v>100</v>
      </c>
      <c r="AI147" s="8">
        <f t="shared" si="42"/>
        <v>100</v>
      </c>
      <c r="AJ147" s="8">
        <f t="shared" si="42"/>
        <v>100</v>
      </c>
      <c r="AK147" s="8">
        <f t="shared" si="42"/>
        <v>100</v>
      </c>
      <c r="AL147" s="8">
        <f t="shared" si="42"/>
        <v>100</v>
      </c>
      <c r="AM147" s="8">
        <f t="shared" si="42"/>
        <v>100</v>
      </c>
      <c r="AN147" s="8">
        <f t="shared" si="42"/>
        <v>100</v>
      </c>
      <c r="AO147" s="8">
        <f t="shared" si="42"/>
        <v>100</v>
      </c>
      <c r="AP147" s="8">
        <f t="shared" si="42"/>
        <v>100</v>
      </c>
      <c r="AQ147" s="8">
        <f t="shared" si="42"/>
        <v>100</v>
      </c>
      <c r="AR147" s="8">
        <f t="shared" si="42"/>
        <v>100</v>
      </c>
      <c r="AS147" s="8">
        <f t="shared" si="42"/>
        <v>100</v>
      </c>
      <c r="AT147" s="8">
        <f t="shared" si="42"/>
        <v>100</v>
      </c>
      <c r="AU147" s="8">
        <f t="shared" si="42"/>
        <v>100</v>
      </c>
      <c r="AV147" s="8">
        <f t="shared" si="42"/>
        <v>100</v>
      </c>
      <c r="AW147" s="8">
        <f t="shared" si="42"/>
        <v>100</v>
      </c>
      <c r="AX147" s="8">
        <f t="shared" si="42"/>
        <v>100</v>
      </c>
      <c r="AY147" s="8">
        <f t="shared" si="42"/>
        <v>100</v>
      </c>
      <c r="AZ147" s="8"/>
    </row>
    <row r="148" spans="1:52">
      <c r="A148" s="8" t="s">
        <v>59</v>
      </c>
      <c r="B148" s="8">
        <f t="shared" si="42"/>
        <v>25</v>
      </c>
      <c r="C148" s="8">
        <f t="shared" si="42"/>
        <v>30.000000000000004</v>
      </c>
      <c r="D148" s="8">
        <f t="shared" si="42"/>
        <v>30.000000000000004</v>
      </c>
      <c r="E148" s="8">
        <f t="shared" si="42"/>
        <v>50</v>
      </c>
      <c r="F148" s="8">
        <f t="shared" si="42"/>
        <v>55.000000000000007</v>
      </c>
      <c r="G148" s="8">
        <f t="shared" si="42"/>
        <v>70</v>
      </c>
      <c r="H148" s="8">
        <f t="shared" si="42"/>
        <v>70</v>
      </c>
      <c r="I148" s="8">
        <f t="shared" si="42"/>
        <v>90</v>
      </c>
      <c r="J148" s="26">
        <f t="shared" si="42"/>
        <v>95</v>
      </c>
      <c r="K148" s="8">
        <f t="shared" si="42"/>
        <v>100</v>
      </c>
      <c r="L148" s="28">
        <f t="shared" si="42"/>
        <v>100</v>
      </c>
      <c r="M148" s="8">
        <f t="shared" si="42"/>
        <v>100</v>
      </c>
      <c r="N148" s="8">
        <f t="shared" si="42"/>
        <v>100</v>
      </c>
      <c r="O148" s="8">
        <f t="shared" si="42"/>
        <v>100</v>
      </c>
      <c r="P148" s="8">
        <f t="shared" si="42"/>
        <v>100</v>
      </c>
      <c r="Q148" s="8">
        <f t="shared" si="42"/>
        <v>100</v>
      </c>
      <c r="R148" s="8">
        <f t="shared" si="42"/>
        <v>100</v>
      </c>
      <c r="S148" s="8">
        <f t="shared" si="42"/>
        <v>100</v>
      </c>
      <c r="T148" s="8">
        <f t="shared" si="42"/>
        <v>100</v>
      </c>
      <c r="U148" s="8">
        <f t="shared" si="42"/>
        <v>100</v>
      </c>
      <c r="V148" s="8">
        <f t="shared" si="42"/>
        <v>100</v>
      </c>
      <c r="W148" s="8">
        <f t="shared" si="42"/>
        <v>100</v>
      </c>
      <c r="X148" s="8">
        <f t="shared" si="42"/>
        <v>100</v>
      </c>
      <c r="Y148" s="8">
        <f t="shared" si="42"/>
        <v>100</v>
      </c>
      <c r="Z148" s="8">
        <f t="shared" si="42"/>
        <v>100</v>
      </c>
      <c r="AA148" s="8">
        <f t="shared" si="42"/>
        <v>100</v>
      </c>
      <c r="AB148" s="8">
        <f t="shared" si="42"/>
        <v>100</v>
      </c>
      <c r="AC148" s="8">
        <f t="shared" si="42"/>
        <v>100</v>
      </c>
      <c r="AD148" s="8">
        <f t="shared" si="42"/>
        <v>100</v>
      </c>
      <c r="AE148" s="8">
        <f t="shared" si="42"/>
        <v>100</v>
      </c>
      <c r="AF148" s="8">
        <f t="shared" si="42"/>
        <v>100</v>
      </c>
      <c r="AG148" s="8">
        <f t="shared" si="42"/>
        <v>100</v>
      </c>
      <c r="AH148" s="8">
        <f t="shared" si="42"/>
        <v>100</v>
      </c>
      <c r="AI148" s="8">
        <f t="shared" si="42"/>
        <v>100</v>
      </c>
      <c r="AJ148" s="8">
        <f t="shared" si="42"/>
        <v>100</v>
      </c>
      <c r="AK148" s="8">
        <f t="shared" si="42"/>
        <v>100</v>
      </c>
      <c r="AL148" s="8">
        <f t="shared" si="42"/>
        <v>100</v>
      </c>
      <c r="AM148" s="8">
        <f t="shared" si="42"/>
        <v>100</v>
      </c>
      <c r="AN148" s="8">
        <f t="shared" si="42"/>
        <v>100</v>
      </c>
      <c r="AO148" s="8">
        <f t="shared" si="42"/>
        <v>100</v>
      </c>
      <c r="AP148" s="8">
        <f t="shared" si="42"/>
        <v>100</v>
      </c>
      <c r="AQ148" s="8">
        <f t="shared" si="42"/>
        <v>100</v>
      </c>
      <c r="AR148" s="8">
        <f t="shared" si="42"/>
        <v>100</v>
      </c>
      <c r="AS148" s="8">
        <f t="shared" si="42"/>
        <v>100</v>
      </c>
      <c r="AT148" s="8">
        <f t="shared" si="42"/>
        <v>100</v>
      </c>
      <c r="AU148" s="8">
        <f t="shared" si="42"/>
        <v>100</v>
      </c>
      <c r="AV148" s="8">
        <f t="shared" si="42"/>
        <v>100</v>
      </c>
      <c r="AW148" s="8">
        <f t="shared" si="42"/>
        <v>100</v>
      </c>
      <c r="AX148" s="8">
        <f t="shared" si="42"/>
        <v>100</v>
      </c>
      <c r="AY148" s="8">
        <f t="shared" si="42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3" xml:space="preserve"> IF((1 - (B292 - 1)/20)*100 &lt;= 100, IF((1 - (B292 - 1)/20)*100 &gt;= 0, (1 - (B292 - 1)/20)*100, 0), 100)</f>
        <v>40</v>
      </c>
      <c r="C152" s="8">
        <f t="shared" si="43"/>
        <v>44.999999999999993</v>
      </c>
      <c r="D152" s="8">
        <f t="shared" si="43"/>
        <v>44.999999999999993</v>
      </c>
      <c r="E152" s="8">
        <f t="shared" si="43"/>
        <v>65</v>
      </c>
      <c r="F152" s="8">
        <f t="shared" si="43"/>
        <v>70</v>
      </c>
      <c r="G152" s="8">
        <f t="shared" si="43"/>
        <v>85</v>
      </c>
      <c r="H152" s="8">
        <f t="shared" si="43"/>
        <v>85</v>
      </c>
      <c r="I152" s="8">
        <f t="shared" si="43"/>
        <v>100</v>
      </c>
      <c r="J152" s="26">
        <f t="shared" si="43"/>
        <v>100</v>
      </c>
      <c r="K152" s="8">
        <f t="shared" si="43"/>
        <v>100</v>
      </c>
      <c r="L152" s="28">
        <f t="shared" si="43"/>
        <v>100</v>
      </c>
      <c r="M152" s="8">
        <f t="shared" si="43"/>
        <v>100</v>
      </c>
      <c r="N152" s="8">
        <f t="shared" si="43"/>
        <v>100</v>
      </c>
      <c r="O152" s="8">
        <f t="shared" si="43"/>
        <v>100</v>
      </c>
      <c r="P152" s="8">
        <f t="shared" si="43"/>
        <v>100</v>
      </c>
      <c r="Q152" s="8">
        <f t="shared" si="43"/>
        <v>100</v>
      </c>
      <c r="R152" s="8">
        <f t="shared" si="43"/>
        <v>100</v>
      </c>
      <c r="S152" s="8">
        <f t="shared" si="43"/>
        <v>100</v>
      </c>
      <c r="T152" s="8">
        <f t="shared" si="43"/>
        <v>100</v>
      </c>
      <c r="U152" s="8">
        <f t="shared" si="43"/>
        <v>100</v>
      </c>
      <c r="V152" s="8">
        <f t="shared" si="43"/>
        <v>100</v>
      </c>
      <c r="W152" s="8">
        <f t="shared" si="43"/>
        <v>100</v>
      </c>
      <c r="X152" s="8">
        <f t="shared" si="43"/>
        <v>100</v>
      </c>
      <c r="Y152" s="8">
        <f t="shared" si="43"/>
        <v>100</v>
      </c>
      <c r="Z152" s="8">
        <f t="shared" si="43"/>
        <v>100</v>
      </c>
      <c r="AA152" s="8">
        <f t="shared" si="43"/>
        <v>100</v>
      </c>
      <c r="AB152" s="8">
        <f t="shared" si="43"/>
        <v>100</v>
      </c>
      <c r="AC152" s="8">
        <f t="shared" si="43"/>
        <v>100</v>
      </c>
      <c r="AD152" s="8">
        <f t="shared" si="43"/>
        <v>100</v>
      </c>
      <c r="AE152" s="8">
        <f t="shared" si="43"/>
        <v>100</v>
      </c>
      <c r="AF152" s="8">
        <f t="shared" si="43"/>
        <v>100</v>
      </c>
      <c r="AG152" s="8">
        <f t="shared" si="43"/>
        <v>100</v>
      </c>
      <c r="AH152" s="8">
        <f t="shared" si="43"/>
        <v>100</v>
      </c>
      <c r="AI152" s="8">
        <f t="shared" si="43"/>
        <v>100</v>
      </c>
      <c r="AJ152" s="8">
        <f t="shared" si="43"/>
        <v>100</v>
      </c>
      <c r="AK152" s="8">
        <f t="shared" si="43"/>
        <v>100</v>
      </c>
      <c r="AL152" s="8">
        <f t="shared" si="43"/>
        <v>100</v>
      </c>
      <c r="AM152" s="8">
        <f t="shared" si="43"/>
        <v>100</v>
      </c>
      <c r="AN152" s="8">
        <f t="shared" si="43"/>
        <v>100</v>
      </c>
      <c r="AO152" s="8">
        <f t="shared" si="43"/>
        <v>100</v>
      </c>
      <c r="AP152" s="8">
        <f t="shared" si="43"/>
        <v>100</v>
      </c>
      <c r="AQ152" s="8">
        <f t="shared" si="43"/>
        <v>100</v>
      </c>
      <c r="AR152" s="8">
        <f t="shared" si="43"/>
        <v>100</v>
      </c>
      <c r="AS152" s="8">
        <f t="shared" si="43"/>
        <v>100</v>
      </c>
      <c r="AT152" s="8">
        <f t="shared" si="43"/>
        <v>100</v>
      </c>
      <c r="AU152" s="8">
        <f t="shared" si="43"/>
        <v>100</v>
      </c>
      <c r="AV152" s="8">
        <f t="shared" si="43"/>
        <v>100</v>
      </c>
      <c r="AW152" s="8">
        <f t="shared" si="43"/>
        <v>100</v>
      </c>
      <c r="AX152" s="8">
        <f t="shared" si="43"/>
        <v>100</v>
      </c>
      <c r="AY152" s="8">
        <f t="shared" si="43"/>
        <v>100</v>
      </c>
      <c r="AZ152" s="8"/>
    </row>
    <row r="153" spans="1:52">
      <c r="A153" s="8" t="s">
        <v>57</v>
      </c>
      <c r="B153" s="8">
        <f t="shared" si="43"/>
        <v>50</v>
      </c>
      <c r="C153" s="8">
        <f t="shared" si="43"/>
        <v>55.000000000000007</v>
      </c>
      <c r="D153" s="8">
        <f t="shared" si="43"/>
        <v>55.000000000000007</v>
      </c>
      <c r="E153" s="8">
        <f t="shared" si="43"/>
        <v>75</v>
      </c>
      <c r="F153" s="8">
        <f t="shared" si="43"/>
        <v>80</v>
      </c>
      <c r="G153" s="8">
        <f t="shared" si="43"/>
        <v>95</v>
      </c>
      <c r="H153" s="8">
        <f t="shared" si="43"/>
        <v>95</v>
      </c>
      <c r="I153" s="8">
        <f t="shared" si="43"/>
        <v>100</v>
      </c>
      <c r="J153" s="26">
        <f t="shared" si="43"/>
        <v>100</v>
      </c>
      <c r="K153" s="8">
        <f t="shared" si="43"/>
        <v>100</v>
      </c>
      <c r="L153" s="28">
        <f t="shared" si="43"/>
        <v>100</v>
      </c>
      <c r="M153" s="8">
        <f t="shared" si="43"/>
        <v>100</v>
      </c>
      <c r="N153" s="8">
        <f t="shared" si="43"/>
        <v>100</v>
      </c>
      <c r="O153" s="8">
        <f t="shared" si="43"/>
        <v>100</v>
      </c>
      <c r="P153" s="8">
        <f t="shared" si="43"/>
        <v>100</v>
      </c>
      <c r="Q153" s="8">
        <f t="shared" si="43"/>
        <v>100</v>
      </c>
      <c r="R153" s="8">
        <f t="shared" si="43"/>
        <v>100</v>
      </c>
      <c r="S153" s="8">
        <f t="shared" si="43"/>
        <v>100</v>
      </c>
      <c r="T153" s="8">
        <f t="shared" si="43"/>
        <v>100</v>
      </c>
      <c r="U153" s="8">
        <f t="shared" si="43"/>
        <v>100</v>
      </c>
      <c r="V153" s="8">
        <f t="shared" si="43"/>
        <v>100</v>
      </c>
      <c r="W153" s="8">
        <f t="shared" si="43"/>
        <v>100</v>
      </c>
      <c r="X153" s="8">
        <f t="shared" si="43"/>
        <v>100</v>
      </c>
      <c r="Y153" s="8">
        <f t="shared" si="43"/>
        <v>100</v>
      </c>
      <c r="Z153" s="8">
        <f t="shared" si="43"/>
        <v>100</v>
      </c>
      <c r="AA153" s="8">
        <f t="shared" si="43"/>
        <v>100</v>
      </c>
      <c r="AB153" s="8">
        <f t="shared" si="43"/>
        <v>100</v>
      </c>
      <c r="AC153" s="8">
        <f t="shared" si="43"/>
        <v>100</v>
      </c>
      <c r="AD153" s="8">
        <f t="shared" si="43"/>
        <v>100</v>
      </c>
      <c r="AE153" s="8">
        <f t="shared" si="43"/>
        <v>100</v>
      </c>
      <c r="AF153" s="8">
        <f t="shared" si="43"/>
        <v>100</v>
      </c>
      <c r="AG153" s="8">
        <f t="shared" si="43"/>
        <v>100</v>
      </c>
      <c r="AH153" s="8">
        <f t="shared" si="43"/>
        <v>100</v>
      </c>
      <c r="AI153" s="8">
        <f t="shared" si="43"/>
        <v>100</v>
      </c>
      <c r="AJ153" s="8">
        <f t="shared" si="43"/>
        <v>100</v>
      </c>
      <c r="AK153" s="8">
        <f t="shared" si="43"/>
        <v>100</v>
      </c>
      <c r="AL153" s="8">
        <f t="shared" si="43"/>
        <v>100</v>
      </c>
      <c r="AM153" s="8">
        <f t="shared" si="43"/>
        <v>100</v>
      </c>
      <c r="AN153" s="8">
        <f t="shared" si="43"/>
        <v>100</v>
      </c>
      <c r="AO153" s="8">
        <f t="shared" si="43"/>
        <v>100</v>
      </c>
      <c r="AP153" s="8">
        <f t="shared" si="43"/>
        <v>100</v>
      </c>
      <c r="AQ153" s="8">
        <f t="shared" si="43"/>
        <v>100</v>
      </c>
      <c r="AR153" s="8">
        <f t="shared" si="43"/>
        <v>100</v>
      </c>
      <c r="AS153" s="8">
        <f t="shared" si="43"/>
        <v>100</v>
      </c>
      <c r="AT153" s="8">
        <f t="shared" si="43"/>
        <v>100</v>
      </c>
      <c r="AU153" s="8">
        <f t="shared" si="43"/>
        <v>100</v>
      </c>
      <c r="AV153" s="8">
        <f t="shared" si="43"/>
        <v>100</v>
      </c>
      <c r="AW153" s="8">
        <f t="shared" si="43"/>
        <v>100</v>
      </c>
      <c r="AX153" s="8">
        <f t="shared" si="43"/>
        <v>100</v>
      </c>
      <c r="AY153" s="8">
        <f t="shared" si="43"/>
        <v>100</v>
      </c>
      <c r="AZ153" s="8"/>
    </row>
    <row r="154" spans="1:52">
      <c r="A154" s="8" t="s">
        <v>58</v>
      </c>
      <c r="B154" s="8">
        <f t="shared" si="43"/>
        <v>50</v>
      </c>
      <c r="C154" s="8">
        <f t="shared" si="43"/>
        <v>55.000000000000007</v>
      </c>
      <c r="D154" s="8">
        <f t="shared" si="43"/>
        <v>55.000000000000007</v>
      </c>
      <c r="E154" s="8">
        <f t="shared" si="43"/>
        <v>75</v>
      </c>
      <c r="F154" s="8">
        <f t="shared" si="43"/>
        <v>80</v>
      </c>
      <c r="G154" s="8">
        <f t="shared" si="43"/>
        <v>95</v>
      </c>
      <c r="H154" s="8">
        <f t="shared" si="43"/>
        <v>95</v>
      </c>
      <c r="I154" s="8">
        <f t="shared" si="43"/>
        <v>100</v>
      </c>
      <c r="J154" s="26">
        <f t="shared" si="43"/>
        <v>100</v>
      </c>
      <c r="K154" s="8">
        <f t="shared" si="43"/>
        <v>100</v>
      </c>
      <c r="L154" s="28">
        <f t="shared" si="43"/>
        <v>100</v>
      </c>
      <c r="M154" s="8">
        <f t="shared" si="43"/>
        <v>100</v>
      </c>
      <c r="N154" s="8">
        <f t="shared" si="43"/>
        <v>100</v>
      </c>
      <c r="O154" s="8">
        <f t="shared" si="43"/>
        <v>100</v>
      </c>
      <c r="P154" s="8">
        <f t="shared" si="43"/>
        <v>100</v>
      </c>
      <c r="Q154" s="8">
        <f t="shared" si="43"/>
        <v>100</v>
      </c>
      <c r="R154" s="8">
        <f t="shared" si="43"/>
        <v>100</v>
      </c>
      <c r="S154" s="8">
        <f t="shared" si="43"/>
        <v>100</v>
      </c>
      <c r="T154" s="8">
        <f t="shared" si="43"/>
        <v>100</v>
      </c>
      <c r="U154" s="8">
        <f t="shared" si="43"/>
        <v>100</v>
      </c>
      <c r="V154" s="8">
        <f t="shared" si="43"/>
        <v>100</v>
      </c>
      <c r="W154" s="8">
        <f t="shared" si="43"/>
        <v>100</v>
      </c>
      <c r="X154" s="8">
        <f t="shared" si="43"/>
        <v>100</v>
      </c>
      <c r="Y154" s="8">
        <f t="shared" si="43"/>
        <v>100</v>
      </c>
      <c r="Z154" s="8">
        <f t="shared" si="43"/>
        <v>100</v>
      </c>
      <c r="AA154" s="8">
        <f t="shared" si="43"/>
        <v>100</v>
      </c>
      <c r="AB154" s="8">
        <f t="shared" si="43"/>
        <v>100</v>
      </c>
      <c r="AC154" s="8">
        <f t="shared" si="43"/>
        <v>100</v>
      </c>
      <c r="AD154" s="8">
        <f t="shared" si="43"/>
        <v>100</v>
      </c>
      <c r="AE154" s="8">
        <f t="shared" si="43"/>
        <v>100</v>
      </c>
      <c r="AF154" s="8">
        <f t="shared" si="43"/>
        <v>100</v>
      </c>
      <c r="AG154" s="8">
        <f t="shared" si="43"/>
        <v>100</v>
      </c>
      <c r="AH154" s="8">
        <f t="shared" si="43"/>
        <v>100</v>
      </c>
      <c r="AI154" s="8">
        <f t="shared" si="43"/>
        <v>100</v>
      </c>
      <c r="AJ154" s="8">
        <f t="shared" si="43"/>
        <v>100</v>
      </c>
      <c r="AK154" s="8">
        <f t="shared" si="43"/>
        <v>100</v>
      </c>
      <c r="AL154" s="8">
        <f t="shared" si="43"/>
        <v>100</v>
      </c>
      <c r="AM154" s="8">
        <f t="shared" si="43"/>
        <v>100</v>
      </c>
      <c r="AN154" s="8">
        <f t="shared" si="43"/>
        <v>100</v>
      </c>
      <c r="AO154" s="8">
        <f t="shared" si="43"/>
        <v>100</v>
      </c>
      <c r="AP154" s="8">
        <f t="shared" si="43"/>
        <v>100</v>
      </c>
      <c r="AQ154" s="8">
        <f t="shared" si="43"/>
        <v>100</v>
      </c>
      <c r="AR154" s="8">
        <f t="shared" si="43"/>
        <v>100</v>
      </c>
      <c r="AS154" s="8">
        <f t="shared" si="43"/>
        <v>100</v>
      </c>
      <c r="AT154" s="8">
        <f t="shared" si="43"/>
        <v>100</v>
      </c>
      <c r="AU154" s="8">
        <f t="shared" si="43"/>
        <v>100</v>
      </c>
      <c r="AV154" s="8">
        <f t="shared" si="43"/>
        <v>100</v>
      </c>
      <c r="AW154" s="8">
        <f t="shared" si="43"/>
        <v>100</v>
      </c>
      <c r="AX154" s="8">
        <f t="shared" si="43"/>
        <v>100</v>
      </c>
      <c r="AY154" s="8">
        <f t="shared" si="43"/>
        <v>100</v>
      </c>
      <c r="AZ154" s="8"/>
    </row>
    <row r="155" spans="1:52">
      <c r="A155" s="8" t="s">
        <v>59</v>
      </c>
      <c r="B155" s="8">
        <f t="shared" si="43"/>
        <v>50</v>
      </c>
      <c r="C155" s="8">
        <f t="shared" si="43"/>
        <v>55.000000000000007</v>
      </c>
      <c r="D155" s="8">
        <f t="shared" si="43"/>
        <v>55.000000000000007</v>
      </c>
      <c r="E155" s="8">
        <f t="shared" si="43"/>
        <v>75</v>
      </c>
      <c r="F155" s="8">
        <f t="shared" si="43"/>
        <v>80</v>
      </c>
      <c r="G155" s="8">
        <f t="shared" si="43"/>
        <v>95</v>
      </c>
      <c r="H155" s="8">
        <f t="shared" si="43"/>
        <v>95</v>
      </c>
      <c r="I155" s="8">
        <f t="shared" si="43"/>
        <v>100</v>
      </c>
      <c r="J155" s="26">
        <f t="shared" si="43"/>
        <v>100</v>
      </c>
      <c r="K155" s="8">
        <f t="shared" si="43"/>
        <v>100</v>
      </c>
      <c r="L155" s="28">
        <f t="shared" si="43"/>
        <v>100</v>
      </c>
      <c r="M155" s="8">
        <f t="shared" si="43"/>
        <v>100</v>
      </c>
      <c r="N155" s="8">
        <f t="shared" si="43"/>
        <v>100</v>
      </c>
      <c r="O155" s="8">
        <f t="shared" si="43"/>
        <v>100</v>
      </c>
      <c r="P155" s="8">
        <f t="shared" si="43"/>
        <v>100</v>
      </c>
      <c r="Q155" s="8">
        <f t="shared" si="43"/>
        <v>100</v>
      </c>
      <c r="R155" s="8">
        <f t="shared" si="43"/>
        <v>100</v>
      </c>
      <c r="S155" s="8">
        <f t="shared" si="43"/>
        <v>100</v>
      </c>
      <c r="T155" s="8">
        <f t="shared" si="43"/>
        <v>100</v>
      </c>
      <c r="U155" s="8">
        <f t="shared" si="43"/>
        <v>100</v>
      </c>
      <c r="V155" s="8">
        <f t="shared" si="43"/>
        <v>100</v>
      </c>
      <c r="W155" s="8">
        <f t="shared" si="43"/>
        <v>100</v>
      </c>
      <c r="X155" s="8">
        <f t="shared" si="43"/>
        <v>100</v>
      </c>
      <c r="Y155" s="8">
        <f t="shared" si="43"/>
        <v>100</v>
      </c>
      <c r="Z155" s="8">
        <f t="shared" si="43"/>
        <v>100</v>
      </c>
      <c r="AA155" s="8">
        <f t="shared" si="43"/>
        <v>100</v>
      </c>
      <c r="AB155" s="8">
        <f t="shared" si="43"/>
        <v>100</v>
      </c>
      <c r="AC155" s="8">
        <f t="shared" si="43"/>
        <v>100</v>
      </c>
      <c r="AD155" s="8">
        <f t="shared" si="43"/>
        <v>100</v>
      </c>
      <c r="AE155" s="8">
        <f t="shared" si="43"/>
        <v>100</v>
      </c>
      <c r="AF155" s="8">
        <f t="shared" si="43"/>
        <v>100</v>
      </c>
      <c r="AG155" s="8">
        <f t="shared" si="43"/>
        <v>100</v>
      </c>
      <c r="AH155" s="8">
        <f t="shared" si="43"/>
        <v>100</v>
      </c>
      <c r="AI155" s="8">
        <f t="shared" si="43"/>
        <v>100</v>
      </c>
      <c r="AJ155" s="8">
        <f t="shared" si="43"/>
        <v>100</v>
      </c>
      <c r="AK155" s="8">
        <f t="shared" si="43"/>
        <v>100</v>
      </c>
      <c r="AL155" s="8">
        <f t="shared" si="43"/>
        <v>100</v>
      </c>
      <c r="AM155" s="8">
        <f t="shared" si="43"/>
        <v>100</v>
      </c>
      <c r="AN155" s="8">
        <f t="shared" si="43"/>
        <v>100</v>
      </c>
      <c r="AO155" s="8">
        <f t="shared" si="43"/>
        <v>100</v>
      </c>
      <c r="AP155" s="8">
        <f t="shared" si="43"/>
        <v>100</v>
      </c>
      <c r="AQ155" s="8">
        <f t="shared" si="43"/>
        <v>100</v>
      </c>
      <c r="AR155" s="8">
        <f t="shared" si="43"/>
        <v>100</v>
      </c>
      <c r="AS155" s="8">
        <f t="shared" si="43"/>
        <v>100</v>
      </c>
      <c r="AT155" s="8">
        <f t="shared" si="43"/>
        <v>100</v>
      </c>
      <c r="AU155" s="8">
        <f t="shared" si="43"/>
        <v>100</v>
      </c>
      <c r="AV155" s="8">
        <f t="shared" si="43"/>
        <v>100</v>
      </c>
      <c r="AW155" s="8">
        <f t="shared" si="43"/>
        <v>100</v>
      </c>
      <c r="AX155" s="8">
        <f t="shared" si="43"/>
        <v>100</v>
      </c>
      <c r="AY155" s="8">
        <f t="shared" si="43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4" xml:space="preserve"> IF((1 - (B297 - 1)/20)*100 &lt;= 100, IF((1 - (B297 - 1)/20)*100 &gt;= 0, (1 - (B297 - 1)/20)*100, 0), 100)</f>
        <v>15.000000000000002</v>
      </c>
      <c r="C157" s="8">
        <f t="shared" si="44"/>
        <v>19.999999999999996</v>
      </c>
      <c r="D157" s="8">
        <f t="shared" si="44"/>
        <v>19.999999999999996</v>
      </c>
      <c r="E157" s="8">
        <f t="shared" si="44"/>
        <v>40</v>
      </c>
      <c r="F157" s="8">
        <f t="shared" si="44"/>
        <v>44.999999999999993</v>
      </c>
      <c r="G157" s="8">
        <f t="shared" si="44"/>
        <v>60</v>
      </c>
      <c r="H157" s="8">
        <f t="shared" si="44"/>
        <v>60</v>
      </c>
      <c r="I157" s="8">
        <f t="shared" si="44"/>
        <v>80</v>
      </c>
      <c r="J157" s="26">
        <f t="shared" si="44"/>
        <v>85</v>
      </c>
      <c r="K157" s="8">
        <f t="shared" si="44"/>
        <v>90</v>
      </c>
      <c r="L157" s="28">
        <f t="shared" si="44"/>
        <v>95</v>
      </c>
      <c r="M157" s="8">
        <f t="shared" si="44"/>
        <v>95</v>
      </c>
      <c r="N157" s="8">
        <f t="shared" si="44"/>
        <v>100</v>
      </c>
      <c r="O157" s="8">
        <f t="shared" si="44"/>
        <v>100</v>
      </c>
      <c r="P157" s="8">
        <f t="shared" si="44"/>
        <v>100</v>
      </c>
      <c r="Q157" s="8">
        <f t="shared" si="44"/>
        <v>100</v>
      </c>
      <c r="R157" s="8">
        <f t="shared" si="44"/>
        <v>100</v>
      </c>
      <c r="S157" s="8">
        <f t="shared" si="44"/>
        <v>100</v>
      </c>
      <c r="T157" s="8">
        <f t="shared" si="44"/>
        <v>100</v>
      </c>
      <c r="U157" s="8">
        <f t="shared" si="44"/>
        <v>100</v>
      </c>
      <c r="V157" s="8">
        <f t="shared" si="44"/>
        <v>100</v>
      </c>
      <c r="W157" s="8">
        <f t="shared" si="44"/>
        <v>100</v>
      </c>
      <c r="X157" s="8">
        <f t="shared" si="44"/>
        <v>100</v>
      </c>
      <c r="Y157" s="8">
        <f t="shared" si="44"/>
        <v>100</v>
      </c>
      <c r="Z157" s="8">
        <f t="shared" si="44"/>
        <v>100</v>
      </c>
      <c r="AA157" s="8">
        <f t="shared" si="44"/>
        <v>100</v>
      </c>
      <c r="AB157" s="8">
        <f t="shared" si="44"/>
        <v>100</v>
      </c>
      <c r="AC157" s="8">
        <f t="shared" si="44"/>
        <v>100</v>
      </c>
      <c r="AD157" s="8">
        <f t="shared" si="44"/>
        <v>100</v>
      </c>
      <c r="AE157" s="8">
        <f t="shared" si="44"/>
        <v>100</v>
      </c>
      <c r="AF157" s="8">
        <f t="shared" si="44"/>
        <v>100</v>
      </c>
      <c r="AG157" s="8">
        <f t="shared" si="44"/>
        <v>100</v>
      </c>
      <c r="AH157" s="8">
        <f t="shared" si="44"/>
        <v>100</v>
      </c>
      <c r="AI157" s="8">
        <f t="shared" si="44"/>
        <v>100</v>
      </c>
      <c r="AJ157" s="8">
        <f t="shared" si="44"/>
        <v>100</v>
      </c>
      <c r="AK157" s="8">
        <f t="shared" si="44"/>
        <v>100</v>
      </c>
      <c r="AL157" s="8">
        <f t="shared" si="44"/>
        <v>100</v>
      </c>
      <c r="AM157" s="8">
        <f t="shared" si="44"/>
        <v>100</v>
      </c>
      <c r="AN157" s="8">
        <f t="shared" si="44"/>
        <v>100</v>
      </c>
      <c r="AO157" s="8">
        <f t="shared" si="44"/>
        <v>100</v>
      </c>
      <c r="AP157" s="8">
        <f t="shared" si="44"/>
        <v>100</v>
      </c>
      <c r="AQ157" s="8">
        <f t="shared" si="44"/>
        <v>100</v>
      </c>
      <c r="AR157" s="8">
        <f t="shared" si="44"/>
        <v>100</v>
      </c>
      <c r="AS157" s="8">
        <f t="shared" si="44"/>
        <v>100</v>
      </c>
      <c r="AT157" s="8">
        <f t="shared" si="44"/>
        <v>100</v>
      </c>
      <c r="AU157" s="8">
        <f t="shared" si="44"/>
        <v>100</v>
      </c>
      <c r="AV157" s="8">
        <f t="shared" si="44"/>
        <v>100</v>
      </c>
      <c r="AW157" s="8">
        <f t="shared" si="44"/>
        <v>100</v>
      </c>
      <c r="AX157" s="8">
        <f t="shared" si="44"/>
        <v>100</v>
      </c>
      <c r="AY157" s="8">
        <f t="shared" si="44"/>
        <v>100</v>
      </c>
      <c r="AZ157" s="8"/>
    </row>
    <row r="158" spans="1:52">
      <c r="A158" s="8" t="s">
        <v>57</v>
      </c>
      <c r="B158" s="8">
        <f t="shared" si="44"/>
        <v>25</v>
      </c>
      <c r="C158" s="8">
        <f t="shared" si="44"/>
        <v>30.000000000000004</v>
      </c>
      <c r="D158" s="8">
        <f t="shared" si="44"/>
        <v>30.000000000000004</v>
      </c>
      <c r="E158" s="8">
        <f t="shared" si="44"/>
        <v>50</v>
      </c>
      <c r="F158" s="8">
        <f t="shared" si="44"/>
        <v>55.000000000000007</v>
      </c>
      <c r="G158" s="8">
        <f t="shared" si="44"/>
        <v>70</v>
      </c>
      <c r="H158" s="8">
        <f t="shared" si="44"/>
        <v>70</v>
      </c>
      <c r="I158" s="8">
        <f t="shared" si="44"/>
        <v>90</v>
      </c>
      <c r="J158" s="26">
        <f t="shared" si="44"/>
        <v>95</v>
      </c>
      <c r="K158" s="8">
        <f t="shared" si="44"/>
        <v>100</v>
      </c>
      <c r="L158" s="28">
        <f t="shared" si="44"/>
        <v>100</v>
      </c>
      <c r="M158" s="8">
        <f t="shared" si="44"/>
        <v>100</v>
      </c>
      <c r="N158" s="8">
        <f t="shared" si="44"/>
        <v>100</v>
      </c>
      <c r="O158" s="8">
        <f t="shared" si="44"/>
        <v>100</v>
      </c>
      <c r="P158" s="8">
        <f t="shared" si="44"/>
        <v>100</v>
      </c>
      <c r="Q158" s="8">
        <f t="shared" si="44"/>
        <v>100</v>
      </c>
      <c r="R158" s="8">
        <f t="shared" si="44"/>
        <v>100</v>
      </c>
      <c r="S158" s="8">
        <f t="shared" si="44"/>
        <v>100</v>
      </c>
      <c r="T158" s="8">
        <f t="shared" si="44"/>
        <v>100</v>
      </c>
      <c r="U158" s="8">
        <f t="shared" si="44"/>
        <v>100</v>
      </c>
      <c r="V158" s="8">
        <f t="shared" si="44"/>
        <v>100</v>
      </c>
      <c r="W158" s="8">
        <f t="shared" si="44"/>
        <v>100</v>
      </c>
      <c r="X158" s="8">
        <f t="shared" si="44"/>
        <v>100</v>
      </c>
      <c r="Y158" s="8">
        <f t="shared" si="44"/>
        <v>100</v>
      </c>
      <c r="Z158" s="8">
        <f t="shared" si="44"/>
        <v>100</v>
      </c>
      <c r="AA158" s="8">
        <f t="shared" si="44"/>
        <v>100</v>
      </c>
      <c r="AB158" s="8">
        <f t="shared" si="44"/>
        <v>100</v>
      </c>
      <c r="AC158" s="8">
        <f t="shared" si="44"/>
        <v>100</v>
      </c>
      <c r="AD158" s="8">
        <f t="shared" si="44"/>
        <v>100</v>
      </c>
      <c r="AE158" s="8">
        <f t="shared" si="44"/>
        <v>100</v>
      </c>
      <c r="AF158" s="8">
        <f t="shared" si="44"/>
        <v>100</v>
      </c>
      <c r="AG158" s="8">
        <f t="shared" si="44"/>
        <v>100</v>
      </c>
      <c r="AH158" s="8">
        <f t="shared" si="44"/>
        <v>100</v>
      </c>
      <c r="AI158" s="8">
        <f t="shared" si="44"/>
        <v>100</v>
      </c>
      <c r="AJ158" s="8">
        <f t="shared" si="44"/>
        <v>100</v>
      </c>
      <c r="AK158" s="8">
        <f t="shared" si="44"/>
        <v>100</v>
      </c>
      <c r="AL158" s="8">
        <f t="shared" si="44"/>
        <v>100</v>
      </c>
      <c r="AM158" s="8">
        <f t="shared" si="44"/>
        <v>100</v>
      </c>
      <c r="AN158" s="8">
        <f t="shared" si="44"/>
        <v>100</v>
      </c>
      <c r="AO158" s="8">
        <f t="shared" si="44"/>
        <v>100</v>
      </c>
      <c r="AP158" s="8">
        <f t="shared" si="44"/>
        <v>100</v>
      </c>
      <c r="AQ158" s="8">
        <f t="shared" si="44"/>
        <v>100</v>
      </c>
      <c r="AR158" s="8">
        <f t="shared" si="44"/>
        <v>100</v>
      </c>
      <c r="AS158" s="8">
        <f t="shared" si="44"/>
        <v>100</v>
      </c>
      <c r="AT158" s="8">
        <f t="shared" si="44"/>
        <v>100</v>
      </c>
      <c r="AU158" s="8">
        <f t="shared" si="44"/>
        <v>100</v>
      </c>
      <c r="AV158" s="8">
        <f t="shared" si="44"/>
        <v>100</v>
      </c>
      <c r="AW158" s="8">
        <f t="shared" si="44"/>
        <v>100</v>
      </c>
      <c r="AX158" s="8">
        <f t="shared" si="44"/>
        <v>100</v>
      </c>
      <c r="AY158" s="8">
        <f t="shared" si="44"/>
        <v>100</v>
      </c>
      <c r="AZ158" s="8"/>
    </row>
    <row r="159" spans="1:52">
      <c r="A159" s="8" t="s">
        <v>58</v>
      </c>
      <c r="B159" s="8">
        <f t="shared" si="44"/>
        <v>25</v>
      </c>
      <c r="C159" s="8">
        <f t="shared" si="44"/>
        <v>30.000000000000004</v>
      </c>
      <c r="D159" s="8">
        <f t="shared" si="44"/>
        <v>30.000000000000004</v>
      </c>
      <c r="E159" s="8">
        <f t="shared" si="44"/>
        <v>50</v>
      </c>
      <c r="F159" s="8">
        <f t="shared" si="44"/>
        <v>55.000000000000007</v>
      </c>
      <c r="G159" s="8">
        <f t="shared" si="44"/>
        <v>70</v>
      </c>
      <c r="H159" s="8">
        <f t="shared" si="44"/>
        <v>70</v>
      </c>
      <c r="I159" s="8">
        <f t="shared" si="44"/>
        <v>90</v>
      </c>
      <c r="J159" s="26">
        <f t="shared" si="44"/>
        <v>95</v>
      </c>
      <c r="K159" s="8">
        <f t="shared" si="44"/>
        <v>100</v>
      </c>
      <c r="L159" s="28">
        <f t="shared" si="44"/>
        <v>100</v>
      </c>
      <c r="M159" s="8">
        <f t="shared" si="44"/>
        <v>100</v>
      </c>
      <c r="N159" s="8">
        <f t="shared" si="44"/>
        <v>100</v>
      </c>
      <c r="O159" s="8">
        <f t="shared" si="44"/>
        <v>100</v>
      </c>
      <c r="P159" s="8">
        <f t="shared" si="44"/>
        <v>100</v>
      </c>
      <c r="Q159" s="8">
        <f t="shared" si="44"/>
        <v>100</v>
      </c>
      <c r="R159" s="8">
        <f t="shared" si="44"/>
        <v>100</v>
      </c>
      <c r="S159" s="8">
        <f t="shared" si="44"/>
        <v>100</v>
      </c>
      <c r="T159" s="8">
        <f t="shared" si="44"/>
        <v>100</v>
      </c>
      <c r="U159" s="8">
        <f t="shared" si="44"/>
        <v>100</v>
      </c>
      <c r="V159" s="8">
        <f t="shared" si="44"/>
        <v>100</v>
      </c>
      <c r="W159" s="8">
        <f t="shared" si="44"/>
        <v>100</v>
      </c>
      <c r="X159" s="8">
        <f t="shared" si="44"/>
        <v>100</v>
      </c>
      <c r="Y159" s="8">
        <f t="shared" si="44"/>
        <v>100</v>
      </c>
      <c r="Z159" s="8">
        <f t="shared" si="44"/>
        <v>100</v>
      </c>
      <c r="AA159" s="8">
        <f t="shared" si="44"/>
        <v>100</v>
      </c>
      <c r="AB159" s="8">
        <f t="shared" si="44"/>
        <v>100</v>
      </c>
      <c r="AC159" s="8">
        <f t="shared" si="44"/>
        <v>100</v>
      </c>
      <c r="AD159" s="8">
        <f t="shared" si="44"/>
        <v>100</v>
      </c>
      <c r="AE159" s="8">
        <f t="shared" si="44"/>
        <v>100</v>
      </c>
      <c r="AF159" s="8">
        <f t="shared" si="44"/>
        <v>100</v>
      </c>
      <c r="AG159" s="8">
        <f t="shared" si="44"/>
        <v>100</v>
      </c>
      <c r="AH159" s="8">
        <f t="shared" si="44"/>
        <v>100</v>
      </c>
      <c r="AI159" s="8">
        <f t="shared" si="44"/>
        <v>100</v>
      </c>
      <c r="AJ159" s="8">
        <f t="shared" si="44"/>
        <v>100</v>
      </c>
      <c r="AK159" s="8">
        <f t="shared" si="44"/>
        <v>100</v>
      </c>
      <c r="AL159" s="8">
        <f t="shared" si="44"/>
        <v>100</v>
      </c>
      <c r="AM159" s="8">
        <f t="shared" si="44"/>
        <v>100</v>
      </c>
      <c r="AN159" s="8">
        <f t="shared" si="44"/>
        <v>100</v>
      </c>
      <c r="AO159" s="8">
        <f t="shared" si="44"/>
        <v>100</v>
      </c>
      <c r="AP159" s="8">
        <f t="shared" si="44"/>
        <v>100</v>
      </c>
      <c r="AQ159" s="8">
        <f t="shared" si="44"/>
        <v>100</v>
      </c>
      <c r="AR159" s="8">
        <f t="shared" si="44"/>
        <v>100</v>
      </c>
      <c r="AS159" s="8">
        <f t="shared" si="44"/>
        <v>100</v>
      </c>
      <c r="AT159" s="8">
        <f t="shared" si="44"/>
        <v>100</v>
      </c>
      <c r="AU159" s="8">
        <f t="shared" si="44"/>
        <v>100</v>
      </c>
      <c r="AV159" s="8">
        <f t="shared" si="44"/>
        <v>100</v>
      </c>
      <c r="AW159" s="8">
        <f t="shared" si="44"/>
        <v>100</v>
      </c>
      <c r="AX159" s="8">
        <f t="shared" si="44"/>
        <v>100</v>
      </c>
      <c r="AY159" s="8">
        <f t="shared" si="44"/>
        <v>100</v>
      </c>
      <c r="AZ159" s="8"/>
    </row>
    <row r="160" spans="1:52">
      <c r="A160" s="8" t="s">
        <v>59</v>
      </c>
      <c r="B160" s="8">
        <f t="shared" si="44"/>
        <v>25</v>
      </c>
      <c r="C160" s="8">
        <f t="shared" si="44"/>
        <v>30.000000000000004</v>
      </c>
      <c r="D160" s="8">
        <f t="shared" si="44"/>
        <v>30.000000000000004</v>
      </c>
      <c r="E160" s="8">
        <f t="shared" si="44"/>
        <v>50</v>
      </c>
      <c r="F160" s="8">
        <f t="shared" si="44"/>
        <v>55.000000000000007</v>
      </c>
      <c r="G160" s="8">
        <f t="shared" si="44"/>
        <v>70</v>
      </c>
      <c r="H160" s="8">
        <f t="shared" si="44"/>
        <v>70</v>
      </c>
      <c r="I160" s="8">
        <f t="shared" si="44"/>
        <v>90</v>
      </c>
      <c r="J160" s="26">
        <f t="shared" si="44"/>
        <v>95</v>
      </c>
      <c r="K160" s="8">
        <f t="shared" si="44"/>
        <v>100</v>
      </c>
      <c r="L160" s="28">
        <f t="shared" si="44"/>
        <v>100</v>
      </c>
      <c r="M160" s="8">
        <f t="shared" si="44"/>
        <v>100</v>
      </c>
      <c r="N160" s="8">
        <f t="shared" si="44"/>
        <v>100</v>
      </c>
      <c r="O160" s="8">
        <f t="shared" si="44"/>
        <v>100</v>
      </c>
      <c r="P160" s="8">
        <f t="shared" si="44"/>
        <v>100</v>
      </c>
      <c r="Q160" s="8">
        <f t="shared" si="44"/>
        <v>100</v>
      </c>
      <c r="R160" s="8">
        <f t="shared" si="44"/>
        <v>100</v>
      </c>
      <c r="S160" s="8">
        <f t="shared" si="44"/>
        <v>100</v>
      </c>
      <c r="T160" s="8">
        <f t="shared" si="44"/>
        <v>100</v>
      </c>
      <c r="U160" s="8">
        <f t="shared" si="44"/>
        <v>100</v>
      </c>
      <c r="V160" s="8">
        <f t="shared" si="44"/>
        <v>100</v>
      </c>
      <c r="W160" s="8">
        <f t="shared" si="44"/>
        <v>100</v>
      </c>
      <c r="X160" s="8">
        <f t="shared" si="44"/>
        <v>100</v>
      </c>
      <c r="Y160" s="8">
        <f t="shared" si="44"/>
        <v>100</v>
      </c>
      <c r="Z160" s="8">
        <f t="shared" si="44"/>
        <v>100</v>
      </c>
      <c r="AA160" s="8">
        <f t="shared" si="44"/>
        <v>100</v>
      </c>
      <c r="AB160" s="8">
        <f t="shared" si="44"/>
        <v>100</v>
      </c>
      <c r="AC160" s="8">
        <f t="shared" si="44"/>
        <v>100</v>
      </c>
      <c r="AD160" s="8">
        <f t="shared" si="44"/>
        <v>100</v>
      </c>
      <c r="AE160" s="8">
        <f t="shared" si="44"/>
        <v>100</v>
      </c>
      <c r="AF160" s="8">
        <f t="shared" si="44"/>
        <v>100</v>
      </c>
      <c r="AG160" s="8">
        <f t="shared" si="44"/>
        <v>100</v>
      </c>
      <c r="AH160" s="8">
        <f t="shared" si="44"/>
        <v>100</v>
      </c>
      <c r="AI160" s="8">
        <f t="shared" si="44"/>
        <v>100</v>
      </c>
      <c r="AJ160" s="8">
        <f t="shared" si="44"/>
        <v>100</v>
      </c>
      <c r="AK160" s="8">
        <f t="shared" si="44"/>
        <v>100</v>
      </c>
      <c r="AL160" s="8">
        <f t="shared" si="44"/>
        <v>100</v>
      </c>
      <c r="AM160" s="8">
        <f t="shared" si="44"/>
        <v>100</v>
      </c>
      <c r="AN160" s="8">
        <f t="shared" si="44"/>
        <v>100</v>
      </c>
      <c r="AO160" s="8">
        <f t="shared" si="44"/>
        <v>100</v>
      </c>
      <c r="AP160" s="8">
        <f t="shared" si="44"/>
        <v>100</v>
      </c>
      <c r="AQ160" s="8">
        <f t="shared" si="44"/>
        <v>100</v>
      </c>
      <c r="AR160" s="8">
        <f t="shared" si="44"/>
        <v>100</v>
      </c>
      <c r="AS160" s="8">
        <f t="shared" si="44"/>
        <v>100</v>
      </c>
      <c r="AT160" s="8">
        <f t="shared" si="44"/>
        <v>100</v>
      </c>
      <c r="AU160" s="8">
        <f t="shared" si="44"/>
        <v>100</v>
      </c>
      <c r="AV160" s="8">
        <f t="shared" si="44"/>
        <v>100</v>
      </c>
      <c r="AW160" s="8">
        <f t="shared" si="44"/>
        <v>100</v>
      </c>
      <c r="AX160" s="8">
        <f t="shared" si="44"/>
        <v>100</v>
      </c>
      <c r="AY160" s="8">
        <f t="shared" si="44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5" xml:space="preserve"> IF((1 - (B302 - 1)/20)*100 &lt;= 100, IF((1 - (B302 - 1)/20)*100 &gt;= 0, (1 - (B302 - 1)/20)*100, 0), 100)</f>
        <v>0</v>
      </c>
      <c r="C162" s="8">
        <f t="shared" si="45"/>
        <v>0</v>
      </c>
      <c r="D162" s="8">
        <f t="shared" si="45"/>
        <v>0</v>
      </c>
      <c r="E162" s="8">
        <f t="shared" si="45"/>
        <v>15.000000000000002</v>
      </c>
      <c r="F162" s="8">
        <f t="shared" si="45"/>
        <v>19.999999999999996</v>
      </c>
      <c r="G162" s="8">
        <f t="shared" si="45"/>
        <v>35</v>
      </c>
      <c r="H162" s="8">
        <f t="shared" si="45"/>
        <v>35</v>
      </c>
      <c r="I162" s="8">
        <f t="shared" si="45"/>
        <v>55.000000000000007</v>
      </c>
      <c r="J162" s="26">
        <f t="shared" si="45"/>
        <v>60</v>
      </c>
      <c r="K162" s="8">
        <f t="shared" si="45"/>
        <v>65</v>
      </c>
      <c r="L162" s="28">
        <f t="shared" si="45"/>
        <v>70</v>
      </c>
      <c r="M162" s="8">
        <f t="shared" si="45"/>
        <v>70</v>
      </c>
      <c r="N162" s="8">
        <f t="shared" si="45"/>
        <v>90</v>
      </c>
      <c r="O162" s="8">
        <f t="shared" si="45"/>
        <v>95</v>
      </c>
      <c r="P162" s="8">
        <f t="shared" si="45"/>
        <v>95</v>
      </c>
      <c r="Q162" s="8">
        <f t="shared" si="45"/>
        <v>100</v>
      </c>
      <c r="R162" s="8">
        <f t="shared" si="45"/>
        <v>100</v>
      </c>
      <c r="S162" s="8">
        <f t="shared" si="45"/>
        <v>100</v>
      </c>
      <c r="T162" s="8">
        <f t="shared" si="45"/>
        <v>100</v>
      </c>
      <c r="U162" s="8">
        <f t="shared" si="45"/>
        <v>100</v>
      </c>
      <c r="V162" s="8">
        <f t="shared" si="45"/>
        <v>100</v>
      </c>
      <c r="W162" s="8">
        <f t="shared" si="45"/>
        <v>100</v>
      </c>
      <c r="X162" s="8">
        <f t="shared" si="45"/>
        <v>100</v>
      </c>
      <c r="Y162" s="8">
        <f t="shared" si="45"/>
        <v>100</v>
      </c>
      <c r="Z162" s="8">
        <f t="shared" si="45"/>
        <v>100</v>
      </c>
      <c r="AA162" s="8">
        <f t="shared" si="45"/>
        <v>100</v>
      </c>
      <c r="AB162" s="8">
        <f t="shared" si="45"/>
        <v>100</v>
      </c>
      <c r="AC162" s="8">
        <f t="shared" si="45"/>
        <v>100</v>
      </c>
      <c r="AD162" s="8">
        <f t="shared" si="45"/>
        <v>100</v>
      </c>
      <c r="AE162" s="8">
        <f t="shared" si="45"/>
        <v>100</v>
      </c>
      <c r="AF162" s="8">
        <f t="shared" si="45"/>
        <v>100</v>
      </c>
      <c r="AG162" s="8">
        <f t="shared" si="45"/>
        <v>100</v>
      </c>
      <c r="AH162" s="8">
        <f t="shared" si="45"/>
        <v>100</v>
      </c>
      <c r="AI162" s="8">
        <f t="shared" si="45"/>
        <v>100</v>
      </c>
      <c r="AJ162" s="8">
        <f t="shared" si="45"/>
        <v>100</v>
      </c>
      <c r="AK162" s="8">
        <f t="shared" si="45"/>
        <v>100</v>
      </c>
      <c r="AL162" s="8">
        <f t="shared" si="45"/>
        <v>100</v>
      </c>
      <c r="AM162" s="8">
        <f t="shared" si="45"/>
        <v>100</v>
      </c>
      <c r="AN162" s="8">
        <f t="shared" si="45"/>
        <v>100</v>
      </c>
      <c r="AO162" s="8">
        <f t="shared" si="45"/>
        <v>100</v>
      </c>
      <c r="AP162" s="8">
        <f t="shared" si="45"/>
        <v>100</v>
      </c>
      <c r="AQ162" s="8">
        <f t="shared" si="45"/>
        <v>100</v>
      </c>
      <c r="AR162" s="8">
        <f t="shared" si="45"/>
        <v>100</v>
      </c>
      <c r="AS162" s="8">
        <f t="shared" si="45"/>
        <v>100</v>
      </c>
      <c r="AT162" s="8">
        <f t="shared" si="45"/>
        <v>100</v>
      </c>
      <c r="AU162" s="8">
        <f t="shared" si="45"/>
        <v>100</v>
      </c>
      <c r="AV162" s="8">
        <f t="shared" si="45"/>
        <v>100</v>
      </c>
      <c r="AW162" s="8">
        <f t="shared" si="45"/>
        <v>100</v>
      </c>
      <c r="AX162" s="8">
        <f t="shared" si="45"/>
        <v>100</v>
      </c>
      <c r="AY162" s="8">
        <f t="shared" si="45"/>
        <v>100</v>
      </c>
      <c r="AZ162" s="8"/>
    </row>
    <row r="163" spans="1:52">
      <c r="A163" s="8" t="s">
        <v>57</v>
      </c>
      <c r="B163" s="8">
        <f t="shared" si="45"/>
        <v>0</v>
      </c>
      <c r="C163" s="8">
        <f t="shared" si="45"/>
        <v>5.0000000000000044</v>
      </c>
      <c r="D163" s="8">
        <f t="shared" si="45"/>
        <v>5.0000000000000044</v>
      </c>
      <c r="E163" s="8">
        <f t="shared" si="45"/>
        <v>25</v>
      </c>
      <c r="F163" s="8">
        <f t="shared" si="45"/>
        <v>30.000000000000004</v>
      </c>
      <c r="G163" s="8">
        <f t="shared" si="45"/>
        <v>44.999999999999993</v>
      </c>
      <c r="H163" s="8">
        <f t="shared" si="45"/>
        <v>44.999999999999993</v>
      </c>
      <c r="I163" s="8">
        <f t="shared" si="45"/>
        <v>65</v>
      </c>
      <c r="J163" s="26">
        <f t="shared" si="45"/>
        <v>70</v>
      </c>
      <c r="K163" s="8">
        <f t="shared" si="45"/>
        <v>80</v>
      </c>
      <c r="L163" s="28">
        <f t="shared" si="45"/>
        <v>85</v>
      </c>
      <c r="M163" s="8">
        <f t="shared" si="45"/>
        <v>85</v>
      </c>
      <c r="N163" s="8">
        <f t="shared" si="45"/>
        <v>100</v>
      </c>
      <c r="O163" s="8">
        <f t="shared" si="45"/>
        <v>100</v>
      </c>
      <c r="P163" s="8">
        <f t="shared" si="45"/>
        <v>100</v>
      </c>
      <c r="Q163" s="8">
        <f t="shared" si="45"/>
        <v>100</v>
      </c>
      <c r="R163" s="8">
        <f t="shared" si="45"/>
        <v>100</v>
      </c>
      <c r="S163" s="8">
        <f t="shared" si="45"/>
        <v>100</v>
      </c>
      <c r="T163" s="8">
        <f t="shared" si="45"/>
        <v>100</v>
      </c>
      <c r="U163" s="8">
        <f t="shared" si="45"/>
        <v>100</v>
      </c>
      <c r="V163" s="8">
        <f t="shared" si="45"/>
        <v>100</v>
      </c>
      <c r="W163" s="8">
        <f t="shared" si="45"/>
        <v>100</v>
      </c>
      <c r="X163" s="8">
        <f t="shared" si="45"/>
        <v>100</v>
      </c>
      <c r="Y163" s="8">
        <f t="shared" si="45"/>
        <v>100</v>
      </c>
      <c r="Z163" s="8">
        <f t="shared" si="45"/>
        <v>100</v>
      </c>
      <c r="AA163" s="8">
        <f t="shared" si="45"/>
        <v>100</v>
      </c>
      <c r="AB163" s="8">
        <f t="shared" si="45"/>
        <v>100</v>
      </c>
      <c r="AC163" s="8">
        <f t="shared" si="45"/>
        <v>100</v>
      </c>
      <c r="AD163" s="8">
        <f t="shared" si="45"/>
        <v>100</v>
      </c>
      <c r="AE163" s="8">
        <f t="shared" si="45"/>
        <v>100</v>
      </c>
      <c r="AF163" s="8">
        <f t="shared" si="45"/>
        <v>100</v>
      </c>
      <c r="AG163" s="8">
        <f t="shared" si="45"/>
        <v>100</v>
      </c>
      <c r="AH163" s="8">
        <f t="shared" si="45"/>
        <v>100</v>
      </c>
      <c r="AI163" s="8">
        <f t="shared" si="45"/>
        <v>100</v>
      </c>
      <c r="AJ163" s="8">
        <f t="shared" si="45"/>
        <v>100</v>
      </c>
      <c r="AK163" s="8">
        <f t="shared" si="45"/>
        <v>100</v>
      </c>
      <c r="AL163" s="8">
        <f t="shared" si="45"/>
        <v>100</v>
      </c>
      <c r="AM163" s="8">
        <f t="shared" si="45"/>
        <v>100</v>
      </c>
      <c r="AN163" s="8">
        <f t="shared" si="45"/>
        <v>100</v>
      </c>
      <c r="AO163" s="8">
        <f t="shared" si="45"/>
        <v>100</v>
      </c>
      <c r="AP163" s="8">
        <f t="shared" si="45"/>
        <v>100</v>
      </c>
      <c r="AQ163" s="8">
        <f t="shared" si="45"/>
        <v>100</v>
      </c>
      <c r="AR163" s="8">
        <f t="shared" si="45"/>
        <v>100</v>
      </c>
      <c r="AS163" s="8">
        <f t="shared" si="45"/>
        <v>100</v>
      </c>
      <c r="AT163" s="8">
        <f t="shared" si="45"/>
        <v>100</v>
      </c>
      <c r="AU163" s="8">
        <f t="shared" si="45"/>
        <v>100</v>
      </c>
      <c r="AV163" s="8">
        <f t="shared" si="45"/>
        <v>100</v>
      </c>
      <c r="AW163" s="8">
        <f t="shared" si="45"/>
        <v>100</v>
      </c>
      <c r="AX163" s="8">
        <f t="shared" si="45"/>
        <v>100</v>
      </c>
      <c r="AY163" s="8">
        <f t="shared" si="45"/>
        <v>100</v>
      </c>
      <c r="AZ163" s="8"/>
    </row>
    <row r="164" spans="1:52">
      <c r="A164" s="8" t="s">
        <v>58</v>
      </c>
      <c r="B164" s="8">
        <f t="shared" si="45"/>
        <v>0</v>
      </c>
      <c r="C164" s="8">
        <f t="shared" si="45"/>
        <v>5.0000000000000044</v>
      </c>
      <c r="D164" s="8">
        <f t="shared" si="45"/>
        <v>5.0000000000000044</v>
      </c>
      <c r="E164" s="8">
        <f t="shared" si="45"/>
        <v>25</v>
      </c>
      <c r="F164" s="8">
        <f t="shared" si="45"/>
        <v>30.000000000000004</v>
      </c>
      <c r="G164" s="8">
        <f t="shared" si="45"/>
        <v>44.999999999999993</v>
      </c>
      <c r="H164" s="8">
        <f t="shared" si="45"/>
        <v>44.999999999999993</v>
      </c>
      <c r="I164" s="8">
        <f t="shared" si="45"/>
        <v>65</v>
      </c>
      <c r="J164" s="26">
        <f t="shared" si="45"/>
        <v>70</v>
      </c>
      <c r="K164" s="8">
        <f t="shared" si="45"/>
        <v>80</v>
      </c>
      <c r="L164" s="28">
        <f t="shared" si="45"/>
        <v>85</v>
      </c>
      <c r="M164" s="8">
        <f t="shared" si="45"/>
        <v>85</v>
      </c>
      <c r="N164" s="8">
        <f t="shared" si="45"/>
        <v>100</v>
      </c>
      <c r="O164" s="8">
        <f t="shared" si="45"/>
        <v>100</v>
      </c>
      <c r="P164" s="8">
        <f t="shared" si="45"/>
        <v>100</v>
      </c>
      <c r="Q164" s="8">
        <f t="shared" si="45"/>
        <v>100</v>
      </c>
      <c r="R164" s="8">
        <f t="shared" si="45"/>
        <v>100</v>
      </c>
      <c r="S164" s="8">
        <f t="shared" si="45"/>
        <v>100</v>
      </c>
      <c r="T164" s="8">
        <f t="shared" si="45"/>
        <v>100</v>
      </c>
      <c r="U164" s="8">
        <f t="shared" si="45"/>
        <v>100</v>
      </c>
      <c r="V164" s="8">
        <f t="shared" si="45"/>
        <v>100</v>
      </c>
      <c r="W164" s="8">
        <f t="shared" si="45"/>
        <v>100</v>
      </c>
      <c r="X164" s="8">
        <f t="shared" si="45"/>
        <v>100</v>
      </c>
      <c r="Y164" s="8">
        <f t="shared" si="45"/>
        <v>100</v>
      </c>
      <c r="Z164" s="8">
        <f t="shared" si="45"/>
        <v>100</v>
      </c>
      <c r="AA164" s="8">
        <f t="shared" si="45"/>
        <v>100</v>
      </c>
      <c r="AB164" s="8">
        <f t="shared" si="45"/>
        <v>100</v>
      </c>
      <c r="AC164" s="8">
        <f t="shared" si="45"/>
        <v>100</v>
      </c>
      <c r="AD164" s="8">
        <f t="shared" si="45"/>
        <v>100</v>
      </c>
      <c r="AE164" s="8">
        <f t="shared" si="45"/>
        <v>100</v>
      </c>
      <c r="AF164" s="8">
        <f t="shared" si="45"/>
        <v>100</v>
      </c>
      <c r="AG164" s="8">
        <f t="shared" si="45"/>
        <v>100</v>
      </c>
      <c r="AH164" s="8">
        <f t="shared" si="45"/>
        <v>100</v>
      </c>
      <c r="AI164" s="8">
        <f t="shared" si="45"/>
        <v>100</v>
      </c>
      <c r="AJ164" s="8">
        <f t="shared" si="45"/>
        <v>100</v>
      </c>
      <c r="AK164" s="8">
        <f t="shared" si="45"/>
        <v>100</v>
      </c>
      <c r="AL164" s="8">
        <f t="shared" si="45"/>
        <v>100</v>
      </c>
      <c r="AM164" s="8">
        <f t="shared" si="45"/>
        <v>100</v>
      </c>
      <c r="AN164" s="8">
        <f t="shared" si="45"/>
        <v>100</v>
      </c>
      <c r="AO164" s="8">
        <f t="shared" si="45"/>
        <v>100</v>
      </c>
      <c r="AP164" s="8">
        <f t="shared" si="45"/>
        <v>100</v>
      </c>
      <c r="AQ164" s="8">
        <f t="shared" si="45"/>
        <v>100</v>
      </c>
      <c r="AR164" s="8">
        <f t="shared" si="45"/>
        <v>100</v>
      </c>
      <c r="AS164" s="8">
        <f t="shared" si="45"/>
        <v>100</v>
      </c>
      <c r="AT164" s="8">
        <f t="shared" si="45"/>
        <v>100</v>
      </c>
      <c r="AU164" s="8">
        <f t="shared" si="45"/>
        <v>100</v>
      </c>
      <c r="AV164" s="8">
        <f t="shared" si="45"/>
        <v>100</v>
      </c>
      <c r="AW164" s="8">
        <f t="shared" si="45"/>
        <v>100</v>
      </c>
      <c r="AX164" s="8">
        <f t="shared" si="45"/>
        <v>100</v>
      </c>
      <c r="AY164" s="8">
        <f t="shared" si="45"/>
        <v>100</v>
      </c>
      <c r="AZ164" s="8"/>
    </row>
    <row r="165" spans="1:52">
      <c r="A165" s="8" t="s">
        <v>59</v>
      </c>
      <c r="B165" s="8">
        <f t="shared" si="45"/>
        <v>0</v>
      </c>
      <c r="C165" s="8">
        <f t="shared" si="45"/>
        <v>5.0000000000000044</v>
      </c>
      <c r="D165" s="8">
        <f t="shared" si="45"/>
        <v>5.0000000000000044</v>
      </c>
      <c r="E165" s="8">
        <f t="shared" si="45"/>
        <v>25</v>
      </c>
      <c r="F165" s="8">
        <f t="shared" si="45"/>
        <v>30.000000000000004</v>
      </c>
      <c r="G165" s="8">
        <f t="shared" si="45"/>
        <v>44.999999999999993</v>
      </c>
      <c r="H165" s="8">
        <f t="shared" si="45"/>
        <v>44.999999999999993</v>
      </c>
      <c r="I165" s="8">
        <f t="shared" si="45"/>
        <v>65</v>
      </c>
      <c r="J165" s="26">
        <f t="shared" si="45"/>
        <v>70</v>
      </c>
      <c r="K165" s="8">
        <f t="shared" si="45"/>
        <v>80</v>
      </c>
      <c r="L165" s="28">
        <f t="shared" si="45"/>
        <v>85</v>
      </c>
      <c r="M165" s="8">
        <f t="shared" si="45"/>
        <v>85</v>
      </c>
      <c r="N165" s="8">
        <f t="shared" si="45"/>
        <v>100</v>
      </c>
      <c r="O165" s="8">
        <f t="shared" si="45"/>
        <v>100</v>
      </c>
      <c r="P165" s="8">
        <f t="shared" si="45"/>
        <v>100</v>
      </c>
      <c r="Q165" s="8">
        <f t="shared" si="45"/>
        <v>100</v>
      </c>
      <c r="R165" s="8">
        <f t="shared" si="45"/>
        <v>100</v>
      </c>
      <c r="S165" s="8">
        <f t="shared" si="45"/>
        <v>100</v>
      </c>
      <c r="T165" s="8">
        <f t="shared" si="45"/>
        <v>100</v>
      </c>
      <c r="U165" s="8">
        <f t="shared" si="45"/>
        <v>100</v>
      </c>
      <c r="V165" s="8">
        <f t="shared" si="45"/>
        <v>100</v>
      </c>
      <c r="W165" s="8">
        <f t="shared" si="45"/>
        <v>100</v>
      </c>
      <c r="X165" s="8">
        <f t="shared" si="45"/>
        <v>100</v>
      </c>
      <c r="Y165" s="8">
        <f t="shared" si="45"/>
        <v>100</v>
      </c>
      <c r="Z165" s="8">
        <f t="shared" si="45"/>
        <v>100</v>
      </c>
      <c r="AA165" s="8">
        <f t="shared" si="45"/>
        <v>100</v>
      </c>
      <c r="AB165" s="8">
        <f t="shared" si="45"/>
        <v>100</v>
      </c>
      <c r="AC165" s="8">
        <f t="shared" si="45"/>
        <v>100</v>
      </c>
      <c r="AD165" s="8">
        <f t="shared" si="45"/>
        <v>100</v>
      </c>
      <c r="AE165" s="8">
        <f t="shared" si="45"/>
        <v>100</v>
      </c>
      <c r="AF165" s="8">
        <f t="shared" si="45"/>
        <v>100</v>
      </c>
      <c r="AG165" s="8">
        <f t="shared" si="45"/>
        <v>100</v>
      </c>
      <c r="AH165" s="8">
        <f t="shared" si="45"/>
        <v>100</v>
      </c>
      <c r="AI165" s="8">
        <f t="shared" si="45"/>
        <v>100</v>
      </c>
      <c r="AJ165" s="8">
        <f t="shared" si="45"/>
        <v>100</v>
      </c>
      <c r="AK165" s="8">
        <f t="shared" si="45"/>
        <v>100</v>
      </c>
      <c r="AL165" s="8">
        <f t="shared" si="45"/>
        <v>100</v>
      </c>
      <c r="AM165" s="8">
        <f t="shared" si="45"/>
        <v>100</v>
      </c>
      <c r="AN165" s="8">
        <f t="shared" si="45"/>
        <v>100</v>
      </c>
      <c r="AO165" s="8">
        <f t="shared" si="45"/>
        <v>100</v>
      </c>
      <c r="AP165" s="8">
        <f t="shared" si="45"/>
        <v>100</v>
      </c>
      <c r="AQ165" s="8">
        <f t="shared" si="45"/>
        <v>100</v>
      </c>
      <c r="AR165" s="8">
        <f t="shared" si="45"/>
        <v>100</v>
      </c>
      <c r="AS165" s="8">
        <f t="shared" si="45"/>
        <v>100</v>
      </c>
      <c r="AT165" s="8">
        <f t="shared" si="45"/>
        <v>100</v>
      </c>
      <c r="AU165" s="8">
        <f t="shared" si="45"/>
        <v>100</v>
      </c>
      <c r="AV165" s="8">
        <f t="shared" si="45"/>
        <v>100</v>
      </c>
      <c r="AW165" s="8">
        <f t="shared" si="45"/>
        <v>100</v>
      </c>
      <c r="AX165" s="8">
        <f t="shared" si="45"/>
        <v>100</v>
      </c>
      <c r="AY165" s="8">
        <f t="shared" si="45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46" xml:space="preserve"> IF((1 - (B309 - 1)/20)*100 &lt;= 100, IF((1 - (B309 - 1)/20)*100 &gt;= 0, (1 - (B309 - 1)/20)*100, 0), 100)</f>
        <v>0</v>
      </c>
      <c r="C169" s="8">
        <f t="shared" si="46"/>
        <v>0</v>
      </c>
      <c r="D169" s="8">
        <f t="shared" si="46"/>
        <v>0</v>
      </c>
      <c r="E169" s="8">
        <f t="shared" si="46"/>
        <v>15.000000000000002</v>
      </c>
      <c r="F169" s="8">
        <f t="shared" si="46"/>
        <v>19.999999999999996</v>
      </c>
      <c r="G169" s="8">
        <f t="shared" si="46"/>
        <v>35</v>
      </c>
      <c r="H169" s="8">
        <f t="shared" si="46"/>
        <v>35</v>
      </c>
      <c r="I169" s="8">
        <f t="shared" si="46"/>
        <v>55.000000000000007</v>
      </c>
      <c r="J169" s="26">
        <f t="shared" si="46"/>
        <v>60</v>
      </c>
      <c r="K169" s="8">
        <f t="shared" si="46"/>
        <v>65</v>
      </c>
      <c r="L169" s="28">
        <f t="shared" si="46"/>
        <v>70</v>
      </c>
      <c r="M169" s="8">
        <f t="shared" si="46"/>
        <v>70</v>
      </c>
      <c r="N169" s="8">
        <f t="shared" si="46"/>
        <v>90</v>
      </c>
      <c r="O169" s="8">
        <f t="shared" si="46"/>
        <v>95</v>
      </c>
      <c r="P169" s="8">
        <f t="shared" si="46"/>
        <v>95</v>
      </c>
      <c r="Q169" s="8">
        <f t="shared" si="46"/>
        <v>100</v>
      </c>
      <c r="R169" s="8">
        <f t="shared" si="46"/>
        <v>100</v>
      </c>
      <c r="S169" s="8">
        <f t="shared" si="46"/>
        <v>100</v>
      </c>
      <c r="T169" s="8">
        <f t="shared" si="46"/>
        <v>100</v>
      </c>
      <c r="U169" s="8">
        <f t="shared" si="46"/>
        <v>100</v>
      </c>
      <c r="V169" s="8">
        <f t="shared" si="46"/>
        <v>100</v>
      </c>
      <c r="W169" s="8">
        <f t="shared" si="46"/>
        <v>100</v>
      </c>
      <c r="X169" s="8">
        <f t="shared" si="46"/>
        <v>100</v>
      </c>
      <c r="Y169" s="8">
        <f t="shared" si="46"/>
        <v>100</v>
      </c>
      <c r="Z169" s="8">
        <f t="shared" si="46"/>
        <v>100</v>
      </c>
      <c r="AA169" s="8">
        <f t="shared" si="46"/>
        <v>100</v>
      </c>
      <c r="AB169" s="8">
        <f t="shared" si="46"/>
        <v>100</v>
      </c>
      <c r="AC169" s="8">
        <f t="shared" si="46"/>
        <v>100</v>
      </c>
      <c r="AD169" s="8">
        <f t="shared" si="46"/>
        <v>100</v>
      </c>
      <c r="AE169" s="8">
        <f t="shared" si="46"/>
        <v>100</v>
      </c>
      <c r="AF169" s="8">
        <f t="shared" si="46"/>
        <v>100</v>
      </c>
      <c r="AG169" s="8">
        <f t="shared" si="46"/>
        <v>100</v>
      </c>
      <c r="AH169" s="8">
        <f t="shared" si="46"/>
        <v>100</v>
      </c>
      <c r="AI169" s="8">
        <f t="shared" si="46"/>
        <v>100</v>
      </c>
      <c r="AJ169" s="8">
        <f t="shared" si="46"/>
        <v>100</v>
      </c>
      <c r="AK169" s="8">
        <f t="shared" si="46"/>
        <v>100</v>
      </c>
      <c r="AL169" s="8">
        <f t="shared" si="46"/>
        <v>100</v>
      </c>
      <c r="AM169" s="8">
        <f t="shared" si="46"/>
        <v>100</v>
      </c>
      <c r="AN169" s="8">
        <f t="shared" si="46"/>
        <v>100</v>
      </c>
      <c r="AO169" s="8">
        <f t="shared" si="46"/>
        <v>100</v>
      </c>
      <c r="AP169" s="8">
        <f t="shared" si="46"/>
        <v>100</v>
      </c>
      <c r="AQ169" s="8">
        <f t="shared" si="46"/>
        <v>100</v>
      </c>
      <c r="AR169" s="8">
        <f t="shared" si="46"/>
        <v>100</v>
      </c>
      <c r="AS169" s="8">
        <f t="shared" si="46"/>
        <v>100</v>
      </c>
      <c r="AT169" s="8">
        <f t="shared" si="46"/>
        <v>100</v>
      </c>
      <c r="AU169" s="8">
        <f t="shared" si="46"/>
        <v>100</v>
      </c>
      <c r="AV169" s="8">
        <f t="shared" si="46"/>
        <v>100</v>
      </c>
      <c r="AW169" s="8">
        <f t="shared" si="46"/>
        <v>100</v>
      </c>
      <c r="AX169" s="8">
        <f t="shared" si="46"/>
        <v>100</v>
      </c>
      <c r="AY169" s="8">
        <f t="shared" si="46"/>
        <v>100</v>
      </c>
      <c r="AZ169" s="8"/>
    </row>
    <row r="170" spans="1:52">
      <c r="A170" s="8" t="s">
        <v>57</v>
      </c>
      <c r="B170" s="8">
        <f t="shared" si="46"/>
        <v>0</v>
      </c>
      <c r="C170" s="8">
        <f t="shared" si="46"/>
        <v>5.0000000000000044</v>
      </c>
      <c r="D170" s="8">
        <f t="shared" si="46"/>
        <v>5.0000000000000044</v>
      </c>
      <c r="E170" s="8">
        <f t="shared" si="46"/>
        <v>25</v>
      </c>
      <c r="F170" s="8">
        <f t="shared" si="46"/>
        <v>30.000000000000004</v>
      </c>
      <c r="G170" s="8">
        <f t="shared" si="46"/>
        <v>44.999999999999993</v>
      </c>
      <c r="H170" s="8">
        <f t="shared" si="46"/>
        <v>44.999999999999993</v>
      </c>
      <c r="I170" s="8">
        <f t="shared" si="46"/>
        <v>65</v>
      </c>
      <c r="J170" s="26">
        <f t="shared" si="46"/>
        <v>70</v>
      </c>
      <c r="K170" s="8">
        <f t="shared" si="46"/>
        <v>80</v>
      </c>
      <c r="L170" s="28">
        <f t="shared" si="46"/>
        <v>85</v>
      </c>
      <c r="M170" s="8">
        <f t="shared" si="46"/>
        <v>85</v>
      </c>
      <c r="N170" s="8">
        <f t="shared" si="46"/>
        <v>100</v>
      </c>
      <c r="O170" s="8">
        <f t="shared" si="46"/>
        <v>100</v>
      </c>
      <c r="P170" s="8">
        <f t="shared" si="46"/>
        <v>100</v>
      </c>
      <c r="Q170" s="8">
        <f t="shared" si="46"/>
        <v>100</v>
      </c>
      <c r="R170" s="8">
        <f t="shared" si="46"/>
        <v>100</v>
      </c>
      <c r="S170" s="8">
        <f t="shared" si="46"/>
        <v>100</v>
      </c>
      <c r="T170" s="8">
        <f t="shared" si="46"/>
        <v>100</v>
      </c>
      <c r="U170" s="8">
        <f t="shared" si="46"/>
        <v>100</v>
      </c>
      <c r="V170" s="8">
        <f t="shared" si="46"/>
        <v>100</v>
      </c>
      <c r="W170" s="8">
        <f t="shared" si="46"/>
        <v>100</v>
      </c>
      <c r="X170" s="8">
        <f t="shared" si="46"/>
        <v>100</v>
      </c>
      <c r="Y170" s="8">
        <f t="shared" si="46"/>
        <v>100</v>
      </c>
      <c r="Z170" s="8">
        <f t="shared" si="46"/>
        <v>100</v>
      </c>
      <c r="AA170" s="8">
        <f t="shared" si="46"/>
        <v>100</v>
      </c>
      <c r="AB170" s="8">
        <f t="shared" si="46"/>
        <v>100</v>
      </c>
      <c r="AC170" s="8">
        <f t="shared" si="46"/>
        <v>100</v>
      </c>
      <c r="AD170" s="8">
        <f t="shared" si="46"/>
        <v>100</v>
      </c>
      <c r="AE170" s="8">
        <f t="shared" si="46"/>
        <v>100</v>
      </c>
      <c r="AF170" s="8">
        <f t="shared" si="46"/>
        <v>100</v>
      </c>
      <c r="AG170" s="8">
        <f t="shared" si="46"/>
        <v>100</v>
      </c>
      <c r="AH170" s="8">
        <f t="shared" si="46"/>
        <v>100</v>
      </c>
      <c r="AI170" s="8">
        <f t="shared" si="46"/>
        <v>100</v>
      </c>
      <c r="AJ170" s="8">
        <f t="shared" si="46"/>
        <v>100</v>
      </c>
      <c r="AK170" s="8">
        <f t="shared" si="46"/>
        <v>100</v>
      </c>
      <c r="AL170" s="8">
        <f t="shared" si="46"/>
        <v>100</v>
      </c>
      <c r="AM170" s="8">
        <f t="shared" si="46"/>
        <v>100</v>
      </c>
      <c r="AN170" s="8">
        <f t="shared" si="46"/>
        <v>100</v>
      </c>
      <c r="AO170" s="8">
        <f t="shared" si="46"/>
        <v>100</v>
      </c>
      <c r="AP170" s="8">
        <f t="shared" si="46"/>
        <v>100</v>
      </c>
      <c r="AQ170" s="8">
        <f t="shared" si="46"/>
        <v>100</v>
      </c>
      <c r="AR170" s="8">
        <f t="shared" si="46"/>
        <v>100</v>
      </c>
      <c r="AS170" s="8">
        <f t="shared" si="46"/>
        <v>100</v>
      </c>
      <c r="AT170" s="8">
        <f t="shared" si="46"/>
        <v>100</v>
      </c>
      <c r="AU170" s="8">
        <f t="shared" si="46"/>
        <v>100</v>
      </c>
      <c r="AV170" s="8">
        <f t="shared" si="46"/>
        <v>100</v>
      </c>
      <c r="AW170" s="8">
        <f t="shared" si="46"/>
        <v>100</v>
      </c>
      <c r="AX170" s="8">
        <f t="shared" si="46"/>
        <v>100</v>
      </c>
      <c r="AY170" s="8">
        <f t="shared" si="46"/>
        <v>100</v>
      </c>
      <c r="AZ170" s="8"/>
    </row>
    <row r="171" spans="1:52">
      <c r="A171" s="8" t="s">
        <v>58</v>
      </c>
      <c r="B171" s="8">
        <f t="shared" si="46"/>
        <v>0</v>
      </c>
      <c r="C171" s="8">
        <f t="shared" si="46"/>
        <v>5.0000000000000044</v>
      </c>
      <c r="D171" s="8">
        <f t="shared" si="46"/>
        <v>5.0000000000000044</v>
      </c>
      <c r="E171" s="8">
        <f t="shared" si="46"/>
        <v>25</v>
      </c>
      <c r="F171" s="8">
        <f t="shared" si="46"/>
        <v>30.000000000000004</v>
      </c>
      <c r="G171" s="8">
        <f t="shared" si="46"/>
        <v>44.999999999999993</v>
      </c>
      <c r="H171" s="8">
        <f t="shared" si="46"/>
        <v>44.999999999999993</v>
      </c>
      <c r="I171" s="8">
        <f t="shared" si="46"/>
        <v>65</v>
      </c>
      <c r="J171" s="26">
        <f t="shared" si="46"/>
        <v>70</v>
      </c>
      <c r="K171" s="8">
        <f t="shared" si="46"/>
        <v>80</v>
      </c>
      <c r="L171" s="28">
        <f t="shared" si="46"/>
        <v>85</v>
      </c>
      <c r="M171" s="8">
        <f t="shared" si="46"/>
        <v>85</v>
      </c>
      <c r="N171" s="8">
        <f t="shared" si="46"/>
        <v>100</v>
      </c>
      <c r="O171" s="8">
        <f t="shared" si="46"/>
        <v>100</v>
      </c>
      <c r="P171" s="8">
        <f t="shared" si="46"/>
        <v>100</v>
      </c>
      <c r="Q171" s="8">
        <f t="shared" si="46"/>
        <v>100</v>
      </c>
      <c r="R171" s="8">
        <f t="shared" si="46"/>
        <v>100</v>
      </c>
      <c r="S171" s="8">
        <f t="shared" si="46"/>
        <v>100</v>
      </c>
      <c r="T171" s="8">
        <f t="shared" si="46"/>
        <v>100</v>
      </c>
      <c r="U171" s="8">
        <f t="shared" si="46"/>
        <v>100</v>
      </c>
      <c r="V171" s="8">
        <f t="shared" si="46"/>
        <v>100</v>
      </c>
      <c r="W171" s="8">
        <f t="shared" si="46"/>
        <v>100</v>
      </c>
      <c r="X171" s="8">
        <f t="shared" si="46"/>
        <v>100</v>
      </c>
      <c r="Y171" s="8">
        <f t="shared" si="46"/>
        <v>100</v>
      </c>
      <c r="Z171" s="8">
        <f t="shared" si="46"/>
        <v>100</v>
      </c>
      <c r="AA171" s="8">
        <f t="shared" si="46"/>
        <v>100</v>
      </c>
      <c r="AB171" s="8">
        <f t="shared" si="46"/>
        <v>100</v>
      </c>
      <c r="AC171" s="8">
        <f t="shared" si="46"/>
        <v>100</v>
      </c>
      <c r="AD171" s="8">
        <f t="shared" si="46"/>
        <v>100</v>
      </c>
      <c r="AE171" s="8">
        <f t="shared" si="46"/>
        <v>100</v>
      </c>
      <c r="AF171" s="8">
        <f t="shared" si="46"/>
        <v>100</v>
      </c>
      <c r="AG171" s="8">
        <f t="shared" si="46"/>
        <v>100</v>
      </c>
      <c r="AH171" s="8">
        <f t="shared" si="46"/>
        <v>100</v>
      </c>
      <c r="AI171" s="8">
        <f t="shared" si="46"/>
        <v>100</v>
      </c>
      <c r="AJ171" s="8">
        <f t="shared" si="46"/>
        <v>100</v>
      </c>
      <c r="AK171" s="8">
        <f t="shared" si="46"/>
        <v>100</v>
      </c>
      <c r="AL171" s="8">
        <f t="shared" si="46"/>
        <v>100</v>
      </c>
      <c r="AM171" s="8">
        <f t="shared" si="46"/>
        <v>100</v>
      </c>
      <c r="AN171" s="8">
        <f t="shared" si="46"/>
        <v>100</v>
      </c>
      <c r="AO171" s="8">
        <f t="shared" si="46"/>
        <v>100</v>
      </c>
      <c r="AP171" s="8">
        <f t="shared" si="46"/>
        <v>100</v>
      </c>
      <c r="AQ171" s="8">
        <f t="shared" si="46"/>
        <v>100</v>
      </c>
      <c r="AR171" s="8">
        <f t="shared" si="46"/>
        <v>100</v>
      </c>
      <c r="AS171" s="8">
        <f t="shared" si="46"/>
        <v>100</v>
      </c>
      <c r="AT171" s="8">
        <f t="shared" si="46"/>
        <v>100</v>
      </c>
      <c r="AU171" s="8">
        <f t="shared" si="46"/>
        <v>100</v>
      </c>
      <c r="AV171" s="8">
        <f t="shared" si="46"/>
        <v>100</v>
      </c>
      <c r="AW171" s="8">
        <f t="shared" si="46"/>
        <v>100</v>
      </c>
      <c r="AX171" s="8">
        <f t="shared" si="46"/>
        <v>100</v>
      </c>
      <c r="AY171" s="8">
        <f t="shared" si="46"/>
        <v>100</v>
      </c>
      <c r="AZ171" s="8"/>
    </row>
    <row r="172" spans="1:52">
      <c r="A172" s="8" t="s">
        <v>59</v>
      </c>
      <c r="B172" s="8">
        <f t="shared" si="46"/>
        <v>0</v>
      </c>
      <c r="C172" s="8">
        <f t="shared" si="46"/>
        <v>5.0000000000000044</v>
      </c>
      <c r="D172" s="8">
        <f t="shared" si="46"/>
        <v>5.0000000000000044</v>
      </c>
      <c r="E172" s="8">
        <f t="shared" si="46"/>
        <v>25</v>
      </c>
      <c r="F172" s="8">
        <f t="shared" si="46"/>
        <v>30.000000000000004</v>
      </c>
      <c r="G172" s="8">
        <f t="shared" si="46"/>
        <v>44.999999999999993</v>
      </c>
      <c r="H172" s="8">
        <f t="shared" si="46"/>
        <v>44.999999999999993</v>
      </c>
      <c r="I172" s="8">
        <f t="shared" si="46"/>
        <v>65</v>
      </c>
      <c r="J172" s="26">
        <f t="shared" si="46"/>
        <v>70</v>
      </c>
      <c r="K172" s="8">
        <f t="shared" si="46"/>
        <v>80</v>
      </c>
      <c r="L172" s="28">
        <f t="shared" si="46"/>
        <v>85</v>
      </c>
      <c r="M172" s="8">
        <f t="shared" si="46"/>
        <v>85</v>
      </c>
      <c r="N172" s="8">
        <f t="shared" si="46"/>
        <v>100</v>
      </c>
      <c r="O172" s="8">
        <f t="shared" si="46"/>
        <v>100</v>
      </c>
      <c r="P172" s="8">
        <f t="shared" si="46"/>
        <v>100</v>
      </c>
      <c r="Q172" s="8">
        <f t="shared" si="46"/>
        <v>100</v>
      </c>
      <c r="R172" s="8">
        <f t="shared" si="46"/>
        <v>100</v>
      </c>
      <c r="S172" s="8">
        <f t="shared" si="46"/>
        <v>100</v>
      </c>
      <c r="T172" s="8">
        <f t="shared" si="46"/>
        <v>100</v>
      </c>
      <c r="U172" s="8">
        <f t="shared" si="46"/>
        <v>100</v>
      </c>
      <c r="V172" s="8">
        <f t="shared" si="46"/>
        <v>100</v>
      </c>
      <c r="W172" s="8">
        <f t="shared" si="46"/>
        <v>100</v>
      </c>
      <c r="X172" s="8">
        <f t="shared" si="46"/>
        <v>100</v>
      </c>
      <c r="Y172" s="8">
        <f t="shared" si="46"/>
        <v>100</v>
      </c>
      <c r="Z172" s="8">
        <f t="shared" si="46"/>
        <v>100</v>
      </c>
      <c r="AA172" s="8">
        <f t="shared" si="46"/>
        <v>100</v>
      </c>
      <c r="AB172" s="8">
        <f t="shared" si="46"/>
        <v>100</v>
      </c>
      <c r="AC172" s="8">
        <f t="shared" si="46"/>
        <v>100</v>
      </c>
      <c r="AD172" s="8">
        <f t="shared" si="46"/>
        <v>100</v>
      </c>
      <c r="AE172" s="8">
        <f t="shared" si="46"/>
        <v>100</v>
      </c>
      <c r="AF172" s="8">
        <f t="shared" si="46"/>
        <v>100</v>
      </c>
      <c r="AG172" s="8">
        <f t="shared" si="46"/>
        <v>100</v>
      </c>
      <c r="AH172" s="8">
        <f t="shared" si="46"/>
        <v>100</v>
      </c>
      <c r="AI172" s="8">
        <f t="shared" si="46"/>
        <v>100</v>
      </c>
      <c r="AJ172" s="8">
        <f t="shared" si="46"/>
        <v>100</v>
      </c>
      <c r="AK172" s="8">
        <f t="shared" si="46"/>
        <v>100</v>
      </c>
      <c r="AL172" s="8">
        <f t="shared" si="46"/>
        <v>100</v>
      </c>
      <c r="AM172" s="8">
        <f t="shared" si="46"/>
        <v>100</v>
      </c>
      <c r="AN172" s="8">
        <f t="shared" si="46"/>
        <v>100</v>
      </c>
      <c r="AO172" s="8">
        <f t="shared" si="46"/>
        <v>100</v>
      </c>
      <c r="AP172" s="8">
        <f t="shared" si="46"/>
        <v>100</v>
      </c>
      <c r="AQ172" s="8">
        <f t="shared" si="46"/>
        <v>100</v>
      </c>
      <c r="AR172" s="8">
        <f t="shared" si="46"/>
        <v>100</v>
      </c>
      <c r="AS172" s="8">
        <f t="shared" si="46"/>
        <v>100</v>
      </c>
      <c r="AT172" s="8">
        <f t="shared" si="46"/>
        <v>100</v>
      </c>
      <c r="AU172" s="8">
        <f t="shared" si="46"/>
        <v>100</v>
      </c>
      <c r="AV172" s="8">
        <f t="shared" si="46"/>
        <v>100</v>
      </c>
      <c r="AW172" s="8">
        <f t="shared" si="46"/>
        <v>100</v>
      </c>
      <c r="AX172" s="8">
        <f t="shared" si="46"/>
        <v>100</v>
      </c>
      <c r="AY172" s="8">
        <f t="shared" si="46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47" xml:space="preserve"> IF((1 - (B314 - 1)/20)*100 &lt;= 100, IF((1 - (B314 - 1)/20)*100 &gt;= 0, (1 - (B314 - 1)/20)*100, 0), 100)</f>
        <v>0</v>
      </c>
      <c r="C174" s="8">
        <f t="shared" si="47"/>
        <v>0</v>
      </c>
      <c r="D174" s="8">
        <f t="shared" si="47"/>
        <v>0</v>
      </c>
      <c r="E174" s="8">
        <f t="shared" si="47"/>
        <v>0</v>
      </c>
      <c r="F174" s="8">
        <f t="shared" si="47"/>
        <v>0</v>
      </c>
      <c r="G174" s="8">
        <f t="shared" si="47"/>
        <v>9.9999999999999982</v>
      </c>
      <c r="H174" s="8">
        <f t="shared" si="47"/>
        <v>9.9999999999999982</v>
      </c>
      <c r="I174" s="8">
        <f t="shared" si="47"/>
        <v>30.000000000000004</v>
      </c>
      <c r="J174" s="26">
        <f t="shared" si="47"/>
        <v>35</v>
      </c>
      <c r="K174" s="8">
        <f t="shared" si="47"/>
        <v>40</v>
      </c>
      <c r="L174" s="28">
        <f t="shared" si="47"/>
        <v>44.999999999999993</v>
      </c>
      <c r="M174" s="8">
        <f t="shared" si="47"/>
        <v>44.999999999999993</v>
      </c>
      <c r="N174" s="8">
        <f t="shared" si="47"/>
        <v>65</v>
      </c>
      <c r="O174" s="8">
        <f t="shared" si="47"/>
        <v>70</v>
      </c>
      <c r="P174" s="8">
        <f t="shared" si="47"/>
        <v>70</v>
      </c>
      <c r="Q174" s="8">
        <f t="shared" si="47"/>
        <v>75</v>
      </c>
      <c r="R174" s="8">
        <f t="shared" si="47"/>
        <v>75</v>
      </c>
      <c r="S174" s="8">
        <f t="shared" si="47"/>
        <v>75</v>
      </c>
      <c r="T174" s="8">
        <f t="shared" si="47"/>
        <v>80</v>
      </c>
      <c r="U174" s="8">
        <f t="shared" si="47"/>
        <v>80</v>
      </c>
      <c r="V174" s="8">
        <f t="shared" si="47"/>
        <v>85</v>
      </c>
      <c r="W174" s="8">
        <f t="shared" si="47"/>
        <v>85</v>
      </c>
      <c r="X174" s="8">
        <f t="shared" si="47"/>
        <v>85</v>
      </c>
      <c r="Y174" s="8">
        <f t="shared" si="47"/>
        <v>90</v>
      </c>
      <c r="Z174" s="8">
        <f t="shared" si="47"/>
        <v>90</v>
      </c>
      <c r="AA174" s="8">
        <f t="shared" si="47"/>
        <v>95</v>
      </c>
      <c r="AB174" s="8">
        <f t="shared" si="47"/>
        <v>95</v>
      </c>
      <c r="AC174" s="8">
        <f t="shared" si="47"/>
        <v>95</v>
      </c>
      <c r="AD174" s="8">
        <f t="shared" si="47"/>
        <v>100</v>
      </c>
      <c r="AE174" s="8">
        <f t="shared" si="47"/>
        <v>100</v>
      </c>
      <c r="AF174" s="8">
        <f t="shared" si="47"/>
        <v>100</v>
      </c>
      <c r="AG174" s="8">
        <f t="shared" si="47"/>
        <v>100</v>
      </c>
      <c r="AH174" s="8">
        <f t="shared" si="47"/>
        <v>100</v>
      </c>
      <c r="AI174" s="8">
        <f t="shared" si="47"/>
        <v>100</v>
      </c>
      <c r="AJ174" s="8">
        <f t="shared" si="47"/>
        <v>100</v>
      </c>
      <c r="AK174" s="8">
        <f t="shared" si="47"/>
        <v>100</v>
      </c>
      <c r="AL174" s="8">
        <f t="shared" si="47"/>
        <v>100</v>
      </c>
      <c r="AM174" s="8">
        <f t="shared" si="47"/>
        <v>100</v>
      </c>
      <c r="AN174" s="8">
        <f t="shared" si="47"/>
        <v>100</v>
      </c>
      <c r="AO174" s="8">
        <f t="shared" si="47"/>
        <v>100</v>
      </c>
      <c r="AP174" s="8">
        <f t="shared" si="47"/>
        <v>100</v>
      </c>
      <c r="AQ174" s="8">
        <f t="shared" si="47"/>
        <v>100</v>
      </c>
      <c r="AR174" s="8">
        <f t="shared" si="47"/>
        <v>100</v>
      </c>
      <c r="AS174" s="8">
        <f t="shared" si="47"/>
        <v>100</v>
      </c>
      <c r="AT174" s="8">
        <f t="shared" si="47"/>
        <v>100</v>
      </c>
      <c r="AU174" s="8">
        <f t="shared" si="47"/>
        <v>100</v>
      </c>
      <c r="AV174" s="8">
        <f t="shared" si="47"/>
        <v>100</v>
      </c>
      <c r="AW174" s="8">
        <f t="shared" si="47"/>
        <v>100</v>
      </c>
      <c r="AX174" s="8">
        <f t="shared" si="47"/>
        <v>100</v>
      </c>
      <c r="AY174" s="8">
        <f t="shared" si="47"/>
        <v>100</v>
      </c>
      <c r="AZ174" s="8"/>
    </row>
    <row r="175" spans="1:52">
      <c r="A175" s="8" t="s">
        <v>57</v>
      </c>
      <c r="B175" s="8">
        <f t="shared" si="47"/>
        <v>0</v>
      </c>
      <c r="C175" s="8">
        <f t="shared" si="47"/>
        <v>0</v>
      </c>
      <c r="D175" s="8">
        <f t="shared" si="47"/>
        <v>0</v>
      </c>
      <c r="E175" s="8">
        <f t="shared" si="47"/>
        <v>0</v>
      </c>
      <c r="F175" s="8">
        <f t="shared" si="47"/>
        <v>5.0000000000000044</v>
      </c>
      <c r="G175" s="8">
        <f t="shared" si="47"/>
        <v>19.999999999999996</v>
      </c>
      <c r="H175" s="8">
        <f t="shared" si="47"/>
        <v>19.999999999999996</v>
      </c>
      <c r="I175" s="8">
        <f t="shared" si="47"/>
        <v>40</v>
      </c>
      <c r="J175" s="26">
        <f t="shared" si="47"/>
        <v>44.999999999999993</v>
      </c>
      <c r="K175" s="8">
        <f t="shared" si="47"/>
        <v>55.000000000000007</v>
      </c>
      <c r="L175" s="28">
        <f t="shared" si="47"/>
        <v>60</v>
      </c>
      <c r="M175" s="8">
        <f t="shared" si="47"/>
        <v>60</v>
      </c>
      <c r="N175" s="8">
        <f t="shared" si="47"/>
        <v>85</v>
      </c>
      <c r="O175" s="8">
        <f t="shared" si="47"/>
        <v>85</v>
      </c>
      <c r="P175" s="8">
        <f t="shared" si="47"/>
        <v>90</v>
      </c>
      <c r="Q175" s="8">
        <f t="shared" si="47"/>
        <v>90</v>
      </c>
      <c r="R175" s="8">
        <f t="shared" si="47"/>
        <v>95</v>
      </c>
      <c r="S175" s="8">
        <f t="shared" si="47"/>
        <v>95</v>
      </c>
      <c r="T175" s="8">
        <f t="shared" si="47"/>
        <v>100</v>
      </c>
      <c r="U175" s="8">
        <f t="shared" si="47"/>
        <v>100</v>
      </c>
      <c r="V175" s="8">
        <f t="shared" si="47"/>
        <v>100</v>
      </c>
      <c r="W175" s="8">
        <f t="shared" si="47"/>
        <v>100</v>
      </c>
      <c r="X175" s="8">
        <f t="shared" si="47"/>
        <v>100</v>
      </c>
      <c r="Y175" s="8">
        <f t="shared" si="47"/>
        <v>100</v>
      </c>
      <c r="Z175" s="8">
        <f t="shared" si="47"/>
        <v>100</v>
      </c>
      <c r="AA175" s="8">
        <f t="shared" si="47"/>
        <v>100</v>
      </c>
      <c r="AB175" s="8">
        <f t="shared" si="47"/>
        <v>100</v>
      </c>
      <c r="AC175" s="8">
        <f t="shared" si="47"/>
        <v>100</v>
      </c>
      <c r="AD175" s="8">
        <f t="shared" si="47"/>
        <v>100</v>
      </c>
      <c r="AE175" s="8">
        <f t="shared" si="47"/>
        <v>100</v>
      </c>
      <c r="AF175" s="8">
        <f t="shared" si="47"/>
        <v>100</v>
      </c>
      <c r="AG175" s="8">
        <f t="shared" si="47"/>
        <v>100</v>
      </c>
      <c r="AH175" s="8">
        <f t="shared" si="47"/>
        <v>100</v>
      </c>
      <c r="AI175" s="8">
        <f t="shared" si="47"/>
        <v>100</v>
      </c>
      <c r="AJ175" s="8">
        <f t="shared" si="47"/>
        <v>100</v>
      </c>
      <c r="AK175" s="8">
        <f t="shared" si="47"/>
        <v>100</v>
      </c>
      <c r="AL175" s="8">
        <f t="shared" si="47"/>
        <v>100</v>
      </c>
      <c r="AM175" s="8">
        <f t="shared" si="47"/>
        <v>100</v>
      </c>
      <c r="AN175" s="8">
        <f t="shared" si="47"/>
        <v>100</v>
      </c>
      <c r="AO175" s="8">
        <f t="shared" si="47"/>
        <v>100</v>
      </c>
      <c r="AP175" s="8">
        <f t="shared" si="47"/>
        <v>100</v>
      </c>
      <c r="AQ175" s="8">
        <f t="shared" si="47"/>
        <v>100</v>
      </c>
      <c r="AR175" s="8">
        <f t="shared" si="47"/>
        <v>100</v>
      </c>
      <c r="AS175" s="8">
        <f t="shared" si="47"/>
        <v>100</v>
      </c>
      <c r="AT175" s="8">
        <f t="shared" si="47"/>
        <v>100</v>
      </c>
      <c r="AU175" s="8">
        <f t="shared" si="47"/>
        <v>100</v>
      </c>
      <c r="AV175" s="8">
        <f t="shared" si="47"/>
        <v>100</v>
      </c>
      <c r="AW175" s="8">
        <f t="shared" si="47"/>
        <v>100</v>
      </c>
      <c r="AX175" s="8">
        <f t="shared" si="47"/>
        <v>100</v>
      </c>
      <c r="AY175" s="8">
        <f t="shared" si="47"/>
        <v>100</v>
      </c>
      <c r="AZ175" s="8"/>
    </row>
    <row r="176" spans="1:52">
      <c r="A176" s="8" t="s">
        <v>58</v>
      </c>
      <c r="B176" s="8">
        <f t="shared" si="47"/>
        <v>0</v>
      </c>
      <c r="C176" s="8">
        <f t="shared" si="47"/>
        <v>0</v>
      </c>
      <c r="D176" s="8">
        <f t="shared" si="47"/>
        <v>0</v>
      </c>
      <c r="E176" s="8">
        <f t="shared" si="47"/>
        <v>0</v>
      </c>
      <c r="F176" s="8">
        <f t="shared" si="47"/>
        <v>5.0000000000000044</v>
      </c>
      <c r="G176" s="8">
        <f t="shared" si="47"/>
        <v>19.999999999999996</v>
      </c>
      <c r="H176" s="8">
        <f t="shared" si="47"/>
        <v>19.999999999999996</v>
      </c>
      <c r="I176" s="8">
        <f t="shared" si="47"/>
        <v>40</v>
      </c>
      <c r="J176" s="26">
        <f t="shared" si="47"/>
        <v>44.999999999999993</v>
      </c>
      <c r="K176" s="8">
        <f t="shared" si="47"/>
        <v>55.000000000000007</v>
      </c>
      <c r="L176" s="28">
        <f t="shared" si="47"/>
        <v>60</v>
      </c>
      <c r="M176" s="8">
        <f t="shared" si="47"/>
        <v>60</v>
      </c>
      <c r="N176" s="8">
        <f t="shared" si="47"/>
        <v>85</v>
      </c>
      <c r="O176" s="8">
        <f t="shared" si="47"/>
        <v>85</v>
      </c>
      <c r="P176" s="8">
        <f t="shared" si="47"/>
        <v>90</v>
      </c>
      <c r="Q176" s="8">
        <f t="shared" si="47"/>
        <v>90</v>
      </c>
      <c r="R176" s="8">
        <f t="shared" si="47"/>
        <v>95</v>
      </c>
      <c r="S176" s="8">
        <f t="shared" si="47"/>
        <v>95</v>
      </c>
      <c r="T176" s="8">
        <f t="shared" si="47"/>
        <v>100</v>
      </c>
      <c r="U176" s="8">
        <f t="shared" si="47"/>
        <v>100</v>
      </c>
      <c r="V176" s="8">
        <f t="shared" si="47"/>
        <v>100</v>
      </c>
      <c r="W176" s="8">
        <f t="shared" si="47"/>
        <v>100</v>
      </c>
      <c r="X176" s="8">
        <f t="shared" si="47"/>
        <v>100</v>
      </c>
      <c r="Y176" s="8">
        <f t="shared" si="47"/>
        <v>100</v>
      </c>
      <c r="Z176" s="8">
        <f t="shared" si="47"/>
        <v>100</v>
      </c>
      <c r="AA176" s="8">
        <f t="shared" si="47"/>
        <v>100</v>
      </c>
      <c r="AB176" s="8">
        <f t="shared" si="47"/>
        <v>100</v>
      </c>
      <c r="AC176" s="8">
        <f t="shared" si="47"/>
        <v>100</v>
      </c>
      <c r="AD176" s="8">
        <f t="shared" si="47"/>
        <v>100</v>
      </c>
      <c r="AE176" s="8">
        <f t="shared" si="47"/>
        <v>100</v>
      </c>
      <c r="AF176" s="8">
        <f t="shared" si="47"/>
        <v>100</v>
      </c>
      <c r="AG176" s="8">
        <f t="shared" si="47"/>
        <v>100</v>
      </c>
      <c r="AH176" s="8">
        <f t="shared" si="47"/>
        <v>100</v>
      </c>
      <c r="AI176" s="8">
        <f t="shared" si="47"/>
        <v>100</v>
      </c>
      <c r="AJ176" s="8">
        <f t="shared" si="47"/>
        <v>100</v>
      </c>
      <c r="AK176" s="8">
        <f t="shared" si="47"/>
        <v>100</v>
      </c>
      <c r="AL176" s="8">
        <f t="shared" si="47"/>
        <v>100</v>
      </c>
      <c r="AM176" s="8">
        <f t="shared" si="47"/>
        <v>100</v>
      </c>
      <c r="AN176" s="8">
        <f t="shared" si="47"/>
        <v>100</v>
      </c>
      <c r="AO176" s="8">
        <f t="shared" si="47"/>
        <v>100</v>
      </c>
      <c r="AP176" s="8">
        <f t="shared" si="47"/>
        <v>100</v>
      </c>
      <c r="AQ176" s="8">
        <f t="shared" si="47"/>
        <v>100</v>
      </c>
      <c r="AR176" s="8">
        <f t="shared" si="47"/>
        <v>100</v>
      </c>
      <c r="AS176" s="8">
        <f t="shared" si="47"/>
        <v>100</v>
      </c>
      <c r="AT176" s="8">
        <f t="shared" si="47"/>
        <v>100</v>
      </c>
      <c r="AU176" s="8">
        <f t="shared" si="47"/>
        <v>100</v>
      </c>
      <c r="AV176" s="8">
        <f t="shared" si="47"/>
        <v>100</v>
      </c>
      <c r="AW176" s="8">
        <f t="shared" si="47"/>
        <v>100</v>
      </c>
      <c r="AX176" s="8">
        <f t="shared" si="47"/>
        <v>100</v>
      </c>
      <c r="AY176" s="8">
        <f t="shared" si="47"/>
        <v>100</v>
      </c>
      <c r="AZ176" s="8"/>
    </row>
    <row r="177" spans="1:52">
      <c r="A177" s="8" t="s">
        <v>59</v>
      </c>
      <c r="B177" s="8">
        <f t="shared" si="47"/>
        <v>0</v>
      </c>
      <c r="C177" s="8">
        <f t="shared" si="47"/>
        <v>0</v>
      </c>
      <c r="D177" s="8">
        <f t="shared" si="47"/>
        <v>0</v>
      </c>
      <c r="E177" s="8">
        <f t="shared" si="47"/>
        <v>0</v>
      </c>
      <c r="F177" s="8">
        <f t="shared" si="47"/>
        <v>5.0000000000000044</v>
      </c>
      <c r="G177" s="8">
        <f t="shared" si="47"/>
        <v>19.999999999999996</v>
      </c>
      <c r="H177" s="8">
        <f t="shared" si="47"/>
        <v>19.999999999999996</v>
      </c>
      <c r="I177" s="8">
        <f t="shared" si="47"/>
        <v>40</v>
      </c>
      <c r="J177" s="26">
        <f t="shared" si="47"/>
        <v>44.999999999999993</v>
      </c>
      <c r="K177" s="8">
        <f t="shared" si="47"/>
        <v>55.000000000000007</v>
      </c>
      <c r="L177" s="28">
        <f t="shared" si="47"/>
        <v>60</v>
      </c>
      <c r="M177" s="8">
        <f t="shared" si="47"/>
        <v>60</v>
      </c>
      <c r="N177" s="8">
        <f t="shared" si="47"/>
        <v>85</v>
      </c>
      <c r="O177" s="8">
        <f t="shared" si="47"/>
        <v>85</v>
      </c>
      <c r="P177" s="8">
        <f t="shared" si="47"/>
        <v>90</v>
      </c>
      <c r="Q177" s="8">
        <f t="shared" si="47"/>
        <v>90</v>
      </c>
      <c r="R177" s="8">
        <f t="shared" si="47"/>
        <v>95</v>
      </c>
      <c r="S177" s="8">
        <f t="shared" si="47"/>
        <v>95</v>
      </c>
      <c r="T177" s="8">
        <f t="shared" si="47"/>
        <v>100</v>
      </c>
      <c r="U177" s="8">
        <f t="shared" si="47"/>
        <v>100</v>
      </c>
      <c r="V177" s="8">
        <f t="shared" si="47"/>
        <v>100</v>
      </c>
      <c r="W177" s="8">
        <f t="shared" si="47"/>
        <v>100</v>
      </c>
      <c r="X177" s="8">
        <f t="shared" si="47"/>
        <v>100</v>
      </c>
      <c r="Y177" s="8">
        <f t="shared" si="47"/>
        <v>100</v>
      </c>
      <c r="Z177" s="8">
        <f t="shared" si="47"/>
        <v>100</v>
      </c>
      <c r="AA177" s="8">
        <f t="shared" si="47"/>
        <v>100</v>
      </c>
      <c r="AB177" s="8">
        <f t="shared" si="47"/>
        <v>100</v>
      </c>
      <c r="AC177" s="8">
        <f t="shared" si="47"/>
        <v>100</v>
      </c>
      <c r="AD177" s="8">
        <f t="shared" si="47"/>
        <v>100</v>
      </c>
      <c r="AE177" s="8">
        <f t="shared" si="47"/>
        <v>100</v>
      </c>
      <c r="AF177" s="8">
        <f t="shared" si="47"/>
        <v>100</v>
      </c>
      <c r="AG177" s="8">
        <f t="shared" si="47"/>
        <v>100</v>
      </c>
      <c r="AH177" s="8">
        <f t="shared" si="47"/>
        <v>100</v>
      </c>
      <c r="AI177" s="8">
        <f t="shared" si="47"/>
        <v>100</v>
      </c>
      <c r="AJ177" s="8">
        <f t="shared" si="47"/>
        <v>100</v>
      </c>
      <c r="AK177" s="8">
        <f t="shared" si="47"/>
        <v>100</v>
      </c>
      <c r="AL177" s="8">
        <f t="shared" si="47"/>
        <v>100</v>
      </c>
      <c r="AM177" s="8">
        <f t="shared" si="47"/>
        <v>100</v>
      </c>
      <c r="AN177" s="8">
        <f t="shared" si="47"/>
        <v>100</v>
      </c>
      <c r="AO177" s="8">
        <f t="shared" si="47"/>
        <v>100</v>
      </c>
      <c r="AP177" s="8">
        <f t="shared" si="47"/>
        <v>100</v>
      </c>
      <c r="AQ177" s="8">
        <f t="shared" si="47"/>
        <v>100</v>
      </c>
      <c r="AR177" s="8">
        <f t="shared" si="47"/>
        <v>100</v>
      </c>
      <c r="AS177" s="8">
        <f t="shared" si="47"/>
        <v>100</v>
      </c>
      <c r="AT177" s="8">
        <f t="shared" si="47"/>
        <v>100</v>
      </c>
      <c r="AU177" s="8">
        <f t="shared" si="47"/>
        <v>100</v>
      </c>
      <c r="AV177" s="8">
        <f t="shared" si="47"/>
        <v>100</v>
      </c>
      <c r="AW177" s="8">
        <f t="shared" si="47"/>
        <v>100</v>
      </c>
      <c r="AX177" s="8">
        <f t="shared" si="47"/>
        <v>100</v>
      </c>
      <c r="AY177" s="8">
        <f t="shared" si="47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48" xml:space="preserve"> IF((1 - (B319 - 1)/20)*100 &lt;= 100, IF((1 - (B319 - 1)/20)*100 &gt;= 0, (1 - (B319 - 1)/20)*100, 0), 100)</f>
        <v>0</v>
      </c>
      <c r="C179" s="8">
        <f t="shared" si="48"/>
        <v>0</v>
      </c>
      <c r="D179" s="8">
        <f t="shared" si="48"/>
        <v>0</v>
      </c>
      <c r="E179" s="8">
        <f t="shared" si="48"/>
        <v>0</v>
      </c>
      <c r="F179" s="8">
        <f t="shared" si="48"/>
        <v>0</v>
      </c>
      <c r="G179" s="8">
        <f t="shared" si="48"/>
        <v>0</v>
      </c>
      <c r="H179" s="8">
        <f t="shared" si="48"/>
        <v>0</v>
      </c>
      <c r="I179" s="8">
        <f t="shared" si="48"/>
        <v>5.0000000000000044</v>
      </c>
      <c r="J179" s="26">
        <f t="shared" si="48"/>
        <v>9.9999999999999982</v>
      </c>
      <c r="K179" s="8">
        <f t="shared" si="48"/>
        <v>15.000000000000002</v>
      </c>
      <c r="L179" s="28">
        <f t="shared" si="48"/>
        <v>19.999999999999996</v>
      </c>
      <c r="M179" s="8">
        <f t="shared" si="48"/>
        <v>19.999999999999996</v>
      </c>
      <c r="N179" s="8">
        <f t="shared" si="48"/>
        <v>40</v>
      </c>
      <c r="O179" s="8">
        <f t="shared" si="48"/>
        <v>44.999999999999993</v>
      </c>
      <c r="P179" s="8">
        <f t="shared" si="48"/>
        <v>44.999999999999993</v>
      </c>
      <c r="Q179" s="8">
        <f t="shared" si="48"/>
        <v>50</v>
      </c>
      <c r="R179" s="8">
        <f t="shared" si="48"/>
        <v>50</v>
      </c>
      <c r="S179" s="8">
        <f t="shared" si="48"/>
        <v>50</v>
      </c>
      <c r="T179" s="8">
        <f t="shared" si="48"/>
        <v>55.000000000000007</v>
      </c>
      <c r="U179" s="8">
        <f t="shared" si="48"/>
        <v>55.000000000000007</v>
      </c>
      <c r="V179" s="8">
        <f t="shared" si="48"/>
        <v>60</v>
      </c>
      <c r="W179" s="8">
        <f t="shared" si="48"/>
        <v>60</v>
      </c>
      <c r="X179" s="8">
        <f t="shared" si="48"/>
        <v>60</v>
      </c>
      <c r="Y179" s="8">
        <f t="shared" si="48"/>
        <v>65</v>
      </c>
      <c r="Z179" s="8">
        <f t="shared" si="48"/>
        <v>65</v>
      </c>
      <c r="AA179" s="8">
        <f t="shared" si="48"/>
        <v>70</v>
      </c>
      <c r="AB179" s="8">
        <f t="shared" si="48"/>
        <v>70</v>
      </c>
      <c r="AC179" s="8">
        <f t="shared" si="48"/>
        <v>70</v>
      </c>
      <c r="AD179" s="8">
        <f t="shared" si="48"/>
        <v>75</v>
      </c>
      <c r="AE179" s="8">
        <f t="shared" si="48"/>
        <v>75</v>
      </c>
      <c r="AF179" s="8">
        <f t="shared" si="48"/>
        <v>80</v>
      </c>
      <c r="AG179" s="8">
        <f t="shared" si="48"/>
        <v>80</v>
      </c>
      <c r="AH179" s="8">
        <f t="shared" si="48"/>
        <v>80</v>
      </c>
      <c r="AI179" s="8">
        <f t="shared" si="48"/>
        <v>85</v>
      </c>
      <c r="AJ179" s="8">
        <f t="shared" si="48"/>
        <v>85</v>
      </c>
      <c r="AK179" s="8">
        <f t="shared" si="48"/>
        <v>90</v>
      </c>
      <c r="AL179" s="8">
        <f t="shared" si="48"/>
        <v>90</v>
      </c>
      <c r="AM179" s="8">
        <f t="shared" si="48"/>
        <v>90</v>
      </c>
      <c r="AN179" s="8">
        <f t="shared" si="48"/>
        <v>95</v>
      </c>
      <c r="AO179" s="8">
        <f t="shared" si="48"/>
        <v>95</v>
      </c>
      <c r="AP179" s="8">
        <f t="shared" si="48"/>
        <v>100</v>
      </c>
      <c r="AQ179" s="8">
        <f t="shared" si="48"/>
        <v>100</v>
      </c>
      <c r="AR179" s="8">
        <f t="shared" si="48"/>
        <v>100</v>
      </c>
      <c r="AS179" s="8">
        <f t="shared" si="48"/>
        <v>100</v>
      </c>
      <c r="AT179" s="8">
        <f t="shared" si="48"/>
        <v>100</v>
      </c>
      <c r="AU179" s="8">
        <f t="shared" si="48"/>
        <v>100</v>
      </c>
      <c r="AV179" s="8">
        <f t="shared" si="48"/>
        <v>100</v>
      </c>
      <c r="AW179" s="8">
        <f t="shared" si="48"/>
        <v>100</v>
      </c>
      <c r="AX179" s="8">
        <f t="shared" si="48"/>
        <v>100</v>
      </c>
      <c r="AY179" s="8">
        <f t="shared" si="48"/>
        <v>100</v>
      </c>
      <c r="AZ179" s="8"/>
    </row>
    <row r="180" spans="1:52">
      <c r="A180" s="8" t="s">
        <v>57</v>
      </c>
      <c r="B180" s="8">
        <f t="shared" si="48"/>
        <v>0</v>
      </c>
      <c r="C180" s="8">
        <f t="shared" si="48"/>
        <v>0</v>
      </c>
      <c r="D180" s="8">
        <f t="shared" si="48"/>
        <v>0</v>
      </c>
      <c r="E180" s="8">
        <f t="shared" si="48"/>
        <v>0</v>
      </c>
      <c r="F180" s="8">
        <f t="shared" si="48"/>
        <v>0</v>
      </c>
      <c r="G180" s="8">
        <f t="shared" si="48"/>
        <v>0</v>
      </c>
      <c r="H180" s="8">
        <f t="shared" si="48"/>
        <v>0</v>
      </c>
      <c r="I180" s="8">
        <f t="shared" si="48"/>
        <v>15.000000000000002</v>
      </c>
      <c r="J180" s="26">
        <f t="shared" si="48"/>
        <v>19.999999999999996</v>
      </c>
      <c r="K180" s="8">
        <f t="shared" si="48"/>
        <v>30.000000000000004</v>
      </c>
      <c r="L180" s="28">
        <f t="shared" si="48"/>
        <v>35</v>
      </c>
      <c r="M180" s="8">
        <f t="shared" si="48"/>
        <v>35</v>
      </c>
      <c r="N180" s="8">
        <f t="shared" si="48"/>
        <v>60</v>
      </c>
      <c r="O180" s="8">
        <f t="shared" si="48"/>
        <v>60</v>
      </c>
      <c r="P180" s="8">
        <f t="shared" si="48"/>
        <v>65</v>
      </c>
      <c r="Q180" s="8">
        <f t="shared" si="48"/>
        <v>65</v>
      </c>
      <c r="R180" s="8">
        <f t="shared" si="48"/>
        <v>70</v>
      </c>
      <c r="S180" s="8">
        <f t="shared" si="48"/>
        <v>70</v>
      </c>
      <c r="T180" s="8">
        <f t="shared" si="48"/>
        <v>75</v>
      </c>
      <c r="U180" s="8">
        <f t="shared" si="48"/>
        <v>75</v>
      </c>
      <c r="V180" s="8">
        <f t="shared" si="48"/>
        <v>80</v>
      </c>
      <c r="W180" s="8">
        <f t="shared" si="48"/>
        <v>80</v>
      </c>
      <c r="X180" s="8">
        <f t="shared" si="48"/>
        <v>85</v>
      </c>
      <c r="Y180" s="8">
        <f t="shared" si="48"/>
        <v>85</v>
      </c>
      <c r="Z180" s="8">
        <f t="shared" si="48"/>
        <v>90</v>
      </c>
      <c r="AA180" s="8">
        <f t="shared" si="48"/>
        <v>90</v>
      </c>
      <c r="AB180" s="8">
        <f t="shared" si="48"/>
        <v>95</v>
      </c>
      <c r="AC180" s="8">
        <f t="shared" si="48"/>
        <v>95</v>
      </c>
      <c r="AD180" s="8">
        <f t="shared" si="48"/>
        <v>100</v>
      </c>
      <c r="AE180" s="8">
        <f t="shared" si="48"/>
        <v>100</v>
      </c>
      <c r="AF180" s="8">
        <f t="shared" si="48"/>
        <v>100</v>
      </c>
      <c r="AG180" s="8">
        <f t="shared" si="48"/>
        <v>100</v>
      </c>
      <c r="AH180" s="8">
        <f t="shared" si="48"/>
        <v>100</v>
      </c>
      <c r="AI180" s="8">
        <f t="shared" si="48"/>
        <v>100</v>
      </c>
      <c r="AJ180" s="8">
        <f t="shared" si="48"/>
        <v>100</v>
      </c>
      <c r="AK180" s="8">
        <f t="shared" si="48"/>
        <v>100</v>
      </c>
      <c r="AL180" s="8">
        <f t="shared" si="48"/>
        <v>100</v>
      </c>
      <c r="AM180" s="8">
        <f t="shared" si="48"/>
        <v>100</v>
      </c>
      <c r="AN180" s="8">
        <f t="shared" si="48"/>
        <v>100</v>
      </c>
      <c r="AO180" s="8">
        <f t="shared" si="48"/>
        <v>100</v>
      </c>
      <c r="AP180" s="8">
        <f t="shared" si="48"/>
        <v>100</v>
      </c>
      <c r="AQ180" s="8">
        <f t="shared" si="48"/>
        <v>100</v>
      </c>
      <c r="AR180" s="8">
        <f t="shared" si="48"/>
        <v>100</v>
      </c>
      <c r="AS180" s="8">
        <f t="shared" si="48"/>
        <v>100</v>
      </c>
      <c r="AT180" s="8">
        <f t="shared" si="48"/>
        <v>100</v>
      </c>
      <c r="AU180" s="8">
        <f t="shared" si="48"/>
        <v>100</v>
      </c>
      <c r="AV180" s="8">
        <f t="shared" si="48"/>
        <v>100</v>
      </c>
      <c r="AW180" s="8">
        <f t="shared" si="48"/>
        <v>100</v>
      </c>
      <c r="AX180" s="8">
        <f t="shared" si="48"/>
        <v>100</v>
      </c>
      <c r="AY180" s="8">
        <f t="shared" si="48"/>
        <v>100</v>
      </c>
      <c r="AZ180" s="8"/>
    </row>
    <row r="181" spans="1:52">
      <c r="A181" s="8" t="s">
        <v>58</v>
      </c>
      <c r="B181" s="8">
        <f t="shared" si="48"/>
        <v>0</v>
      </c>
      <c r="C181" s="8">
        <f t="shared" si="48"/>
        <v>0</v>
      </c>
      <c r="D181" s="8">
        <f t="shared" si="48"/>
        <v>0</v>
      </c>
      <c r="E181" s="8">
        <f t="shared" si="48"/>
        <v>0</v>
      </c>
      <c r="F181" s="8">
        <f t="shared" si="48"/>
        <v>0</v>
      </c>
      <c r="G181" s="8">
        <f t="shared" si="48"/>
        <v>0</v>
      </c>
      <c r="H181" s="8">
        <f t="shared" si="48"/>
        <v>0</v>
      </c>
      <c r="I181" s="8">
        <f t="shared" si="48"/>
        <v>15.000000000000002</v>
      </c>
      <c r="J181" s="26">
        <f t="shared" si="48"/>
        <v>19.999999999999996</v>
      </c>
      <c r="K181" s="8">
        <f t="shared" si="48"/>
        <v>30.000000000000004</v>
      </c>
      <c r="L181" s="28">
        <f t="shared" si="48"/>
        <v>35</v>
      </c>
      <c r="M181" s="8">
        <f t="shared" si="48"/>
        <v>35</v>
      </c>
      <c r="N181" s="8">
        <f t="shared" si="48"/>
        <v>60</v>
      </c>
      <c r="O181" s="8">
        <f t="shared" si="48"/>
        <v>60</v>
      </c>
      <c r="P181" s="8">
        <f t="shared" si="48"/>
        <v>65</v>
      </c>
      <c r="Q181" s="8">
        <f t="shared" si="48"/>
        <v>65</v>
      </c>
      <c r="R181" s="8">
        <f t="shared" si="48"/>
        <v>70</v>
      </c>
      <c r="S181" s="8">
        <f t="shared" si="48"/>
        <v>70</v>
      </c>
      <c r="T181" s="8">
        <f t="shared" si="48"/>
        <v>75</v>
      </c>
      <c r="U181" s="8">
        <f t="shared" si="48"/>
        <v>75</v>
      </c>
      <c r="V181" s="8">
        <f t="shared" si="48"/>
        <v>80</v>
      </c>
      <c r="W181" s="8">
        <f t="shared" si="48"/>
        <v>80</v>
      </c>
      <c r="X181" s="8">
        <f t="shared" si="48"/>
        <v>85</v>
      </c>
      <c r="Y181" s="8">
        <f t="shared" si="48"/>
        <v>85</v>
      </c>
      <c r="Z181" s="8">
        <f t="shared" si="48"/>
        <v>90</v>
      </c>
      <c r="AA181" s="8">
        <f t="shared" si="48"/>
        <v>90</v>
      </c>
      <c r="AB181" s="8">
        <f t="shared" si="48"/>
        <v>95</v>
      </c>
      <c r="AC181" s="8">
        <f t="shared" si="48"/>
        <v>95</v>
      </c>
      <c r="AD181" s="8">
        <f t="shared" si="48"/>
        <v>100</v>
      </c>
      <c r="AE181" s="8">
        <f t="shared" si="48"/>
        <v>100</v>
      </c>
      <c r="AF181" s="8">
        <f t="shared" si="48"/>
        <v>100</v>
      </c>
      <c r="AG181" s="8">
        <f t="shared" si="48"/>
        <v>100</v>
      </c>
      <c r="AH181" s="8">
        <f t="shared" si="48"/>
        <v>100</v>
      </c>
      <c r="AI181" s="8">
        <f t="shared" si="48"/>
        <v>100</v>
      </c>
      <c r="AJ181" s="8">
        <f t="shared" si="48"/>
        <v>100</v>
      </c>
      <c r="AK181" s="8">
        <f t="shared" si="48"/>
        <v>100</v>
      </c>
      <c r="AL181" s="8">
        <f t="shared" si="48"/>
        <v>100</v>
      </c>
      <c r="AM181" s="8">
        <f t="shared" si="48"/>
        <v>100</v>
      </c>
      <c r="AN181" s="8">
        <f t="shared" si="48"/>
        <v>100</v>
      </c>
      <c r="AO181" s="8">
        <f t="shared" si="48"/>
        <v>100</v>
      </c>
      <c r="AP181" s="8">
        <f t="shared" si="48"/>
        <v>100</v>
      </c>
      <c r="AQ181" s="8">
        <f t="shared" si="48"/>
        <v>100</v>
      </c>
      <c r="AR181" s="8">
        <f t="shared" si="48"/>
        <v>100</v>
      </c>
      <c r="AS181" s="8">
        <f t="shared" si="48"/>
        <v>100</v>
      </c>
      <c r="AT181" s="8">
        <f t="shared" si="48"/>
        <v>100</v>
      </c>
      <c r="AU181" s="8">
        <f t="shared" si="48"/>
        <v>100</v>
      </c>
      <c r="AV181" s="8">
        <f t="shared" si="48"/>
        <v>100</v>
      </c>
      <c r="AW181" s="8">
        <f t="shared" si="48"/>
        <v>100</v>
      </c>
      <c r="AX181" s="8">
        <f t="shared" si="48"/>
        <v>100</v>
      </c>
      <c r="AY181" s="8">
        <f t="shared" si="48"/>
        <v>100</v>
      </c>
      <c r="AZ181" s="8"/>
    </row>
    <row r="182" spans="1:52">
      <c r="A182" s="8" t="s">
        <v>59</v>
      </c>
      <c r="B182" s="8">
        <f t="shared" si="48"/>
        <v>0</v>
      </c>
      <c r="C182" s="8">
        <f t="shared" si="48"/>
        <v>0</v>
      </c>
      <c r="D182" s="8">
        <f t="shared" si="48"/>
        <v>0</v>
      </c>
      <c r="E182" s="8">
        <f t="shared" si="48"/>
        <v>0</v>
      </c>
      <c r="F182" s="8">
        <f t="shared" si="48"/>
        <v>0</v>
      </c>
      <c r="G182" s="8">
        <f t="shared" si="48"/>
        <v>0</v>
      </c>
      <c r="H182" s="8">
        <f t="shared" si="48"/>
        <v>0</v>
      </c>
      <c r="I182" s="8">
        <f t="shared" si="48"/>
        <v>15.000000000000002</v>
      </c>
      <c r="J182" s="26">
        <f t="shared" si="48"/>
        <v>19.999999999999996</v>
      </c>
      <c r="K182" s="8">
        <f t="shared" si="48"/>
        <v>30.000000000000004</v>
      </c>
      <c r="L182" s="28">
        <f t="shared" si="48"/>
        <v>35</v>
      </c>
      <c r="M182" s="8">
        <f t="shared" si="48"/>
        <v>35</v>
      </c>
      <c r="N182" s="8">
        <f t="shared" si="48"/>
        <v>60</v>
      </c>
      <c r="O182" s="8">
        <f t="shared" si="48"/>
        <v>60</v>
      </c>
      <c r="P182" s="8">
        <f t="shared" si="48"/>
        <v>65</v>
      </c>
      <c r="Q182" s="8">
        <f t="shared" si="48"/>
        <v>65</v>
      </c>
      <c r="R182" s="8">
        <f t="shared" si="48"/>
        <v>70</v>
      </c>
      <c r="S182" s="8">
        <f t="shared" si="48"/>
        <v>70</v>
      </c>
      <c r="T182" s="8">
        <f t="shared" si="48"/>
        <v>75</v>
      </c>
      <c r="U182" s="8">
        <f t="shared" si="48"/>
        <v>75</v>
      </c>
      <c r="V182" s="8">
        <f t="shared" si="48"/>
        <v>80</v>
      </c>
      <c r="W182" s="8">
        <f t="shared" si="48"/>
        <v>80</v>
      </c>
      <c r="X182" s="8">
        <f t="shared" si="48"/>
        <v>85</v>
      </c>
      <c r="Y182" s="8">
        <f t="shared" si="48"/>
        <v>85</v>
      </c>
      <c r="Z182" s="8">
        <f t="shared" si="48"/>
        <v>90</v>
      </c>
      <c r="AA182" s="8">
        <f t="shared" si="48"/>
        <v>90</v>
      </c>
      <c r="AB182" s="8">
        <f t="shared" si="48"/>
        <v>95</v>
      </c>
      <c r="AC182" s="8">
        <f t="shared" si="48"/>
        <v>95</v>
      </c>
      <c r="AD182" s="8">
        <f t="shared" si="48"/>
        <v>100</v>
      </c>
      <c r="AE182" s="8">
        <f t="shared" si="48"/>
        <v>100</v>
      </c>
      <c r="AF182" s="8">
        <f t="shared" si="48"/>
        <v>100</v>
      </c>
      <c r="AG182" s="8">
        <f t="shared" si="48"/>
        <v>100</v>
      </c>
      <c r="AH182" s="8">
        <f t="shared" si="48"/>
        <v>100</v>
      </c>
      <c r="AI182" s="8">
        <f t="shared" si="48"/>
        <v>100</v>
      </c>
      <c r="AJ182" s="8">
        <f t="shared" si="48"/>
        <v>100</v>
      </c>
      <c r="AK182" s="8">
        <f t="shared" si="48"/>
        <v>100</v>
      </c>
      <c r="AL182" s="8">
        <f t="shared" si="48"/>
        <v>100</v>
      </c>
      <c r="AM182" s="8">
        <f t="shared" si="48"/>
        <v>100</v>
      </c>
      <c r="AN182" s="8">
        <f t="shared" si="48"/>
        <v>100</v>
      </c>
      <c r="AO182" s="8">
        <f t="shared" si="48"/>
        <v>100</v>
      </c>
      <c r="AP182" s="8">
        <f t="shared" si="48"/>
        <v>100</v>
      </c>
      <c r="AQ182" s="8">
        <f t="shared" si="48"/>
        <v>100</v>
      </c>
      <c r="AR182" s="8">
        <f t="shared" si="48"/>
        <v>100</v>
      </c>
      <c r="AS182" s="8">
        <f t="shared" si="48"/>
        <v>100</v>
      </c>
      <c r="AT182" s="8">
        <f t="shared" si="48"/>
        <v>100</v>
      </c>
      <c r="AU182" s="8">
        <f t="shared" si="48"/>
        <v>100</v>
      </c>
      <c r="AV182" s="8">
        <f t="shared" si="48"/>
        <v>100</v>
      </c>
      <c r="AW182" s="8">
        <f t="shared" si="48"/>
        <v>100</v>
      </c>
      <c r="AX182" s="8">
        <f t="shared" si="48"/>
        <v>100</v>
      </c>
      <c r="AY182" s="8">
        <f t="shared" si="48"/>
        <v>100</v>
      </c>
      <c r="AZ182" s="8"/>
    </row>
    <row r="188" spans="1:52" ht="16.149999999999999" thickBot="1"/>
    <row r="189" spans="1:52" ht="24" thickTop="1" thickBot="1">
      <c r="A189" s="142" t="s">
        <v>101</v>
      </c>
      <c r="B189" s="143"/>
      <c r="C189" s="143"/>
      <c r="D189" s="143"/>
      <c r="E189" s="143"/>
      <c r="F189" s="143"/>
      <c r="G189" s="143"/>
      <c r="H189" s="143"/>
      <c r="I189" s="143"/>
      <c r="J189" s="143"/>
      <c r="K189" s="144"/>
      <c r="L189" s="143"/>
      <c r="M189" s="143"/>
      <c r="N189" s="143"/>
      <c r="O189" s="143"/>
      <c r="P189" s="143"/>
      <c r="Q189" s="143"/>
      <c r="R189" s="143"/>
      <c r="S189" s="143"/>
      <c r="T189" s="143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  <c r="AN189" s="145"/>
      <c r="AO189" s="145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5"/>
    </row>
    <row r="190" spans="1:52" ht="16.149999999999999" thickTop="1">
      <c r="K190" s="108"/>
    </row>
    <row r="192" spans="1:52" ht="18">
      <c r="A192" s="100" t="s">
        <v>102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</row>
    <row r="193" spans="1:51">
      <c r="A193" s="54" t="s">
        <v>2</v>
      </c>
      <c r="B193" s="86">
        <f xml:space="preserve"> B9</f>
        <v>10</v>
      </c>
      <c r="C193" s="54">
        <f xml:space="preserve"> (C9-B9)</f>
        <v>0</v>
      </c>
      <c r="D193" s="54">
        <f xml:space="preserve"> (D9-C9)</f>
        <v>0</v>
      </c>
      <c r="E193" s="54">
        <f xml:space="preserve"> (E9-D9)</f>
        <v>0</v>
      </c>
      <c r="F193" s="54">
        <f xml:space="preserve"> (F9-E9)</f>
        <v>0</v>
      </c>
      <c r="G193" s="54">
        <f xml:space="preserve"> (G9-F9)</f>
        <v>0</v>
      </c>
      <c r="H193" s="54">
        <f xml:space="preserve"> (H9-G9)</f>
        <v>0</v>
      </c>
      <c r="I193" s="54">
        <f xml:space="preserve"> (I9-H9)</f>
        <v>0</v>
      </c>
      <c r="J193" s="127">
        <f xml:space="preserve"> (J9-I9)</f>
        <v>0</v>
      </c>
      <c r="K193" s="54">
        <f xml:space="preserve"> (K9-J9)</f>
        <v>0</v>
      </c>
      <c r="L193" s="137">
        <f xml:space="preserve"> (L9-K9)</f>
        <v>0</v>
      </c>
      <c r="M193" s="54">
        <f xml:space="preserve"> (M9-L9)</f>
        <v>0</v>
      </c>
      <c r="N193" s="54">
        <f xml:space="preserve"> (N9-M9)</f>
        <v>0</v>
      </c>
      <c r="O193" s="54">
        <f xml:space="preserve"> (O9-N9)</f>
        <v>0</v>
      </c>
      <c r="P193" s="54">
        <f xml:space="preserve"> (P9-O9)</f>
        <v>0</v>
      </c>
      <c r="Q193" s="54">
        <f xml:space="preserve"> (Q9-P9)</f>
        <v>0</v>
      </c>
      <c r="R193" s="54">
        <f xml:space="preserve"> (R9-Q9)</f>
        <v>0</v>
      </c>
      <c r="S193" s="54">
        <f xml:space="preserve"> (S9-R9)</f>
        <v>0</v>
      </c>
      <c r="T193" s="54">
        <f xml:space="preserve"> (T9-S9)</f>
        <v>0</v>
      </c>
      <c r="U193" s="54">
        <f xml:space="preserve"> (U9-T9)</f>
        <v>0</v>
      </c>
      <c r="V193" s="54">
        <f t="shared" ref="V193:AY198" si="49" xml:space="preserve"> (V9-U9)</f>
        <v>0</v>
      </c>
      <c r="W193" s="54">
        <f t="shared" si="49"/>
        <v>0</v>
      </c>
      <c r="X193" s="54">
        <f t="shared" si="49"/>
        <v>0</v>
      </c>
      <c r="Y193" s="54">
        <f t="shared" si="49"/>
        <v>0</v>
      </c>
      <c r="Z193" s="54">
        <f t="shared" si="49"/>
        <v>0</v>
      </c>
      <c r="AA193" s="54">
        <f t="shared" si="49"/>
        <v>0</v>
      </c>
      <c r="AB193" s="54">
        <f t="shared" si="49"/>
        <v>0</v>
      </c>
      <c r="AC193" s="54">
        <f t="shared" si="49"/>
        <v>0</v>
      </c>
      <c r="AD193" s="54">
        <f t="shared" si="49"/>
        <v>0</v>
      </c>
      <c r="AE193" s="54">
        <f t="shared" si="49"/>
        <v>0</v>
      </c>
      <c r="AF193" s="54">
        <f t="shared" si="49"/>
        <v>0</v>
      </c>
      <c r="AG193" s="54">
        <f t="shared" si="49"/>
        <v>0</v>
      </c>
      <c r="AH193" s="54">
        <f t="shared" si="49"/>
        <v>0</v>
      </c>
      <c r="AI193" s="54">
        <f t="shared" si="49"/>
        <v>0</v>
      </c>
      <c r="AJ193" s="54">
        <f t="shared" si="49"/>
        <v>0</v>
      </c>
      <c r="AK193" s="54">
        <f t="shared" si="49"/>
        <v>0</v>
      </c>
      <c r="AL193" s="54">
        <f t="shared" si="49"/>
        <v>0</v>
      </c>
      <c r="AM193" s="54">
        <f t="shared" si="49"/>
        <v>0</v>
      </c>
      <c r="AN193" s="54">
        <f t="shared" si="49"/>
        <v>0</v>
      </c>
      <c r="AO193" s="54">
        <f t="shared" si="49"/>
        <v>0</v>
      </c>
      <c r="AP193" s="54">
        <f t="shared" si="49"/>
        <v>0</v>
      </c>
      <c r="AQ193" s="54">
        <f t="shared" si="49"/>
        <v>0</v>
      </c>
      <c r="AR193" s="54">
        <f t="shared" si="49"/>
        <v>0</v>
      </c>
      <c r="AS193" s="54">
        <f t="shared" si="49"/>
        <v>0</v>
      </c>
      <c r="AT193" s="54">
        <f t="shared" si="49"/>
        <v>0</v>
      </c>
      <c r="AU193" s="54">
        <f t="shared" si="49"/>
        <v>0</v>
      </c>
      <c r="AV193" s="54">
        <f t="shared" si="49"/>
        <v>0</v>
      </c>
      <c r="AW193" s="54">
        <f t="shared" si="49"/>
        <v>0</v>
      </c>
      <c r="AX193" s="54">
        <f t="shared" si="49"/>
        <v>0</v>
      </c>
      <c r="AY193" s="54">
        <f t="shared" si="49"/>
        <v>0</v>
      </c>
    </row>
    <row r="194" spans="1:51">
      <c r="A194" s="7" t="s">
        <v>4</v>
      </c>
      <c r="B194" s="86">
        <f xml:space="preserve"> B10</f>
        <v>15</v>
      </c>
      <c r="C194" s="54">
        <f xml:space="preserve"> (C10-B10)</f>
        <v>0</v>
      </c>
      <c r="D194" s="54">
        <f xml:space="preserve"> (D10-C10)</f>
        <v>0</v>
      </c>
      <c r="E194" s="54">
        <f xml:space="preserve"> (E10-D10)</f>
        <v>0</v>
      </c>
      <c r="F194" s="54">
        <f xml:space="preserve"> (F10-E10)</f>
        <v>0</v>
      </c>
      <c r="G194" s="54">
        <f xml:space="preserve"> (G10-F10)</f>
        <v>0</v>
      </c>
      <c r="H194" s="54">
        <f xml:space="preserve"> (H10-G10)</f>
        <v>0</v>
      </c>
      <c r="I194" s="54">
        <f xml:space="preserve"> (I10-H10)</f>
        <v>0</v>
      </c>
      <c r="J194" s="127">
        <f xml:space="preserve"> (J10-I10)</f>
        <v>0</v>
      </c>
      <c r="K194" s="54">
        <f xml:space="preserve"> (K10-J10)</f>
        <v>0</v>
      </c>
      <c r="L194" s="137">
        <f xml:space="preserve"> (L10-K10)</f>
        <v>0</v>
      </c>
      <c r="M194" s="54">
        <f xml:space="preserve"> (M10-L10)</f>
        <v>0</v>
      </c>
      <c r="N194" s="54">
        <f xml:space="preserve"> (N10-M10)</f>
        <v>0</v>
      </c>
      <c r="O194" s="54">
        <f xml:space="preserve"> (O10-N10)</f>
        <v>0</v>
      </c>
      <c r="P194" s="54">
        <f xml:space="preserve"> (P10-O10)</f>
        <v>0</v>
      </c>
      <c r="Q194" s="54">
        <f xml:space="preserve"> (Q10-P10)</f>
        <v>0</v>
      </c>
      <c r="R194" s="54">
        <f xml:space="preserve"> (R10-Q10)</f>
        <v>0</v>
      </c>
      <c r="S194" s="54">
        <f xml:space="preserve"> (S10-R10)</f>
        <v>0</v>
      </c>
      <c r="T194" s="54">
        <f xml:space="preserve"> (T10-S10)</f>
        <v>0</v>
      </c>
      <c r="U194" s="54">
        <f xml:space="preserve"> (U10-T10)</f>
        <v>0</v>
      </c>
      <c r="V194" s="54">
        <f t="shared" si="49"/>
        <v>0</v>
      </c>
      <c r="W194" s="54">
        <f t="shared" si="49"/>
        <v>0</v>
      </c>
      <c r="X194" s="54">
        <f t="shared" si="49"/>
        <v>0</v>
      </c>
      <c r="Y194" s="54">
        <f t="shared" si="49"/>
        <v>0</v>
      </c>
      <c r="Z194" s="54">
        <f t="shared" si="49"/>
        <v>0</v>
      </c>
      <c r="AA194" s="54">
        <f t="shared" si="49"/>
        <v>0</v>
      </c>
      <c r="AB194" s="54">
        <f t="shared" si="49"/>
        <v>0</v>
      </c>
      <c r="AC194" s="54">
        <f t="shared" si="49"/>
        <v>0</v>
      </c>
      <c r="AD194" s="54">
        <f t="shared" si="49"/>
        <v>0</v>
      </c>
      <c r="AE194" s="54">
        <f t="shared" si="49"/>
        <v>0</v>
      </c>
      <c r="AF194" s="54">
        <f t="shared" si="49"/>
        <v>0</v>
      </c>
      <c r="AG194" s="54">
        <f t="shared" si="49"/>
        <v>0</v>
      </c>
      <c r="AH194" s="54">
        <f t="shared" si="49"/>
        <v>0</v>
      </c>
      <c r="AI194" s="54">
        <f t="shared" si="49"/>
        <v>0</v>
      </c>
      <c r="AJ194" s="54">
        <f t="shared" si="49"/>
        <v>0</v>
      </c>
      <c r="AK194" s="54">
        <f t="shared" si="49"/>
        <v>0</v>
      </c>
      <c r="AL194" s="54">
        <f t="shared" si="49"/>
        <v>0</v>
      </c>
      <c r="AM194" s="54">
        <f t="shared" si="49"/>
        <v>0</v>
      </c>
      <c r="AN194" s="54">
        <f t="shared" si="49"/>
        <v>0</v>
      </c>
      <c r="AO194" s="54">
        <f t="shared" si="49"/>
        <v>0</v>
      </c>
      <c r="AP194" s="54">
        <f t="shared" si="49"/>
        <v>0</v>
      </c>
      <c r="AQ194" s="54">
        <f t="shared" si="49"/>
        <v>0</v>
      </c>
      <c r="AR194" s="54">
        <f t="shared" si="49"/>
        <v>0</v>
      </c>
      <c r="AS194" s="54">
        <f t="shared" si="49"/>
        <v>0</v>
      </c>
      <c r="AT194" s="54">
        <f t="shared" si="49"/>
        <v>0</v>
      </c>
      <c r="AU194" s="54">
        <f t="shared" si="49"/>
        <v>0</v>
      </c>
      <c r="AV194" s="54">
        <f t="shared" si="49"/>
        <v>0</v>
      </c>
      <c r="AW194" s="54">
        <f t="shared" si="49"/>
        <v>0</v>
      </c>
      <c r="AX194" s="54">
        <f t="shared" si="49"/>
        <v>0</v>
      </c>
      <c r="AY194" s="54">
        <f t="shared" si="49"/>
        <v>0</v>
      </c>
    </row>
    <row r="195" spans="1:51">
      <c r="A195" s="7" t="s">
        <v>5</v>
      </c>
      <c r="B195" s="86">
        <f xml:space="preserve"> B11</f>
        <v>14</v>
      </c>
      <c r="C195" s="54">
        <f xml:space="preserve"> (C11-B11)</f>
        <v>0</v>
      </c>
      <c r="D195" s="54">
        <f xml:space="preserve"> (D11-C11)</f>
        <v>0</v>
      </c>
      <c r="E195" s="54">
        <f xml:space="preserve"> (E11-D11)</f>
        <v>0</v>
      </c>
      <c r="F195" s="54">
        <f xml:space="preserve"> (F11-E11)</f>
        <v>0</v>
      </c>
      <c r="G195" s="54">
        <f xml:space="preserve"> (G11-F11)</f>
        <v>0</v>
      </c>
      <c r="H195" s="54">
        <f xml:space="preserve"> (H11-G11)</f>
        <v>0</v>
      </c>
      <c r="I195" s="54">
        <f xml:space="preserve"> (I11-H11)</f>
        <v>0</v>
      </c>
      <c r="J195" s="127">
        <f xml:space="preserve"> (J11-I11)</f>
        <v>0</v>
      </c>
      <c r="K195" s="54">
        <f xml:space="preserve"> (K11-J11)</f>
        <v>0</v>
      </c>
      <c r="L195" s="137">
        <f xml:space="preserve"> (L11-K11)</f>
        <v>0</v>
      </c>
      <c r="M195" s="54">
        <f xml:space="preserve"> (M11-L11)</f>
        <v>0</v>
      </c>
      <c r="N195" s="54">
        <f xml:space="preserve"> (N11-M11)</f>
        <v>0</v>
      </c>
      <c r="O195" s="54">
        <f xml:space="preserve"> (O11-N11)</f>
        <v>0</v>
      </c>
      <c r="P195" s="54">
        <f xml:space="preserve"> (P11-O11)</f>
        <v>0</v>
      </c>
      <c r="Q195" s="54">
        <f xml:space="preserve"> (Q11-P11)</f>
        <v>0</v>
      </c>
      <c r="R195" s="54">
        <f xml:space="preserve"> (R11-Q11)</f>
        <v>0</v>
      </c>
      <c r="S195" s="54">
        <f xml:space="preserve"> (S11-R11)</f>
        <v>0</v>
      </c>
      <c r="T195" s="54">
        <f xml:space="preserve"> (T11-S11)</f>
        <v>0</v>
      </c>
      <c r="U195" s="54">
        <f xml:space="preserve"> (U11-T11)</f>
        <v>0</v>
      </c>
      <c r="V195" s="54">
        <f t="shared" si="49"/>
        <v>0</v>
      </c>
      <c r="W195" s="54">
        <f t="shared" si="49"/>
        <v>0</v>
      </c>
      <c r="X195" s="54">
        <f t="shared" si="49"/>
        <v>0</v>
      </c>
      <c r="Y195" s="54">
        <f t="shared" si="49"/>
        <v>0</v>
      </c>
      <c r="Z195" s="54">
        <f t="shared" si="49"/>
        <v>0</v>
      </c>
      <c r="AA195" s="54">
        <f t="shared" si="49"/>
        <v>0</v>
      </c>
      <c r="AB195" s="54">
        <f t="shared" si="49"/>
        <v>0</v>
      </c>
      <c r="AC195" s="54">
        <f t="shared" si="49"/>
        <v>0</v>
      </c>
      <c r="AD195" s="54">
        <f t="shared" si="49"/>
        <v>0</v>
      </c>
      <c r="AE195" s="54">
        <f t="shared" si="49"/>
        <v>0</v>
      </c>
      <c r="AF195" s="54">
        <f t="shared" si="49"/>
        <v>0</v>
      </c>
      <c r="AG195" s="54">
        <f t="shared" si="49"/>
        <v>0</v>
      </c>
      <c r="AH195" s="54">
        <f t="shared" si="49"/>
        <v>0</v>
      </c>
      <c r="AI195" s="54">
        <f t="shared" si="49"/>
        <v>0</v>
      </c>
      <c r="AJ195" s="54">
        <f t="shared" si="49"/>
        <v>0</v>
      </c>
      <c r="AK195" s="54">
        <f t="shared" si="49"/>
        <v>0</v>
      </c>
      <c r="AL195" s="54">
        <f t="shared" si="49"/>
        <v>0</v>
      </c>
      <c r="AM195" s="54">
        <f t="shared" si="49"/>
        <v>0</v>
      </c>
      <c r="AN195" s="54">
        <f t="shared" si="49"/>
        <v>0</v>
      </c>
      <c r="AO195" s="54">
        <f t="shared" si="49"/>
        <v>0</v>
      </c>
      <c r="AP195" s="54">
        <f t="shared" si="49"/>
        <v>0</v>
      </c>
      <c r="AQ195" s="54">
        <f t="shared" si="49"/>
        <v>0</v>
      </c>
      <c r="AR195" s="54">
        <f t="shared" si="49"/>
        <v>0</v>
      </c>
      <c r="AS195" s="54">
        <f t="shared" si="49"/>
        <v>0</v>
      </c>
      <c r="AT195" s="54">
        <f t="shared" si="49"/>
        <v>0</v>
      </c>
      <c r="AU195" s="54">
        <f t="shared" si="49"/>
        <v>0</v>
      </c>
      <c r="AV195" s="54">
        <f t="shared" si="49"/>
        <v>0</v>
      </c>
      <c r="AW195" s="54">
        <f t="shared" si="49"/>
        <v>0</v>
      </c>
      <c r="AX195" s="54">
        <f t="shared" si="49"/>
        <v>0</v>
      </c>
      <c r="AY195" s="54">
        <f t="shared" si="49"/>
        <v>0</v>
      </c>
    </row>
    <row r="196" spans="1:51">
      <c r="A196" s="7" t="s">
        <v>6</v>
      </c>
      <c r="B196" s="86">
        <f xml:space="preserve"> B12</f>
        <v>16</v>
      </c>
      <c r="C196" s="54">
        <f xml:space="preserve"> (C12-B12)</f>
        <v>0</v>
      </c>
      <c r="D196" s="54">
        <f xml:space="preserve"> (D12-C12)</f>
        <v>0</v>
      </c>
      <c r="E196" s="54">
        <f xml:space="preserve"> (E12-D12)</f>
        <v>0</v>
      </c>
      <c r="F196" s="54">
        <f xml:space="preserve"> (F12-E12)</f>
        <v>0</v>
      </c>
      <c r="G196" s="54">
        <f xml:space="preserve"> (G12-F12)</f>
        <v>0</v>
      </c>
      <c r="H196" s="54">
        <f xml:space="preserve"> (H12-G12)</f>
        <v>0</v>
      </c>
      <c r="I196" s="54">
        <f xml:space="preserve"> (I12-H12)</f>
        <v>0</v>
      </c>
      <c r="J196" s="127">
        <f xml:space="preserve"> (J12-I12)</f>
        <v>0</v>
      </c>
      <c r="K196" s="54">
        <f xml:space="preserve"> (K12-J12)</f>
        <v>0</v>
      </c>
      <c r="L196" s="137">
        <f xml:space="preserve"> (L12-K12)</f>
        <v>0</v>
      </c>
      <c r="M196" s="54">
        <f xml:space="preserve"> (M12-L12)</f>
        <v>0</v>
      </c>
      <c r="N196" s="54">
        <f xml:space="preserve"> (N12-M12)</f>
        <v>0</v>
      </c>
      <c r="O196" s="54">
        <f xml:space="preserve"> (O12-N12)</f>
        <v>0</v>
      </c>
      <c r="P196" s="54">
        <f xml:space="preserve"> (P12-O12)</f>
        <v>0</v>
      </c>
      <c r="Q196" s="54">
        <f xml:space="preserve"> (Q12-P12)</f>
        <v>0</v>
      </c>
      <c r="R196" s="54">
        <f xml:space="preserve"> (R12-Q12)</f>
        <v>0</v>
      </c>
      <c r="S196" s="54">
        <f xml:space="preserve"> (S12-R12)</f>
        <v>0</v>
      </c>
      <c r="T196" s="54">
        <f xml:space="preserve"> (T12-S12)</f>
        <v>0</v>
      </c>
      <c r="U196" s="54">
        <f xml:space="preserve"> (U12-T12)</f>
        <v>0</v>
      </c>
      <c r="V196" s="54">
        <f t="shared" si="49"/>
        <v>0</v>
      </c>
      <c r="W196" s="54">
        <f t="shared" si="49"/>
        <v>0</v>
      </c>
      <c r="X196" s="54">
        <f t="shared" si="49"/>
        <v>0</v>
      </c>
      <c r="Y196" s="54">
        <f t="shared" si="49"/>
        <v>0</v>
      </c>
      <c r="Z196" s="54">
        <f t="shared" si="49"/>
        <v>0</v>
      </c>
      <c r="AA196" s="54">
        <f t="shared" si="49"/>
        <v>0</v>
      </c>
      <c r="AB196" s="54">
        <f t="shared" si="49"/>
        <v>0</v>
      </c>
      <c r="AC196" s="54">
        <f t="shared" si="49"/>
        <v>0</v>
      </c>
      <c r="AD196" s="54">
        <f t="shared" si="49"/>
        <v>0</v>
      </c>
      <c r="AE196" s="54">
        <f t="shared" si="49"/>
        <v>0</v>
      </c>
      <c r="AF196" s="54">
        <f t="shared" si="49"/>
        <v>0</v>
      </c>
      <c r="AG196" s="54">
        <f t="shared" si="49"/>
        <v>0</v>
      </c>
      <c r="AH196" s="54">
        <f t="shared" si="49"/>
        <v>0</v>
      </c>
      <c r="AI196" s="54">
        <f t="shared" si="49"/>
        <v>0</v>
      </c>
      <c r="AJ196" s="54">
        <f t="shared" si="49"/>
        <v>0</v>
      </c>
      <c r="AK196" s="54">
        <f t="shared" si="49"/>
        <v>0</v>
      </c>
      <c r="AL196" s="54">
        <f t="shared" si="49"/>
        <v>0</v>
      </c>
      <c r="AM196" s="54">
        <f t="shared" si="49"/>
        <v>0</v>
      </c>
      <c r="AN196" s="54">
        <f t="shared" si="49"/>
        <v>0</v>
      </c>
      <c r="AO196" s="54">
        <f t="shared" si="49"/>
        <v>0</v>
      </c>
      <c r="AP196" s="54">
        <f t="shared" si="49"/>
        <v>0</v>
      </c>
      <c r="AQ196" s="54">
        <f t="shared" si="49"/>
        <v>0</v>
      </c>
      <c r="AR196" s="54">
        <f t="shared" si="49"/>
        <v>0</v>
      </c>
      <c r="AS196" s="54">
        <f t="shared" si="49"/>
        <v>0</v>
      </c>
      <c r="AT196" s="54">
        <f t="shared" si="49"/>
        <v>0</v>
      </c>
      <c r="AU196" s="54">
        <f t="shared" si="49"/>
        <v>0</v>
      </c>
      <c r="AV196" s="54">
        <f t="shared" si="49"/>
        <v>0</v>
      </c>
      <c r="AW196" s="54">
        <f t="shared" si="49"/>
        <v>0</v>
      </c>
      <c r="AX196" s="54">
        <f t="shared" si="49"/>
        <v>0</v>
      </c>
      <c r="AY196" s="54">
        <f t="shared" si="49"/>
        <v>0</v>
      </c>
    </row>
    <row r="197" spans="1:51">
      <c r="A197" s="7" t="s">
        <v>7</v>
      </c>
      <c r="B197" s="86">
        <f xml:space="preserve"> B13</f>
        <v>10</v>
      </c>
      <c r="C197" s="54">
        <f xml:space="preserve"> (C13-B13)</f>
        <v>0</v>
      </c>
      <c r="D197" s="54">
        <f xml:space="preserve"> (D13-C13)</f>
        <v>0</v>
      </c>
      <c r="E197" s="54">
        <f xml:space="preserve"> (E13-D13)</f>
        <v>0</v>
      </c>
      <c r="F197" s="54">
        <f xml:space="preserve"> (F13-E13)</f>
        <v>0</v>
      </c>
      <c r="G197" s="54">
        <f xml:space="preserve"> (G13-F13)</f>
        <v>0</v>
      </c>
      <c r="H197" s="54">
        <f xml:space="preserve"> (H13-G13)</f>
        <v>0</v>
      </c>
      <c r="I197" s="54">
        <f xml:space="preserve"> (I13-H13)</f>
        <v>0</v>
      </c>
      <c r="J197" s="127">
        <f xml:space="preserve"> (J13-I13)</f>
        <v>0</v>
      </c>
      <c r="K197" s="54">
        <f xml:space="preserve"> (K13-J13)</f>
        <v>0</v>
      </c>
      <c r="L197" s="137">
        <f xml:space="preserve"> (L13-K13)</f>
        <v>0</v>
      </c>
      <c r="M197" s="54">
        <f xml:space="preserve"> (M13-L13)</f>
        <v>0</v>
      </c>
      <c r="N197" s="54">
        <f xml:space="preserve"> (N13-M13)</f>
        <v>0</v>
      </c>
      <c r="O197" s="54">
        <f xml:space="preserve"> (O13-N13)</f>
        <v>0</v>
      </c>
      <c r="P197" s="54">
        <f xml:space="preserve"> (P13-O13)</f>
        <v>0</v>
      </c>
      <c r="Q197" s="54">
        <f xml:space="preserve"> (Q13-P13)</f>
        <v>0</v>
      </c>
      <c r="R197" s="54">
        <f xml:space="preserve"> (R13-Q13)</f>
        <v>0</v>
      </c>
      <c r="S197" s="54">
        <f xml:space="preserve"> (S13-R13)</f>
        <v>0</v>
      </c>
      <c r="T197" s="54">
        <f xml:space="preserve"> (T13-S13)</f>
        <v>0</v>
      </c>
      <c r="U197" s="54">
        <f xml:space="preserve"> (U13-T13)</f>
        <v>0</v>
      </c>
      <c r="V197" s="54">
        <f t="shared" si="49"/>
        <v>0</v>
      </c>
      <c r="W197" s="54">
        <f t="shared" si="49"/>
        <v>0</v>
      </c>
      <c r="X197" s="54">
        <f t="shared" si="49"/>
        <v>0</v>
      </c>
      <c r="Y197" s="54">
        <f t="shared" si="49"/>
        <v>0</v>
      </c>
      <c r="Z197" s="54">
        <f t="shared" si="49"/>
        <v>0</v>
      </c>
      <c r="AA197" s="54">
        <f t="shared" si="49"/>
        <v>0</v>
      </c>
      <c r="AB197" s="54">
        <f t="shared" si="49"/>
        <v>0</v>
      </c>
      <c r="AC197" s="54">
        <f t="shared" si="49"/>
        <v>0</v>
      </c>
      <c r="AD197" s="54">
        <f t="shared" si="49"/>
        <v>0</v>
      </c>
      <c r="AE197" s="54">
        <f t="shared" si="49"/>
        <v>0</v>
      </c>
      <c r="AF197" s="54">
        <f t="shared" si="49"/>
        <v>0</v>
      </c>
      <c r="AG197" s="54">
        <f t="shared" si="49"/>
        <v>0</v>
      </c>
      <c r="AH197" s="54">
        <f t="shared" si="49"/>
        <v>0</v>
      </c>
      <c r="AI197" s="54">
        <f t="shared" si="49"/>
        <v>0</v>
      </c>
      <c r="AJ197" s="54">
        <f t="shared" si="49"/>
        <v>0</v>
      </c>
      <c r="AK197" s="54">
        <f t="shared" si="49"/>
        <v>0</v>
      </c>
      <c r="AL197" s="54">
        <f t="shared" si="49"/>
        <v>0</v>
      </c>
      <c r="AM197" s="54">
        <f t="shared" si="49"/>
        <v>0</v>
      </c>
      <c r="AN197" s="54">
        <f t="shared" si="49"/>
        <v>0</v>
      </c>
      <c r="AO197" s="54">
        <f t="shared" si="49"/>
        <v>0</v>
      </c>
      <c r="AP197" s="54">
        <f t="shared" si="49"/>
        <v>0</v>
      </c>
      <c r="AQ197" s="54">
        <f t="shared" si="49"/>
        <v>0</v>
      </c>
      <c r="AR197" s="54">
        <f t="shared" si="49"/>
        <v>0</v>
      </c>
      <c r="AS197" s="54">
        <f t="shared" si="49"/>
        <v>0</v>
      </c>
      <c r="AT197" s="54">
        <f t="shared" si="49"/>
        <v>0</v>
      </c>
      <c r="AU197" s="54">
        <f t="shared" si="49"/>
        <v>0</v>
      </c>
      <c r="AV197" s="54">
        <f t="shared" si="49"/>
        <v>0</v>
      </c>
      <c r="AW197" s="54">
        <f t="shared" si="49"/>
        <v>0</v>
      </c>
      <c r="AX197" s="54">
        <f t="shared" si="49"/>
        <v>0</v>
      </c>
      <c r="AY197" s="54">
        <f t="shared" si="49"/>
        <v>0</v>
      </c>
    </row>
    <row r="198" spans="1:51">
      <c r="A198" s="61" t="s">
        <v>8</v>
      </c>
      <c r="B198" s="86">
        <f xml:space="preserve"> B14</f>
        <v>10</v>
      </c>
      <c r="C198" s="54">
        <f xml:space="preserve"> (C14-B14)</f>
        <v>0</v>
      </c>
      <c r="D198" s="54">
        <f xml:space="preserve"> (D14-C14)</f>
        <v>0</v>
      </c>
      <c r="E198" s="54">
        <f xml:space="preserve"> (E14-D14)</f>
        <v>0</v>
      </c>
      <c r="F198" s="54">
        <f xml:space="preserve"> (F14-E14)</f>
        <v>0</v>
      </c>
      <c r="G198" s="54">
        <f xml:space="preserve"> (G14-F14)</f>
        <v>0</v>
      </c>
      <c r="H198" s="54">
        <f xml:space="preserve"> (H14-G14)</f>
        <v>0</v>
      </c>
      <c r="I198" s="54">
        <f xml:space="preserve"> (I14-H14)</f>
        <v>0</v>
      </c>
      <c r="J198" s="127">
        <f xml:space="preserve"> (J14-I14)</f>
        <v>0</v>
      </c>
      <c r="K198" s="54">
        <f xml:space="preserve"> (K14-J14)</f>
        <v>0</v>
      </c>
      <c r="L198" s="137">
        <f xml:space="preserve"> (L14-K14)</f>
        <v>0</v>
      </c>
      <c r="M198" s="54">
        <f xml:space="preserve"> (M14-L14)</f>
        <v>0</v>
      </c>
      <c r="N198" s="54">
        <f xml:space="preserve"> (N14-M14)</f>
        <v>0</v>
      </c>
      <c r="O198" s="54">
        <f xml:space="preserve"> (O14-N14)</f>
        <v>0</v>
      </c>
      <c r="P198" s="54">
        <f xml:space="preserve"> (P14-O14)</f>
        <v>0</v>
      </c>
      <c r="Q198" s="54">
        <f xml:space="preserve"> (Q14-P14)</f>
        <v>0</v>
      </c>
      <c r="R198" s="54">
        <f xml:space="preserve"> (R14-Q14)</f>
        <v>0</v>
      </c>
      <c r="S198" s="54">
        <f xml:space="preserve"> (S14-R14)</f>
        <v>0</v>
      </c>
      <c r="T198" s="54">
        <f xml:space="preserve"> (T14-S14)</f>
        <v>0</v>
      </c>
      <c r="U198" s="54">
        <f xml:space="preserve"> (U14-T14)</f>
        <v>0</v>
      </c>
      <c r="V198" s="54">
        <f t="shared" si="49"/>
        <v>0</v>
      </c>
      <c r="W198" s="54">
        <f t="shared" si="49"/>
        <v>0</v>
      </c>
      <c r="X198" s="54">
        <f t="shared" si="49"/>
        <v>0</v>
      </c>
      <c r="Y198" s="54">
        <f t="shared" si="49"/>
        <v>0</v>
      </c>
      <c r="Z198" s="54">
        <f t="shared" si="49"/>
        <v>0</v>
      </c>
      <c r="AA198" s="54">
        <f t="shared" si="49"/>
        <v>0</v>
      </c>
      <c r="AB198" s="54">
        <f t="shared" si="49"/>
        <v>0</v>
      </c>
      <c r="AC198" s="54">
        <f t="shared" si="49"/>
        <v>0</v>
      </c>
      <c r="AD198" s="54">
        <f t="shared" si="49"/>
        <v>0</v>
      </c>
      <c r="AE198" s="54">
        <f t="shared" si="49"/>
        <v>0</v>
      </c>
      <c r="AF198" s="54">
        <f t="shared" si="49"/>
        <v>0</v>
      </c>
      <c r="AG198" s="54">
        <f t="shared" si="49"/>
        <v>0</v>
      </c>
      <c r="AH198" s="54">
        <f t="shared" si="49"/>
        <v>0</v>
      </c>
      <c r="AI198" s="54">
        <f t="shared" si="49"/>
        <v>0</v>
      </c>
      <c r="AJ198" s="54">
        <f t="shared" si="49"/>
        <v>0</v>
      </c>
      <c r="AK198" s="54">
        <f t="shared" si="49"/>
        <v>0</v>
      </c>
      <c r="AL198" s="54">
        <f t="shared" si="49"/>
        <v>0</v>
      </c>
      <c r="AM198" s="54">
        <f t="shared" si="49"/>
        <v>0</v>
      </c>
      <c r="AN198" s="54">
        <f t="shared" si="49"/>
        <v>0</v>
      </c>
      <c r="AO198" s="54">
        <f t="shared" si="49"/>
        <v>0</v>
      </c>
      <c r="AP198" s="54">
        <f t="shared" si="49"/>
        <v>0</v>
      </c>
      <c r="AQ198" s="54">
        <f t="shared" si="49"/>
        <v>0</v>
      </c>
      <c r="AR198" s="54">
        <f t="shared" si="49"/>
        <v>0</v>
      </c>
      <c r="AS198" s="54">
        <f t="shared" si="49"/>
        <v>0</v>
      </c>
      <c r="AT198" s="54">
        <f t="shared" si="49"/>
        <v>0</v>
      </c>
      <c r="AU198" s="54">
        <f t="shared" si="49"/>
        <v>0</v>
      </c>
      <c r="AV198" s="54">
        <f t="shared" si="49"/>
        <v>0</v>
      </c>
      <c r="AW198" s="54">
        <f t="shared" si="49"/>
        <v>0</v>
      </c>
      <c r="AX198" s="54">
        <f t="shared" si="49"/>
        <v>0</v>
      </c>
      <c r="AY198" s="54">
        <f t="shared" si="49"/>
        <v>0</v>
      </c>
    </row>
    <row r="199" spans="1:51" ht="18">
      <c r="A199" s="100" t="s">
        <v>99</v>
      </c>
      <c r="B199" s="101"/>
      <c r="C199" s="101"/>
      <c r="D199" s="101"/>
      <c r="E199" s="101"/>
      <c r="F199" s="101"/>
      <c r="G199" s="101"/>
      <c r="H199" s="101"/>
      <c r="I199" s="101"/>
      <c r="J199" s="101"/>
      <c r="K199" s="99"/>
      <c r="L199" s="101"/>
      <c r="M199" s="101"/>
      <c r="N199" s="101"/>
      <c r="O199" s="101"/>
      <c r="P199" s="101"/>
      <c r="Q199" s="101"/>
      <c r="R199" s="101"/>
      <c r="S199" s="101"/>
      <c r="T199" s="101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</row>
    <row r="200" spans="1:51">
      <c r="A200" s="62" t="s">
        <v>10</v>
      </c>
      <c r="B200" s="23">
        <f xml:space="preserve"> B16</f>
        <v>6</v>
      </c>
      <c r="C200" s="69">
        <f xml:space="preserve"> (C16-B16)*C92</f>
        <v>0</v>
      </c>
      <c r="D200" s="69">
        <f xml:space="preserve"> (D16-C16)*D92</f>
        <v>0</v>
      </c>
      <c r="E200" s="69">
        <f xml:space="preserve"> (E16-D16)*E92</f>
        <v>-2</v>
      </c>
      <c r="F200" s="69">
        <f xml:space="preserve"> (F16-E16)*F92</f>
        <v>1</v>
      </c>
      <c r="G200" s="69">
        <f xml:space="preserve"> (G16-F16)*G92</f>
        <v>3</v>
      </c>
      <c r="H200" s="69">
        <f xml:space="preserve"> (H16-G16)*H92</f>
        <v>2</v>
      </c>
      <c r="I200" s="69">
        <f xml:space="preserve"> (I16-H16)*I92</f>
        <v>1</v>
      </c>
      <c r="J200" s="117">
        <f xml:space="preserve"> (J16-I16)*J92</f>
        <v>1</v>
      </c>
      <c r="K200" s="23">
        <f xml:space="preserve"> (K16-J16)*K92</f>
        <v>0</v>
      </c>
      <c r="L200" s="136">
        <f xml:space="preserve"> (L16-K16)*L92</f>
        <v>0</v>
      </c>
      <c r="M200" s="69">
        <f xml:space="preserve"> (M16-L16)*M92</f>
        <v>3</v>
      </c>
      <c r="N200" s="69">
        <f xml:space="preserve"> (N16-M16)*N92</f>
        <v>1</v>
      </c>
      <c r="O200" s="69">
        <f xml:space="preserve"> (O16-N16)*O92</f>
        <v>0</v>
      </c>
      <c r="P200" s="69">
        <f xml:space="preserve"> (P16-O16)*P92</f>
        <v>0</v>
      </c>
      <c r="Q200" s="69">
        <f xml:space="preserve"> (Q16-P16)*Q92</f>
        <v>0</v>
      </c>
      <c r="R200" s="69">
        <f xml:space="preserve"> (R16-Q16)*R92</f>
        <v>0</v>
      </c>
      <c r="S200" s="69">
        <f xml:space="preserve"> (S16-R16)*S92</f>
        <v>0</v>
      </c>
      <c r="T200" s="69">
        <f xml:space="preserve"> (T16-S16)*T92</f>
        <v>0</v>
      </c>
      <c r="U200" s="69">
        <f xml:space="preserve"> (U16-T16)*U92</f>
        <v>0</v>
      </c>
      <c r="V200" s="69">
        <f t="shared" ref="V200:AY207" si="50" xml:space="preserve"> (V16-U16)*V92</f>
        <v>0</v>
      </c>
      <c r="W200" s="69">
        <f t="shared" si="50"/>
        <v>0</v>
      </c>
      <c r="X200" s="69">
        <f t="shared" si="50"/>
        <v>0</v>
      </c>
      <c r="Y200" s="69">
        <f t="shared" si="50"/>
        <v>0</v>
      </c>
      <c r="Z200" s="69">
        <f t="shared" si="50"/>
        <v>0</v>
      </c>
      <c r="AA200" s="69">
        <f t="shared" si="50"/>
        <v>0</v>
      </c>
      <c r="AB200" s="69">
        <f t="shared" si="50"/>
        <v>0</v>
      </c>
      <c r="AC200" s="69">
        <f t="shared" si="50"/>
        <v>0</v>
      </c>
      <c r="AD200" s="69">
        <f t="shared" si="50"/>
        <v>0</v>
      </c>
      <c r="AE200" s="69">
        <f t="shared" si="50"/>
        <v>0</v>
      </c>
      <c r="AF200" s="69">
        <f t="shared" si="50"/>
        <v>0</v>
      </c>
      <c r="AG200" s="69">
        <f t="shared" si="50"/>
        <v>0</v>
      </c>
      <c r="AH200" s="69">
        <f t="shared" si="50"/>
        <v>0</v>
      </c>
      <c r="AI200" s="69">
        <f t="shared" si="50"/>
        <v>0</v>
      </c>
      <c r="AJ200" s="69">
        <f t="shared" si="50"/>
        <v>0</v>
      </c>
      <c r="AK200" s="69">
        <f t="shared" si="50"/>
        <v>0</v>
      </c>
      <c r="AL200" s="69">
        <f t="shared" si="50"/>
        <v>0</v>
      </c>
      <c r="AM200" s="69">
        <f t="shared" si="50"/>
        <v>0</v>
      </c>
      <c r="AN200" s="69">
        <f t="shared" si="50"/>
        <v>0</v>
      </c>
      <c r="AO200" s="69">
        <f t="shared" si="50"/>
        <v>0</v>
      </c>
      <c r="AP200" s="69">
        <f t="shared" si="50"/>
        <v>0</v>
      </c>
      <c r="AQ200" s="69">
        <f t="shared" si="50"/>
        <v>0</v>
      </c>
      <c r="AR200" s="69">
        <f t="shared" si="50"/>
        <v>0</v>
      </c>
      <c r="AS200" s="69">
        <f t="shared" si="50"/>
        <v>0</v>
      </c>
      <c r="AT200" s="69">
        <f t="shared" si="50"/>
        <v>0</v>
      </c>
      <c r="AU200" s="69">
        <f t="shared" si="50"/>
        <v>0</v>
      </c>
      <c r="AV200" s="69">
        <f t="shared" si="50"/>
        <v>0</v>
      </c>
      <c r="AW200" s="69">
        <f t="shared" si="50"/>
        <v>0</v>
      </c>
      <c r="AX200" s="69">
        <f t="shared" si="50"/>
        <v>0</v>
      </c>
      <c r="AY200" s="69">
        <f t="shared" si="50"/>
        <v>0</v>
      </c>
    </row>
    <row r="201" spans="1:51">
      <c r="A201" s="63" t="s">
        <v>11</v>
      </c>
      <c r="B201" s="23">
        <f xml:space="preserve"> B17</f>
        <v>2</v>
      </c>
      <c r="C201" s="69">
        <f xml:space="preserve"> (C17-B17)*C93</f>
        <v>0</v>
      </c>
      <c r="D201" s="69">
        <f xml:space="preserve"> (D17-C17)*D93</f>
        <v>0</v>
      </c>
      <c r="E201" s="69">
        <f xml:space="preserve"> (E17-D17)*E93</f>
        <v>3</v>
      </c>
      <c r="F201" s="69">
        <f xml:space="preserve"> (F17-E17)*F93</f>
        <v>1</v>
      </c>
      <c r="G201" s="69">
        <f xml:space="preserve"> (G17-F17)*G93</f>
        <v>2</v>
      </c>
      <c r="H201" s="69">
        <f xml:space="preserve"> (H17-G17)*H93</f>
        <v>0</v>
      </c>
      <c r="I201" s="69">
        <f xml:space="preserve"> (I17-H17)*I93</f>
        <v>3</v>
      </c>
      <c r="J201" s="117">
        <f xml:space="preserve"> (J17-I17)*J93</f>
        <v>1</v>
      </c>
      <c r="K201" s="23">
        <f xml:space="preserve"> (K17-J17)*K93</f>
        <v>0</v>
      </c>
      <c r="L201" s="136">
        <f xml:space="preserve"> (L17-K17)*L93</f>
        <v>0</v>
      </c>
      <c r="M201" s="69">
        <f xml:space="preserve"> (M17-L17)*M93</f>
        <v>0</v>
      </c>
      <c r="N201" s="69">
        <f xml:space="preserve"> (N17-M17)*N93</f>
        <v>4</v>
      </c>
      <c r="O201" s="69">
        <f xml:space="preserve"> (O17-N17)*O93</f>
        <v>0</v>
      </c>
      <c r="P201" s="69">
        <f xml:space="preserve"> (P17-O17)*P93</f>
        <v>0</v>
      </c>
      <c r="Q201" s="69">
        <f xml:space="preserve"> (Q17-P17)*Q93</f>
        <v>0</v>
      </c>
      <c r="R201" s="69">
        <f xml:space="preserve"> (R17-Q17)*R93</f>
        <v>0</v>
      </c>
      <c r="S201" s="69">
        <f xml:space="preserve"> (S17-R17)*S93</f>
        <v>0</v>
      </c>
      <c r="T201" s="69">
        <f xml:space="preserve"> (T17-S17)*T93</f>
        <v>0</v>
      </c>
      <c r="U201" s="69">
        <f xml:space="preserve"> (U17-T17)*U93</f>
        <v>0</v>
      </c>
      <c r="V201" s="69">
        <f t="shared" si="50"/>
        <v>0</v>
      </c>
      <c r="W201" s="69">
        <f t="shared" si="50"/>
        <v>0</v>
      </c>
      <c r="X201" s="69">
        <f t="shared" si="50"/>
        <v>0</v>
      </c>
      <c r="Y201" s="69">
        <f t="shared" si="50"/>
        <v>0</v>
      </c>
      <c r="Z201" s="69">
        <f t="shared" si="50"/>
        <v>0</v>
      </c>
      <c r="AA201" s="69">
        <f t="shared" si="50"/>
        <v>0</v>
      </c>
      <c r="AB201" s="69">
        <f t="shared" si="50"/>
        <v>0</v>
      </c>
      <c r="AC201" s="69">
        <f t="shared" si="50"/>
        <v>0</v>
      </c>
      <c r="AD201" s="69">
        <f t="shared" si="50"/>
        <v>0</v>
      </c>
      <c r="AE201" s="69">
        <f t="shared" si="50"/>
        <v>0</v>
      </c>
      <c r="AF201" s="69">
        <f t="shared" si="50"/>
        <v>0</v>
      </c>
      <c r="AG201" s="69">
        <f t="shared" si="50"/>
        <v>0</v>
      </c>
      <c r="AH201" s="69">
        <f t="shared" si="50"/>
        <v>0</v>
      </c>
      <c r="AI201" s="69">
        <f t="shared" si="50"/>
        <v>0</v>
      </c>
      <c r="AJ201" s="69">
        <f t="shared" si="50"/>
        <v>0</v>
      </c>
      <c r="AK201" s="69">
        <f t="shared" si="50"/>
        <v>0</v>
      </c>
      <c r="AL201" s="69">
        <f t="shared" si="50"/>
        <v>0</v>
      </c>
      <c r="AM201" s="69">
        <f t="shared" si="50"/>
        <v>0</v>
      </c>
      <c r="AN201" s="69">
        <f t="shared" si="50"/>
        <v>0</v>
      </c>
      <c r="AO201" s="69">
        <f t="shared" si="50"/>
        <v>0</v>
      </c>
      <c r="AP201" s="69">
        <f t="shared" si="50"/>
        <v>0</v>
      </c>
      <c r="AQ201" s="69">
        <f t="shared" si="50"/>
        <v>0</v>
      </c>
      <c r="AR201" s="69">
        <f t="shared" si="50"/>
        <v>0</v>
      </c>
      <c r="AS201" s="69">
        <f t="shared" si="50"/>
        <v>0</v>
      </c>
      <c r="AT201" s="69">
        <f t="shared" si="50"/>
        <v>0</v>
      </c>
      <c r="AU201" s="69">
        <f t="shared" si="50"/>
        <v>0</v>
      </c>
      <c r="AV201" s="69">
        <f t="shared" si="50"/>
        <v>0</v>
      </c>
      <c r="AW201" s="69">
        <f t="shared" si="50"/>
        <v>0</v>
      </c>
      <c r="AX201" s="69">
        <f t="shared" si="50"/>
        <v>0</v>
      </c>
      <c r="AY201" s="69">
        <f t="shared" si="50"/>
        <v>0</v>
      </c>
    </row>
    <row r="202" spans="1:51">
      <c r="A202" s="63" t="s">
        <v>12</v>
      </c>
      <c r="B202" s="23">
        <f xml:space="preserve"> B18</f>
        <v>0</v>
      </c>
      <c r="C202" s="69">
        <f xml:space="preserve"> (C18-B18)*C94</f>
        <v>0</v>
      </c>
      <c r="D202" s="69">
        <f xml:space="preserve"> (D18-C18)*D94</f>
        <v>0</v>
      </c>
      <c r="E202" s="69">
        <f xml:space="preserve"> (E18-D18)*E94</f>
        <v>8</v>
      </c>
      <c r="F202" s="69">
        <f xml:space="preserve"> (F18-E18)*F94</f>
        <v>0</v>
      </c>
      <c r="G202" s="69">
        <f xml:space="preserve"> (G18-F18)*G94</f>
        <v>0</v>
      </c>
      <c r="H202" s="69">
        <f xml:space="preserve"> (H18-G18)*H94</f>
        <v>0</v>
      </c>
      <c r="I202" s="69">
        <f xml:space="preserve"> (I18-H18)*I94</f>
        <v>0</v>
      </c>
      <c r="J202" s="117">
        <f xml:space="preserve"> (J18-I18)*J94</f>
        <v>0</v>
      </c>
      <c r="K202" s="23">
        <f xml:space="preserve"> (K18-J18)*K94</f>
        <v>0</v>
      </c>
      <c r="L202" s="136">
        <f xml:space="preserve"> (L18-K18)*L94</f>
        <v>0</v>
      </c>
      <c r="M202" s="69">
        <f xml:space="preserve"> (M18-L18)*M94</f>
        <v>0</v>
      </c>
      <c r="N202" s="69">
        <f xml:space="preserve"> (N18-M18)*N94</f>
        <v>0</v>
      </c>
      <c r="O202" s="69">
        <f xml:space="preserve"> (O18-N18)*O94</f>
        <v>0</v>
      </c>
      <c r="P202" s="69">
        <f xml:space="preserve"> (P18-O18)*P94</f>
        <v>0</v>
      </c>
      <c r="Q202" s="69">
        <f xml:space="preserve"> (Q18-P18)*Q94</f>
        <v>0</v>
      </c>
      <c r="R202" s="69">
        <f xml:space="preserve"> (R18-Q18)*R94</f>
        <v>0</v>
      </c>
      <c r="S202" s="69">
        <f xml:space="preserve"> (S18-R18)*S94</f>
        <v>0</v>
      </c>
      <c r="T202" s="69">
        <f xml:space="preserve"> (T18-S18)*T94</f>
        <v>0</v>
      </c>
      <c r="U202" s="69">
        <f xml:space="preserve"> (U18-T18)*U94</f>
        <v>0</v>
      </c>
      <c r="V202" s="69">
        <f t="shared" si="50"/>
        <v>0</v>
      </c>
      <c r="W202" s="69">
        <f t="shared" si="50"/>
        <v>0</v>
      </c>
      <c r="X202" s="69">
        <f t="shared" si="50"/>
        <v>0</v>
      </c>
      <c r="Y202" s="69">
        <f t="shared" si="50"/>
        <v>0</v>
      </c>
      <c r="Z202" s="69">
        <f t="shared" si="50"/>
        <v>0</v>
      </c>
      <c r="AA202" s="69">
        <f t="shared" si="50"/>
        <v>0</v>
      </c>
      <c r="AB202" s="69">
        <f t="shared" si="50"/>
        <v>0</v>
      </c>
      <c r="AC202" s="69">
        <f t="shared" si="50"/>
        <v>0</v>
      </c>
      <c r="AD202" s="69">
        <f t="shared" si="50"/>
        <v>0</v>
      </c>
      <c r="AE202" s="69">
        <f t="shared" si="50"/>
        <v>0</v>
      </c>
      <c r="AF202" s="69">
        <f t="shared" si="50"/>
        <v>0</v>
      </c>
      <c r="AG202" s="69">
        <f t="shared" si="50"/>
        <v>0</v>
      </c>
      <c r="AH202" s="69">
        <f t="shared" si="50"/>
        <v>0</v>
      </c>
      <c r="AI202" s="69">
        <f t="shared" si="50"/>
        <v>0</v>
      </c>
      <c r="AJ202" s="69">
        <f t="shared" si="50"/>
        <v>0</v>
      </c>
      <c r="AK202" s="69">
        <f t="shared" si="50"/>
        <v>0</v>
      </c>
      <c r="AL202" s="69">
        <f t="shared" si="50"/>
        <v>0</v>
      </c>
      <c r="AM202" s="69">
        <f t="shared" si="50"/>
        <v>0</v>
      </c>
      <c r="AN202" s="69">
        <f t="shared" si="50"/>
        <v>0</v>
      </c>
      <c r="AO202" s="69">
        <f t="shared" si="50"/>
        <v>0</v>
      </c>
      <c r="AP202" s="69">
        <f t="shared" si="50"/>
        <v>0</v>
      </c>
      <c r="AQ202" s="69">
        <f t="shared" si="50"/>
        <v>0</v>
      </c>
      <c r="AR202" s="69">
        <f t="shared" si="50"/>
        <v>0</v>
      </c>
      <c r="AS202" s="69">
        <f t="shared" si="50"/>
        <v>0</v>
      </c>
      <c r="AT202" s="69">
        <f t="shared" si="50"/>
        <v>0</v>
      </c>
      <c r="AU202" s="69">
        <f t="shared" si="50"/>
        <v>0</v>
      </c>
      <c r="AV202" s="69">
        <f t="shared" si="50"/>
        <v>0</v>
      </c>
      <c r="AW202" s="69">
        <f t="shared" si="50"/>
        <v>0</v>
      </c>
      <c r="AX202" s="69">
        <f t="shared" si="50"/>
        <v>0</v>
      </c>
      <c r="AY202" s="69">
        <f t="shared" si="50"/>
        <v>0</v>
      </c>
    </row>
    <row r="203" spans="1:51">
      <c r="A203" s="63" t="s">
        <v>13</v>
      </c>
      <c r="B203" s="23">
        <f xml:space="preserve"> B19</f>
        <v>2</v>
      </c>
      <c r="C203" s="69">
        <f xml:space="preserve"> (C19-B19)*C95</f>
        <v>0</v>
      </c>
      <c r="D203" s="69">
        <f xml:space="preserve"> (D19-C19)*D95</f>
        <v>0</v>
      </c>
      <c r="E203" s="69">
        <f xml:space="preserve"> (E19-D19)*E95</f>
        <v>2</v>
      </c>
      <c r="F203" s="69">
        <f xml:space="preserve"> (F19-E19)*F95</f>
        <v>1</v>
      </c>
      <c r="G203" s="69">
        <f xml:space="preserve"> (G19-F19)*G95</f>
        <v>0</v>
      </c>
      <c r="H203" s="69">
        <f xml:space="preserve"> (H19-G19)*H95</f>
        <v>0</v>
      </c>
      <c r="I203" s="69">
        <f xml:space="preserve"> (I19-H19)*I95</f>
        <v>0</v>
      </c>
      <c r="J203" s="117">
        <f xml:space="preserve"> (J19-I19)*J95</f>
        <v>2</v>
      </c>
      <c r="K203" s="23">
        <f xml:space="preserve"> (K19-J19)*K95</f>
        <v>1</v>
      </c>
      <c r="L203" s="136">
        <f xml:space="preserve"> (L19-K19)*L95</f>
        <v>0</v>
      </c>
      <c r="M203" s="69">
        <f xml:space="preserve"> (M19-L19)*M95</f>
        <v>1</v>
      </c>
      <c r="N203" s="69">
        <f xml:space="preserve"> (N19-M19)*N95</f>
        <v>0</v>
      </c>
      <c r="O203" s="69">
        <f xml:space="preserve"> (O19-N19)*O95</f>
        <v>0</v>
      </c>
      <c r="P203" s="69">
        <f xml:space="preserve"> (P19-O19)*P95</f>
        <v>0</v>
      </c>
      <c r="Q203" s="69">
        <f xml:space="preserve"> (Q19-P19)*Q95</f>
        <v>0</v>
      </c>
      <c r="R203" s="69">
        <f xml:space="preserve"> (R19-Q19)*R95</f>
        <v>0</v>
      </c>
      <c r="S203" s="69">
        <f xml:space="preserve"> (S19-R19)*S95</f>
        <v>0</v>
      </c>
      <c r="T203" s="69">
        <f xml:space="preserve"> (T19-S19)*T95</f>
        <v>0</v>
      </c>
      <c r="U203" s="69">
        <f xml:space="preserve"> (U19-T19)*U95</f>
        <v>0</v>
      </c>
      <c r="V203" s="69">
        <f t="shared" si="50"/>
        <v>0</v>
      </c>
      <c r="W203" s="69">
        <f t="shared" si="50"/>
        <v>0</v>
      </c>
      <c r="X203" s="69">
        <f t="shared" si="50"/>
        <v>0</v>
      </c>
      <c r="Y203" s="69">
        <f t="shared" si="50"/>
        <v>0</v>
      </c>
      <c r="Z203" s="69">
        <f t="shared" si="50"/>
        <v>0</v>
      </c>
      <c r="AA203" s="69">
        <f t="shared" si="50"/>
        <v>0</v>
      </c>
      <c r="AB203" s="69">
        <f t="shared" si="50"/>
        <v>0</v>
      </c>
      <c r="AC203" s="69">
        <f t="shared" si="50"/>
        <v>0</v>
      </c>
      <c r="AD203" s="69">
        <f t="shared" si="50"/>
        <v>0</v>
      </c>
      <c r="AE203" s="69">
        <f t="shared" si="50"/>
        <v>0</v>
      </c>
      <c r="AF203" s="69">
        <f t="shared" si="50"/>
        <v>0</v>
      </c>
      <c r="AG203" s="69">
        <f t="shared" si="50"/>
        <v>0</v>
      </c>
      <c r="AH203" s="69">
        <f t="shared" si="50"/>
        <v>0</v>
      </c>
      <c r="AI203" s="69">
        <f t="shared" si="50"/>
        <v>0</v>
      </c>
      <c r="AJ203" s="69">
        <f t="shared" si="50"/>
        <v>0</v>
      </c>
      <c r="AK203" s="69">
        <f t="shared" si="50"/>
        <v>0</v>
      </c>
      <c r="AL203" s="69">
        <f t="shared" si="50"/>
        <v>0</v>
      </c>
      <c r="AM203" s="69">
        <f t="shared" si="50"/>
        <v>0</v>
      </c>
      <c r="AN203" s="69">
        <f t="shared" si="50"/>
        <v>0</v>
      </c>
      <c r="AO203" s="69">
        <f t="shared" si="50"/>
        <v>0</v>
      </c>
      <c r="AP203" s="69">
        <f t="shared" si="50"/>
        <v>0</v>
      </c>
      <c r="AQ203" s="69">
        <f t="shared" si="50"/>
        <v>0</v>
      </c>
      <c r="AR203" s="69">
        <f t="shared" si="50"/>
        <v>0</v>
      </c>
      <c r="AS203" s="69">
        <f t="shared" si="50"/>
        <v>0</v>
      </c>
      <c r="AT203" s="69">
        <f t="shared" si="50"/>
        <v>0</v>
      </c>
      <c r="AU203" s="69">
        <f t="shared" si="50"/>
        <v>0</v>
      </c>
      <c r="AV203" s="69">
        <f t="shared" si="50"/>
        <v>0</v>
      </c>
      <c r="AW203" s="69">
        <f t="shared" si="50"/>
        <v>0</v>
      </c>
      <c r="AX203" s="69">
        <f t="shared" si="50"/>
        <v>0</v>
      </c>
      <c r="AY203" s="69">
        <f t="shared" si="50"/>
        <v>0</v>
      </c>
    </row>
    <row r="204" spans="1:51">
      <c r="A204" s="63" t="s">
        <v>22</v>
      </c>
      <c r="B204" s="23">
        <f xml:space="preserve"> B20</f>
        <v>0</v>
      </c>
      <c r="C204" s="69">
        <f xml:space="preserve"> (C20-B20)*C96</f>
        <v>0</v>
      </c>
      <c r="D204" s="69">
        <f xml:space="preserve"> (D20-C20)*D96</f>
        <v>0</v>
      </c>
      <c r="E204" s="69">
        <f xml:space="preserve"> (E20-D20)*E96</f>
        <v>14</v>
      </c>
      <c r="F204" s="69">
        <f xml:space="preserve"> (F20-E20)*F96</f>
        <v>2</v>
      </c>
      <c r="G204" s="69">
        <f xml:space="preserve"> (G20-F20)*G96</f>
        <v>0</v>
      </c>
      <c r="H204" s="69">
        <f xml:space="preserve"> (H20-G20)*H96</f>
        <v>0</v>
      </c>
      <c r="I204" s="69">
        <f xml:space="preserve"> (I20-H20)*I96</f>
        <v>0</v>
      </c>
      <c r="J204" s="117">
        <f xml:space="preserve"> (J20-I20)*J96</f>
        <v>0</v>
      </c>
      <c r="K204" s="23">
        <f xml:space="preserve"> (K20-J20)*K96</f>
        <v>0</v>
      </c>
      <c r="L204" s="136">
        <f xml:space="preserve"> (L20-K20)*L96</f>
        <v>4</v>
      </c>
      <c r="M204" s="69">
        <f xml:space="preserve"> (M20-L20)*M96</f>
        <v>0</v>
      </c>
      <c r="N204" s="69">
        <f xml:space="preserve"> (N20-M20)*N96</f>
        <v>0</v>
      </c>
      <c r="O204" s="69">
        <f xml:space="preserve"> (O20-N20)*O96</f>
        <v>0</v>
      </c>
      <c r="P204" s="69">
        <f xml:space="preserve"> (P20-O20)*P96</f>
        <v>0</v>
      </c>
      <c r="Q204" s="69">
        <f xml:space="preserve"> (Q20-P20)*Q96</f>
        <v>0</v>
      </c>
      <c r="R204" s="69">
        <f xml:space="preserve"> (R20-Q20)*R96</f>
        <v>0</v>
      </c>
      <c r="S204" s="69">
        <f xml:space="preserve"> (S20-R20)*S96</f>
        <v>0</v>
      </c>
      <c r="T204" s="69">
        <f xml:space="preserve"> (T20-S20)*T96</f>
        <v>0</v>
      </c>
      <c r="U204" s="69">
        <f xml:space="preserve"> (U20-T20)*U96</f>
        <v>0</v>
      </c>
      <c r="V204" s="69">
        <f t="shared" si="50"/>
        <v>0</v>
      </c>
      <c r="W204" s="69">
        <f t="shared" si="50"/>
        <v>0</v>
      </c>
      <c r="X204" s="69">
        <f t="shared" si="50"/>
        <v>0</v>
      </c>
      <c r="Y204" s="69">
        <f t="shared" si="50"/>
        <v>0</v>
      </c>
      <c r="Z204" s="69">
        <f t="shared" si="50"/>
        <v>0</v>
      </c>
      <c r="AA204" s="69">
        <f t="shared" si="50"/>
        <v>0</v>
      </c>
      <c r="AB204" s="69">
        <f t="shared" si="50"/>
        <v>0</v>
      </c>
      <c r="AC204" s="69">
        <f t="shared" si="50"/>
        <v>0</v>
      </c>
      <c r="AD204" s="69">
        <f t="shared" si="50"/>
        <v>0</v>
      </c>
      <c r="AE204" s="69">
        <f t="shared" si="50"/>
        <v>0</v>
      </c>
      <c r="AF204" s="69">
        <f t="shared" si="50"/>
        <v>0</v>
      </c>
      <c r="AG204" s="69">
        <f t="shared" si="50"/>
        <v>0</v>
      </c>
      <c r="AH204" s="69">
        <f t="shared" si="50"/>
        <v>0</v>
      </c>
      <c r="AI204" s="69">
        <f t="shared" si="50"/>
        <v>0</v>
      </c>
      <c r="AJ204" s="69">
        <f t="shared" si="50"/>
        <v>0</v>
      </c>
      <c r="AK204" s="69">
        <f t="shared" si="50"/>
        <v>0</v>
      </c>
      <c r="AL204" s="69">
        <f t="shared" si="50"/>
        <v>0</v>
      </c>
      <c r="AM204" s="69">
        <f t="shared" si="50"/>
        <v>0</v>
      </c>
      <c r="AN204" s="69">
        <f t="shared" si="50"/>
        <v>0</v>
      </c>
      <c r="AO204" s="69">
        <f t="shared" si="50"/>
        <v>0</v>
      </c>
      <c r="AP204" s="69">
        <f t="shared" si="50"/>
        <v>0</v>
      </c>
      <c r="AQ204" s="69">
        <f t="shared" si="50"/>
        <v>0</v>
      </c>
      <c r="AR204" s="69">
        <f t="shared" si="50"/>
        <v>0</v>
      </c>
      <c r="AS204" s="69">
        <f t="shared" si="50"/>
        <v>0</v>
      </c>
      <c r="AT204" s="69">
        <f t="shared" si="50"/>
        <v>0</v>
      </c>
      <c r="AU204" s="69">
        <f t="shared" si="50"/>
        <v>0</v>
      </c>
      <c r="AV204" s="69">
        <f t="shared" si="50"/>
        <v>0</v>
      </c>
      <c r="AW204" s="69">
        <f t="shared" si="50"/>
        <v>0</v>
      </c>
      <c r="AX204" s="69">
        <f t="shared" si="50"/>
        <v>0</v>
      </c>
      <c r="AY204" s="69">
        <f t="shared" si="50"/>
        <v>0</v>
      </c>
    </row>
    <row r="205" spans="1:51">
      <c r="A205" s="63" t="s">
        <v>14</v>
      </c>
      <c r="B205" s="23">
        <f xml:space="preserve"> B21</f>
        <v>6</v>
      </c>
      <c r="C205" s="69">
        <f xml:space="preserve"> (C21-B21)*C97</f>
        <v>0</v>
      </c>
      <c r="D205" s="69">
        <f xml:space="preserve"> (D21-C21)*D97</f>
        <v>0</v>
      </c>
      <c r="E205" s="69">
        <f xml:space="preserve"> (E21-D21)*E97</f>
        <v>1</v>
      </c>
      <c r="F205" s="69">
        <f xml:space="preserve"> (F21-E21)*F97</f>
        <v>1</v>
      </c>
      <c r="G205" s="69">
        <f xml:space="preserve"> (G21-F21)*G97</f>
        <v>0</v>
      </c>
      <c r="H205" s="69">
        <f xml:space="preserve"> (H21-G21)*H97</f>
        <v>2</v>
      </c>
      <c r="I205" s="69">
        <f xml:space="preserve"> (I21-H21)*I97</f>
        <v>1</v>
      </c>
      <c r="J205" s="117">
        <f xml:space="preserve"> (J21-I21)*J97</f>
        <v>1</v>
      </c>
      <c r="K205" s="23">
        <f xml:space="preserve"> (K21-J21)*K97</f>
        <v>1</v>
      </c>
      <c r="L205" s="136">
        <f xml:space="preserve"> (L21-K21)*L97</f>
        <v>1</v>
      </c>
      <c r="M205" s="69">
        <f xml:space="preserve"> (M21-L21)*M97</f>
        <v>0</v>
      </c>
      <c r="N205" s="69">
        <f xml:space="preserve"> (N21-M21)*N97</f>
        <v>0</v>
      </c>
      <c r="O205" s="69">
        <f xml:space="preserve"> (O21-N21)*O97</f>
        <v>0</v>
      </c>
      <c r="P205" s="69">
        <f xml:space="preserve"> (P21-O21)*P97</f>
        <v>0</v>
      </c>
      <c r="Q205" s="69">
        <f xml:space="preserve"> (Q21-P21)*Q97</f>
        <v>0</v>
      </c>
      <c r="R205" s="69">
        <f xml:space="preserve"> (R21-Q21)*R97</f>
        <v>0</v>
      </c>
      <c r="S205" s="69">
        <f xml:space="preserve"> (S21-R21)*S97</f>
        <v>0</v>
      </c>
      <c r="T205" s="69">
        <f xml:space="preserve"> (T21-S21)*T97</f>
        <v>0</v>
      </c>
      <c r="U205" s="69">
        <f xml:space="preserve"> (U21-T21)*U97</f>
        <v>0</v>
      </c>
      <c r="V205" s="69">
        <f t="shared" si="50"/>
        <v>0</v>
      </c>
      <c r="W205" s="69">
        <f t="shared" si="50"/>
        <v>0</v>
      </c>
      <c r="X205" s="69">
        <f t="shared" si="50"/>
        <v>0</v>
      </c>
      <c r="Y205" s="69">
        <f t="shared" si="50"/>
        <v>0</v>
      </c>
      <c r="Z205" s="69">
        <f t="shared" si="50"/>
        <v>0</v>
      </c>
      <c r="AA205" s="69">
        <f t="shared" si="50"/>
        <v>0</v>
      </c>
      <c r="AB205" s="69">
        <f t="shared" si="50"/>
        <v>0</v>
      </c>
      <c r="AC205" s="69">
        <f t="shared" si="50"/>
        <v>0</v>
      </c>
      <c r="AD205" s="69">
        <f t="shared" si="50"/>
        <v>0</v>
      </c>
      <c r="AE205" s="69">
        <f t="shared" si="50"/>
        <v>0</v>
      </c>
      <c r="AF205" s="69">
        <f t="shared" si="50"/>
        <v>0</v>
      </c>
      <c r="AG205" s="69">
        <f t="shared" si="50"/>
        <v>0</v>
      </c>
      <c r="AH205" s="69">
        <f t="shared" si="50"/>
        <v>0</v>
      </c>
      <c r="AI205" s="69">
        <f t="shared" si="50"/>
        <v>0</v>
      </c>
      <c r="AJ205" s="69">
        <f t="shared" si="50"/>
        <v>0</v>
      </c>
      <c r="AK205" s="69">
        <f t="shared" si="50"/>
        <v>0</v>
      </c>
      <c r="AL205" s="69">
        <f t="shared" si="50"/>
        <v>0</v>
      </c>
      <c r="AM205" s="69">
        <f t="shared" si="50"/>
        <v>0</v>
      </c>
      <c r="AN205" s="69">
        <f t="shared" si="50"/>
        <v>0</v>
      </c>
      <c r="AO205" s="69">
        <f t="shared" si="50"/>
        <v>0</v>
      </c>
      <c r="AP205" s="69">
        <f t="shared" si="50"/>
        <v>0</v>
      </c>
      <c r="AQ205" s="69">
        <f t="shared" si="50"/>
        <v>0</v>
      </c>
      <c r="AR205" s="69">
        <f t="shared" si="50"/>
        <v>0</v>
      </c>
      <c r="AS205" s="69">
        <f t="shared" si="50"/>
        <v>0</v>
      </c>
      <c r="AT205" s="69">
        <f t="shared" si="50"/>
        <v>0</v>
      </c>
      <c r="AU205" s="69">
        <f t="shared" si="50"/>
        <v>0</v>
      </c>
      <c r="AV205" s="69">
        <f t="shared" si="50"/>
        <v>0</v>
      </c>
      <c r="AW205" s="69">
        <f t="shared" si="50"/>
        <v>0</v>
      </c>
      <c r="AX205" s="69">
        <f t="shared" si="50"/>
        <v>0</v>
      </c>
      <c r="AY205" s="69">
        <f t="shared" si="50"/>
        <v>0</v>
      </c>
    </row>
    <row r="206" spans="1:51">
      <c r="A206" s="63" t="s">
        <v>15</v>
      </c>
      <c r="B206" s="23">
        <f xml:space="preserve"> B22</f>
        <v>6</v>
      </c>
      <c r="C206" s="69">
        <f xml:space="preserve"> (C22-B22)*C98</f>
        <v>0</v>
      </c>
      <c r="D206" s="69">
        <f xml:space="preserve"> (D22-C22)*D98</f>
        <v>0</v>
      </c>
      <c r="E206" s="69">
        <f xml:space="preserve"> (E22-D22)*E98</f>
        <v>-2</v>
      </c>
      <c r="F206" s="69">
        <f xml:space="preserve"> (F22-E22)*F98</f>
        <v>0</v>
      </c>
      <c r="G206" s="69">
        <f xml:space="preserve"> (G22-F22)*G98</f>
        <v>0</v>
      </c>
      <c r="H206" s="69">
        <f xml:space="preserve"> (H22-G22)*H98</f>
        <v>1</v>
      </c>
      <c r="I206" s="69">
        <f xml:space="preserve"> (I22-H22)*I98</f>
        <v>0</v>
      </c>
      <c r="J206" s="117">
        <f xml:space="preserve"> (J22-I22)*J98</f>
        <v>0</v>
      </c>
      <c r="K206" s="23">
        <f xml:space="preserve"> (K22-J22)*K98</f>
        <v>3</v>
      </c>
      <c r="L206" s="136">
        <f xml:space="preserve"> (L22-K22)*L98</f>
        <v>2</v>
      </c>
      <c r="M206" s="69">
        <f xml:space="preserve"> (M22-L22)*M98</f>
        <v>1</v>
      </c>
      <c r="N206" s="69">
        <f xml:space="preserve"> (N22-M22)*N98</f>
        <v>0</v>
      </c>
      <c r="O206" s="69">
        <f xml:space="preserve"> (O22-N22)*O98</f>
        <v>0</v>
      </c>
      <c r="P206" s="69">
        <f xml:space="preserve"> (P22-O22)*P98</f>
        <v>0</v>
      </c>
      <c r="Q206" s="69">
        <f xml:space="preserve"> (Q22-P22)*Q98</f>
        <v>0</v>
      </c>
      <c r="R206" s="69">
        <f xml:space="preserve"> (R22-Q22)*R98</f>
        <v>0</v>
      </c>
      <c r="S206" s="69">
        <f xml:space="preserve"> (S22-R22)*S98</f>
        <v>0</v>
      </c>
      <c r="T206" s="69">
        <f xml:space="preserve"> (T22-S22)*T98</f>
        <v>0</v>
      </c>
      <c r="U206" s="69">
        <f xml:space="preserve"> (U22-T22)*U98</f>
        <v>0</v>
      </c>
      <c r="V206" s="69">
        <f t="shared" si="50"/>
        <v>0</v>
      </c>
      <c r="W206" s="69">
        <f t="shared" si="50"/>
        <v>0</v>
      </c>
      <c r="X206" s="69">
        <f t="shared" si="50"/>
        <v>0</v>
      </c>
      <c r="Y206" s="69">
        <f t="shared" si="50"/>
        <v>0</v>
      </c>
      <c r="Z206" s="69">
        <f t="shared" si="50"/>
        <v>0</v>
      </c>
      <c r="AA206" s="69">
        <f t="shared" si="50"/>
        <v>0</v>
      </c>
      <c r="AB206" s="69">
        <f t="shared" si="50"/>
        <v>0</v>
      </c>
      <c r="AC206" s="69">
        <f t="shared" si="50"/>
        <v>0</v>
      </c>
      <c r="AD206" s="69">
        <f t="shared" si="50"/>
        <v>0</v>
      </c>
      <c r="AE206" s="69">
        <f t="shared" si="50"/>
        <v>0</v>
      </c>
      <c r="AF206" s="69">
        <f t="shared" si="50"/>
        <v>0</v>
      </c>
      <c r="AG206" s="69">
        <f t="shared" si="50"/>
        <v>0</v>
      </c>
      <c r="AH206" s="69">
        <f t="shared" si="50"/>
        <v>0</v>
      </c>
      <c r="AI206" s="69">
        <f t="shared" si="50"/>
        <v>0</v>
      </c>
      <c r="AJ206" s="69">
        <f t="shared" si="50"/>
        <v>0</v>
      </c>
      <c r="AK206" s="69">
        <f t="shared" si="50"/>
        <v>0</v>
      </c>
      <c r="AL206" s="69">
        <f t="shared" si="50"/>
        <v>0</v>
      </c>
      <c r="AM206" s="69">
        <f t="shared" si="50"/>
        <v>0</v>
      </c>
      <c r="AN206" s="69">
        <f t="shared" si="50"/>
        <v>0</v>
      </c>
      <c r="AO206" s="69">
        <f t="shared" si="50"/>
        <v>0</v>
      </c>
      <c r="AP206" s="69">
        <f t="shared" si="50"/>
        <v>0</v>
      </c>
      <c r="AQ206" s="69">
        <f t="shared" si="50"/>
        <v>0</v>
      </c>
      <c r="AR206" s="69">
        <f t="shared" si="50"/>
        <v>0</v>
      </c>
      <c r="AS206" s="69">
        <f t="shared" si="50"/>
        <v>0</v>
      </c>
      <c r="AT206" s="69">
        <f t="shared" si="50"/>
        <v>0</v>
      </c>
      <c r="AU206" s="69">
        <f t="shared" si="50"/>
        <v>0</v>
      </c>
      <c r="AV206" s="69">
        <f t="shared" si="50"/>
        <v>0</v>
      </c>
      <c r="AW206" s="69">
        <f t="shared" si="50"/>
        <v>0</v>
      </c>
      <c r="AX206" s="69">
        <f t="shared" si="50"/>
        <v>0</v>
      </c>
      <c r="AY206" s="69">
        <f t="shared" si="50"/>
        <v>0</v>
      </c>
    </row>
    <row r="207" spans="1:51">
      <c r="A207" s="63" t="s">
        <v>16</v>
      </c>
      <c r="B207" s="23">
        <f xml:space="preserve"> B23</f>
        <v>0</v>
      </c>
      <c r="C207" s="69">
        <f xml:space="preserve"> (C23-B23)*C99</f>
        <v>0</v>
      </c>
      <c r="D207" s="69">
        <f xml:space="preserve"> (D23-C23)*D99</f>
        <v>0</v>
      </c>
      <c r="E207" s="69">
        <f xml:space="preserve"> (E23-D23)*E99</f>
        <v>0</v>
      </c>
      <c r="F207" s="69">
        <f xml:space="preserve"> (F23-E23)*F99</f>
        <v>0</v>
      </c>
      <c r="G207" s="69">
        <f xml:space="preserve"> (G23-F23)*G99</f>
        <v>0</v>
      </c>
      <c r="H207" s="69">
        <f xml:space="preserve"> (H23-G23)*H99</f>
        <v>0</v>
      </c>
      <c r="I207" s="69">
        <f xml:space="preserve"> (I23-H23)*I99</f>
        <v>0</v>
      </c>
      <c r="J207" s="117">
        <f xml:space="preserve"> (J23-I23)*J99</f>
        <v>0</v>
      </c>
      <c r="K207" s="23">
        <f xml:space="preserve"> (K23-J23)*K99</f>
        <v>0</v>
      </c>
      <c r="L207" s="136">
        <f xml:space="preserve"> (L23-K23)*L99</f>
        <v>0</v>
      </c>
      <c r="M207" s="69">
        <f xml:space="preserve"> (M23-L23)*M99</f>
        <v>0</v>
      </c>
      <c r="N207" s="69">
        <f xml:space="preserve"> (N23-M23)*N99</f>
        <v>0</v>
      </c>
      <c r="O207" s="69">
        <f xml:space="preserve"> (O23-N23)*O99</f>
        <v>0</v>
      </c>
      <c r="P207" s="69">
        <f xml:space="preserve"> (P23-O23)*P99</f>
        <v>0</v>
      </c>
      <c r="Q207" s="69">
        <f xml:space="preserve"> (Q23-P23)*Q99</f>
        <v>0</v>
      </c>
      <c r="R207" s="69">
        <f xml:space="preserve"> (R23-Q23)*R99</f>
        <v>0</v>
      </c>
      <c r="S207" s="69">
        <f xml:space="preserve"> (S23-R23)*S99</f>
        <v>0</v>
      </c>
      <c r="T207" s="69">
        <f xml:space="preserve"> (T23-S23)*T99</f>
        <v>0</v>
      </c>
      <c r="U207" s="69">
        <f xml:space="preserve"> (U23-T23)*U99</f>
        <v>0</v>
      </c>
      <c r="V207" s="69">
        <f t="shared" si="50"/>
        <v>0</v>
      </c>
      <c r="W207" s="69">
        <f t="shared" si="50"/>
        <v>0</v>
      </c>
      <c r="X207" s="69">
        <f t="shared" si="50"/>
        <v>0</v>
      </c>
      <c r="Y207" s="69">
        <f t="shared" si="50"/>
        <v>0</v>
      </c>
      <c r="Z207" s="69">
        <f t="shared" si="50"/>
        <v>0</v>
      </c>
      <c r="AA207" s="69">
        <f t="shared" si="50"/>
        <v>0</v>
      </c>
      <c r="AB207" s="69">
        <f t="shared" si="50"/>
        <v>0</v>
      </c>
      <c r="AC207" s="69">
        <f t="shared" si="50"/>
        <v>0</v>
      </c>
      <c r="AD207" s="69">
        <f t="shared" si="50"/>
        <v>0</v>
      </c>
      <c r="AE207" s="69">
        <f t="shared" si="50"/>
        <v>0</v>
      </c>
      <c r="AF207" s="69">
        <f t="shared" si="50"/>
        <v>0</v>
      </c>
      <c r="AG207" s="69">
        <f t="shared" si="50"/>
        <v>0</v>
      </c>
      <c r="AH207" s="69">
        <f t="shared" si="50"/>
        <v>0</v>
      </c>
      <c r="AI207" s="69">
        <f t="shared" si="50"/>
        <v>0</v>
      </c>
      <c r="AJ207" s="69">
        <f t="shared" si="50"/>
        <v>0</v>
      </c>
      <c r="AK207" s="69">
        <f t="shared" si="50"/>
        <v>0</v>
      </c>
      <c r="AL207" s="69">
        <f t="shared" si="50"/>
        <v>0</v>
      </c>
      <c r="AM207" s="69">
        <f t="shared" si="50"/>
        <v>0</v>
      </c>
      <c r="AN207" s="69">
        <f t="shared" si="50"/>
        <v>0</v>
      </c>
      <c r="AO207" s="69">
        <f t="shared" si="50"/>
        <v>0</v>
      </c>
      <c r="AP207" s="69">
        <f t="shared" si="50"/>
        <v>0</v>
      </c>
      <c r="AQ207" s="69">
        <f t="shared" si="50"/>
        <v>0</v>
      </c>
      <c r="AR207" s="69">
        <f t="shared" si="50"/>
        <v>0</v>
      </c>
      <c r="AS207" s="69">
        <f t="shared" si="50"/>
        <v>0</v>
      </c>
      <c r="AT207" s="69">
        <f t="shared" si="50"/>
        <v>0</v>
      </c>
      <c r="AU207" s="69">
        <f t="shared" si="50"/>
        <v>0</v>
      </c>
      <c r="AV207" s="69">
        <f t="shared" si="50"/>
        <v>0</v>
      </c>
      <c r="AW207" s="69">
        <f t="shared" si="50"/>
        <v>0</v>
      </c>
      <c r="AX207" s="69">
        <f t="shared" si="50"/>
        <v>0</v>
      </c>
      <c r="AY207" s="69">
        <f t="shared" si="50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>5 + B223 + B222 + B7</f>
        <v>6</v>
      </c>
      <c r="C210" s="23">
        <f>5 + C223 + C222 + C7</f>
        <v>7</v>
      </c>
      <c r="D210" s="23">
        <f>5 + D223 + D222 + D7</f>
        <v>8</v>
      </c>
      <c r="E210" s="23">
        <f>5 + E223 + E222 + E7</f>
        <v>9</v>
      </c>
      <c r="F210" s="23">
        <f>5 + F223 + F222 + F7</f>
        <v>10</v>
      </c>
      <c r="G210" s="23">
        <f>5 + G223 + G222 + G7</f>
        <v>11</v>
      </c>
      <c r="H210" s="23">
        <f>5 + H223 + H222 + H7</f>
        <v>12</v>
      </c>
      <c r="I210" s="23">
        <f>5 + I223 + I222 + I7</f>
        <v>13</v>
      </c>
      <c r="J210" s="27">
        <f>5 + J223 + J222 + J7</f>
        <v>14</v>
      </c>
      <c r="K210" s="23">
        <f>5 + K223 + K222 + K7</f>
        <v>15</v>
      </c>
      <c r="L210" s="72">
        <f>5 + L223 + L222 + L7</f>
        <v>16</v>
      </c>
      <c r="M210" s="23">
        <f>5 + M223 + M222 + M7</f>
        <v>17</v>
      </c>
      <c r="N210" s="23">
        <f>5 + N223 + N222 + N7</f>
        <v>18</v>
      </c>
      <c r="O210" s="23">
        <f>5 + O223 + O222 + O7</f>
        <v>19</v>
      </c>
      <c r="P210" s="23">
        <f>5 + P223 + P222 + P7</f>
        <v>20</v>
      </c>
      <c r="Q210" s="23">
        <f>5 + Q223 + Q222 + Q7</f>
        <v>21</v>
      </c>
      <c r="R210" s="23">
        <f>5 + R223 + R222 + R7</f>
        <v>22</v>
      </c>
      <c r="S210" s="23">
        <f>5 + S223 + S222 + S7</f>
        <v>23</v>
      </c>
      <c r="T210" s="23">
        <f>5 + T223 + T222 + T7</f>
        <v>24</v>
      </c>
      <c r="U210" s="23">
        <f>5 + U223 + U222 + U7</f>
        <v>25</v>
      </c>
      <c r="V210" s="23">
        <f t="shared" ref="V210:AY210" si="51">5 + V223 + V222 + V7</f>
        <v>26</v>
      </c>
      <c r="W210" s="23">
        <f t="shared" si="51"/>
        <v>27</v>
      </c>
      <c r="X210" s="23">
        <f t="shared" si="51"/>
        <v>28</v>
      </c>
      <c r="Y210" s="23">
        <f t="shared" si="51"/>
        <v>29</v>
      </c>
      <c r="Z210" s="23">
        <f t="shared" si="51"/>
        <v>30</v>
      </c>
      <c r="AA210" s="23">
        <f t="shared" si="51"/>
        <v>31</v>
      </c>
      <c r="AB210" s="23">
        <f t="shared" si="51"/>
        <v>32</v>
      </c>
      <c r="AC210" s="23">
        <f t="shared" si="51"/>
        <v>33</v>
      </c>
      <c r="AD210" s="23">
        <f t="shared" si="51"/>
        <v>34</v>
      </c>
      <c r="AE210" s="23">
        <f t="shared" si="51"/>
        <v>35</v>
      </c>
      <c r="AF210" s="23">
        <f t="shared" si="51"/>
        <v>36</v>
      </c>
      <c r="AG210" s="23">
        <f t="shared" si="51"/>
        <v>37</v>
      </c>
      <c r="AH210" s="23">
        <f t="shared" si="51"/>
        <v>38</v>
      </c>
      <c r="AI210" s="23">
        <f t="shared" si="51"/>
        <v>39</v>
      </c>
      <c r="AJ210" s="23">
        <f t="shared" si="51"/>
        <v>40</v>
      </c>
      <c r="AK210" s="23">
        <f t="shared" si="51"/>
        <v>41</v>
      </c>
      <c r="AL210" s="23">
        <f t="shared" si="51"/>
        <v>42</v>
      </c>
      <c r="AM210" s="23">
        <f t="shared" si="51"/>
        <v>43</v>
      </c>
      <c r="AN210" s="23">
        <f t="shared" si="51"/>
        <v>44</v>
      </c>
      <c r="AO210" s="23">
        <f t="shared" si="51"/>
        <v>45</v>
      </c>
      <c r="AP210" s="23">
        <f t="shared" si="51"/>
        <v>46</v>
      </c>
      <c r="AQ210" s="23">
        <f t="shared" si="51"/>
        <v>47</v>
      </c>
      <c r="AR210" s="23">
        <f t="shared" si="51"/>
        <v>48</v>
      </c>
      <c r="AS210" s="23">
        <f t="shared" si="51"/>
        <v>49</v>
      </c>
      <c r="AT210" s="23">
        <f t="shared" si="51"/>
        <v>50</v>
      </c>
      <c r="AU210" s="23">
        <f t="shared" si="51"/>
        <v>51</v>
      </c>
      <c r="AV210" s="23">
        <f t="shared" si="51"/>
        <v>52</v>
      </c>
      <c r="AW210" s="23">
        <f t="shared" si="51"/>
        <v>53</v>
      </c>
      <c r="AX210" s="23">
        <f t="shared" si="51"/>
        <v>54</v>
      </c>
      <c r="AY210" s="23">
        <f t="shared" si="51"/>
        <v>55</v>
      </c>
    </row>
    <row r="211" spans="1:51">
      <c r="A211" s="70" t="s">
        <v>78</v>
      </c>
      <c r="B211" s="23">
        <f xml:space="preserve"> 10 + B223 + B222 + B7</f>
        <v>11</v>
      </c>
      <c r="C211" s="23">
        <f xml:space="preserve"> 10 + C223 + C222 + C7</f>
        <v>12</v>
      </c>
      <c r="D211" s="23">
        <f xml:space="preserve"> 10 + D223 + D222 + D7</f>
        <v>13</v>
      </c>
      <c r="E211" s="23">
        <f xml:space="preserve"> 10 + E223 + E222 + E7</f>
        <v>14</v>
      </c>
      <c r="F211" s="23">
        <f xml:space="preserve"> 10 + F223 + F222 + F7</f>
        <v>15</v>
      </c>
      <c r="G211" s="23">
        <f xml:space="preserve"> 10 + G223 + G222 + G7</f>
        <v>16</v>
      </c>
      <c r="H211" s="23">
        <f xml:space="preserve"> 10 + H223 + H222 + H7</f>
        <v>17</v>
      </c>
      <c r="I211" s="23">
        <f xml:space="preserve"> 10 + I223 + I222 + I7</f>
        <v>18</v>
      </c>
      <c r="J211" s="27">
        <f xml:space="preserve"> 10 + J223 + J222 + J7</f>
        <v>19</v>
      </c>
      <c r="K211" s="23">
        <f xml:space="preserve"> 10 + K223 + K222 + K7</f>
        <v>20</v>
      </c>
      <c r="L211" s="72">
        <f xml:space="preserve"> 10 + L223 + L222 + L7</f>
        <v>21</v>
      </c>
      <c r="M211" s="23">
        <f xml:space="preserve"> 10 + M223 + M222 + M7</f>
        <v>22</v>
      </c>
      <c r="N211" s="23">
        <f xml:space="preserve"> 10 + N223 + N222 + N7</f>
        <v>23</v>
      </c>
      <c r="O211" s="23">
        <f xml:space="preserve"> 10 + O223 + O222 + O7</f>
        <v>24</v>
      </c>
      <c r="P211" s="23">
        <f xml:space="preserve"> 10 + P223 + P222 + P7</f>
        <v>25</v>
      </c>
      <c r="Q211" s="23">
        <f xml:space="preserve"> 10 + Q223 + Q222 + Q7</f>
        <v>26</v>
      </c>
      <c r="R211" s="23">
        <f xml:space="preserve"> 10 + R223 + R222 + R7</f>
        <v>27</v>
      </c>
      <c r="S211" s="23">
        <f xml:space="preserve"> 10 + S223 + S222 + S7</f>
        <v>28</v>
      </c>
      <c r="T211" s="23">
        <f xml:space="preserve"> 10 + T223 + T222 + T7</f>
        <v>29</v>
      </c>
      <c r="U211" s="23">
        <f xml:space="preserve"> 10 + U223 + U222 + U7</f>
        <v>30</v>
      </c>
      <c r="V211" s="23">
        <f t="shared" ref="V211:AY211" si="52" xml:space="preserve"> 10 + V223 + V222 + V7</f>
        <v>31</v>
      </c>
      <c r="W211" s="23">
        <f t="shared" si="52"/>
        <v>32</v>
      </c>
      <c r="X211" s="23">
        <f t="shared" si="52"/>
        <v>33</v>
      </c>
      <c r="Y211" s="23">
        <f t="shared" si="52"/>
        <v>34</v>
      </c>
      <c r="Z211" s="23">
        <f t="shared" si="52"/>
        <v>35</v>
      </c>
      <c r="AA211" s="23">
        <f t="shared" si="52"/>
        <v>36</v>
      </c>
      <c r="AB211" s="23">
        <f t="shared" si="52"/>
        <v>37</v>
      </c>
      <c r="AC211" s="23">
        <f t="shared" si="52"/>
        <v>38</v>
      </c>
      <c r="AD211" s="23">
        <f t="shared" si="52"/>
        <v>39</v>
      </c>
      <c r="AE211" s="23">
        <f t="shared" si="52"/>
        <v>40</v>
      </c>
      <c r="AF211" s="23">
        <f t="shared" si="52"/>
        <v>41</v>
      </c>
      <c r="AG211" s="23">
        <f t="shared" si="52"/>
        <v>42</v>
      </c>
      <c r="AH211" s="23">
        <f t="shared" si="52"/>
        <v>43</v>
      </c>
      <c r="AI211" s="23">
        <f t="shared" si="52"/>
        <v>44</v>
      </c>
      <c r="AJ211" s="23">
        <f t="shared" si="52"/>
        <v>45</v>
      </c>
      <c r="AK211" s="23">
        <f t="shared" si="52"/>
        <v>46</v>
      </c>
      <c r="AL211" s="23">
        <f t="shared" si="52"/>
        <v>47</v>
      </c>
      <c r="AM211" s="23">
        <f t="shared" si="52"/>
        <v>48</v>
      </c>
      <c r="AN211" s="23">
        <f t="shared" si="52"/>
        <v>49</v>
      </c>
      <c r="AO211" s="23">
        <f t="shared" si="52"/>
        <v>50</v>
      </c>
      <c r="AP211" s="23">
        <f t="shared" si="52"/>
        <v>51</v>
      </c>
      <c r="AQ211" s="23">
        <f t="shared" si="52"/>
        <v>52</v>
      </c>
      <c r="AR211" s="23">
        <f t="shared" si="52"/>
        <v>53</v>
      </c>
      <c r="AS211" s="23">
        <f t="shared" si="52"/>
        <v>54</v>
      </c>
      <c r="AT211" s="23">
        <f t="shared" si="52"/>
        <v>55</v>
      </c>
      <c r="AU211" s="23">
        <f t="shared" si="52"/>
        <v>56</v>
      </c>
      <c r="AV211" s="23">
        <f t="shared" si="52"/>
        <v>57</v>
      </c>
      <c r="AW211" s="23">
        <f t="shared" si="52"/>
        <v>58</v>
      </c>
      <c r="AX211" s="23">
        <f t="shared" si="52"/>
        <v>59</v>
      </c>
      <c r="AY211" s="23">
        <f t="shared" si="52"/>
        <v>60</v>
      </c>
    </row>
    <row r="212" spans="1:51">
      <c r="A212" s="70" t="s">
        <v>79</v>
      </c>
      <c r="B212" s="8">
        <f t="shared" ref="B212:T212" si="53" xml:space="preserve"> 10 + B222 + B49</f>
        <v>10</v>
      </c>
      <c r="C212" s="8">
        <f t="shared" si="53"/>
        <v>10</v>
      </c>
      <c r="D212" s="8">
        <f t="shared" si="53"/>
        <v>10</v>
      </c>
      <c r="E212" s="8">
        <f t="shared" si="53"/>
        <v>10</v>
      </c>
      <c r="F212" s="8">
        <f t="shared" si="53"/>
        <v>10</v>
      </c>
      <c r="G212" s="8">
        <f t="shared" si="53"/>
        <v>10</v>
      </c>
      <c r="H212" s="8">
        <f t="shared" si="53"/>
        <v>10</v>
      </c>
      <c r="I212" s="8">
        <f t="shared" si="53"/>
        <v>10</v>
      </c>
      <c r="J212" s="8">
        <f t="shared" si="53"/>
        <v>10</v>
      </c>
      <c r="K212" s="8">
        <f t="shared" si="53"/>
        <v>10</v>
      </c>
      <c r="L212" s="8">
        <f t="shared" si="53"/>
        <v>10</v>
      </c>
      <c r="M212" s="8">
        <f t="shared" si="53"/>
        <v>10</v>
      </c>
      <c r="N212" s="8">
        <f t="shared" si="53"/>
        <v>10</v>
      </c>
      <c r="O212" s="8">
        <f t="shared" si="53"/>
        <v>10</v>
      </c>
      <c r="P212" s="8">
        <f t="shared" si="53"/>
        <v>10</v>
      </c>
      <c r="Q212" s="8">
        <f t="shared" si="53"/>
        <v>10</v>
      </c>
      <c r="R212" s="8">
        <f t="shared" si="53"/>
        <v>10</v>
      </c>
      <c r="S212" s="8">
        <f t="shared" si="53"/>
        <v>10</v>
      </c>
      <c r="T212" s="8">
        <f t="shared" si="53"/>
        <v>10</v>
      </c>
      <c r="U212" s="8">
        <f xml:space="preserve"> 10 + U222 + U49</f>
        <v>10</v>
      </c>
      <c r="V212" s="8">
        <f t="shared" ref="V212:AY212" si="54" xml:space="preserve"> 10 + V222 + V49</f>
        <v>10</v>
      </c>
      <c r="W212" s="8">
        <f t="shared" si="54"/>
        <v>10</v>
      </c>
      <c r="X212" s="8">
        <f t="shared" si="54"/>
        <v>10</v>
      </c>
      <c r="Y212" s="8">
        <f t="shared" si="54"/>
        <v>10</v>
      </c>
      <c r="Z212" s="8">
        <f t="shared" si="54"/>
        <v>10</v>
      </c>
      <c r="AA212" s="8">
        <f t="shared" si="54"/>
        <v>10</v>
      </c>
      <c r="AB212" s="8">
        <f t="shared" si="54"/>
        <v>10</v>
      </c>
      <c r="AC212" s="8">
        <f t="shared" si="54"/>
        <v>10</v>
      </c>
      <c r="AD212" s="8">
        <f t="shared" si="54"/>
        <v>10</v>
      </c>
      <c r="AE212" s="8">
        <f t="shared" si="54"/>
        <v>10</v>
      </c>
      <c r="AF212" s="8">
        <f t="shared" si="54"/>
        <v>10</v>
      </c>
      <c r="AG212" s="8">
        <f t="shared" si="54"/>
        <v>10</v>
      </c>
      <c r="AH212" s="8">
        <f t="shared" si="54"/>
        <v>10</v>
      </c>
      <c r="AI212" s="8">
        <f t="shared" si="54"/>
        <v>10</v>
      </c>
      <c r="AJ212" s="8">
        <f t="shared" si="54"/>
        <v>10</v>
      </c>
      <c r="AK212" s="8">
        <f t="shared" si="54"/>
        <v>10</v>
      </c>
      <c r="AL212" s="8">
        <f t="shared" si="54"/>
        <v>10</v>
      </c>
      <c r="AM212" s="8">
        <f t="shared" si="54"/>
        <v>10</v>
      </c>
      <c r="AN212" s="8">
        <f t="shared" si="54"/>
        <v>10</v>
      </c>
      <c r="AO212" s="8">
        <f t="shared" si="54"/>
        <v>10</v>
      </c>
      <c r="AP212" s="8">
        <f t="shared" si="54"/>
        <v>10</v>
      </c>
      <c r="AQ212" s="8">
        <f t="shared" si="54"/>
        <v>10</v>
      </c>
      <c r="AR212" s="8">
        <f t="shared" si="54"/>
        <v>10</v>
      </c>
      <c r="AS212" s="8">
        <f t="shared" si="54"/>
        <v>10</v>
      </c>
      <c r="AT212" s="8">
        <f t="shared" si="54"/>
        <v>10</v>
      </c>
      <c r="AU212" s="8">
        <f t="shared" si="54"/>
        <v>10</v>
      </c>
      <c r="AV212" s="8">
        <f t="shared" si="54"/>
        <v>10</v>
      </c>
      <c r="AW212" s="8">
        <f t="shared" si="54"/>
        <v>10</v>
      </c>
      <c r="AX212" s="8">
        <f t="shared" si="54"/>
        <v>10</v>
      </c>
      <c r="AY212" s="8">
        <f t="shared" si="54"/>
        <v>10</v>
      </c>
    </row>
    <row r="213" spans="1:51">
      <c r="A213" s="70" t="s">
        <v>80</v>
      </c>
      <c r="B213" s="8">
        <f t="shared" ref="B213:T213" si="55" xml:space="preserve"> 20 + B222 + 2*B49</f>
        <v>20</v>
      </c>
      <c r="C213" s="8">
        <f t="shared" si="55"/>
        <v>20</v>
      </c>
      <c r="D213" s="8">
        <f t="shared" si="55"/>
        <v>20</v>
      </c>
      <c r="E213" s="8">
        <f t="shared" si="55"/>
        <v>20</v>
      </c>
      <c r="F213" s="8">
        <f t="shared" si="55"/>
        <v>20</v>
      </c>
      <c r="G213" s="8">
        <f t="shared" si="55"/>
        <v>20</v>
      </c>
      <c r="H213" s="8">
        <f t="shared" si="55"/>
        <v>20</v>
      </c>
      <c r="I213" s="8">
        <f t="shared" si="55"/>
        <v>20</v>
      </c>
      <c r="J213" s="8">
        <f t="shared" si="55"/>
        <v>20</v>
      </c>
      <c r="K213" s="8">
        <f t="shared" si="55"/>
        <v>20</v>
      </c>
      <c r="L213" s="8">
        <f t="shared" si="55"/>
        <v>20</v>
      </c>
      <c r="M213" s="8">
        <f t="shared" si="55"/>
        <v>20</v>
      </c>
      <c r="N213" s="8">
        <f t="shared" si="55"/>
        <v>20</v>
      </c>
      <c r="O213" s="8">
        <f t="shared" si="55"/>
        <v>20</v>
      </c>
      <c r="P213" s="8">
        <f t="shared" si="55"/>
        <v>20</v>
      </c>
      <c r="Q213" s="8">
        <f t="shared" si="55"/>
        <v>20</v>
      </c>
      <c r="R213" s="8">
        <f t="shared" si="55"/>
        <v>20</v>
      </c>
      <c r="S213" s="8">
        <f t="shared" si="55"/>
        <v>20</v>
      </c>
      <c r="T213" s="8">
        <f t="shared" si="55"/>
        <v>20</v>
      </c>
      <c r="U213" s="8">
        <f xml:space="preserve"> 20 + U222 + 2*U49</f>
        <v>20</v>
      </c>
      <c r="V213" s="8">
        <f t="shared" ref="V213:AY213" si="56" xml:space="preserve"> 20 + V222 + 2*V49</f>
        <v>20</v>
      </c>
      <c r="W213" s="8">
        <f t="shared" si="56"/>
        <v>20</v>
      </c>
      <c r="X213" s="8">
        <f t="shared" si="56"/>
        <v>20</v>
      </c>
      <c r="Y213" s="8">
        <f t="shared" si="56"/>
        <v>20</v>
      </c>
      <c r="Z213" s="8">
        <f t="shared" si="56"/>
        <v>20</v>
      </c>
      <c r="AA213" s="8">
        <f t="shared" si="56"/>
        <v>20</v>
      </c>
      <c r="AB213" s="8">
        <f t="shared" si="56"/>
        <v>20</v>
      </c>
      <c r="AC213" s="8">
        <f t="shared" si="56"/>
        <v>20</v>
      </c>
      <c r="AD213" s="8">
        <f t="shared" si="56"/>
        <v>20</v>
      </c>
      <c r="AE213" s="8">
        <f t="shared" si="56"/>
        <v>20</v>
      </c>
      <c r="AF213" s="8">
        <f t="shared" si="56"/>
        <v>20</v>
      </c>
      <c r="AG213" s="8">
        <f t="shared" si="56"/>
        <v>20</v>
      </c>
      <c r="AH213" s="8">
        <f t="shared" si="56"/>
        <v>20</v>
      </c>
      <c r="AI213" s="8">
        <f t="shared" si="56"/>
        <v>20</v>
      </c>
      <c r="AJ213" s="8">
        <f t="shared" si="56"/>
        <v>20</v>
      </c>
      <c r="AK213" s="8">
        <f t="shared" si="56"/>
        <v>20</v>
      </c>
      <c r="AL213" s="8">
        <f t="shared" si="56"/>
        <v>20</v>
      </c>
      <c r="AM213" s="8">
        <f t="shared" si="56"/>
        <v>20</v>
      </c>
      <c r="AN213" s="8">
        <f t="shared" si="56"/>
        <v>20</v>
      </c>
      <c r="AO213" s="8">
        <f t="shared" si="56"/>
        <v>20</v>
      </c>
      <c r="AP213" s="8">
        <f t="shared" si="56"/>
        <v>20</v>
      </c>
      <c r="AQ213" s="8">
        <f t="shared" si="56"/>
        <v>20</v>
      </c>
      <c r="AR213" s="8">
        <f t="shared" si="56"/>
        <v>20</v>
      </c>
      <c r="AS213" s="8">
        <f t="shared" si="56"/>
        <v>20</v>
      </c>
      <c r="AT213" s="8">
        <f t="shared" si="56"/>
        <v>20</v>
      </c>
      <c r="AU213" s="8">
        <f t="shared" si="56"/>
        <v>20</v>
      </c>
      <c r="AV213" s="8">
        <f t="shared" si="56"/>
        <v>20</v>
      </c>
      <c r="AW213" s="8">
        <f t="shared" si="56"/>
        <v>20</v>
      </c>
      <c r="AX213" s="8">
        <f t="shared" si="56"/>
        <v>20</v>
      </c>
      <c r="AY213" s="8">
        <f t="shared" si="56"/>
        <v>20</v>
      </c>
    </row>
    <row r="214" spans="1:51">
      <c r="A214" s="70" t="s">
        <v>81</v>
      </c>
      <c r="B214" s="8">
        <f t="shared" ref="B214:T214" si="57" xml:space="preserve"> 30 + B222 + 3*B49</f>
        <v>30</v>
      </c>
      <c r="C214" s="8">
        <f t="shared" si="57"/>
        <v>30</v>
      </c>
      <c r="D214" s="8">
        <f t="shared" si="57"/>
        <v>30</v>
      </c>
      <c r="E214" s="8">
        <f t="shared" si="57"/>
        <v>30</v>
      </c>
      <c r="F214" s="8">
        <f t="shared" si="57"/>
        <v>30</v>
      </c>
      <c r="G214" s="8">
        <f t="shared" si="57"/>
        <v>30</v>
      </c>
      <c r="H214" s="8">
        <f t="shared" si="57"/>
        <v>30</v>
      </c>
      <c r="I214" s="8">
        <f t="shared" si="57"/>
        <v>30</v>
      </c>
      <c r="J214" s="8">
        <f t="shared" si="57"/>
        <v>30</v>
      </c>
      <c r="K214" s="8">
        <f t="shared" si="57"/>
        <v>30</v>
      </c>
      <c r="L214" s="8">
        <f t="shared" si="57"/>
        <v>30</v>
      </c>
      <c r="M214" s="8">
        <f t="shared" si="57"/>
        <v>30</v>
      </c>
      <c r="N214" s="8">
        <f t="shared" si="57"/>
        <v>30</v>
      </c>
      <c r="O214" s="8">
        <f t="shared" si="57"/>
        <v>30</v>
      </c>
      <c r="P214" s="8">
        <f t="shared" si="57"/>
        <v>30</v>
      </c>
      <c r="Q214" s="8">
        <f t="shared" si="57"/>
        <v>30</v>
      </c>
      <c r="R214" s="8">
        <f t="shared" si="57"/>
        <v>30</v>
      </c>
      <c r="S214" s="8">
        <f t="shared" si="57"/>
        <v>30</v>
      </c>
      <c r="T214" s="8">
        <f t="shared" si="57"/>
        <v>30</v>
      </c>
      <c r="U214" s="8">
        <f xml:space="preserve"> 30 + U222 + 3*U49</f>
        <v>30</v>
      </c>
      <c r="V214" s="8">
        <f t="shared" ref="V214:AY214" si="58" xml:space="preserve"> 30 + V222 + 3*V49</f>
        <v>30</v>
      </c>
      <c r="W214" s="8">
        <f t="shared" si="58"/>
        <v>30</v>
      </c>
      <c r="X214" s="8">
        <f t="shared" si="58"/>
        <v>30</v>
      </c>
      <c r="Y214" s="8">
        <f t="shared" si="58"/>
        <v>30</v>
      </c>
      <c r="Z214" s="8">
        <f t="shared" si="58"/>
        <v>30</v>
      </c>
      <c r="AA214" s="8">
        <f t="shared" si="58"/>
        <v>30</v>
      </c>
      <c r="AB214" s="8">
        <f t="shared" si="58"/>
        <v>30</v>
      </c>
      <c r="AC214" s="8">
        <f t="shared" si="58"/>
        <v>30</v>
      </c>
      <c r="AD214" s="8">
        <f t="shared" si="58"/>
        <v>30</v>
      </c>
      <c r="AE214" s="8">
        <f t="shared" si="58"/>
        <v>30</v>
      </c>
      <c r="AF214" s="8">
        <f t="shared" si="58"/>
        <v>30</v>
      </c>
      <c r="AG214" s="8">
        <f t="shared" si="58"/>
        <v>30</v>
      </c>
      <c r="AH214" s="8">
        <f t="shared" si="58"/>
        <v>30</v>
      </c>
      <c r="AI214" s="8">
        <f t="shared" si="58"/>
        <v>30</v>
      </c>
      <c r="AJ214" s="8">
        <f t="shared" si="58"/>
        <v>30</v>
      </c>
      <c r="AK214" s="8">
        <f t="shared" si="58"/>
        <v>30</v>
      </c>
      <c r="AL214" s="8">
        <f t="shared" si="58"/>
        <v>30</v>
      </c>
      <c r="AM214" s="8">
        <f t="shared" si="58"/>
        <v>30</v>
      </c>
      <c r="AN214" s="8">
        <f t="shared" si="58"/>
        <v>30</v>
      </c>
      <c r="AO214" s="8">
        <f t="shared" si="58"/>
        <v>30</v>
      </c>
      <c r="AP214" s="8">
        <f t="shared" si="58"/>
        <v>30</v>
      </c>
      <c r="AQ214" s="8">
        <f t="shared" si="58"/>
        <v>30</v>
      </c>
      <c r="AR214" s="8">
        <f t="shared" si="58"/>
        <v>30</v>
      </c>
      <c r="AS214" s="8">
        <f t="shared" si="58"/>
        <v>30</v>
      </c>
      <c r="AT214" s="8">
        <f t="shared" si="58"/>
        <v>30</v>
      </c>
      <c r="AU214" s="8">
        <f t="shared" si="58"/>
        <v>30</v>
      </c>
      <c r="AV214" s="8">
        <f t="shared" si="58"/>
        <v>30</v>
      </c>
      <c r="AW214" s="8">
        <f t="shared" si="58"/>
        <v>30</v>
      </c>
      <c r="AX214" s="8">
        <f t="shared" si="58"/>
        <v>30</v>
      </c>
      <c r="AY214" s="8">
        <f t="shared" si="58"/>
        <v>30</v>
      </c>
    </row>
    <row r="216" spans="1:51">
      <c r="A216" s="57" t="s">
        <v>39</v>
      </c>
      <c r="B216" s="58">
        <f xml:space="preserve"> INDEX( Data!$B$62:$B$71, MATCH( B36, Data!$A$62:$A$71, 0 ) )</f>
        <v>2</v>
      </c>
      <c r="C216" s="58">
        <f xml:space="preserve"> INDEX( Data!$B$62:$B$71, MATCH( C36, Data!$A$62:$A$71, 0 ) )</f>
        <v>2</v>
      </c>
      <c r="D216" s="58">
        <f xml:space="preserve"> INDEX( Data!$B$62:$B$71, MATCH( D36, Data!$A$62:$A$71, 0 ) )</f>
        <v>2</v>
      </c>
      <c r="E216" s="58">
        <f xml:space="preserve"> INDEX( Data!$B$62:$B$71, MATCH( E36, Data!$A$62:$A$71, 0 ) )</f>
        <v>2</v>
      </c>
      <c r="F216" s="58">
        <f xml:space="preserve"> INDEX( Data!$B$62:$B$71, MATCH( F36, Data!$A$62:$A$71, 0 ) )</f>
        <v>2</v>
      </c>
      <c r="G216" s="58">
        <f xml:space="preserve"> INDEX( Data!$B$62:$B$71, MATCH( G36, Data!$A$62:$A$71, 0 ) )</f>
        <v>2</v>
      </c>
      <c r="H216" s="58">
        <f xml:space="preserve"> INDEX( Data!$B$62:$B$71, MATCH( H36, Data!$A$62:$A$71, 0 ) )</f>
        <v>2</v>
      </c>
      <c r="I216" s="58">
        <f xml:space="preserve"> INDEX( Data!$B$62:$B$71, MATCH( I36, Data!$A$62:$A$71, 0 ) )</f>
        <v>2</v>
      </c>
      <c r="J216" s="58">
        <f xml:space="preserve"> INDEX( Data!$B$62:$B$71, MATCH( J36, Data!$A$62:$A$71, 0 ) )</f>
        <v>2</v>
      </c>
      <c r="K216" s="58">
        <f xml:space="preserve"> INDEX( Data!$B$62:$B$71, MATCH( K36, Data!$A$62:$A$71, 0 ) )</f>
        <v>2</v>
      </c>
      <c r="L216" s="58">
        <f xml:space="preserve"> INDEX( Data!$B$62:$B$71, MATCH( L36, Data!$A$62:$A$71, 0 ) )</f>
        <v>2</v>
      </c>
      <c r="M216" s="58">
        <f xml:space="preserve"> INDEX( Data!$B$62:$B$71, MATCH( M36, Data!$A$62:$A$71, 0 ) )</f>
        <v>2</v>
      </c>
      <c r="N216" s="58">
        <f xml:space="preserve"> INDEX( Data!$B$62:$B$71, MATCH( N36, Data!$A$62:$A$71, 0 ) )</f>
        <v>2</v>
      </c>
      <c r="O216" s="58">
        <f xml:space="preserve"> INDEX( Data!$B$62:$B$71, MATCH( O36, Data!$A$62:$A$71, 0 ) )</f>
        <v>2</v>
      </c>
      <c r="P216" s="58">
        <f xml:space="preserve"> INDEX( Data!$B$62:$B$71, MATCH( P36, Data!$A$62:$A$71, 0 ) )</f>
        <v>2</v>
      </c>
      <c r="Q216" s="58">
        <f xml:space="preserve"> INDEX( Data!$B$62:$B$71, MATCH( Q36, Data!$A$62:$A$71, 0 ) )</f>
        <v>2</v>
      </c>
      <c r="R216" s="58">
        <f xml:space="preserve"> INDEX( Data!$B$62:$B$71, MATCH( R36, Data!$A$62:$A$71, 0 ) )</f>
        <v>2</v>
      </c>
      <c r="S216" s="58">
        <f xml:space="preserve"> INDEX( Data!$B$62:$B$71, MATCH( S36, Data!$A$62:$A$71, 0 ) )</f>
        <v>2</v>
      </c>
      <c r="T216" s="58">
        <f xml:space="preserve"> INDEX( Data!$B$62:$B$71, MATCH( T36, Data!$A$62:$A$71, 0 ) )</f>
        <v>2</v>
      </c>
      <c r="U216" s="58">
        <f xml:space="preserve"> INDEX( Data!$B$62:$B$71, MATCH( U36, Data!$A$62:$A$71, 0 ) )</f>
        <v>2</v>
      </c>
      <c r="V216" s="58">
        <f xml:space="preserve"> INDEX( Data!$B$62:$B$71, MATCH( V36, Data!$A$62:$A$71, 0 ) )</f>
        <v>2</v>
      </c>
      <c r="W216" s="58">
        <f xml:space="preserve"> INDEX( Data!$B$62:$B$71, MATCH( W36, Data!$A$62:$A$71, 0 ) )</f>
        <v>2</v>
      </c>
      <c r="X216" s="58">
        <f xml:space="preserve"> INDEX( Data!$B$62:$B$71, MATCH( X36, Data!$A$62:$A$71, 0 ) )</f>
        <v>2</v>
      </c>
      <c r="Y216" s="58">
        <f xml:space="preserve"> INDEX( Data!$B$62:$B$71, MATCH( Y36, Data!$A$62:$A$71, 0 ) )</f>
        <v>2</v>
      </c>
      <c r="Z216" s="58">
        <f xml:space="preserve"> INDEX( Data!$B$62:$B$71, MATCH( Z36, Data!$A$62:$A$71, 0 ) )</f>
        <v>2</v>
      </c>
      <c r="AA216" s="58">
        <f xml:space="preserve"> INDEX( Data!$B$62:$B$71, MATCH( AA36, Data!$A$62:$A$71, 0 ) )</f>
        <v>2</v>
      </c>
      <c r="AB216" s="58">
        <f xml:space="preserve"> INDEX( Data!$B$62:$B$71, MATCH( AB36, Data!$A$62:$A$71, 0 ) )</f>
        <v>2</v>
      </c>
      <c r="AC216" s="58">
        <f xml:space="preserve"> INDEX( Data!$B$62:$B$71, MATCH( AC36, Data!$A$62:$A$71, 0 ) )</f>
        <v>2</v>
      </c>
      <c r="AD216" s="58">
        <f xml:space="preserve"> INDEX( Data!$B$62:$B$71, MATCH( AD36, Data!$A$62:$A$71, 0 ) )</f>
        <v>2</v>
      </c>
      <c r="AE216" s="58">
        <f xml:space="preserve"> INDEX( Data!$B$62:$B$71, MATCH( AE36, Data!$A$62:$A$71, 0 ) )</f>
        <v>2</v>
      </c>
      <c r="AF216" s="58">
        <f xml:space="preserve"> INDEX( Data!$B$62:$B$71, MATCH( AF36, Data!$A$62:$A$71, 0 ) )</f>
        <v>2</v>
      </c>
      <c r="AG216" s="58">
        <f xml:space="preserve"> INDEX( Data!$B$62:$B$71, MATCH( AG36, Data!$A$62:$A$71, 0 ) )</f>
        <v>2</v>
      </c>
      <c r="AH216" s="58">
        <f xml:space="preserve"> INDEX( Data!$B$62:$B$71, MATCH( AH36, Data!$A$62:$A$71, 0 ) )</f>
        <v>2</v>
      </c>
      <c r="AI216" s="58">
        <f xml:space="preserve"> INDEX( Data!$B$62:$B$71, MATCH( AI36, Data!$A$62:$A$71, 0 ) )</f>
        <v>2</v>
      </c>
      <c r="AJ216" s="58">
        <f xml:space="preserve"> INDEX( Data!$B$62:$B$71, MATCH( AJ36, Data!$A$62:$A$71, 0 ) )</f>
        <v>2</v>
      </c>
      <c r="AK216" s="58">
        <f xml:space="preserve"> INDEX( Data!$B$62:$B$71, MATCH( AK36, Data!$A$62:$A$71, 0 ) )</f>
        <v>2</v>
      </c>
      <c r="AL216" s="58">
        <f xml:space="preserve"> INDEX( Data!$B$62:$B$71, MATCH( AL36, Data!$A$62:$A$71, 0 ) )</f>
        <v>2</v>
      </c>
      <c r="AM216" s="58">
        <f xml:space="preserve"> INDEX( Data!$B$62:$B$71, MATCH( AM36, Data!$A$62:$A$71, 0 ) )</f>
        <v>2</v>
      </c>
      <c r="AN216" s="58">
        <f xml:space="preserve"> INDEX( Data!$B$62:$B$71, MATCH( AN36, Data!$A$62:$A$71, 0 ) )</f>
        <v>2</v>
      </c>
      <c r="AO216" s="58">
        <f xml:space="preserve"> INDEX( Data!$B$62:$B$71, MATCH( AO36, Data!$A$62:$A$71, 0 ) )</f>
        <v>2</v>
      </c>
      <c r="AP216" s="58">
        <f xml:space="preserve"> INDEX( Data!$B$62:$B$71, MATCH( AP36, Data!$A$62:$A$71, 0 ) )</f>
        <v>2</v>
      </c>
      <c r="AQ216" s="58">
        <f xml:space="preserve"> INDEX( Data!$B$62:$B$71, MATCH( AQ36, Data!$A$62:$A$71, 0 ) )</f>
        <v>2</v>
      </c>
      <c r="AR216" s="58">
        <f xml:space="preserve"> INDEX( Data!$B$62:$B$71, MATCH( AR36, Data!$A$62:$A$71, 0 ) )</f>
        <v>2</v>
      </c>
      <c r="AS216" s="58">
        <f xml:space="preserve"> INDEX( Data!$B$62:$B$71, MATCH( AS36, Data!$A$62:$A$71, 0 ) )</f>
        <v>2</v>
      </c>
      <c r="AT216" s="58">
        <f xml:space="preserve"> INDEX( Data!$B$62:$B$71, MATCH( AT36, Data!$A$62:$A$71, 0 ) )</f>
        <v>2</v>
      </c>
      <c r="AU216" s="58">
        <f xml:space="preserve"> INDEX( Data!$B$62:$B$71, MATCH( AU36, Data!$A$62:$A$71, 0 ) )</f>
        <v>2</v>
      </c>
      <c r="AV216" s="58">
        <f xml:space="preserve"> INDEX( Data!$B$62:$B$71, MATCH( AV36, Data!$A$62:$A$71, 0 ) )</f>
        <v>2</v>
      </c>
      <c r="AW216" s="58">
        <f xml:space="preserve"> INDEX( Data!$B$62:$B$71, MATCH( AW36, Data!$A$62:$A$71, 0 ) )</f>
        <v>2</v>
      </c>
      <c r="AX216" s="58">
        <f xml:space="preserve"> INDEX( Data!$B$62:$B$71, MATCH( AX36, Data!$A$62:$A$71, 0 ) )</f>
        <v>2</v>
      </c>
      <c r="AY216" s="58">
        <f xml:space="preserve"> INDEX( Data!$B$62:$B$71, MATCH( AY36, Data!$A$62:$A$71, 0 ) )</f>
        <v>2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xml:space="preserve"> INT((B9-10)/2)</f>
        <v>0</v>
      </c>
      <c r="C218" s="21">
        <f xml:space="preserve"> INT((C9-10)/2)</f>
        <v>0</v>
      </c>
      <c r="D218" s="21">
        <f xml:space="preserve"> INT((D9-10)/2)</f>
        <v>0</v>
      </c>
      <c r="E218" s="21">
        <f xml:space="preserve"> INT((E9-10)/2)</f>
        <v>0</v>
      </c>
      <c r="F218" s="21">
        <f xml:space="preserve"> INT((F9-10)/2)</f>
        <v>0</v>
      </c>
      <c r="G218" s="21">
        <f xml:space="preserve"> INT((G9-10)/2)</f>
        <v>0</v>
      </c>
      <c r="H218" s="21">
        <f xml:space="preserve"> INT((H9-10)/2)</f>
        <v>0</v>
      </c>
      <c r="I218" s="21">
        <f xml:space="preserve"> INT((I9-10)/2)</f>
        <v>0</v>
      </c>
      <c r="J218" s="21">
        <f xml:space="preserve"> INT((J9-10)/2)</f>
        <v>0</v>
      </c>
      <c r="K218" s="21">
        <f xml:space="preserve"> INT((K9-10)/2)</f>
        <v>0</v>
      </c>
      <c r="L218" s="21">
        <f xml:space="preserve"> INT((L9-10)/2)</f>
        <v>0</v>
      </c>
      <c r="M218" s="21">
        <f xml:space="preserve"> INT((M9-10)/2)</f>
        <v>0</v>
      </c>
      <c r="N218" s="21">
        <f xml:space="preserve"> INT((N9-10)/2)</f>
        <v>0</v>
      </c>
      <c r="O218" s="21">
        <f xml:space="preserve"> INT((O9-10)/2)</f>
        <v>0</v>
      </c>
      <c r="P218" s="21">
        <f xml:space="preserve"> INT((P9-10)/2)</f>
        <v>0</v>
      </c>
      <c r="Q218" s="21">
        <f xml:space="preserve"> INT((Q9-10)/2)</f>
        <v>0</v>
      </c>
      <c r="R218" s="21">
        <f xml:space="preserve"> INT((R9-10)/2)</f>
        <v>0</v>
      </c>
      <c r="S218" s="21">
        <f xml:space="preserve"> INT((S9-10)/2)</f>
        <v>0</v>
      </c>
      <c r="T218" s="21">
        <f xml:space="preserve"> INT((T9-10)/2)</f>
        <v>0</v>
      </c>
      <c r="U218" s="35">
        <f xml:space="preserve"> INT((U9-10)/2)</f>
        <v>0</v>
      </c>
      <c r="V218" s="35">
        <f t="shared" ref="V218:AY223" si="59" xml:space="preserve"> INT((V9-10)/2)</f>
        <v>0</v>
      </c>
      <c r="W218" s="35">
        <f t="shared" si="59"/>
        <v>0</v>
      </c>
      <c r="X218" s="35">
        <f t="shared" si="59"/>
        <v>0</v>
      </c>
      <c r="Y218" s="35">
        <f t="shared" si="59"/>
        <v>0</v>
      </c>
      <c r="Z218" s="35">
        <f t="shared" si="59"/>
        <v>0</v>
      </c>
      <c r="AA218" s="35">
        <f t="shared" si="59"/>
        <v>0</v>
      </c>
      <c r="AB218" s="35">
        <f t="shared" si="59"/>
        <v>0</v>
      </c>
      <c r="AC218" s="35">
        <f t="shared" si="59"/>
        <v>0</v>
      </c>
      <c r="AD218" s="35">
        <f t="shared" si="59"/>
        <v>0</v>
      </c>
      <c r="AE218" s="35">
        <f t="shared" si="59"/>
        <v>0</v>
      </c>
      <c r="AF218" s="35">
        <f t="shared" si="59"/>
        <v>0</v>
      </c>
      <c r="AG218" s="35">
        <f t="shared" si="59"/>
        <v>0</v>
      </c>
      <c r="AH218" s="35">
        <f t="shared" si="59"/>
        <v>0</v>
      </c>
      <c r="AI218" s="35">
        <f t="shared" si="59"/>
        <v>0</v>
      </c>
      <c r="AJ218" s="35">
        <f t="shared" si="59"/>
        <v>0</v>
      </c>
      <c r="AK218" s="35">
        <f t="shared" si="59"/>
        <v>0</v>
      </c>
      <c r="AL218" s="35">
        <f t="shared" si="59"/>
        <v>0</v>
      </c>
      <c r="AM218" s="35">
        <f t="shared" si="59"/>
        <v>0</v>
      </c>
      <c r="AN218" s="35">
        <f t="shared" si="59"/>
        <v>0</v>
      </c>
      <c r="AO218" s="35">
        <f t="shared" si="59"/>
        <v>0</v>
      </c>
      <c r="AP218" s="35">
        <f t="shared" si="59"/>
        <v>0</v>
      </c>
      <c r="AQ218" s="35">
        <f t="shared" si="59"/>
        <v>0</v>
      </c>
      <c r="AR218" s="35">
        <f t="shared" si="59"/>
        <v>0</v>
      </c>
      <c r="AS218" s="35">
        <f t="shared" si="59"/>
        <v>0</v>
      </c>
      <c r="AT218" s="35">
        <f t="shared" si="59"/>
        <v>0</v>
      </c>
      <c r="AU218" s="35">
        <f t="shared" si="59"/>
        <v>0</v>
      </c>
      <c r="AV218" s="35">
        <f t="shared" si="59"/>
        <v>0</v>
      </c>
      <c r="AW218" s="35">
        <f t="shared" si="59"/>
        <v>0</v>
      </c>
      <c r="AX218" s="35">
        <f t="shared" si="59"/>
        <v>0</v>
      </c>
      <c r="AY218" s="35">
        <f t="shared" si="59"/>
        <v>0</v>
      </c>
    </row>
    <row r="219" spans="1:51">
      <c r="A219" s="36" t="s">
        <v>4</v>
      </c>
      <c r="B219" s="21">
        <f xml:space="preserve"> INT((B10-10)/2)</f>
        <v>2</v>
      </c>
      <c r="C219" s="21">
        <f xml:space="preserve"> INT((C10-10)/2)</f>
        <v>2</v>
      </c>
      <c r="D219" s="21">
        <f xml:space="preserve"> INT((D10-10)/2)</f>
        <v>2</v>
      </c>
      <c r="E219" s="21">
        <f xml:space="preserve"> INT((E10-10)/2)</f>
        <v>2</v>
      </c>
      <c r="F219" s="21">
        <f xml:space="preserve"> INT((F10-10)/2)</f>
        <v>2</v>
      </c>
      <c r="G219" s="21">
        <f xml:space="preserve"> INT((G10-10)/2)</f>
        <v>2</v>
      </c>
      <c r="H219" s="21">
        <f xml:space="preserve"> INT((H10-10)/2)</f>
        <v>2</v>
      </c>
      <c r="I219" s="21">
        <f xml:space="preserve"> INT((I10-10)/2)</f>
        <v>2</v>
      </c>
      <c r="J219" s="21">
        <f xml:space="preserve"> INT((J10-10)/2)</f>
        <v>2</v>
      </c>
      <c r="K219" s="21">
        <f xml:space="preserve"> INT((K10-10)/2)</f>
        <v>2</v>
      </c>
      <c r="L219" s="21">
        <f xml:space="preserve"> INT((L10-10)/2)</f>
        <v>2</v>
      </c>
      <c r="M219" s="21">
        <f xml:space="preserve"> INT((M10-10)/2)</f>
        <v>2</v>
      </c>
      <c r="N219" s="21">
        <f xml:space="preserve"> INT((N10-10)/2)</f>
        <v>2</v>
      </c>
      <c r="O219" s="21">
        <f xml:space="preserve"> INT((O10-10)/2)</f>
        <v>2</v>
      </c>
      <c r="P219" s="21">
        <f xml:space="preserve"> INT((P10-10)/2)</f>
        <v>2</v>
      </c>
      <c r="Q219" s="21">
        <f xml:space="preserve"> INT((Q10-10)/2)</f>
        <v>2</v>
      </c>
      <c r="R219" s="21">
        <f xml:space="preserve"> INT((R10-10)/2)</f>
        <v>2</v>
      </c>
      <c r="S219" s="21">
        <f xml:space="preserve"> INT((S10-10)/2)</f>
        <v>2</v>
      </c>
      <c r="T219" s="21">
        <f xml:space="preserve"> INT((T10-10)/2)</f>
        <v>2</v>
      </c>
      <c r="U219" s="35">
        <f xml:space="preserve"> INT((U10-10)/2)</f>
        <v>2</v>
      </c>
      <c r="V219" s="35">
        <f t="shared" si="59"/>
        <v>2</v>
      </c>
      <c r="W219" s="35">
        <f t="shared" si="59"/>
        <v>2</v>
      </c>
      <c r="X219" s="35">
        <f t="shared" si="59"/>
        <v>2</v>
      </c>
      <c r="Y219" s="35">
        <f t="shared" si="59"/>
        <v>2</v>
      </c>
      <c r="Z219" s="35">
        <f t="shared" si="59"/>
        <v>2</v>
      </c>
      <c r="AA219" s="35">
        <f t="shared" si="59"/>
        <v>2</v>
      </c>
      <c r="AB219" s="35">
        <f t="shared" si="59"/>
        <v>2</v>
      </c>
      <c r="AC219" s="35">
        <f t="shared" si="59"/>
        <v>2</v>
      </c>
      <c r="AD219" s="35">
        <f t="shared" si="59"/>
        <v>2</v>
      </c>
      <c r="AE219" s="35">
        <f t="shared" si="59"/>
        <v>2</v>
      </c>
      <c r="AF219" s="35">
        <f t="shared" si="59"/>
        <v>2</v>
      </c>
      <c r="AG219" s="35">
        <f t="shared" si="59"/>
        <v>2</v>
      </c>
      <c r="AH219" s="35">
        <f t="shared" si="59"/>
        <v>2</v>
      </c>
      <c r="AI219" s="35">
        <f t="shared" si="59"/>
        <v>2</v>
      </c>
      <c r="AJ219" s="35">
        <f t="shared" si="59"/>
        <v>2</v>
      </c>
      <c r="AK219" s="35">
        <f t="shared" si="59"/>
        <v>2</v>
      </c>
      <c r="AL219" s="35">
        <f t="shared" si="59"/>
        <v>2</v>
      </c>
      <c r="AM219" s="35">
        <f t="shared" si="59"/>
        <v>2</v>
      </c>
      <c r="AN219" s="35">
        <f t="shared" si="59"/>
        <v>2</v>
      </c>
      <c r="AO219" s="35">
        <f t="shared" si="59"/>
        <v>2</v>
      </c>
      <c r="AP219" s="35">
        <f t="shared" si="59"/>
        <v>2</v>
      </c>
      <c r="AQ219" s="35">
        <f t="shared" si="59"/>
        <v>2</v>
      </c>
      <c r="AR219" s="35">
        <f t="shared" si="59"/>
        <v>2</v>
      </c>
      <c r="AS219" s="35">
        <f t="shared" si="59"/>
        <v>2</v>
      </c>
      <c r="AT219" s="35">
        <f t="shared" si="59"/>
        <v>2</v>
      </c>
      <c r="AU219" s="35">
        <f t="shared" si="59"/>
        <v>2</v>
      </c>
      <c r="AV219" s="35">
        <f t="shared" si="59"/>
        <v>2</v>
      </c>
      <c r="AW219" s="35">
        <f t="shared" si="59"/>
        <v>2</v>
      </c>
      <c r="AX219" s="35">
        <f t="shared" si="59"/>
        <v>2</v>
      </c>
      <c r="AY219" s="35">
        <f t="shared" si="59"/>
        <v>2</v>
      </c>
    </row>
    <row r="220" spans="1:51">
      <c r="A220" s="36" t="s">
        <v>5</v>
      </c>
      <c r="B220" s="21">
        <f xml:space="preserve"> INT((B11-10)/2)</f>
        <v>2</v>
      </c>
      <c r="C220" s="21">
        <f xml:space="preserve"> INT((C11-10)/2)</f>
        <v>2</v>
      </c>
      <c r="D220" s="21">
        <f xml:space="preserve"> INT((D11-10)/2)</f>
        <v>2</v>
      </c>
      <c r="E220" s="21">
        <f xml:space="preserve"> INT((E11-10)/2)</f>
        <v>2</v>
      </c>
      <c r="F220" s="21">
        <f xml:space="preserve"> INT((F11-10)/2)</f>
        <v>2</v>
      </c>
      <c r="G220" s="21">
        <f xml:space="preserve"> INT((G11-10)/2)</f>
        <v>2</v>
      </c>
      <c r="H220" s="21">
        <f xml:space="preserve"> INT((H11-10)/2)</f>
        <v>2</v>
      </c>
      <c r="I220" s="21">
        <f xml:space="preserve"> INT((I11-10)/2)</f>
        <v>2</v>
      </c>
      <c r="J220" s="21">
        <f xml:space="preserve"> INT((J11-10)/2)</f>
        <v>2</v>
      </c>
      <c r="K220" s="21">
        <f xml:space="preserve"> INT((K11-10)/2)</f>
        <v>2</v>
      </c>
      <c r="L220" s="21">
        <f xml:space="preserve"> INT((L11-10)/2)</f>
        <v>2</v>
      </c>
      <c r="M220" s="21">
        <f xml:space="preserve"> INT((M11-10)/2)</f>
        <v>2</v>
      </c>
      <c r="N220" s="21">
        <f xml:space="preserve"> INT((N11-10)/2)</f>
        <v>2</v>
      </c>
      <c r="O220" s="21">
        <f xml:space="preserve"> INT((O11-10)/2)</f>
        <v>2</v>
      </c>
      <c r="P220" s="21">
        <f xml:space="preserve"> INT((P11-10)/2)</f>
        <v>2</v>
      </c>
      <c r="Q220" s="21">
        <f xml:space="preserve"> INT((Q11-10)/2)</f>
        <v>2</v>
      </c>
      <c r="R220" s="21">
        <f xml:space="preserve"> INT((R11-10)/2)</f>
        <v>2</v>
      </c>
      <c r="S220" s="21">
        <f xml:space="preserve"> INT((S11-10)/2)</f>
        <v>2</v>
      </c>
      <c r="T220" s="21">
        <f xml:space="preserve"> INT((T11-10)/2)</f>
        <v>2</v>
      </c>
      <c r="U220" s="35">
        <f xml:space="preserve"> INT((U11-10)/2)</f>
        <v>2</v>
      </c>
      <c r="V220" s="35">
        <f t="shared" si="59"/>
        <v>2</v>
      </c>
      <c r="W220" s="35">
        <f t="shared" si="59"/>
        <v>2</v>
      </c>
      <c r="X220" s="35">
        <f t="shared" si="59"/>
        <v>2</v>
      </c>
      <c r="Y220" s="35">
        <f t="shared" si="59"/>
        <v>2</v>
      </c>
      <c r="Z220" s="35">
        <f t="shared" si="59"/>
        <v>2</v>
      </c>
      <c r="AA220" s="35">
        <f t="shared" si="59"/>
        <v>2</v>
      </c>
      <c r="AB220" s="35">
        <f t="shared" si="59"/>
        <v>2</v>
      </c>
      <c r="AC220" s="35">
        <f t="shared" si="59"/>
        <v>2</v>
      </c>
      <c r="AD220" s="35">
        <f t="shared" si="59"/>
        <v>2</v>
      </c>
      <c r="AE220" s="35">
        <f t="shared" si="59"/>
        <v>2</v>
      </c>
      <c r="AF220" s="35">
        <f t="shared" si="59"/>
        <v>2</v>
      </c>
      <c r="AG220" s="35">
        <f t="shared" si="59"/>
        <v>2</v>
      </c>
      <c r="AH220" s="35">
        <f t="shared" si="59"/>
        <v>2</v>
      </c>
      <c r="AI220" s="35">
        <f t="shared" si="59"/>
        <v>2</v>
      </c>
      <c r="AJ220" s="35">
        <f t="shared" si="59"/>
        <v>2</v>
      </c>
      <c r="AK220" s="35">
        <f t="shared" si="59"/>
        <v>2</v>
      </c>
      <c r="AL220" s="35">
        <f t="shared" si="59"/>
        <v>2</v>
      </c>
      <c r="AM220" s="35">
        <f t="shared" si="59"/>
        <v>2</v>
      </c>
      <c r="AN220" s="35">
        <f t="shared" si="59"/>
        <v>2</v>
      </c>
      <c r="AO220" s="35">
        <f t="shared" si="59"/>
        <v>2</v>
      </c>
      <c r="AP220" s="35">
        <f t="shared" si="59"/>
        <v>2</v>
      </c>
      <c r="AQ220" s="35">
        <f t="shared" si="59"/>
        <v>2</v>
      </c>
      <c r="AR220" s="35">
        <f t="shared" si="59"/>
        <v>2</v>
      </c>
      <c r="AS220" s="35">
        <f t="shared" si="59"/>
        <v>2</v>
      </c>
      <c r="AT220" s="35">
        <f t="shared" si="59"/>
        <v>2</v>
      </c>
      <c r="AU220" s="35">
        <f t="shared" si="59"/>
        <v>2</v>
      </c>
      <c r="AV220" s="35">
        <f t="shared" si="59"/>
        <v>2</v>
      </c>
      <c r="AW220" s="35">
        <f t="shared" si="59"/>
        <v>2</v>
      </c>
      <c r="AX220" s="35">
        <f t="shared" si="59"/>
        <v>2</v>
      </c>
      <c r="AY220" s="35">
        <f t="shared" si="59"/>
        <v>2</v>
      </c>
    </row>
    <row r="221" spans="1:51">
      <c r="A221" s="36" t="s">
        <v>6</v>
      </c>
      <c r="B221" s="21">
        <f xml:space="preserve"> INT((B12-10)/2)</f>
        <v>3</v>
      </c>
      <c r="C221" s="21">
        <f xml:space="preserve"> INT((C12-10)/2)</f>
        <v>3</v>
      </c>
      <c r="D221" s="21">
        <f xml:space="preserve"> INT((D12-10)/2)</f>
        <v>3</v>
      </c>
      <c r="E221" s="21">
        <f xml:space="preserve"> INT((E12-10)/2)</f>
        <v>3</v>
      </c>
      <c r="F221" s="21">
        <f xml:space="preserve"> INT((F12-10)/2)</f>
        <v>3</v>
      </c>
      <c r="G221" s="21">
        <f xml:space="preserve"> INT((G12-10)/2)</f>
        <v>3</v>
      </c>
      <c r="H221" s="21">
        <f xml:space="preserve"> INT((H12-10)/2)</f>
        <v>3</v>
      </c>
      <c r="I221" s="21">
        <f xml:space="preserve"> INT((I12-10)/2)</f>
        <v>3</v>
      </c>
      <c r="J221" s="21">
        <f xml:space="preserve"> INT((J12-10)/2)</f>
        <v>3</v>
      </c>
      <c r="K221" s="21">
        <f xml:space="preserve"> INT((K12-10)/2)</f>
        <v>3</v>
      </c>
      <c r="L221" s="21">
        <f xml:space="preserve"> INT((L12-10)/2)</f>
        <v>3</v>
      </c>
      <c r="M221" s="21">
        <f xml:space="preserve"> INT((M12-10)/2)</f>
        <v>3</v>
      </c>
      <c r="N221" s="21">
        <f xml:space="preserve"> INT((N12-10)/2)</f>
        <v>3</v>
      </c>
      <c r="O221" s="21">
        <f xml:space="preserve"> INT((O12-10)/2)</f>
        <v>3</v>
      </c>
      <c r="P221" s="21">
        <f xml:space="preserve"> INT((P12-10)/2)</f>
        <v>3</v>
      </c>
      <c r="Q221" s="21">
        <f xml:space="preserve"> INT((Q12-10)/2)</f>
        <v>3</v>
      </c>
      <c r="R221" s="21">
        <f xml:space="preserve"> INT((R12-10)/2)</f>
        <v>3</v>
      </c>
      <c r="S221" s="21">
        <f xml:space="preserve"> INT((S12-10)/2)</f>
        <v>3</v>
      </c>
      <c r="T221" s="21">
        <f xml:space="preserve"> INT((T12-10)/2)</f>
        <v>3</v>
      </c>
      <c r="U221" s="35">
        <f xml:space="preserve"> INT((U12-10)/2)</f>
        <v>3</v>
      </c>
      <c r="V221" s="35">
        <f t="shared" si="59"/>
        <v>3</v>
      </c>
      <c r="W221" s="35">
        <f t="shared" si="59"/>
        <v>3</v>
      </c>
      <c r="X221" s="35">
        <f t="shared" si="59"/>
        <v>3</v>
      </c>
      <c r="Y221" s="35">
        <f t="shared" si="59"/>
        <v>3</v>
      </c>
      <c r="Z221" s="35">
        <f t="shared" si="59"/>
        <v>3</v>
      </c>
      <c r="AA221" s="35">
        <f t="shared" si="59"/>
        <v>3</v>
      </c>
      <c r="AB221" s="35">
        <f t="shared" si="59"/>
        <v>3</v>
      </c>
      <c r="AC221" s="35">
        <f t="shared" si="59"/>
        <v>3</v>
      </c>
      <c r="AD221" s="35">
        <f t="shared" si="59"/>
        <v>3</v>
      </c>
      <c r="AE221" s="35">
        <f t="shared" si="59"/>
        <v>3</v>
      </c>
      <c r="AF221" s="35">
        <f t="shared" si="59"/>
        <v>3</v>
      </c>
      <c r="AG221" s="35">
        <f t="shared" si="59"/>
        <v>3</v>
      </c>
      <c r="AH221" s="35">
        <f t="shared" si="59"/>
        <v>3</v>
      </c>
      <c r="AI221" s="35">
        <f t="shared" si="59"/>
        <v>3</v>
      </c>
      <c r="AJ221" s="35">
        <f t="shared" si="59"/>
        <v>3</v>
      </c>
      <c r="AK221" s="35">
        <f t="shared" si="59"/>
        <v>3</v>
      </c>
      <c r="AL221" s="35">
        <f t="shared" si="59"/>
        <v>3</v>
      </c>
      <c r="AM221" s="35">
        <f t="shared" si="59"/>
        <v>3</v>
      </c>
      <c r="AN221" s="35">
        <f t="shared" si="59"/>
        <v>3</v>
      </c>
      <c r="AO221" s="35">
        <f t="shared" si="59"/>
        <v>3</v>
      </c>
      <c r="AP221" s="35">
        <f t="shared" si="59"/>
        <v>3</v>
      </c>
      <c r="AQ221" s="35">
        <f t="shared" si="59"/>
        <v>3</v>
      </c>
      <c r="AR221" s="35">
        <f t="shared" si="59"/>
        <v>3</v>
      </c>
      <c r="AS221" s="35">
        <f t="shared" si="59"/>
        <v>3</v>
      </c>
      <c r="AT221" s="35">
        <f t="shared" si="59"/>
        <v>3</v>
      </c>
      <c r="AU221" s="35">
        <f t="shared" si="59"/>
        <v>3</v>
      </c>
      <c r="AV221" s="35">
        <f t="shared" si="59"/>
        <v>3</v>
      </c>
      <c r="AW221" s="35">
        <f t="shared" si="59"/>
        <v>3</v>
      </c>
      <c r="AX221" s="35">
        <f t="shared" si="59"/>
        <v>3</v>
      </c>
      <c r="AY221" s="35">
        <f t="shared" si="59"/>
        <v>3</v>
      </c>
    </row>
    <row r="222" spans="1:51">
      <c r="A222" s="36" t="s">
        <v>7</v>
      </c>
      <c r="B222" s="21">
        <f xml:space="preserve"> INT((B13-10)/2)</f>
        <v>0</v>
      </c>
      <c r="C222" s="21">
        <f xml:space="preserve"> INT((C13-10)/2)</f>
        <v>0</v>
      </c>
      <c r="D222" s="21">
        <f xml:space="preserve"> INT((D13-10)/2)</f>
        <v>0</v>
      </c>
      <c r="E222" s="21">
        <f xml:space="preserve"> INT((E13-10)/2)</f>
        <v>0</v>
      </c>
      <c r="F222" s="21">
        <f xml:space="preserve"> INT((F13-10)/2)</f>
        <v>0</v>
      </c>
      <c r="G222" s="21">
        <f xml:space="preserve"> INT((G13-10)/2)</f>
        <v>0</v>
      </c>
      <c r="H222" s="21">
        <f xml:space="preserve"> INT((H13-10)/2)</f>
        <v>0</v>
      </c>
      <c r="I222" s="21">
        <f xml:space="preserve"> INT((I13-10)/2)</f>
        <v>0</v>
      </c>
      <c r="J222" s="21">
        <f xml:space="preserve"> INT((J13-10)/2)</f>
        <v>0</v>
      </c>
      <c r="K222" s="21">
        <f xml:space="preserve"> INT((K13-10)/2)</f>
        <v>0</v>
      </c>
      <c r="L222" s="21">
        <f xml:space="preserve"> INT((L13-10)/2)</f>
        <v>0</v>
      </c>
      <c r="M222" s="21">
        <f xml:space="preserve"> INT((M13-10)/2)</f>
        <v>0</v>
      </c>
      <c r="N222" s="21">
        <f xml:space="preserve"> INT((N13-10)/2)</f>
        <v>0</v>
      </c>
      <c r="O222" s="21">
        <f xml:space="preserve"> INT((O13-10)/2)</f>
        <v>0</v>
      </c>
      <c r="P222" s="21">
        <f xml:space="preserve"> INT((P13-10)/2)</f>
        <v>0</v>
      </c>
      <c r="Q222" s="21">
        <f xml:space="preserve"> INT((Q13-10)/2)</f>
        <v>0</v>
      </c>
      <c r="R222" s="21">
        <f xml:space="preserve"> INT((R13-10)/2)</f>
        <v>0</v>
      </c>
      <c r="S222" s="21">
        <f xml:space="preserve"> INT((S13-10)/2)</f>
        <v>0</v>
      </c>
      <c r="T222" s="21">
        <f xml:space="preserve"> INT((T13-10)/2)</f>
        <v>0</v>
      </c>
      <c r="U222" s="35">
        <f xml:space="preserve"> INT((U13-10)/2)</f>
        <v>0</v>
      </c>
      <c r="V222" s="35">
        <f t="shared" si="59"/>
        <v>0</v>
      </c>
      <c r="W222" s="35">
        <f t="shared" si="59"/>
        <v>0</v>
      </c>
      <c r="X222" s="35">
        <f t="shared" si="59"/>
        <v>0</v>
      </c>
      <c r="Y222" s="35">
        <f t="shared" si="59"/>
        <v>0</v>
      </c>
      <c r="Z222" s="35">
        <f t="shared" si="59"/>
        <v>0</v>
      </c>
      <c r="AA222" s="35">
        <f t="shared" si="59"/>
        <v>0</v>
      </c>
      <c r="AB222" s="35">
        <f t="shared" si="59"/>
        <v>0</v>
      </c>
      <c r="AC222" s="35">
        <f t="shared" si="59"/>
        <v>0</v>
      </c>
      <c r="AD222" s="35">
        <f t="shared" si="59"/>
        <v>0</v>
      </c>
      <c r="AE222" s="35">
        <f t="shared" si="59"/>
        <v>0</v>
      </c>
      <c r="AF222" s="35">
        <f t="shared" si="59"/>
        <v>0</v>
      </c>
      <c r="AG222" s="35">
        <f t="shared" si="59"/>
        <v>0</v>
      </c>
      <c r="AH222" s="35">
        <f t="shared" si="59"/>
        <v>0</v>
      </c>
      <c r="AI222" s="35">
        <f t="shared" si="59"/>
        <v>0</v>
      </c>
      <c r="AJ222" s="35">
        <f t="shared" si="59"/>
        <v>0</v>
      </c>
      <c r="AK222" s="35">
        <f t="shared" si="59"/>
        <v>0</v>
      </c>
      <c r="AL222" s="35">
        <f t="shared" si="59"/>
        <v>0</v>
      </c>
      <c r="AM222" s="35">
        <f t="shared" si="59"/>
        <v>0</v>
      </c>
      <c r="AN222" s="35">
        <f t="shared" si="59"/>
        <v>0</v>
      </c>
      <c r="AO222" s="35">
        <f t="shared" si="59"/>
        <v>0</v>
      </c>
      <c r="AP222" s="35">
        <f t="shared" si="59"/>
        <v>0</v>
      </c>
      <c r="AQ222" s="35">
        <f t="shared" si="59"/>
        <v>0</v>
      </c>
      <c r="AR222" s="35">
        <f t="shared" si="59"/>
        <v>0</v>
      </c>
      <c r="AS222" s="35">
        <f t="shared" si="59"/>
        <v>0</v>
      </c>
      <c r="AT222" s="35">
        <f t="shared" si="59"/>
        <v>0</v>
      </c>
      <c r="AU222" s="35">
        <f t="shared" si="59"/>
        <v>0</v>
      </c>
      <c r="AV222" s="35">
        <f t="shared" si="59"/>
        <v>0</v>
      </c>
      <c r="AW222" s="35">
        <f t="shared" si="59"/>
        <v>0</v>
      </c>
      <c r="AX222" s="35">
        <f t="shared" si="59"/>
        <v>0</v>
      </c>
      <c r="AY222" s="35">
        <f t="shared" si="59"/>
        <v>0</v>
      </c>
    </row>
    <row r="223" spans="1:51">
      <c r="A223" s="36" t="s">
        <v>8</v>
      </c>
      <c r="B223" s="21">
        <f xml:space="preserve"> INT((B14-10)/2)</f>
        <v>0</v>
      </c>
      <c r="C223" s="21">
        <f xml:space="preserve"> INT((C14-10)/2)</f>
        <v>0</v>
      </c>
      <c r="D223" s="21">
        <f xml:space="preserve"> INT((D14-10)/2)</f>
        <v>0</v>
      </c>
      <c r="E223" s="21">
        <f xml:space="preserve"> INT((E14-10)/2)</f>
        <v>0</v>
      </c>
      <c r="F223" s="21">
        <f xml:space="preserve"> INT((F14-10)/2)</f>
        <v>0</v>
      </c>
      <c r="G223" s="21">
        <f xml:space="preserve"> INT((G14-10)/2)</f>
        <v>0</v>
      </c>
      <c r="H223" s="21">
        <f xml:space="preserve"> INT((H14-10)/2)</f>
        <v>0</v>
      </c>
      <c r="I223" s="21">
        <f xml:space="preserve"> INT((I14-10)/2)</f>
        <v>0</v>
      </c>
      <c r="J223" s="21">
        <f xml:space="preserve"> INT((J14-10)/2)</f>
        <v>0</v>
      </c>
      <c r="K223" s="21">
        <f xml:space="preserve"> INT((K14-10)/2)</f>
        <v>0</v>
      </c>
      <c r="L223" s="21">
        <f xml:space="preserve"> INT((L14-10)/2)</f>
        <v>0</v>
      </c>
      <c r="M223" s="21">
        <f xml:space="preserve"> INT((M14-10)/2)</f>
        <v>0</v>
      </c>
      <c r="N223" s="21">
        <f xml:space="preserve"> INT((N14-10)/2)</f>
        <v>0</v>
      </c>
      <c r="O223" s="21">
        <f xml:space="preserve"> INT((O14-10)/2)</f>
        <v>0</v>
      </c>
      <c r="P223" s="21">
        <f xml:space="preserve"> INT((P14-10)/2)</f>
        <v>0</v>
      </c>
      <c r="Q223" s="21">
        <f xml:space="preserve"> INT((Q14-10)/2)</f>
        <v>0</v>
      </c>
      <c r="R223" s="21">
        <f xml:space="preserve"> INT((R14-10)/2)</f>
        <v>0</v>
      </c>
      <c r="S223" s="21">
        <f xml:space="preserve"> INT((S14-10)/2)</f>
        <v>0</v>
      </c>
      <c r="T223" s="21">
        <f xml:space="preserve"> INT((T14-10)/2)</f>
        <v>0</v>
      </c>
      <c r="U223" s="35">
        <f xml:space="preserve"> INT((U14-10)/2)</f>
        <v>0</v>
      </c>
      <c r="V223" s="35">
        <f t="shared" si="59"/>
        <v>0</v>
      </c>
      <c r="W223" s="35">
        <f t="shared" si="59"/>
        <v>0</v>
      </c>
      <c r="X223" s="35">
        <f t="shared" si="59"/>
        <v>0</v>
      </c>
      <c r="Y223" s="35">
        <f t="shared" si="59"/>
        <v>0</v>
      </c>
      <c r="Z223" s="35">
        <f t="shared" si="59"/>
        <v>0</v>
      </c>
      <c r="AA223" s="35">
        <f t="shared" si="59"/>
        <v>0</v>
      </c>
      <c r="AB223" s="35">
        <f t="shared" si="59"/>
        <v>0</v>
      </c>
      <c r="AC223" s="35">
        <f t="shared" si="59"/>
        <v>0</v>
      </c>
      <c r="AD223" s="35">
        <f t="shared" si="59"/>
        <v>0</v>
      </c>
      <c r="AE223" s="35">
        <f t="shared" si="59"/>
        <v>0</v>
      </c>
      <c r="AF223" s="35">
        <f t="shared" si="59"/>
        <v>0</v>
      </c>
      <c r="AG223" s="35">
        <f t="shared" si="59"/>
        <v>0</v>
      </c>
      <c r="AH223" s="35">
        <f t="shared" si="59"/>
        <v>0</v>
      </c>
      <c r="AI223" s="35">
        <f t="shared" si="59"/>
        <v>0</v>
      </c>
      <c r="AJ223" s="35">
        <f t="shared" si="59"/>
        <v>0</v>
      </c>
      <c r="AK223" s="35">
        <f t="shared" si="59"/>
        <v>0</v>
      </c>
      <c r="AL223" s="35">
        <f t="shared" si="59"/>
        <v>0</v>
      </c>
      <c r="AM223" s="35">
        <f t="shared" si="59"/>
        <v>0</v>
      </c>
      <c r="AN223" s="35">
        <f t="shared" si="59"/>
        <v>0</v>
      </c>
      <c r="AO223" s="35">
        <f t="shared" si="59"/>
        <v>0</v>
      </c>
      <c r="AP223" s="35">
        <f t="shared" si="59"/>
        <v>0</v>
      </c>
      <c r="AQ223" s="35">
        <f t="shared" si="59"/>
        <v>0</v>
      </c>
      <c r="AR223" s="35">
        <f t="shared" si="59"/>
        <v>0</v>
      </c>
      <c r="AS223" s="35">
        <f t="shared" si="59"/>
        <v>0</v>
      </c>
      <c r="AT223" s="35">
        <f t="shared" si="59"/>
        <v>0</v>
      </c>
      <c r="AU223" s="35">
        <f t="shared" si="59"/>
        <v>0</v>
      </c>
      <c r="AV223" s="35">
        <f t="shared" si="59"/>
        <v>0</v>
      </c>
      <c r="AW223" s="35">
        <f t="shared" si="59"/>
        <v>0</v>
      </c>
      <c r="AX223" s="35">
        <f t="shared" si="59"/>
        <v>0</v>
      </c>
      <c r="AY223" s="35">
        <f t="shared" si="59"/>
        <v>0</v>
      </c>
    </row>
    <row r="224" spans="1:51" ht="17.649999999999999">
      <c r="A224" s="37" t="s">
        <v>23</v>
      </c>
      <c r="B224" s="38">
        <f xml:space="preserve">  (B216 + B221)*4</f>
        <v>20</v>
      </c>
      <c r="C224" s="38">
        <f xml:space="preserve"> C216 + C221</f>
        <v>5</v>
      </c>
      <c r="D224" s="38">
        <f t="shared" ref="D224:AY224" si="60" xml:space="preserve"> D216 + D221</f>
        <v>5</v>
      </c>
      <c r="E224" s="38">
        <f t="shared" si="60"/>
        <v>5</v>
      </c>
      <c r="F224" s="38">
        <f t="shared" si="60"/>
        <v>5</v>
      </c>
      <c r="G224" s="38">
        <f t="shared" si="60"/>
        <v>5</v>
      </c>
      <c r="H224" s="38">
        <f t="shared" si="60"/>
        <v>5</v>
      </c>
      <c r="I224" s="38">
        <f t="shared" si="60"/>
        <v>5</v>
      </c>
      <c r="J224" s="38">
        <f t="shared" si="60"/>
        <v>5</v>
      </c>
      <c r="K224" s="38">
        <f t="shared" si="60"/>
        <v>5</v>
      </c>
      <c r="L224" s="38">
        <f t="shared" si="60"/>
        <v>5</v>
      </c>
      <c r="M224" s="38">
        <f t="shared" si="60"/>
        <v>5</v>
      </c>
      <c r="N224" s="38">
        <f t="shared" si="60"/>
        <v>5</v>
      </c>
      <c r="O224" s="38">
        <f t="shared" si="60"/>
        <v>5</v>
      </c>
      <c r="P224" s="38">
        <f t="shared" si="60"/>
        <v>5</v>
      </c>
      <c r="Q224" s="38">
        <f t="shared" si="60"/>
        <v>5</v>
      </c>
      <c r="R224" s="38">
        <f t="shared" si="60"/>
        <v>5</v>
      </c>
      <c r="S224" s="38">
        <f t="shared" si="60"/>
        <v>5</v>
      </c>
      <c r="T224" s="38">
        <f t="shared" si="60"/>
        <v>5</v>
      </c>
      <c r="U224" s="38">
        <f t="shared" si="60"/>
        <v>5</v>
      </c>
      <c r="V224" s="38">
        <f t="shared" si="60"/>
        <v>5</v>
      </c>
      <c r="W224" s="38">
        <f t="shared" si="60"/>
        <v>5</v>
      </c>
      <c r="X224" s="38">
        <f t="shared" si="60"/>
        <v>5</v>
      </c>
      <c r="Y224" s="38">
        <f t="shared" si="60"/>
        <v>5</v>
      </c>
      <c r="Z224" s="38">
        <f t="shared" si="60"/>
        <v>5</v>
      </c>
      <c r="AA224" s="38">
        <f t="shared" si="60"/>
        <v>5</v>
      </c>
      <c r="AB224" s="38">
        <f t="shared" si="60"/>
        <v>5</v>
      </c>
      <c r="AC224" s="38">
        <f t="shared" si="60"/>
        <v>5</v>
      </c>
      <c r="AD224" s="38">
        <f t="shared" si="60"/>
        <v>5</v>
      </c>
      <c r="AE224" s="38">
        <f t="shared" si="60"/>
        <v>5</v>
      </c>
      <c r="AF224" s="38">
        <f t="shared" si="60"/>
        <v>5</v>
      </c>
      <c r="AG224" s="38">
        <f t="shared" si="60"/>
        <v>5</v>
      </c>
      <c r="AH224" s="38">
        <f t="shared" si="60"/>
        <v>5</v>
      </c>
      <c r="AI224" s="38">
        <f t="shared" si="60"/>
        <v>5</v>
      </c>
      <c r="AJ224" s="38">
        <f t="shared" si="60"/>
        <v>5</v>
      </c>
      <c r="AK224" s="38">
        <f t="shared" si="60"/>
        <v>5</v>
      </c>
      <c r="AL224" s="38">
        <f t="shared" si="60"/>
        <v>5</v>
      </c>
      <c r="AM224" s="38">
        <f t="shared" si="60"/>
        <v>5</v>
      </c>
      <c r="AN224" s="38">
        <f t="shared" si="60"/>
        <v>5</v>
      </c>
      <c r="AO224" s="38">
        <f t="shared" si="60"/>
        <v>5</v>
      </c>
      <c r="AP224" s="38">
        <f t="shared" si="60"/>
        <v>5</v>
      </c>
      <c r="AQ224" s="38">
        <f t="shared" si="60"/>
        <v>5</v>
      </c>
      <c r="AR224" s="38">
        <f t="shared" si="60"/>
        <v>5</v>
      </c>
      <c r="AS224" s="38">
        <f t="shared" si="60"/>
        <v>5</v>
      </c>
      <c r="AT224" s="38">
        <f t="shared" si="60"/>
        <v>5</v>
      </c>
      <c r="AU224" s="38">
        <f t="shared" si="60"/>
        <v>5</v>
      </c>
      <c r="AV224" s="38">
        <f t="shared" si="60"/>
        <v>5</v>
      </c>
      <c r="AW224" s="38">
        <f t="shared" si="60"/>
        <v>5</v>
      </c>
      <c r="AX224" s="38">
        <f t="shared" si="60"/>
        <v>5</v>
      </c>
      <c r="AY224" s="38">
        <f t="shared" si="60"/>
        <v>5</v>
      </c>
    </row>
    <row r="226" spans="1:51" ht="18">
      <c r="A226" s="100" t="s">
        <v>108</v>
      </c>
      <c r="B226" s="101"/>
      <c r="C226" s="101"/>
      <c r="D226" s="101"/>
      <c r="E226" s="101"/>
      <c r="F226" s="101"/>
      <c r="G226" s="101"/>
      <c r="H226" s="101"/>
      <c r="I226" s="101"/>
      <c r="J226" s="101"/>
      <c r="K226" s="140"/>
      <c r="L226" s="101"/>
      <c r="M226" s="101"/>
      <c r="N226" s="101"/>
      <c r="O226" s="101"/>
      <c r="P226" s="101"/>
      <c r="Q226" s="101"/>
      <c r="R226" s="101"/>
      <c r="S226" s="101"/>
      <c r="T226" s="101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</row>
    <row r="227" spans="1:51">
      <c r="A227" s="62" t="s">
        <v>10</v>
      </c>
      <c r="B227" s="150">
        <f xml:space="preserve"> B42/(B$7+3)</f>
        <v>2.25</v>
      </c>
      <c r="C227" s="150">
        <f xml:space="preserve"> C42/(C$7+3)</f>
        <v>1.8</v>
      </c>
      <c r="D227" s="150">
        <f xml:space="preserve"> D42/(D$7+3)</f>
        <v>1.5</v>
      </c>
      <c r="E227" s="150">
        <f xml:space="preserve"> E42/(E$7+3)</f>
        <v>1</v>
      </c>
      <c r="F227" s="150">
        <f xml:space="preserve"> F42/(F$7+3)</f>
        <v>1</v>
      </c>
      <c r="G227" s="150">
        <f xml:space="preserve"> G42/(G$7+3)</f>
        <v>1.2222222222222223</v>
      </c>
      <c r="H227" s="150">
        <f xml:space="preserve"> H42/(H$7+3)</f>
        <v>1.3</v>
      </c>
      <c r="I227" s="150">
        <f xml:space="preserve"> I42/(I$7+3)</f>
        <v>1.2727272727272727</v>
      </c>
      <c r="J227" s="150">
        <f xml:space="preserve"> J42/(J$7+3)</f>
        <v>1.25</v>
      </c>
      <c r="K227" s="150">
        <f xml:space="preserve"> K42/(K$7+3)</f>
        <v>1.1538461538461537</v>
      </c>
      <c r="L227" s="150">
        <f xml:space="preserve"> L42/(L$7+3)</f>
        <v>1.0714285714285714</v>
      </c>
      <c r="M227" s="150">
        <f xml:space="preserve"> M42/(M$7+3)</f>
        <v>1.2</v>
      </c>
      <c r="N227" s="150">
        <f xml:space="preserve"> N42/(N$7+3)</f>
        <v>1.1875</v>
      </c>
      <c r="O227" s="150">
        <f xml:space="preserve"> O42/(O$7+3)</f>
        <v>1.1176470588235294</v>
      </c>
      <c r="P227" s="150">
        <f xml:space="preserve"> P42/(P$7+3)</f>
        <v>1.0555555555555556</v>
      </c>
      <c r="Q227" s="150">
        <f xml:space="preserve"> Q42/(Q$7+3)</f>
        <v>1</v>
      </c>
      <c r="R227" s="150">
        <f xml:space="preserve"> R42/(R$7+3)</f>
        <v>0.95</v>
      </c>
      <c r="S227" s="150">
        <f xml:space="preserve"> S42/(S$7+3)</f>
        <v>0.90476190476190477</v>
      </c>
      <c r="T227" s="150">
        <f xml:space="preserve"> T42/(T$7+3)</f>
        <v>0.86363636363636365</v>
      </c>
      <c r="U227" s="150">
        <f xml:space="preserve"> U42/(U$7+3)</f>
        <v>0.82608695652173914</v>
      </c>
      <c r="V227" s="150">
        <f t="shared" ref="V227:AY234" si="61" xml:space="preserve"> V42/(V$7+3)</f>
        <v>0.79166666666666663</v>
      </c>
      <c r="W227" s="150">
        <f t="shared" si="61"/>
        <v>0.76</v>
      </c>
      <c r="X227" s="150">
        <f t="shared" si="61"/>
        <v>0.73076923076923073</v>
      </c>
      <c r="Y227" s="150">
        <f t="shared" si="61"/>
        <v>0.70370370370370372</v>
      </c>
      <c r="Z227" s="150">
        <f t="shared" si="61"/>
        <v>0.6785714285714286</v>
      </c>
      <c r="AA227" s="150">
        <f t="shared" si="61"/>
        <v>0.65517241379310343</v>
      </c>
      <c r="AB227" s="150">
        <f t="shared" si="61"/>
        <v>0.6333333333333333</v>
      </c>
      <c r="AC227" s="150">
        <f t="shared" si="61"/>
        <v>0.61290322580645162</v>
      </c>
      <c r="AD227" s="150">
        <f t="shared" si="61"/>
        <v>0.59375</v>
      </c>
      <c r="AE227" s="150">
        <f t="shared" si="61"/>
        <v>0.5757575757575758</v>
      </c>
      <c r="AF227" s="150">
        <f t="shared" si="61"/>
        <v>0.55882352941176472</v>
      </c>
      <c r="AG227" s="150">
        <f t="shared" si="61"/>
        <v>0.54285714285714282</v>
      </c>
      <c r="AH227" s="150">
        <f t="shared" si="61"/>
        <v>0.52777777777777779</v>
      </c>
      <c r="AI227" s="150">
        <f t="shared" si="61"/>
        <v>0.51351351351351349</v>
      </c>
      <c r="AJ227" s="150">
        <f t="shared" si="61"/>
        <v>0.5</v>
      </c>
      <c r="AK227" s="150">
        <f t="shared" si="61"/>
        <v>0.48717948717948717</v>
      </c>
      <c r="AL227" s="150">
        <f t="shared" si="61"/>
        <v>0.47499999999999998</v>
      </c>
      <c r="AM227" s="150">
        <f t="shared" si="61"/>
        <v>0.46341463414634149</v>
      </c>
      <c r="AN227" s="150">
        <f t="shared" si="61"/>
        <v>0.45238095238095238</v>
      </c>
      <c r="AO227" s="150">
        <f t="shared" si="61"/>
        <v>0.44186046511627908</v>
      </c>
      <c r="AP227" s="150">
        <f t="shared" si="61"/>
        <v>0.43181818181818182</v>
      </c>
      <c r="AQ227" s="150">
        <f t="shared" si="61"/>
        <v>0.42222222222222222</v>
      </c>
      <c r="AR227" s="150">
        <f t="shared" si="61"/>
        <v>0.41304347826086957</v>
      </c>
      <c r="AS227" s="150">
        <f t="shared" si="61"/>
        <v>0.40425531914893614</v>
      </c>
      <c r="AT227" s="150">
        <f t="shared" si="61"/>
        <v>0.39583333333333331</v>
      </c>
      <c r="AU227" s="150">
        <f t="shared" si="61"/>
        <v>0.38775510204081631</v>
      </c>
      <c r="AV227" s="150">
        <f t="shared" si="61"/>
        <v>0.38</v>
      </c>
      <c r="AW227" s="150">
        <f t="shared" si="61"/>
        <v>0.37254901960784315</v>
      </c>
      <c r="AX227" s="150">
        <f t="shared" si="61"/>
        <v>0.36538461538461536</v>
      </c>
      <c r="AY227" s="150">
        <f t="shared" si="61"/>
        <v>0.35849056603773582</v>
      </c>
    </row>
    <row r="228" spans="1:51">
      <c r="A228" s="63" t="s">
        <v>11</v>
      </c>
      <c r="B228" s="150">
        <f xml:space="preserve"> B43/(B$7+3)</f>
        <v>1.25</v>
      </c>
      <c r="C228" s="150">
        <f xml:space="preserve"> C43/(C$7+3)</f>
        <v>1</v>
      </c>
      <c r="D228" s="150">
        <f xml:space="preserve"> D43/(D$7+3)</f>
        <v>0.83333333333333337</v>
      </c>
      <c r="E228" s="150">
        <f xml:space="preserve"> E43/(E$7+3)</f>
        <v>1.1428571428571428</v>
      </c>
      <c r="F228" s="150">
        <f xml:space="preserve"> F43/(F$7+3)</f>
        <v>1.125</v>
      </c>
      <c r="G228" s="150">
        <f xml:space="preserve"> G43/(G$7+3)</f>
        <v>1.2222222222222223</v>
      </c>
      <c r="H228" s="150">
        <f xml:space="preserve"> H43/(H$7+3)</f>
        <v>1.1000000000000001</v>
      </c>
      <c r="I228" s="150">
        <f xml:space="preserve"> I43/(I$7+3)</f>
        <v>1.2727272727272727</v>
      </c>
      <c r="J228" s="150">
        <f xml:space="preserve"> J43/(J$7+3)</f>
        <v>1.25</v>
      </c>
      <c r="K228" s="150">
        <f xml:space="preserve"> K43/(K$7+3)</f>
        <v>1.1538461538461537</v>
      </c>
      <c r="L228" s="150">
        <f xml:space="preserve"> L43/(L$7+3)</f>
        <v>1.0714285714285714</v>
      </c>
      <c r="M228" s="150">
        <f xml:space="preserve"> M43/(M$7+3)</f>
        <v>1</v>
      </c>
      <c r="N228" s="150">
        <f xml:space="preserve"> N43/(N$7+3)</f>
        <v>1.1875</v>
      </c>
      <c r="O228" s="150">
        <f xml:space="preserve"> O43/(O$7+3)</f>
        <v>1.1176470588235294</v>
      </c>
      <c r="P228" s="150">
        <f xml:space="preserve"> P43/(P$7+3)</f>
        <v>1.0555555555555556</v>
      </c>
      <c r="Q228" s="150">
        <f xml:space="preserve"> Q43/(Q$7+3)</f>
        <v>1</v>
      </c>
      <c r="R228" s="150">
        <f xml:space="preserve"> R43/(R$7+3)</f>
        <v>0.95</v>
      </c>
      <c r="S228" s="150">
        <f xml:space="preserve"> S43/(S$7+3)</f>
        <v>0.90476190476190477</v>
      </c>
      <c r="T228" s="150">
        <f xml:space="preserve"> T43/(T$7+3)</f>
        <v>0.86363636363636365</v>
      </c>
      <c r="U228" s="150">
        <f xml:space="preserve"> U43/(U$7+3)</f>
        <v>0.82608695652173914</v>
      </c>
      <c r="V228" s="150">
        <f t="shared" si="61"/>
        <v>0.79166666666666663</v>
      </c>
      <c r="W228" s="150">
        <f t="shared" si="61"/>
        <v>0.76</v>
      </c>
      <c r="X228" s="150">
        <f t="shared" si="61"/>
        <v>0.73076923076923073</v>
      </c>
      <c r="Y228" s="150">
        <f t="shared" si="61"/>
        <v>0.70370370370370372</v>
      </c>
      <c r="Z228" s="150">
        <f t="shared" si="61"/>
        <v>0.6785714285714286</v>
      </c>
      <c r="AA228" s="150">
        <f t="shared" si="61"/>
        <v>0.65517241379310343</v>
      </c>
      <c r="AB228" s="150">
        <f t="shared" si="61"/>
        <v>0.6333333333333333</v>
      </c>
      <c r="AC228" s="150">
        <f t="shared" si="61"/>
        <v>0.61290322580645162</v>
      </c>
      <c r="AD228" s="150">
        <f t="shared" si="61"/>
        <v>0.59375</v>
      </c>
      <c r="AE228" s="150">
        <f t="shared" si="61"/>
        <v>0.5757575757575758</v>
      </c>
      <c r="AF228" s="150">
        <f t="shared" si="61"/>
        <v>0.55882352941176472</v>
      </c>
      <c r="AG228" s="150">
        <f t="shared" si="61"/>
        <v>0.54285714285714282</v>
      </c>
      <c r="AH228" s="150">
        <f t="shared" si="61"/>
        <v>0.52777777777777779</v>
      </c>
      <c r="AI228" s="150">
        <f t="shared" si="61"/>
        <v>0.51351351351351349</v>
      </c>
      <c r="AJ228" s="150">
        <f t="shared" si="61"/>
        <v>0.5</v>
      </c>
      <c r="AK228" s="150">
        <f t="shared" si="61"/>
        <v>0.48717948717948717</v>
      </c>
      <c r="AL228" s="150">
        <f t="shared" si="61"/>
        <v>0.47499999999999998</v>
      </c>
      <c r="AM228" s="150">
        <f t="shared" si="61"/>
        <v>0.46341463414634149</v>
      </c>
      <c r="AN228" s="150">
        <f t="shared" si="61"/>
        <v>0.45238095238095238</v>
      </c>
      <c r="AO228" s="150">
        <f t="shared" si="61"/>
        <v>0.44186046511627908</v>
      </c>
      <c r="AP228" s="150">
        <f t="shared" si="61"/>
        <v>0.43181818181818182</v>
      </c>
      <c r="AQ228" s="150">
        <f t="shared" si="61"/>
        <v>0.42222222222222222</v>
      </c>
      <c r="AR228" s="150">
        <f t="shared" si="61"/>
        <v>0.41304347826086957</v>
      </c>
      <c r="AS228" s="150">
        <f t="shared" si="61"/>
        <v>0.40425531914893614</v>
      </c>
      <c r="AT228" s="150">
        <f t="shared" si="61"/>
        <v>0.39583333333333331</v>
      </c>
      <c r="AU228" s="150">
        <f t="shared" si="61"/>
        <v>0.38775510204081631</v>
      </c>
      <c r="AV228" s="150">
        <f t="shared" si="61"/>
        <v>0.38</v>
      </c>
      <c r="AW228" s="150">
        <f t="shared" si="61"/>
        <v>0.37254901960784315</v>
      </c>
      <c r="AX228" s="150">
        <f t="shared" si="61"/>
        <v>0.36538461538461536</v>
      </c>
      <c r="AY228" s="150">
        <f t="shared" si="61"/>
        <v>0.35849056603773582</v>
      </c>
    </row>
    <row r="229" spans="1:51">
      <c r="A229" s="63" t="s">
        <v>12</v>
      </c>
      <c r="B229" s="150">
        <f xml:space="preserve"> B44/(B$7+3)</f>
        <v>0.5</v>
      </c>
      <c r="C229" s="150">
        <f xml:space="preserve"> C44/(C$7+3)</f>
        <v>0.4</v>
      </c>
      <c r="D229" s="150">
        <f xml:space="preserve"> D44/(D$7+3)</f>
        <v>0.33333333333333331</v>
      </c>
      <c r="E229" s="150">
        <f xml:space="preserve"> E44/(E$7+3)</f>
        <v>0.8571428571428571</v>
      </c>
      <c r="F229" s="150">
        <f xml:space="preserve"> F44/(F$7+3)</f>
        <v>0.75</v>
      </c>
      <c r="G229" s="150">
        <f xml:space="preserve"> G44/(G$7+3)</f>
        <v>0.66666666666666663</v>
      </c>
      <c r="H229" s="150">
        <f xml:space="preserve"> H44/(H$7+3)</f>
        <v>0.6</v>
      </c>
      <c r="I229" s="150">
        <f xml:space="preserve"> I44/(I$7+3)</f>
        <v>0.54545454545454541</v>
      </c>
      <c r="J229" s="150">
        <f xml:space="preserve"> J44/(J$7+3)</f>
        <v>0.5</v>
      </c>
      <c r="K229" s="150">
        <f xml:space="preserve"> K44/(K$7+3)</f>
        <v>0.46153846153846156</v>
      </c>
      <c r="L229" s="150">
        <f xml:space="preserve"> L44/(L$7+3)</f>
        <v>0.42857142857142855</v>
      </c>
      <c r="M229" s="150">
        <f xml:space="preserve"> M44/(M$7+3)</f>
        <v>0.4</v>
      </c>
      <c r="N229" s="150">
        <f xml:space="preserve"> N44/(N$7+3)</f>
        <v>0.375</v>
      </c>
      <c r="O229" s="150">
        <f xml:space="preserve"> O44/(O$7+3)</f>
        <v>0.35294117647058826</v>
      </c>
      <c r="P229" s="150">
        <f xml:space="preserve"> P44/(P$7+3)</f>
        <v>0.33333333333333331</v>
      </c>
      <c r="Q229" s="150">
        <f xml:space="preserve"> Q44/(Q$7+3)</f>
        <v>0.31578947368421051</v>
      </c>
      <c r="R229" s="150">
        <f xml:space="preserve"> R44/(R$7+3)</f>
        <v>0.3</v>
      </c>
      <c r="S229" s="150">
        <f xml:space="preserve"> S44/(S$7+3)</f>
        <v>0.2857142857142857</v>
      </c>
      <c r="T229" s="150">
        <f xml:space="preserve"> T44/(T$7+3)</f>
        <v>0.27272727272727271</v>
      </c>
      <c r="U229" s="150">
        <f xml:space="preserve"> U44/(U$7+3)</f>
        <v>0.2608695652173913</v>
      </c>
      <c r="V229" s="150">
        <f t="shared" si="61"/>
        <v>0.25</v>
      </c>
      <c r="W229" s="150">
        <f t="shared" si="61"/>
        <v>0.24</v>
      </c>
      <c r="X229" s="150">
        <f t="shared" si="61"/>
        <v>0.23076923076923078</v>
      </c>
      <c r="Y229" s="150">
        <f t="shared" si="61"/>
        <v>0.22222222222222221</v>
      </c>
      <c r="Z229" s="150">
        <f t="shared" si="61"/>
        <v>0.21428571428571427</v>
      </c>
      <c r="AA229" s="150">
        <f t="shared" si="61"/>
        <v>0.20689655172413793</v>
      </c>
      <c r="AB229" s="150">
        <f t="shared" si="61"/>
        <v>0.2</v>
      </c>
      <c r="AC229" s="150">
        <f t="shared" si="61"/>
        <v>0.19354838709677419</v>
      </c>
      <c r="AD229" s="150">
        <f t="shared" si="61"/>
        <v>0.1875</v>
      </c>
      <c r="AE229" s="150">
        <f t="shared" si="61"/>
        <v>0.18181818181818182</v>
      </c>
      <c r="AF229" s="150">
        <f t="shared" si="61"/>
        <v>0.17647058823529413</v>
      </c>
      <c r="AG229" s="150">
        <f t="shared" si="61"/>
        <v>0.17142857142857143</v>
      </c>
      <c r="AH229" s="150">
        <f t="shared" si="61"/>
        <v>0.16666666666666666</v>
      </c>
      <c r="AI229" s="150">
        <f t="shared" si="61"/>
        <v>0.16216216216216217</v>
      </c>
      <c r="AJ229" s="150">
        <f t="shared" si="61"/>
        <v>0.15789473684210525</v>
      </c>
      <c r="AK229" s="150">
        <f t="shared" si="61"/>
        <v>0.15384615384615385</v>
      </c>
      <c r="AL229" s="150">
        <f t="shared" si="61"/>
        <v>0.15</v>
      </c>
      <c r="AM229" s="150">
        <f t="shared" si="61"/>
        <v>0.14634146341463414</v>
      </c>
      <c r="AN229" s="150">
        <f t="shared" si="61"/>
        <v>0.14285714285714285</v>
      </c>
      <c r="AO229" s="150">
        <f t="shared" si="61"/>
        <v>0.13953488372093023</v>
      </c>
      <c r="AP229" s="150">
        <f t="shared" si="61"/>
        <v>0.13636363636363635</v>
      </c>
      <c r="AQ229" s="150">
        <f t="shared" si="61"/>
        <v>0.13333333333333333</v>
      </c>
      <c r="AR229" s="150">
        <f t="shared" si="61"/>
        <v>0.13043478260869565</v>
      </c>
      <c r="AS229" s="150">
        <f t="shared" si="61"/>
        <v>0.1276595744680851</v>
      </c>
      <c r="AT229" s="150">
        <f t="shared" si="61"/>
        <v>0.125</v>
      </c>
      <c r="AU229" s="150">
        <f t="shared" si="61"/>
        <v>0.12244897959183673</v>
      </c>
      <c r="AV229" s="150">
        <f t="shared" si="61"/>
        <v>0.12</v>
      </c>
      <c r="AW229" s="150">
        <f t="shared" si="61"/>
        <v>0.11764705882352941</v>
      </c>
      <c r="AX229" s="150">
        <f t="shared" si="61"/>
        <v>0.11538461538461539</v>
      </c>
      <c r="AY229" s="150">
        <f t="shared" si="61"/>
        <v>0.11320754716981132</v>
      </c>
    </row>
    <row r="230" spans="1:51">
      <c r="A230" s="63" t="s">
        <v>13</v>
      </c>
      <c r="B230" s="150">
        <f xml:space="preserve"> B45/(B$7+3)</f>
        <v>0.5</v>
      </c>
      <c r="C230" s="150">
        <f xml:space="preserve"> C45/(C$7+3)</f>
        <v>0.4</v>
      </c>
      <c r="D230" s="150">
        <f xml:space="preserve"> D45/(D$7+3)</f>
        <v>0.33333333333333331</v>
      </c>
      <c r="E230" s="150">
        <f xml:space="preserve"> E45/(E$7+3)</f>
        <v>0.5714285714285714</v>
      </c>
      <c r="F230" s="150">
        <f xml:space="preserve"> F45/(F$7+3)</f>
        <v>0.625</v>
      </c>
      <c r="G230" s="150">
        <f xml:space="preserve"> G45/(G$7+3)</f>
        <v>0.55555555555555558</v>
      </c>
      <c r="H230" s="150">
        <f xml:space="preserve"> H45/(H$7+3)</f>
        <v>0.5</v>
      </c>
      <c r="I230" s="150">
        <f xml:space="preserve"> I45/(I$7+3)</f>
        <v>0.45454545454545453</v>
      </c>
      <c r="J230" s="150">
        <f xml:space="preserve"> J45/(J$7+3)</f>
        <v>0.58333333333333337</v>
      </c>
      <c r="K230" s="150">
        <f xml:space="preserve"> K45/(K$7+3)</f>
        <v>0.61538461538461542</v>
      </c>
      <c r="L230" s="150">
        <f xml:space="preserve"> L45/(L$7+3)</f>
        <v>0.5714285714285714</v>
      </c>
      <c r="M230" s="150">
        <f xml:space="preserve"> M45/(M$7+3)</f>
        <v>0.6</v>
      </c>
      <c r="N230" s="150">
        <f xml:space="preserve"> N45/(N$7+3)</f>
        <v>0.5625</v>
      </c>
      <c r="O230" s="150">
        <f xml:space="preserve"> O45/(O$7+3)</f>
        <v>0.52941176470588236</v>
      </c>
      <c r="P230" s="150">
        <f xml:space="preserve"> P45/(P$7+3)</f>
        <v>0.5</v>
      </c>
      <c r="Q230" s="150">
        <f xml:space="preserve"> Q45/(Q$7+3)</f>
        <v>0.47368421052631576</v>
      </c>
      <c r="R230" s="150">
        <f xml:space="preserve"> R45/(R$7+3)</f>
        <v>0.45</v>
      </c>
      <c r="S230" s="150">
        <f xml:space="preserve"> S45/(S$7+3)</f>
        <v>0.42857142857142855</v>
      </c>
      <c r="T230" s="150">
        <f xml:space="preserve"> T45/(T$7+3)</f>
        <v>0.40909090909090912</v>
      </c>
      <c r="U230" s="150">
        <f xml:space="preserve"> U45/(U$7+3)</f>
        <v>0.39130434782608697</v>
      </c>
      <c r="V230" s="150">
        <f t="shared" si="61"/>
        <v>0.375</v>
      </c>
      <c r="W230" s="150">
        <f t="shared" si="61"/>
        <v>0.36</v>
      </c>
      <c r="X230" s="150">
        <f t="shared" si="61"/>
        <v>0.34615384615384615</v>
      </c>
      <c r="Y230" s="150">
        <f t="shared" si="61"/>
        <v>0.33333333333333331</v>
      </c>
      <c r="Z230" s="150">
        <f t="shared" si="61"/>
        <v>0.32142857142857145</v>
      </c>
      <c r="AA230" s="150">
        <f t="shared" si="61"/>
        <v>0.31034482758620691</v>
      </c>
      <c r="AB230" s="150">
        <f t="shared" si="61"/>
        <v>0.3</v>
      </c>
      <c r="AC230" s="150">
        <f t="shared" si="61"/>
        <v>0.29032258064516131</v>
      </c>
      <c r="AD230" s="150">
        <f t="shared" si="61"/>
        <v>0.28125</v>
      </c>
      <c r="AE230" s="150">
        <f t="shared" si="61"/>
        <v>0.27272727272727271</v>
      </c>
      <c r="AF230" s="150">
        <f t="shared" si="61"/>
        <v>0.26470588235294118</v>
      </c>
      <c r="AG230" s="150">
        <f t="shared" si="61"/>
        <v>0.25714285714285712</v>
      </c>
      <c r="AH230" s="150">
        <f t="shared" si="61"/>
        <v>0.25</v>
      </c>
      <c r="AI230" s="150">
        <f t="shared" si="61"/>
        <v>0.24324324324324326</v>
      </c>
      <c r="AJ230" s="150">
        <f t="shared" si="61"/>
        <v>0.23684210526315788</v>
      </c>
      <c r="AK230" s="150">
        <f t="shared" si="61"/>
        <v>0.23076923076923078</v>
      </c>
      <c r="AL230" s="150">
        <f t="shared" si="61"/>
        <v>0.22500000000000001</v>
      </c>
      <c r="AM230" s="150">
        <f t="shared" si="61"/>
        <v>0.21951219512195122</v>
      </c>
      <c r="AN230" s="150">
        <f t="shared" si="61"/>
        <v>0.21428571428571427</v>
      </c>
      <c r="AO230" s="150">
        <f t="shared" si="61"/>
        <v>0.20930232558139536</v>
      </c>
      <c r="AP230" s="150">
        <f t="shared" si="61"/>
        <v>0.20454545454545456</v>
      </c>
      <c r="AQ230" s="150">
        <f t="shared" si="61"/>
        <v>0.2</v>
      </c>
      <c r="AR230" s="150">
        <f t="shared" si="61"/>
        <v>0.19565217391304349</v>
      </c>
      <c r="AS230" s="150">
        <f t="shared" si="61"/>
        <v>0.19148936170212766</v>
      </c>
      <c r="AT230" s="150">
        <f t="shared" si="61"/>
        <v>0.1875</v>
      </c>
      <c r="AU230" s="150">
        <f t="shared" si="61"/>
        <v>0.18367346938775511</v>
      </c>
      <c r="AV230" s="150">
        <f t="shared" si="61"/>
        <v>0.18</v>
      </c>
      <c r="AW230" s="150">
        <f t="shared" si="61"/>
        <v>0.17647058823529413</v>
      </c>
      <c r="AX230" s="150">
        <f t="shared" si="61"/>
        <v>0.17307692307692307</v>
      </c>
      <c r="AY230" s="150">
        <f t="shared" si="61"/>
        <v>0.16981132075471697</v>
      </c>
    </row>
    <row r="231" spans="1:51">
      <c r="A231" s="63" t="s">
        <v>22</v>
      </c>
      <c r="B231" s="150">
        <f xml:space="preserve"> B46/(B$7+3)</f>
        <v>0</v>
      </c>
      <c r="C231" s="150">
        <f xml:space="preserve"> C46/(C$7+3)</f>
        <v>0</v>
      </c>
      <c r="D231" s="150">
        <f xml:space="preserve"> D46/(D$7+3)</f>
        <v>0</v>
      </c>
      <c r="E231" s="150">
        <f xml:space="preserve"> E46/(E$7+3)</f>
        <v>1</v>
      </c>
      <c r="F231" s="150">
        <f xml:space="preserve"> F46/(F$7+3)</f>
        <v>1</v>
      </c>
      <c r="G231" s="150">
        <f xml:space="preserve"> G46/(G$7+3)</f>
        <v>0.88888888888888884</v>
      </c>
      <c r="H231" s="150">
        <f xml:space="preserve"> H46/(H$7+3)</f>
        <v>0.8</v>
      </c>
      <c r="I231" s="150">
        <f xml:space="preserve"> I46/(I$7+3)</f>
        <v>0.72727272727272729</v>
      </c>
      <c r="J231" s="150">
        <f xml:space="preserve"> J46/(J$7+3)</f>
        <v>0.66666666666666663</v>
      </c>
      <c r="K231" s="150">
        <f xml:space="preserve"> K46/(K$7+3)</f>
        <v>0.61538461538461542</v>
      </c>
      <c r="L231" s="150">
        <f xml:space="preserve"> L46/(L$7+3)</f>
        <v>0.7142857142857143</v>
      </c>
      <c r="M231" s="150">
        <f xml:space="preserve"> M46/(M$7+3)</f>
        <v>0.66666666666666663</v>
      </c>
      <c r="N231" s="150">
        <f xml:space="preserve"> N46/(N$7+3)</f>
        <v>0.625</v>
      </c>
      <c r="O231" s="150">
        <f xml:space="preserve"> O46/(O$7+3)</f>
        <v>0.58823529411764708</v>
      </c>
      <c r="P231" s="150">
        <f xml:space="preserve"> P46/(P$7+3)</f>
        <v>0.55555555555555558</v>
      </c>
      <c r="Q231" s="150">
        <f xml:space="preserve"> Q46/(Q$7+3)</f>
        <v>0.52631578947368418</v>
      </c>
      <c r="R231" s="150">
        <f xml:space="preserve"> R46/(R$7+3)</f>
        <v>0.5</v>
      </c>
      <c r="S231" s="150">
        <f xml:space="preserve"> S46/(S$7+3)</f>
        <v>0.47619047619047616</v>
      </c>
      <c r="T231" s="150">
        <f xml:space="preserve"> T46/(T$7+3)</f>
        <v>0.45454545454545453</v>
      </c>
      <c r="U231" s="150">
        <f xml:space="preserve"> U46/(U$7+3)</f>
        <v>0.43478260869565216</v>
      </c>
      <c r="V231" s="150">
        <f t="shared" si="61"/>
        <v>0.41666666666666669</v>
      </c>
      <c r="W231" s="150">
        <f t="shared" si="61"/>
        <v>0.4</v>
      </c>
      <c r="X231" s="150">
        <f t="shared" si="61"/>
        <v>0.38461538461538464</v>
      </c>
      <c r="Y231" s="150">
        <f t="shared" si="61"/>
        <v>0.37037037037037035</v>
      </c>
      <c r="Z231" s="150">
        <f t="shared" si="61"/>
        <v>0.35714285714285715</v>
      </c>
      <c r="AA231" s="150">
        <f t="shared" si="61"/>
        <v>0.34482758620689657</v>
      </c>
      <c r="AB231" s="150">
        <f t="shared" si="61"/>
        <v>0.33333333333333331</v>
      </c>
      <c r="AC231" s="150">
        <f t="shared" si="61"/>
        <v>0.32258064516129031</v>
      </c>
      <c r="AD231" s="150">
        <f t="shared" si="61"/>
        <v>0.3125</v>
      </c>
      <c r="AE231" s="150">
        <f t="shared" si="61"/>
        <v>0.30303030303030304</v>
      </c>
      <c r="AF231" s="150">
        <f t="shared" si="61"/>
        <v>0.29411764705882354</v>
      </c>
      <c r="AG231" s="150">
        <f t="shared" si="61"/>
        <v>0.2857142857142857</v>
      </c>
      <c r="AH231" s="150">
        <f t="shared" si="61"/>
        <v>0.27777777777777779</v>
      </c>
      <c r="AI231" s="150">
        <f t="shared" si="61"/>
        <v>0.27027027027027029</v>
      </c>
      <c r="AJ231" s="150">
        <f t="shared" si="61"/>
        <v>0.26315789473684209</v>
      </c>
      <c r="AK231" s="150">
        <f t="shared" si="61"/>
        <v>0.25641025641025639</v>
      </c>
      <c r="AL231" s="150">
        <f t="shared" si="61"/>
        <v>0.25</v>
      </c>
      <c r="AM231" s="150">
        <f t="shared" si="61"/>
        <v>0.24390243902439024</v>
      </c>
      <c r="AN231" s="150">
        <f t="shared" si="61"/>
        <v>0.23809523809523808</v>
      </c>
      <c r="AO231" s="150">
        <f t="shared" si="61"/>
        <v>0.23255813953488372</v>
      </c>
      <c r="AP231" s="150">
        <f t="shared" si="61"/>
        <v>0.22727272727272727</v>
      </c>
      <c r="AQ231" s="150">
        <f t="shared" si="61"/>
        <v>0.22222222222222221</v>
      </c>
      <c r="AR231" s="150">
        <f t="shared" si="61"/>
        <v>0.21739130434782608</v>
      </c>
      <c r="AS231" s="150">
        <f t="shared" si="61"/>
        <v>0.21276595744680851</v>
      </c>
      <c r="AT231" s="150">
        <f t="shared" si="61"/>
        <v>0.20833333333333334</v>
      </c>
      <c r="AU231" s="150">
        <f t="shared" si="61"/>
        <v>0.20408163265306123</v>
      </c>
      <c r="AV231" s="150">
        <f t="shared" si="61"/>
        <v>0.2</v>
      </c>
      <c r="AW231" s="150">
        <f t="shared" si="61"/>
        <v>0.19607843137254902</v>
      </c>
      <c r="AX231" s="150">
        <f t="shared" si="61"/>
        <v>0.19230769230769232</v>
      </c>
      <c r="AY231" s="150">
        <f t="shared" si="61"/>
        <v>0.18867924528301888</v>
      </c>
    </row>
    <row r="232" spans="1:51">
      <c r="A232" s="63" t="s">
        <v>14</v>
      </c>
      <c r="B232" s="150">
        <f xml:space="preserve"> B47/(B$7+3)</f>
        <v>2.25</v>
      </c>
      <c r="C232" s="150">
        <f xml:space="preserve"> C47/(C$7+3)</f>
        <v>1.8</v>
      </c>
      <c r="D232" s="150">
        <f xml:space="preserve"> D47/(D$7+3)</f>
        <v>1.5</v>
      </c>
      <c r="E232" s="150">
        <f xml:space="preserve"> E47/(E$7+3)</f>
        <v>1.4285714285714286</v>
      </c>
      <c r="F232" s="150">
        <f xml:space="preserve"> F47/(F$7+3)</f>
        <v>1.375</v>
      </c>
      <c r="G232" s="150">
        <f xml:space="preserve"> G47/(G$7+3)</f>
        <v>1.2222222222222223</v>
      </c>
      <c r="H232" s="150">
        <f xml:space="preserve"> H47/(H$7+3)</f>
        <v>1.3</v>
      </c>
      <c r="I232" s="150">
        <f xml:space="preserve"> I47/(I$7+3)</f>
        <v>1.2727272727272727</v>
      </c>
      <c r="J232" s="150">
        <f xml:space="preserve"> J47/(J$7+3)</f>
        <v>1.25</v>
      </c>
      <c r="K232" s="150">
        <f xml:space="preserve"> K47/(K$7+3)</f>
        <v>1.2307692307692308</v>
      </c>
      <c r="L232" s="150">
        <f xml:space="preserve"> L47/(L$7+3)</f>
        <v>1.2142857142857142</v>
      </c>
      <c r="M232" s="150">
        <f xml:space="preserve"> M47/(M$7+3)</f>
        <v>1.1333333333333333</v>
      </c>
      <c r="N232" s="150">
        <f xml:space="preserve"> N47/(N$7+3)</f>
        <v>1.0625</v>
      </c>
      <c r="O232" s="150">
        <f xml:space="preserve"> O47/(O$7+3)</f>
        <v>1</v>
      </c>
      <c r="P232" s="150">
        <f xml:space="preserve"> P47/(P$7+3)</f>
        <v>0.94444444444444442</v>
      </c>
      <c r="Q232" s="150">
        <f xml:space="preserve"> Q47/(Q$7+3)</f>
        <v>0.89473684210526316</v>
      </c>
      <c r="R232" s="150">
        <f xml:space="preserve"> R47/(R$7+3)</f>
        <v>0.85</v>
      </c>
      <c r="S232" s="150">
        <f xml:space="preserve"> S47/(S$7+3)</f>
        <v>0.80952380952380953</v>
      </c>
      <c r="T232" s="150">
        <f xml:space="preserve"> T47/(T$7+3)</f>
        <v>0.77272727272727271</v>
      </c>
      <c r="U232" s="150">
        <f xml:space="preserve"> U47/(U$7+3)</f>
        <v>0.73913043478260865</v>
      </c>
      <c r="V232" s="150">
        <f t="shared" si="61"/>
        <v>0.70833333333333337</v>
      </c>
      <c r="W232" s="150">
        <f t="shared" si="61"/>
        <v>0.68</v>
      </c>
      <c r="X232" s="150">
        <f t="shared" si="61"/>
        <v>0.65384615384615385</v>
      </c>
      <c r="Y232" s="150">
        <f t="shared" si="61"/>
        <v>0.62962962962962965</v>
      </c>
      <c r="Z232" s="150">
        <f t="shared" si="61"/>
        <v>0.6071428571428571</v>
      </c>
      <c r="AA232" s="150">
        <f t="shared" si="61"/>
        <v>0.58620689655172409</v>
      </c>
      <c r="AB232" s="150">
        <f t="shared" si="61"/>
        <v>0.56666666666666665</v>
      </c>
      <c r="AC232" s="150">
        <f t="shared" si="61"/>
        <v>0.54838709677419351</v>
      </c>
      <c r="AD232" s="150">
        <f t="shared" si="61"/>
        <v>0.53125</v>
      </c>
      <c r="AE232" s="150">
        <f t="shared" si="61"/>
        <v>0.51515151515151514</v>
      </c>
      <c r="AF232" s="150">
        <f t="shared" si="61"/>
        <v>0.5</v>
      </c>
      <c r="AG232" s="150">
        <f t="shared" si="61"/>
        <v>0.48571428571428571</v>
      </c>
      <c r="AH232" s="150">
        <f t="shared" si="61"/>
        <v>0.47222222222222221</v>
      </c>
      <c r="AI232" s="150">
        <f t="shared" si="61"/>
        <v>0.45945945945945948</v>
      </c>
      <c r="AJ232" s="150">
        <f t="shared" si="61"/>
        <v>0.44736842105263158</v>
      </c>
      <c r="AK232" s="150">
        <f t="shared" si="61"/>
        <v>0.4358974358974359</v>
      </c>
      <c r="AL232" s="150">
        <f t="shared" si="61"/>
        <v>0.42499999999999999</v>
      </c>
      <c r="AM232" s="150">
        <f t="shared" si="61"/>
        <v>0.41463414634146339</v>
      </c>
      <c r="AN232" s="150">
        <f t="shared" si="61"/>
        <v>0.40476190476190477</v>
      </c>
      <c r="AO232" s="150">
        <f t="shared" si="61"/>
        <v>0.39534883720930231</v>
      </c>
      <c r="AP232" s="150">
        <f t="shared" si="61"/>
        <v>0.38636363636363635</v>
      </c>
      <c r="AQ232" s="150">
        <f t="shared" si="61"/>
        <v>0.37777777777777777</v>
      </c>
      <c r="AR232" s="150">
        <f t="shared" si="61"/>
        <v>0.36956521739130432</v>
      </c>
      <c r="AS232" s="150">
        <f t="shared" si="61"/>
        <v>0.36170212765957449</v>
      </c>
      <c r="AT232" s="150">
        <f t="shared" si="61"/>
        <v>0.35416666666666669</v>
      </c>
      <c r="AU232" s="150">
        <f t="shared" si="61"/>
        <v>0.34693877551020408</v>
      </c>
      <c r="AV232" s="150">
        <f t="shared" si="61"/>
        <v>0.34</v>
      </c>
      <c r="AW232" s="150">
        <f t="shared" si="61"/>
        <v>0.33333333333333331</v>
      </c>
      <c r="AX232" s="150">
        <f t="shared" si="61"/>
        <v>0.32692307692307693</v>
      </c>
      <c r="AY232" s="150">
        <f t="shared" si="61"/>
        <v>0.32075471698113206</v>
      </c>
    </row>
    <row r="233" spans="1:51">
      <c r="A233" s="63" t="s">
        <v>15</v>
      </c>
      <c r="B233" s="150">
        <f xml:space="preserve"> B48/(B$7+3)</f>
        <v>1.5</v>
      </c>
      <c r="C233" s="150">
        <f xml:space="preserve"> C48/(C$7+3)</f>
        <v>1.2</v>
      </c>
      <c r="D233" s="150">
        <f xml:space="preserve"> D48/(D$7+3)</f>
        <v>1</v>
      </c>
      <c r="E233" s="150">
        <f xml:space="preserve"> E48/(E$7+3)</f>
        <v>0.5714285714285714</v>
      </c>
      <c r="F233" s="150">
        <f xml:space="preserve"> F48/(F$7+3)</f>
        <v>0.5</v>
      </c>
      <c r="G233" s="150">
        <f xml:space="preserve"> G48/(G$7+3)</f>
        <v>0.44444444444444442</v>
      </c>
      <c r="H233" s="150">
        <f xml:space="preserve"> H48/(H$7+3)</f>
        <v>0.5</v>
      </c>
      <c r="I233" s="150">
        <f xml:space="preserve"> I48/(I$7+3)</f>
        <v>0.45454545454545453</v>
      </c>
      <c r="J233" s="150">
        <f xml:space="preserve"> J48/(J$7+3)</f>
        <v>0.41666666666666669</v>
      </c>
      <c r="K233" s="150">
        <f xml:space="preserve"> K48/(K$7+3)</f>
        <v>0.61538461538461542</v>
      </c>
      <c r="L233" s="150">
        <f xml:space="preserve"> L48/(L$7+3)</f>
        <v>0.7142857142857143</v>
      </c>
      <c r="M233" s="150">
        <f xml:space="preserve"> M48/(M$7+3)</f>
        <v>0.73333333333333328</v>
      </c>
      <c r="N233" s="150">
        <f xml:space="preserve"> N48/(N$7+3)</f>
        <v>0.6875</v>
      </c>
      <c r="O233" s="150">
        <f xml:space="preserve"> O48/(O$7+3)</f>
        <v>0.6470588235294118</v>
      </c>
      <c r="P233" s="150">
        <f xml:space="preserve"> P48/(P$7+3)</f>
        <v>0.61111111111111116</v>
      </c>
      <c r="Q233" s="150">
        <f xml:space="preserve"> Q48/(Q$7+3)</f>
        <v>0.57894736842105265</v>
      </c>
      <c r="R233" s="150">
        <f xml:space="preserve"> R48/(R$7+3)</f>
        <v>0.55000000000000004</v>
      </c>
      <c r="S233" s="150">
        <f xml:space="preserve"> S48/(S$7+3)</f>
        <v>0.52380952380952384</v>
      </c>
      <c r="T233" s="150">
        <f xml:space="preserve"> T48/(T$7+3)</f>
        <v>0.5</v>
      </c>
      <c r="U233" s="150">
        <f xml:space="preserve"> U48/(U$7+3)</f>
        <v>0.47826086956521741</v>
      </c>
      <c r="V233" s="150">
        <f t="shared" si="61"/>
        <v>0.45833333333333331</v>
      </c>
      <c r="W233" s="150">
        <f t="shared" si="61"/>
        <v>0.44</v>
      </c>
      <c r="X233" s="150">
        <f t="shared" si="61"/>
        <v>0.42307692307692307</v>
      </c>
      <c r="Y233" s="150">
        <f t="shared" si="61"/>
        <v>0.40740740740740738</v>
      </c>
      <c r="Z233" s="150">
        <f t="shared" si="61"/>
        <v>0.39285714285714285</v>
      </c>
      <c r="AA233" s="150">
        <f t="shared" si="61"/>
        <v>0.37931034482758619</v>
      </c>
      <c r="AB233" s="150">
        <f t="shared" si="61"/>
        <v>0.36666666666666664</v>
      </c>
      <c r="AC233" s="150">
        <f t="shared" si="61"/>
        <v>0.35483870967741937</v>
      </c>
      <c r="AD233" s="150">
        <f t="shared" si="61"/>
        <v>0.34375</v>
      </c>
      <c r="AE233" s="150">
        <f t="shared" si="61"/>
        <v>0.33333333333333331</v>
      </c>
      <c r="AF233" s="150">
        <f t="shared" si="61"/>
        <v>0.3235294117647059</v>
      </c>
      <c r="AG233" s="150">
        <f t="shared" si="61"/>
        <v>0.31428571428571428</v>
      </c>
      <c r="AH233" s="150">
        <f t="shared" si="61"/>
        <v>0.30555555555555558</v>
      </c>
      <c r="AI233" s="150">
        <f t="shared" si="61"/>
        <v>0.29729729729729731</v>
      </c>
      <c r="AJ233" s="150">
        <f t="shared" si="61"/>
        <v>0.28947368421052633</v>
      </c>
      <c r="AK233" s="150">
        <f t="shared" si="61"/>
        <v>0.28205128205128205</v>
      </c>
      <c r="AL233" s="150">
        <f t="shared" si="61"/>
        <v>0.27500000000000002</v>
      </c>
      <c r="AM233" s="150">
        <f t="shared" si="61"/>
        <v>0.26829268292682928</v>
      </c>
      <c r="AN233" s="150">
        <f t="shared" si="61"/>
        <v>0.26190476190476192</v>
      </c>
      <c r="AO233" s="150">
        <f t="shared" si="61"/>
        <v>0.2558139534883721</v>
      </c>
      <c r="AP233" s="150">
        <f t="shared" si="61"/>
        <v>0.25</v>
      </c>
      <c r="AQ233" s="150">
        <f t="shared" si="61"/>
        <v>0.24444444444444444</v>
      </c>
      <c r="AR233" s="150">
        <f t="shared" si="61"/>
        <v>0.2391304347826087</v>
      </c>
      <c r="AS233" s="150">
        <f t="shared" si="61"/>
        <v>0.23404255319148937</v>
      </c>
      <c r="AT233" s="150">
        <f t="shared" si="61"/>
        <v>0.22916666666666666</v>
      </c>
      <c r="AU233" s="150">
        <f t="shared" si="61"/>
        <v>0.22448979591836735</v>
      </c>
      <c r="AV233" s="150">
        <f t="shared" si="61"/>
        <v>0.22</v>
      </c>
      <c r="AW233" s="150">
        <f t="shared" si="61"/>
        <v>0.21568627450980393</v>
      </c>
      <c r="AX233" s="150">
        <f t="shared" si="61"/>
        <v>0.21153846153846154</v>
      </c>
      <c r="AY233" s="150">
        <f t="shared" si="61"/>
        <v>0.20754716981132076</v>
      </c>
    </row>
    <row r="234" spans="1:51">
      <c r="A234" s="63" t="s">
        <v>16</v>
      </c>
      <c r="B234" s="150">
        <f xml:space="preserve"> B49/(B$7+3)</f>
        <v>0</v>
      </c>
      <c r="C234" s="150">
        <f xml:space="preserve"> C49/(C$7+3)</f>
        <v>0</v>
      </c>
      <c r="D234" s="150">
        <f xml:space="preserve"> D49/(D$7+3)</f>
        <v>0</v>
      </c>
      <c r="E234" s="150">
        <f xml:space="preserve"> E49/(E$7+3)</f>
        <v>0</v>
      </c>
      <c r="F234" s="150">
        <f xml:space="preserve"> F49/(F$7+3)</f>
        <v>0</v>
      </c>
      <c r="G234" s="150">
        <f xml:space="preserve"> G49/(G$7+3)</f>
        <v>0</v>
      </c>
      <c r="H234" s="150">
        <f xml:space="preserve"> H49/(H$7+3)</f>
        <v>0</v>
      </c>
      <c r="I234" s="150">
        <f xml:space="preserve"> I49/(I$7+3)</f>
        <v>0</v>
      </c>
      <c r="J234" s="150">
        <f xml:space="preserve"> J49/(J$7+3)</f>
        <v>0</v>
      </c>
      <c r="K234" s="150">
        <f xml:space="preserve"> K49/(K$7+3)</f>
        <v>0</v>
      </c>
      <c r="L234" s="150">
        <f xml:space="preserve"> L49/(L$7+3)</f>
        <v>0</v>
      </c>
      <c r="M234" s="150">
        <f xml:space="preserve"> M49/(M$7+3)</f>
        <v>0</v>
      </c>
      <c r="N234" s="150">
        <f xml:space="preserve"> N49/(N$7+3)</f>
        <v>0</v>
      </c>
      <c r="O234" s="150">
        <f xml:space="preserve"> O49/(O$7+3)</f>
        <v>0</v>
      </c>
      <c r="P234" s="150">
        <f xml:space="preserve"> P49/(P$7+3)</f>
        <v>0</v>
      </c>
      <c r="Q234" s="150">
        <f xml:space="preserve"> Q49/(Q$7+3)</f>
        <v>0</v>
      </c>
      <c r="R234" s="150">
        <f xml:space="preserve"> R49/(R$7+3)</f>
        <v>0</v>
      </c>
      <c r="S234" s="150">
        <f xml:space="preserve"> S49/(S$7+3)</f>
        <v>0</v>
      </c>
      <c r="T234" s="150">
        <f xml:space="preserve"> T49/(T$7+3)</f>
        <v>0</v>
      </c>
      <c r="U234" s="150">
        <f xml:space="preserve"> U49/(U$7+3)</f>
        <v>0</v>
      </c>
      <c r="V234" s="150">
        <f t="shared" si="61"/>
        <v>0</v>
      </c>
      <c r="W234" s="150">
        <f t="shared" si="61"/>
        <v>0</v>
      </c>
      <c r="X234" s="150">
        <f t="shared" si="61"/>
        <v>0</v>
      </c>
      <c r="Y234" s="150">
        <f t="shared" si="61"/>
        <v>0</v>
      </c>
      <c r="Z234" s="150">
        <f t="shared" si="61"/>
        <v>0</v>
      </c>
      <c r="AA234" s="150">
        <f t="shared" si="61"/>
        <v>0</v>
      </c>
      <c r="AB234" s="150">
        <f t="shared" si="61"/>
        <v>0</v>
      </c>
      <c r="AC234" s="150">
        <f t="shared" si="61"/>
        <v>0</v>
      </c>
      <c r="AD234" s="150">
        <f t="shared" si="61"/>
        <v>0</v>
      </c>
      <c r="AE234" s="150">
        <f t="shared" si="61"/>
        <v>0</v>
      </c>
      <c r="AF234" s="150">
        <f t="shared" si="61"/>
        <v>0</v>
      </c>
      <c r="AG234" s="150">
        <f t="shared" si="61"/>
        <v>0</v>
      </c>
      <c r="AH234" s="150">
        <f t="shared" si="61"/>
        <v>0</v>
      </c>
      <c r="AI234" s="150">
        <f t="shared" si="61"/>
        <v>0</v>
      </c>
      <c r="AJ234" s="150">
        <f t="shared" si="61"/>
        <v>0</v>
      </c>
      <c r="AK234" s="150">
        <f t="shared" si="61"/>
        <v>0</v>
      </c>
      <c r="AL234" s="150">
        <f t="shared" si="61"/>
        <v>0</v>
      </c>
      <c r="AM234" s="150">
        <f t="shared" si="61"/>
        <v>0</v>
      </c>
      <c r="AN234" s="150">
        <f t="shared" si="61"/>
        <v>0</v>
      </c>
      <c r="AO234" s="150">
        <f t="shared" si="61"/>
        <v>0</v>
      </c>
      <c r="AP234" s="150">
        <f t="shared" si="61"/>
        <v>0</v>
      </c>
      <c r="AQ234" s="150">
        <f t="shared" si="61"/>
        <v>0</v>
      </c>
      <c r="AR234" s="150">
        <f t="shared" si="61"/>
        <v>0</v>
      </c>
      <c r="AS234" s="150">
        <f t="shared" si="61"/>
        <v>0</v>
      </c>
      <c r="AT234" s="150">
        <f t="shared" si="61"/>
        <v>0</v>
      </c>
      <c r="AU234" s="150">
        <f t="shared" si="61"/>
        <v>0</v>
      </c>
      <c r="AV234" s="150">
        <f t="shared" si="61"/>
        <v>0</v>
      </c>
      <c r="AW234" s="150">
        <f t="shared" si="61"/>
        <v>0</v>
      </c>
      <c r="AX234" s="150">
        <f t="shared" si="61"/>
        <v>0</v>
      </c>
      <c r="AY234" s="150">
        <f t="shared" si="61"/>
        <v>0</v>
      </c>
    </row>
    <row r="244" spans="1:51" ht="17.649999999999999">
      <c r="A244" s="67" t="s">
        <v>33</v>
      </c>
      <c r="B244" s="60">
        <f xml:space="preserve"> B16 + B221</f>
        <v>9</v>
      </c>
      <c r="C244" s="60">
        <f xml:space="preserve"> C16 + C221</f>
        <v>9</v>
      </c>
      <c r="D244" s="60">
        <f xml:space="preserve"> D16 + D221</f>
        <v>9</v>
      </c>
      <c r="E244" s="60">
        <f xml:space="preserve"> E16 + E221</f>
        <v>7</v>
      </c>
      <c r="F244" s="60">
        <f xml:space="preserve"> F16 + F221</f>
        <v>8</v>
      </c>
      <c r="G244" s="60">
        <f xml:space="preserve"> G16 + G221</f>
        <v>11</v>
      </c>
      <c r="H244" s="60">
        <f xml:space="preserve"> H16 + H221</f>
        <v>13</v>
      </c>
      <c r="I244" s="60">
        <f xml:space="preserve"> I16 + I221</f>
        <v>14</v>
      </c>
      <c r="J244" s="47">
        <f xml:space="preserve"> J16 + J221</f>
        <v>15</v>
      </c>
      <c r="K244" s="9">
        <f xml:space="preserve"> K16 + K221</f>
        <v>15</v>
      </c>
      <c r="L244" s="39">
        <f xml:space="preserve"> L16 + L221</f>
        <v>15</v>
      </c>
      <c r="M244" s="60">
        <f xml:space="preserve"> M16 + M221</f>
        <v>18</v>
      </c>
      <c r="N244" s="60">
        <f xml:space="preserve"> N16 + N221</f>
        <v>19</v>
      </c>
      <c r="O244" s="60">
        <f xml:space="preserve"> O16 + O221</f>
        <v>19</v>
      </c>
      <c r="P244" s="60">
        <f xml:space="preserve"> P16 + P221</f>
        <v>19</v>
      </c>
      <c r="Q244" s="60">
        <f xml:space="preserve"> Q16 + Q221</f>
        <v>19</v>
      </c>
      <c r="R244" s="60">
        <f xml:space="preserve"> R16 + R221</f>
        <v>19</v>
      </c>
      <c r="S244" s="60">
        <f xml:space="preserve"> S16 + S221</f>
        <v>19</v>
      </c>
      <c r="T244" s="60">
        <f xml:space="preserve"> T16 + T221</f>
        <v>19</v>
      </c>
      <c r="U244" s="60">
        <f xml:space="preserve"> U16 + U221</f>
        <v>19</v>
      </c>
      <c r="V244" s="60">
        <f t="shared" ref="V244:AY244" si="62" xml:space="preserve"> V16 + V221</f>
        <v>19</v>
      </c>
      <c r="W244" s="60">
        <f t="shared" si="62"/>
        <v>19</v>
      </c>
      <c r="X244" s="60">
        <f t="shared" si="62"/>
        <v>19</v>
      </c>
      <c r="Y244" s="60">
        <f t="shared" si="62"/>
        <v>19</v>
      </c>
      <c r="Z244" s="60">
        <f t="shared" si="62"/>
        <v>19</v>
      </c>
      <c r="AA244" s="60">
        <f t="shared" si="62"/>
        <v>19</v>
      </c>
      <c r="AB244" s="60">
        <f t="shared" si="62"/>
        <v>19</v>
      </c>
      <c r="AC244" s="60">
        <f t="shared" si="62"/>
        <v>19</v>
      </c>
      <c r="AD244" s="60">
        <f t="shared" si="62"/>
        <v>19</v>
      </c>
      <c r="AE244" s="60">
        <f t="shared" si="62"/>
        <v>19</v>
      </c>
      <c r="AF244" s="60">
        <f t="shared" si="62"/>
        <v>19</v>
      </c>
      <c r="AG244" s="60">
        <f t="shared" si="62"/>
        <v>19</v>
      </c>
      <c r="AH244" s="60">
        <f t="shared" si="62"/>
        <v>19</v>
      </c>
      <c r="AI244" s="60">
        <f t="shared" si="62"/>
        <v>19</v>
      </c>
      <c r="AJ244" s="60">
        <f t="shared" si="62"/>
        <v>19</v>
      </c>
      <c r="AK244" s="60">
        <f t="shared" si="62"/>
        <v>19</v>
      </c>
      <c r="AL244" s="60">
        <f t="shared" si="62"/>
        <v>19</v>
      </c>
      <c r="AM244" s="60">
        <f t="shared" si="62"/>
        <v>19</v>
      </c>
      <c r="AN244" s="60">
        <f t="shared" si="62"/>
        <v>19</v>
      </c>
      <c r="AO244" s="60">
        <f t="shared" si="62"/>
        <v>19</v>
      </c>
      <c r="AP244" s="60">
        <f t="shared" si="62"/>
        <v>19</v>
      </c>
      <c r="AQ244" s="60">
        <f t="shared" si="62"/>
        <v>19</v>
      </c>
      <c r="AR244" s="60">
        <f t="shared" si="62"/>
        <v>19</v>
      </c>
      <c r="AS244" s="60">
        <f t="shared" si="62"/>
        <v>19</v>
      </c>
      <c r="AT244" s="60">
        <f t="shared" si="62"/>
        <v>19</v>
      </c>
      <c r="AU244" s="60">
        <f t="shared" si="62"/>
        <v>19</v>
      </c>
      <c r="AV244" s="60">
        <f t="shared" si="62"/>
        <v>19</v>
      </c>
      <c r="AW244" s="60">
        <f t="shared" si="62"/>
        <v>19</v>
      </c>
      <c r="AX244" s="60">
        <f t="shared" si="62"/>
        <v>19</v>
      </c>
      <c r="AY244" s="60">
        <f t="shared" si="62"/>
        <v>19</v>
      </c>
    </row>
    <row r="245" spans="1:51" ht="17.649999999999999">
      <c r="A245" s="22" t="s">
        <v>35</v>
      </c>
      <c r="B245" s="9">
        <f xml:space="preserve"> B18 + B219</f>
        <v>2</v>
      </c>
      <c r="C245" s="9">
        <f xml:space="preserve"> C18 + C219</f>
        <v>2</v>
      </c>
      <c r="D245" s="9">
        <f xml:space="preserve"> D18 + D219</f>
        <v>2</v>
      </c>
      <c r="E245" s="9">
        <f xml:space="preserve"> E18 + E219</f>
        <v>6</v>
      </c>
      <c r="F245" s="9">
        <f xml:space="preserve"> F18 + F219</f>
        <v>6</v>
      </c>
      <c r="G245" s="9">
        <f xml:space="preserve"> G18 + G219</f>
        <v>6</v>
      </c>
      <c r="H245" s="9">
        <f xml:space="preserve"> H18 + H219</f>
        <v>6</v>
      </c>
      <c r="I245" s="9">
        <f xml:space="preserve"> I18 + I219</f>
        <v>6</v>
      </c>
      <c r="J245" s="46">
        <f xml:space="preserve"> J18 + J219</f>
        <v>6</v>
      </c>
      <c r="K245" s="9">
        <f xml:space="preserve"> K18 + K219</f>
        <v>6</v>
      </c>
      <c r="L245" s="48">
        <f xml:space="preserve"> L18 + L219</f>
        <v>6</v>
      </c>
      <c r="M245" s="9">
        <f xml:space="preserve"> M18 + M219</f>
        <v>6</v>
      </c>
      <c r="N245" s="9">
        <f xml:space="preserve"> N18 + N219</f>
        <v>6</v>
      </c>
      <c r="O245" s="9">
        <f xml:space="preserve"> O18 + O219</f>
        <v>6</v>
      </c>
      <c r="P245" s="9">
        <f xml:space="preserve"> P18 + P219</f>
        <v>6</v>
      </c>
      <c r="Q245" s="9">
        <f xml:space="preserve"> Q18 + Q219</f>
        <v>6</v>
      </c>
      <c r="R245" s="9">
        <f xml:space="preserve"> R18 + R219</f>
        <v>6</v>
      </c>
      <c r="S245" s="9">
        <f xml:space="preserve"> S18 + S219</f>
        <v>6</v>
      </c>
      <c r="T245" s="9">
        <f xml:space="preserve"> T18 + T219</f>
        <v>6</v>
      </c>
      <c r="U245" s="9">
        <f xml:space="preserve"> U18 + U219</f>
        <v>6</v>
      </c>
      <c r="V245" s="9">
        <f t="shared" ref="V245:AY245" si="63" xml:space="preserve"> V18 + V219</f>
        <v>6</v>
      </c>
      <c r="W245" s="9">
        <f t="shared" si="63"/>
        <v>6</v>
      </c>
      <c r="X245" s="9">
        <f t="shared" si="63"/>
        <v>6</v>
      </c>
      <c r="Y245" s="9">
        <f t="shared" si="63"/>
        <v>6</v>
      </c>
      <c r="Z245" s="9">
        <f t="shared" si="63"/>
        <v>6</v>
      </c>
      <c r="AA245" s="9">
        <f t="shared" si="63"/>
        <v>6</v>
      </c>
      <c r="AB245" s="9">
        <f t="shared" si="63"/>
        <v>6</v>
      </c>
      <c r="AC245" s="9">
        <f t="shared" si="63"/>
        <v>6</v>
      </c>
      <c r="AD245" s="9">
        <f t="shared" si="63"/>
        <v>6</v>
      </c>
      <c r="AE245" s="9">
        <f t="shared" si="63"/>
        <v>6</v>
      </c>
      <c r="AF245" s="9">
        <f t="shared" si="63"/>
        <v>6</v>
      </c>
      <c r="AG245" s="9">
        <f t="shared" si="63"/>
        <v>6</v>
      </c>
      <c r="AH245" s="9">
        <f t="shared" si="63"/>
        <v>6</v>
      </c>
      <c r="AI245" s="9">
        <f t="shared" si="63"/>
        <v>6</v>
      </c>
      <c r="AJ245" s="9">
        <f t="shared" si="63"/>
        <v>6</v>
      </c>
      <c r="AK245" s="9">
        <f t="shared" si="63"/>
        <v>6</v>
      </c>
      <c r="AL245" s="9">
        <f t="shared" si="63"/>
        <v>6</v>
      </c>
      <c r="AM245" s="9">
        <f t="shared" si="63"/>
        <v>6</v>
      </c>
      <c r="AN245" s="9">
        <f t="shared" si="63"/>
        <v>6</v>
      </c>
      <c r="AO245" s="9">
        <f t="shared" si="63"/>
        <v>6</v>
      </c>
      <c r="AP245" s="9">
        <f t="shared" si="63"/>
        <v>6</v>
      </c>
      <c r="AQ245" s="9">
        <f t="shared" si="63"/>
        <v>6</v>
      </c>
      <c r="AR245" s="9">
        <f t="shared" si="63"/>
        <v>6</v>
      </c>
      <c r="AS245" s="9">
        <f t="shared" si="63"/>
        <v>6</v>
      </c>
      <c r="AT245" s="9">
        <f t="shared" si="63"/>
        <v>6</v>
      </c>
      <c r="AU245" s="9">
        <f t="shared" si="63"/>
        <v>6</v>
      </c>
      <c r="AV245" s="9">
        <f t="shared" si="63"/>
        <v>6</v>
      </c>
      <c r="AW245" s="9">
        <f t="shared" si="63"/>
        <v>6</v>
      </c>
      <c r="AX245" s="9">
        <f t="shared" si="63"/>
        <v>6</v>
      </c>
      <c r="AY245" s="9">
        <f t="shared" si="63"/>
        <v>6</v>
      </c>
    </row>
    <row r="246" spans="1:51" ht="17.649999999999999">
      <c r="A246" s="22" t="s">
        <v>36</v>
      </c>
      <c r="B246" s="9">
        <f xml:space="preserve"> B19 + B222</f>
        <v>2</v>
      </c>
      <c r="C246" s="9">
        <f xml:space="preserve"> C19 + C222</f>
        <v>2</v>
      </c>
      <c r="D246" s="9">
        <f xml:space="preserve"> D19 + D222</f>
        <v>2</v>
      </c>
      <c r="E246" s="9">
        <f xml:space="preserve"> E19 + E222</f>
        <v>4</v>
      </c>
      <c r="F246" s="9">
        <f xml:space="preserve"> F19 + F222</f>
        <v>5</v>
      </c>
      <c r="G246" s="9">
        <f xml:space="preserve"> G19 + G222</f>
        <v>5</v>
      </c>
      <c r="H246" s="9">
        <f xml:space="preserve"> H19 + H222</f>
        <v>5</v>
      </c>
      <c r="I246" s="9">
        <f xml:space="preserve"> I19 + I222</f>
        <v>5</v>
      </c>
      <c r="J246" s="46">
        <f xml:space="preserve"> J19 + J222</f>
        <v>7</v>
      </c>
      <c r="K246" s="9">
        <f xml:space="preserve"> K19 + K222</f>
        <v>8</v>
      </c>
      <c r="L246" s="48">
        <f xml:space="preserve"> L19 + L222</f>
        <v>8</v>
      </c>
      <c r="M246" s="9">
        <f xml:space="preserve"> M19 + M222</f>
        <v>9</v>
      </c>
      <c r="N246" s="9">
        <f xml:space="preserve"> N19 + N222</f>
        <v>9</v>
      </c>
      <c r="O246" s="9">
        <f xml:space="preserve"> O19 + O222</f>
        <v>9</v>
      </c>
      <c r="P246" s="9">
        <f xml:space="preserve"> P19 + P222</f>
        <v>9</v>
      </c>
      <c r="Q246" s="9">
        <f xml:space="preserve"> Q19 + Q222</f>
        <v>9</v>
      </c>
      <c r="R246" s="9">
        <f xml:space="preserve"> R19 + R222</f>
        <v>9</v>
      </c>
      <c r="S246" s="9">
        <f xml:space="preserve"> S19 + S222</f>
        <v>9</v>
      </c>
      <c r="T246" s="9">
        <f xml:space="preserve"> T19 + T222</f>
        <v>9</v>
      </c>
      <c r="U246" s="9">
        <f xml:space="preserve"> U19 + U222</f>
        <v>9</v>
      </c>
      <c r="V246" s="9">
        <f t="shared" ref="V246:AY246" si="64" xml:space="preserve"> V19 + V222</f>
        <v>9</v>
      </c>
      <c r="W246" s="9">
        <f t="shared" si="64"/>
        <v>9</v>
      </c>
      <c r="X246" s="9">
        <f t="shared" si="64"/>
        <v>9</v>
      </c>
      <c r="Y246" s="9">
        <f t="shared" si="64"/>
        <v>9</v>
      </c>
      <c r="Z246" s="9">
        <f t="shared" si="64"/>
        <v>9</v>
      </c>
      <c r="AA246" s="9">
        <f t="shared" si="64"/>
        <v>9</v>
      </c>
      <c r="AB246" s="9">
        <f t="shared" si="64"/>
        <v>9</v>
      </c>
      <c r="AC246" s="9">
        <f t="shared" si="64"/>
        <v>9</v>
      </c>
      <c r="AD246" s="9">
        <f t="shared" si="64"/>
        <v>9</v>
      </c>
      <c r="AE246" s="9">
        <f t="shared" si="64"/>
        <v>9</v>
      </c>
      <c r="AF246" s="9">
        <f t="shared" si="64"/>
        <v>9</v>
      </c>
      <c r="AG246" s="9">
        <f t="shared" si="64"/>
        <v>9</v>
      </c>
      <c r="AH246" s="9">
        <f t="shared" si="64"/>
        <v>9</v>
      </c>
      <c r="AI246" s="9">
        <f t="shared" si="64"/>
        <v>9</v>
      </c>
      <c r="AJ246" s="9">
        <f t="shared" si="64"/>
        <v>9</v>
      </c>
      <c r="AK246" s="9">
        <f t="shared" si="64"/>
        <v>9</v>
      </c>
      <c r="AL246" s="9">
        <f t="shared" si="64"/>
        <v>9</v>
      </c>
      <c r="AM246" s="9">
        <f t="shared" si="64"/>
        <v>9</v>
      </c>
      <c r="AN246" s="9">
        <f t="shared" si="64"/>
        <v>9</v>
      </c>
      <c r="AO246" s="9">
        <f t="shared" si="64"/>
        <v>9</v>
      </c>
      <c r="AP246" s="9">
        <f t="shared" si="64"/>
        <v>9</v>
      </c>
      <c r="AQ246" s="9">
        <f t="shared" si="64"/>
        <v>9</v>
      </c>
      <c r="AR246" s="9">
        <f t="shared" si="64"/>
        <v>9</v>
      </c>
      <c r="AS246" s="9">
        <f t="shared" si="64"/>
        <v>9</v>
      </c>
      <c r="AT246" s="9">
        <f t="shared" si="64"/>
        <v>9</v>
      </c>
      <c r="AU246" s="9">
        <f t="shared" si="64"/>
        <v>9</v>
      </c>
      <c r="AV246" s="9">
        <f t="shared" si="64"/>
        <v>9</v>
      </c>
      <c r="AW246" s="9">
        <f t="shared" si="64"/>
        <v>9</v>
      </c>
      <c r="AX246" s="9">
        <f t="shared" si="64"/>
        <v>9</v>
      </c>
      <c r="AY246" s="9">
        <f t="shared" si="64"/>
        <v>9</v>
      </c>
    </row>
    <row r="247" spans="1:51" ht="17.649999999999999">
      <c r="A247" s="22" t="s">
        <v>25</v>
      </c>
      <c r="B247" s="9">
        <f xml:space="preserve"> B223 + B20 + B81</f>
        <v>0</v>
      </c>
      <c r="C247" s="9">
        <f xml:space="preserve"> C223 + C20 + C81</f>
        <v>0</v>
      </c>
      <c r="D247" s="9">
        <f xml:space="preserve"> D223 + D20 + D81</f>
        <v>1</v>
      </c>
      <c r="E247" s="9">
        <f xml:space="preserve"> E223 + E20 + E81</f>
        <v>8</v>
      </c>
      <c r="F247" s="9">
        <f xml:space="preserve"> F223 + F20 + F81</f>
        <v>9</v>
      </c>
      <c r="G247" s="9">
        <f xml:space="preserve"> G223 + G20 + G81</f>
        <v>9</v>
      </c>
      <c r="H247" s="9">
        <f xml:space="preserve"> H223 + H20 + H81</f>
        <v>9</v>
      </c>
      <c r="I247" s="9">
        <f xml:space="preserve"> I223 + I20 + I81</f>
        <v>9</v>
      </c>
      <c r="J247" s="46">
        <f xml:space="preserve"> J223 + J20 + J81</f>
        <v>9</v>
      </c>
      <c r="K247" s="9">
        <f xml:space="preserve"> K223 + K20 + K81</f>
        <v>9</v>
      </c>
      <c r="L247" s="48">
        <f xml:space="preserve"> L223 + L20 + L81</f>
        <v>11</v>
      </c>
      <c r="M247" s="9">
        <f xml:space="preserve"> M223 + M20 + M81</f>
        <v>11</v>
      </c>
      <c r="N247" s="9">
        <f xml:space="preserve"> N223 + N20 + N81</f>
        <v>11</v>
      </c>
      <c r="O247" s="9">
        <f xml:space="preserve"> O223 + O20 + O81</f>
        <v>11</v>
      </c>
      <c r="P247" s="9">
        <f xml:space="preserve"> P223 + P20 + P81</f>
        <v>11</v>
      </c>
      <c r="Q247" s="9">
        <f xml:space="preserve"> Q223 + Q20 + Q81</f>
        <v>11</v>
      </c>
      <c r="R247" s="9">
        <f xml:space="preserve"> R223 + R20 + R81</f>
        <v>11</v>
      </c>
      <c r="S247" s="9">
        <f xml:space="preserve"> S223 + S20 + S81</f>
        <v>11</v>
      </c>
      <c r="T247" s="9">
        <f xml:space="preserve"> T223 + T20 + T81</f>
        <v>11</v>
      </c>
      <c r="U247" s="9">
        <f xml:space="preserve"> U223 + U20 + U81</f>
        <v>11</v>
      </c>
      <c r="V247" s="9">
        <f t="shared" ref="V247:AY247" si="65" xml:space="preserve"> V223 + V20 + V81</f>
        <v>11</v>
      </c>
      <c r="W247" s="9">
        <f t="shared" si="65"/>
        <v>11</v>
      </c>
      <c r="X247" s="9">
        <f t="shared" si="65"/>
        <v>11</v>
      </c>
      <c r="Y247" s="9">
        <f t="shared" si="65"/>
        <v>11</v>
      </c>
      <c r="Z247" s="9">
        <f t="shared" si="65"/>
        <v>11</v>
      </c>
      <c r="AA247" s="9">
        <f t="shared" si="65"/>
        <v>11</v>
      </c>
      <c r="AB247" s="9">
        <f t="shared" si="65"/>
        <v>11</v>
      </c>
      <c r="AC247" s="9">
        <f t="shared" si="65"/>
        <v>11</v>
      </c>
      <c r="AD247" s="9">
        <f t="shared" si="65"/>
        <v>11</v>
      </c>
      <c r="AE247" s="9">
        <f t="shared" si="65"/>
        <v>11</v>
      </c>
      <c r="AF247" s="9">
        <f t="shared" si="65"/>
        <v>11</v>
      </c>
      <c r="AG247" s="9">
        <f t="shared" si="65"/>
        <v>11</v>
      </c>
      <c r="AH247" s="9">
        <f t="shared" si="65"/>
        <v>11</v>
      </c>
      <c r="AI247" s="9">
        <f t="shared" si="65"/>
        <v>11</v>
      </c>
      <c r="AJ247" s="9">
        <f t="shared" si="65"/>
        <v>11</v>
      </c>
      <c r="AK247" s="9">
        <f t="shared" si="65"/>
        <v>11</v>
      </c>
      <c r="AL247" s="9">
        <f t="shared" si="65"/>
        <v>11</v>
      </c>
      <c r="AM247" s="9">
        <f t="shared" si="65"/>
        <v>11</v>
      </c>
      <c r="AN247" s="9">
        <f t="shared" si="65"/>
        <v>11</v>
      </c>
      <c r="AO247" s="9">
        <f t="shared" si="65"/>
        <v>11</v>
      </c>
      <c r="AP247" s="9">
        <f t="shared" si="65"/>
        <v>11</v>
      </c>
      <c r="AQ247" s="9">
        <f t="shared" si="65"/>
        <v>11</v>
      </c>
      <c r="AR247" s="9">
        <f t="shared" si="65"/>
        <v>11</v>
      </c>
      <c r="AS247" s="9">
        <f t="shared" si="65"/>
        <v>11</v>
      </c>
      <c r="AT247" s="9">
        <f t="shared" si="65"/>
        <v>11</v>
      </c>
      <c r="AU247" s="9">
        <f t="shared" si="65"/>
        <v>11</v>
      </c>
      <c r="AV247" s="9">
        <f t="shared" si="65"/>
        <v>11</v>
      </c>
      <c r="AW247" s="9">
        <f t="shared" si="65"/>
        <v>11</v>
      </c>
      <c r="AX247" s="9">
        <f t="shared" si="65"/>
        <v>11</v>
      </c>
      <c r="AY247" s="9">
        <f t="shared" si="65"/>
        <v>11</v>
      </c>
    </row>
    <row r="248" spans="1:51" ht="17.649999999999999">
      <c r="A248" s="22" t="s">
        <v>32</v>
      </c>
      <c r="B248" s="9">
        <f xml:space="preserve"> B21 + B221</f>
        <v>9</v>
      </c>
      <c r="C248" s="9">
        <f xml:space="preserve"> C21 + C221</f>
        <v>9</v>
      </c>
      <c r="D248" s="9">
        <f xml:space="preserve"> D21 + D221</f>
        <v>9</v>
      </c>
      <c r="E248" s="9">
        <f xml:space="preserve"> E21 + E221</f>
        <v>10</v>
      </c>
      <c r="F248" s="9">
        <f xml:space="preserve"> F21 + F221</f>
        <v>11</v>
      </c>
      <c r="G248" s="9">
        <f xml:space="preserve"> G21 + G221</f>
        <v>11</v>
      </c>
      <c r="H248" s="9">
        <f xml:space="preserve"> H21 + H221</f>
        <v>13</v>
      </c>
      <c r="I248" s="9">
        <f xml:space="preserve"> I21 + I221</f>
        <v>14</v>
      </c>
      <c r="J248" s="46">
        <f xml:space="preserve"> J21 + J221</f>
        <v>15</v>
      </c>
      <c r="K248" s="9">
        <f xml:space="preserve"> K21 + K221</f>
        <v>16</v>
      </c>
      <c r="L248" s="48">
        <f xml:space="preserve"> L21 + L221</f>
        <v>17</v>
      </c>
      <c r="M248" s="9">
        <f xml:space="preserve"> M21 + M221</f>
        <v>17</v>
      </c>
      <c r="N248" s="9">
        <f xml:space="preserve"> N21 + N221</f>
        <v>17</v>
      </c>
      <c r="O248" s="9">
        <f xml:space="preserve"> O21 + O221</f>
        <v>17</v>
      </c>
      <c r="P248" s="9">
        <f xml:space="preserve"> P21 + P221</f>
        <v>17</v>
      </c>
      <c r="Q248" s="9">
        <f xml:space="preserve"> Q21 + Q221</f>
        <v>17</v>
      </c>
      <c r="R248" s="9">
        <f xml:space="preserve"> R21 + R221</f>
        <v>17</v>
      </c>
      <c r="S248" s="9">
        <f xml:space="preserve"> S21 + S221</f>
        <v>17</v>
      </c>
      <c r="T248" s="9">
        <f xml:space="preserve"> T21 + T221</f>
        <v>17</v>
      </c>
      <c r="U248" s="9">
        <f xml:space="preserve"> U21 + U221</f>
        <v>17</v>
      </c>
      <c r="V248" s="9">
        <f t="shared" ref="V248:AY249" si="66" xml:space="preserve"> V21 + V221</f>
        <v>17</v>
      </c>
      <c r="W248" s="9">
        <f t="shared" si="66"/>
        <v>17</v>
      </c>
      <c r="X248" s="9">
        <f t="shared" si="66"/>
        <v>17</v>
      </c>
      <c r="Y248" s="9">
        <f t="shared" si="66"/>
        <v>17</v>
      </c>
      <c r="Z248" s="9">
        <f t="shared" si="66"/>
        <v>17</v>
      </c>
      <c r="AA248" s="9">
        <f t="shared" si="66"/>
        <v>17</v>
      </c>
      <c r="AB248" s="9">
        <f t="shared" si="66"/>
        <v>17</v>
      </c>
      <c r="AC248" s="9">
        <f t="shared" si="66"/>
        <v>17</v>
      </c>
      <c r="AD248" s="9">
        <f t="shared" si="66"/>
        <v>17</v>
      </c>
      <c r="AE248" s="9">
        <f t="shared" si="66"/>
        <v>17</v>
      </c>
      <c r="AF248" s="9">
        <f t="shared" si="66"/>
        <v>17</v>
      </c>
      <c r="AG248" s="9">
        <f t="shared" si="66"/>
        <v>17</v>
      </c>
      <c r="AH248" s="9">
        <f t="shared" si="66"/>
        <v>17</v>
      </c>
      <c r="AI248" s="9">
        <f t="shared" si="66"/>
        <v>17</v>
      </c>
      <c r="AJ248" s="9">
        <f t="shared" si="66"/>
        <v>17</v>
      </c>
      <c r="AK248" s="9">
        <f t="shared" si="66"/>
        <v>17</v>
      </c>
      <c r="AL248" s="9">
        <f t="shared" si="66"/>
        <v>17</v>
      </c>
      <c r="AM248" s="9">
        <f t="shared" si="66"/>
        <v>17</v>
      </c>
      <c r="AN248" s="9">
        <f t="shared" si="66"/>
        <v>17</v>
      </c>
      <c r="AO248" s="9">
        <f t="shared" si="66"/>
        <v>17</v>
      </c>
      <c r="AP248" s="9">
        <f t="shared" si="66"/>
        <v>17</v>
      </c>
      <c r="AQ248" s="9">
        <f t="shared" si="66"/>
        <v>17</v>
      </c>
      <c r="AR248" s="9">
        <f t="shared" si="66"/>
        <v>17</v>
      </c>
      <c r="AS248" s="9">
        <f t="shared" si="66"/>
        <v>17</v>
      </c>
      <c r="AT248" s="9">
        <f t="shared" si="66"/>
        <v>17</v>
      </c>
      <c r="AU248" s="9">
        <f t="shared" si="66"/>
        <v>17</v>
      </c>
      <c r="AV248" s="9">
        <f t="shared" si="66"/>
        <v>17</v>
      </c>
      <c r="AW248" s="9">
        <f t="shared" si="66"/>
        <v>17</v>
      </c>
      <c r="AX248" s="9">
        <f t="shared" si="66"/>
        <v>17</v>
      </c>
      <c r="AY248" s="9">
        <f t="shared" si="66"/>
        <v>17</v>
      </c>
    </row>
    <row r="249" spans="1:51" ht="17.649999999999999">
      <c r="A249" s="22" t="s">
        <v>37</v>
      </c>
      <c r="B249" s="9">
        <f xml:space="preserve"> B22 + B222</f>
        <v>6</v>
      </c>
      <c r="C249" s="9">
        <f xml:space="preserve"> C22 + C222</f>
        <v>6</v>
      </c>
      <c r="D249" s="9">
        <f xml:space="preserve"> D22 + D222</f>
        <v>6</v>
      </c>
      <c r="E249" s="9">
        <f xml:space="preserve"> E22 + E222</f>
        <v>4</v>
      </c>
      <c r="F249" s="9">
        <f xml:space="preserve"> F22 + F222</f>
        <v>4</v>
      </c>
      <c r="G249" s="9">
        <f xml:space="preserve"> G22 + G222</f>
        <v>4</v>
      </c>
      <c r="H249" s="9">
        <f xml:space="preserve"> H22 + H222</f>
        <v>5</v>
      </c>
      <c r="I249" s="9">
        <f xml:space="preserve"> I22 + I222</f>
        <v>5</v>
      </c>
      <c r="J249" s="46">
        <f xml:space="preserve"> J22 + J222</f>
        <v>5</v>
      </c>
      <c r="K249" s="9">
        <f xml:space="preserve"> K22 + K222</f>
        <v>8</v>
      </c>
      <c r="L249" s="48">
        <f xml:space="preserve"> L22 + L222</f>
        <v>10</v>
      </c>
      <c r="M249" s="9">
        <f xml:space="preserve"> M22 + M222</f>
        <v>11</v>
      </c>
      <c r="N249" s="9">
        <f xml:space="preserve"> N22 + N222</f>
        <v>11</v>
      </c>
      <c r="O249" s="9">
        <f xml:space="preserve"> O22 + O222</f>
        <v>11</v>
      </c>
      <c r="P249" s="9">
        <f xml:space="preserve"> P22 + P222</f>
        <v>11</v>
      </c>
      <c r="Q249" s="9">
        <f xml:space="preserve"> Q22 + Q222</f>
        <v>11</v>
      </c>
      <c r="R249" s="9">
        <f xml:space="preserve"> R22 + R222</f>
        <v>11</v>
      </c>
      <c r="S249" s="9">
        <f xml:space="preserve"> S22 + S222</f>
        <v>11</v>
      </c>
      <c r="T249" s="9">
        <f xml:space="preserve"> T22 + T222</f>
        <v>11</v>
      </c>
      <c r="U249" s="9">
        <f xml:space="preserve"> U22 + U222</f>
        <v>11</v>
      </c>
      <c r="V249" s="9">
        <f t="shared" si="66"/>
        <v>11</v>
      </c>
      <c r="W249" s="9">
        <f t="shared" si="66"/>
        <v>11</v>
      </c>
      <c r="X249" s="9">
        <f t="shared" si="66"/>
        <v>11</v>
      </c>
      <c r="Y249" s="9">
        <f t="shared" si="66"/>
        <v>11</v>
      </c>
      <c r="Z249" s="9">
        <f t="shared" si="66"/>
        <v>11</v>
      </c>
      <c r="AA249" s="9">
        <f t="shared" si="66"/>
        <v>11</v>
      </c>
      <c r="AB249" s="9">
        <f t="shared" si="66"/>
        <v>11</v>
      </c>
      <c r="AC249" s="9">
        <f t="shared" si="66"/>
        <v>11</v>
      </c>
      <c r="AD249" s="9">
        <f t="shared" si="66"/>
        <v>11</v>
      </c>
      <c r="AE249" s="9">
        <f t="shared" si="66"/>
        <v>11</v>
      </c>
      <c r="AF249" s="9">
        <f t="shared" si="66"/>
        <v>11</v>
      </c>
      <c r="AG249" s="9">
        <f t="shared" si="66"/>
        <v>11</v>
      </c>
      <c r="AH249" s="9">
        <f t="shared" si="66"/>
        <v>11</v>
      </c>
      <c r="AI249" s="9">
        <f t="shared" si="66"/>
        <v>11</v>
      </c>
      <c r="AJ249" s="9">
        <f t="shared" si="66"/>
        <v>11</v>
      </c>
      <c r="AK249" s="9">
        <f t="shared" si="66"/>
        <v>11</v>
      </c>
      <c r="AL249" s="9">
        <f t="shared" si="66"/>
        <v>11</v>
      </c>
      <c r="AM249" s="9">
        <f t="shared" si="66"/>
        <v>11</v>
      </c>
      <c r="AN249" s="9">
        <f t="shared" si="66"/>
        <v>11</v>
      </c>
      <c r="AO249" s="9">
        <f t="shared" si="66"/>
        <v>11</v>
      </c>
      <c r="AP249" s="9">
        <f t="shared" si="66"/>
        <v>11</v>
      </c>
      <c r="AQ249" s="9">
        <f t="shared" si="66"/>
        <v>11</v>
      </c>
      <c r="AR249" s="9">
        <f t="shared" si="66"/>
        <v>11</v>
      </c>
      <c r="AS249" s="9">
        <f t="shared" si="66"/>
        <v>11</v>
      </c>
      <c r="AT249" s="9">
        <f t="shared" si="66"/>
        <v>11</v>
      </c>
      <c r="AU249" s="9">
        <f t="shared" si="66"/>
        <v>11</v>
      </c>
      <c r="AV249" s="9">
        <f t="shared" si="66"/>
        <v>11</v>
      </c>
      <c r="AW249" s="9">
        <f t="shared" si="66"/>
        <v>11</v>
      </c>
      <c r="AX249" s="9">
        <f t="shared" si="66"/>
        <v>11</v>
      </c>
      <c r="AY249" s="9">
        <f t="shared" si="66"/>
        <v>11</v>
      </c>
    </row>
    <row r="250" spans="1:51" ht="17.649999999999999">
      <c r="A250" s="22" t="s">
        <v>38</v>
      </c>
      <c r="B250" s="9">
        <f xml:space="preserve"> B23 + B222</f>
        <v>0</v>
      </c>
      <c r="C250" s="9">
        <f xml:space="preserve"> C23 + C222</f>
        <v>0</v>
      </c>
      <c r="D250" s="9">
        <f xml:space="preserve"> D23 + D222</f>
        <v>0</v>
      </c>
      <c r="E250" s="9">
        <f xml:space="preserve"> E23 + E222</f>
        <v>0</v>
      </c>
      <c r="F250" s="9">
        <f xml:space="preserve"> F23 + F222</f>
        <v>0</v>
      </c>
      <c r="G250" s="9">
        <f xml:space="preserve"> G23 + G222</f>
        <v>0</v>
      </c>
      <c r="H250" s="9">
        <f xml:space="preserve"> H23 + H222</f>
        <v>0</v>
      </c>
      <c r="I250" s="9">
        <f xml:space="preserve"> I23 + I222</f>
        <v>0</v>
      </c>
      <c r="J250" s="46">
        <f xml:space="preserve"> J23 + J222</f>
        <v>0</v>
      </c>
      <c r="K250" s="9">
        <f xml:space="preserve"> K23 + K222</f>
        <v>0</v>
      </c>
      <c r="L250" s="48">
        <f xml:space="preserve"> L23 + L222</f>
        <v>0</v>
      </c>
      <c r="M250" s="9">
        <f xml:space="preserve"> M23 + M222</f>
        <v>0</v>
      </c>
      <c r="N250" s="9">
        <f xml:space="preserve"> N23 + N222</f>
        <v>0</v>
      </c>
      <c r="O250" s="9">
        <f xml:space="preserve"> O23 + O222</f>
        <v>0</v>
      </c>
      <c r="P250" s="9">
        <f xml:space="preserve"> P23 + P222</f>
        <v>0</v>
      </c>
      <c r="Q250" s="9">
        <f xml:space="preserve"> Q23 + Q222</f>
        <v>0</v>
      </c>
      <c r="R250" s="9">
        <f xml:space="preserve"> R23 + R222</f>
        <v>0</v>
      </c>
      <c r="S250" s="9">
        <f xml:space="preserve"> S23 + S222</f>
        <v>0</v>
      </c>
      <c r="T250" s="9">
        <f xml:space="preserve"> T23 + T222</f>
        <v>0</v>
      </c>
      <c r="U250" s="9">
        <f xml:space="preserve"> U23 + U222</f>
        <v>0</v>
      </c>
      <c r="V250" s="9">
        <f t="shared" ref="V250:AY250" si="67" xml:space="preserve"> V23 + V222</f>
        <v>0</v>
      </c>
      <c r="W250" s="9">
        <f t="shared" si="67"/>
        <v>0</v>
      </c>
      <c r="X250" s="9">
        <f t="shared" si="67"/>
        <v>0</v>
      </c>
      <c r="Y250" s="9">
        <f t="shared" si="67"/>
        <v>0</v>
      </c>
      <c r="Z250" s="9">
        <f t="shared" si="67"/>
        <v>0</v>
      </c>
      <c r="AA250" s="9">
        <f t="shared" si="67"/>
        <v>0</v>
      </c>
      <c r="AB250" s="9">
        <f t="shared" si="67"/>
        <v>0</v>
      </c>
      <c r="AC250" s="9">
        <f t="shared" si="67"/>
        <v>0</v>
      </c>
      <c r="AD250" s="9">
        <f t="shared" si="67"/>
        <v>0</v>
      </c>
      <c r="AE250" s="9">
        <f t="shared" si="67"/>
        <v>0</v>
      </c>
      <c r="AF250" s="9">
        <f t="shared" si="67"/>
        <v>0</v>
      </c>
      <c r="AG250" s="9">
        <f t="shared" si="67"/>
        <v>0</v>
      </c>
      <c r="AH250" s="9">
        <f t="shared" si="67"/>
        <v>0</v>
      </c>
      <c r="AI250" s="9">
        <f t="shared" si="67"/>
        <v>0</v>
      </c>
      <c r="AJ250" s="9">
        <f t="shared" si="67"/>
        <v>0</v>
      </c>
      <c r="AK250" s="9">
        <f t="shared" si="67"/>
        <v>0</v>
      </c>
      <c r="AL250" s="9">
        <f t="shared" si="67"/>
        <v>0</v>
      </c>
      <c r="AM250" s="9">
        <f t="shared" si="67"/>
        <v>0</v>
      </c>
      <c r="AN250" s="9">
        <f t="shared" si="67"/>
        <v>0</v>
      </c>
      <c r="AO250" s="9">
        <f t="shared" si="67"/>
        <v>0</v>
      </c>
      <c r="AP250" s="9">
        <f t="shared" si="67"/>
        <v>0</v>
      </c>
      <c r="AQ250" s="9">
        <f t="shared" si="67"/>
        <v>0</v>
      </c>
      <c r="AR250" s="9">
        <f t="shared" si="67"/>
        <v>0</v>
      </c>
      <c r="AS250" s="9">
        <f t="shared" si="67"/>
        <v>0</v>
      </c>
      <c r="AT250" s="9">
        <f t="shared" si="67"/>
        <v>0</v>
      </c>
      <c r="AU250" s="9">
        <f t="shared" si="67"/>
        <v>0</v>
      </c>
      <c r="AV250" s="9">
        <f t="shared" si="67"/>
        <v>0</v>
      </c>
      <c r="AW250" s="9">
        <f t="shared" si="67"/>
        <v>0</v>
      </c>
      <c r="AX250" s="9">
        <f t="shared" si="67"/>
        <v>0</v>
      </c>
      <c r="AY250" s="9">
        <f t="shared" si="67"/>
        <v>0</v>
      </c>
    </row>
    <row r="252" spans="1:51" ht="17.649999999999999">
      <c r="A252" s="22" t="s">
        <v>24</v>
      </c>
      <c r="B252" s="9">
        <f xml:space="preserve"> B247/(B7+5)</f>
        <v>0</v>
      </c>
      <c r="C252" s="9">
        <f xml:space="preserve"> C247/(C7+5)</f>
        <v>0</v>
      </c>
      <c r="D252" s="9">
        <f xml:space="preserve"> D247/(D7+5)</f>
        <v>0.125</v>
      </c>
      <c r="E252" s="9">
        <f xml:space="preserve"> E247/(E7+5)</f>
        <v>0.88888888888888884</v>
      </c>
      <c r="F252" s="9">
        <f xml:space="preserve"> F247/(F7+5)</f>
        <v>0.9</v>
      </c>
      <c r="G252" s="9">
        <f xml:space="preserve"> G247/(G7+5)</f>
        <v>0.81818181818181823</v>
      </c>
      <c r="H252" s="9">
        <f xml:space="preserve"> H247/(H7+5)</f>
        <v>0.75</v>
      </c>
      <c r="I252" s="9">
        <f xml:space="preserve"> I247/(I7+5)</f>
        <v>0.69230769230769229</v>
      </c>
      <c r="J252" s="46">
        <f xml:space="preserve"> J247/(J7+5)</f>
        <v>0.6428571428571429</v>
      </c>
      <c r="K252" s="31">
        <f xml:space="preserve"> K247/(K7+5)</f>
        <v>0.6</v>
      </c>
      <c r="L252" s="48">
        <f xml:space="preserve"> L247/(L7+5)</f>
        <v>0.6875</v>
      </c>
      <c r="M252" s="9">
        <f xml:space="preserve"> M247/(M7+5)</f>
        <v>0.6470588235294118</v>
      </c>
      <c r="N252" s="9">
        <f xml:space="preserve"> N247/(N7+5)</f>
        <v>0.61111111111111116</v>
      </c>
      <c r="O252" s="9">
        <f xml:space="preserve"> O247/(O7+5)</f>
        <v>0.57894736842105265</v>
      </c>
      <c r="P252" s="9">
        <f xml:space="preserve"> P247/(P7+5)</f>
        <v>0.55000000000000004</v>
      </c>
      <c r="Q252" s="9">
        <f xml:space="preserve"> Q247/(Q7+5)</f>
        <v>0.52380952380952384</v>
      </c>
      <c r="R252" s="9">
        <f xml:space="preserve"> R247/(R7+5)</f>
        <v>0.5</v>
      </c>
      <c r="S252" s="9">
        <f xml:space="preserve"> S247/(S7+5)</f>
        <v>0.47826086956521741</v>
      </c>
      <c r="T252" s="9">
        <f xml:space="preserve"> T247/(T7+5)</f>
        <v>0.45833333333333331</v>
      </c>
      <c r="U252" s="9">
        <f xml:space="preserve"> U247/(U7+5)</f>
        <v>0.44</v>
      </c>
      <c r="V252" s="9">
        <f t="shared" ref="V252:AY252" si="68" xml:space="preserve"> V247/(V7+5)</f>
        <v>0.42307692307692307</v>
      </c>
      <c r="W252" s="9">
        <f t="shared" si="68"/>
        <v>0.40740740740740738</v>
      </c>
      <c r="X252" s="9">
        <f t="shared" si="68"/>
        <v>0.39285714285714285</v>
      </c>
      <c r="Y252" s="9">
        <f t="shared" si="68"/>
        <v>0.37931034482758619</v>
      </c>
      <c r="Z252" s="9">
        <f t="shared" si="68"/>
        <v>0.36666666666666664</v>
      </c>
      <c r="AA252" s="9">
        <f t="shared" si="68"/>
        <v>0.35483870967741937</v>
      </c>
      <c r="AB252" s="9">
        <f t="shared" si="68"/>
        <v>0.34375</v>
      </c>
      <c r="AC252" s="9">
        <f t="shared" si="68"/>
        <v>0.33333333333333331</v>
      </c>
      <c r="AD252" s="9">
        <f t="shared" si="68"/>
        <v>0.3235294117647059</v>
      </c>
      <c r="AE252" s="9">
        <f t="shared" si="68"/>
        <v>0.31428571428571428</v>
      </c>
      <c r="AF252" s="9">
        <f t="shared" si="68"/>
        <v>0.30555555555555558</v>
      </c>
      <c r="AG252" s="9">
        <f t="shared" si="68"/>
        <v>0.29729729729729731</v>
      </c>
      <c r="AH252" s="9">
        <f t="shared" si="68"/>
        <v>0.28947368421052633</v>
      </c>
      <c r="AI252" s="9">
        <f t="shared" si="68"/>
        <v>0.28205128205128205</v>
      </c>
      <c r="AJ252" s="9">
        <f t="shared" si="68"/>
        <v>0.27500000000000002</v>
      </c>
      <c r="AK252" s="9">
        <f t="shared" si="68"/>
        <v>0.26829268292682928</v>
      </c>
      <c r="AL252" s="9">
        <f t="shared" si="68"/>
        <v>0.26190476190476192</v>
      </c>
      <c r="AM252" s="9">
        <f t="shared" si="68"/>
        <v>0.2558139534883721</v>
      </c>
      <c r="AN252" s="9">
        <f t="shared" si="68"/>
        <v>0.25</v>
      </c>
      <c r="AO252" s="9">
        <f t="shared" si="68"/>
        <v>0.24444444444444444</v>
      </c>
      <c r="AP252" s="9">
        <f t="shared" si="68"/>
        <v>0.2391304347826087</v>
      </c>
      <c r="AQ252" s="9">
        <f t="shared" si="68"/>
        <v>0.23404255319148937</v>
      </c>
      <c r="AR252" s="9">
        <f t="shared" si="68"/>
        <v>0.22916666666666666</v>
      </c>
      <c r="AS252" s="9">
        <f t="shared" si="68"/>
        <v>0.22448979591836735</v>
      </c>
      <c r="AT252" s="9">
        <f t="shared" si="68"/>
        <v>0.22</v>
      </c>
      <c r="AU252" s="9">
        <f t="shared" si="68"/>
        <v>0.21568627450980393</v>
      </c>
      <c r="AV252" s="9">
        <f t="shared" si="68"/>
        <v>0.21153846153846154</v>
      </c>
      <c r="AW252" s="9">
        <f t="shared" si="68"/>
        <v>0.20754716981132076</v>
      </c>
      <c r="AX252" s="9">
        <f t="shared" si="68"/>
        <v>0.20370370370370369</v>
      </c>
      <c r="AY252" s="9">
        <f t="shared" si="68"/>
        <v>0.2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16</v>
      </c>
      <c r="C258" s="8">
        <f xml:space="preserve"> (Data!$B$44 - C$89 - C$45)</f>
        <v>15</v>
      </c>
      <c r="D258" s="8">
        <f xml:space="preserve"> (Data!$B$44 - D$89 - D$45)</f>
        <v>15</v>
      </c>
      <c r="E258" s="8">
        <f xml:space="preserve"> (Data!$B$44 - E$89 - E$45)</f>
        <v>12</v>
      </c>
      <c r="F258" s="8">
        <f xml:space="preserve"> (Data!$B$44 - F$89 - F$45)</f>
        <v>11</v>
      </c>
      <c r="G258" s="8">
        <f xml:space="preserve"> (Data!$B$44 - G$89 - G$45)</f>
        <v>10</v>
      </c>
      <c r="H258" s="8">
        <f xml:space="preserve"> (Data!$B$44 - H$89 - H$45)</f>
        <v>10</v>
      </c>
      <c r="I258" s="8">
        <f xml:space="preserve"> (Data!$B$44 - I$89 - I$45)</f>
        <v>9</v>
      </c>
      <c r="J258" s="8">
        <f xml:space="preserve"> (Data!$B$44 - J$89 - J$45)</f>
        <v>7</v>
      </c>
      <c r="K258" s="8">
        <f xml:space="preserve"> (Data!$B$44 - K$89 - K$45)</f>
        <v>5</v>
      </c>
      <c r="L258" s="8">
        <f xml:space="preserve"> (Data!$B$44 - L$89 - L$45)</f>
        <v>4</v>
      </c>
      <c r="M258" s="8">
        <f xml:space="preserve"> (Data!$B$44 - M$89 - M$45)</f>
        <v>3</v>
      </c>
      <c r="N258" s="8">
        <f xml:space="preserve"> (Data!$B$44 - N$89 - N$45)</f>
        <v>3</v>
      </c>
      <c r="O258" s="8">
        <f xml:space="preserve"> (Data!$B$44 - O$89 - O$45)</f>
        <v>2</v>
      </c>
      <c r="P258" s="8">
        <f xml:space="preserve"> (Data!$B$44 - P$89 - P$45)</f>
        <v>2</v>
      </c>
      <c r="Q258" s="8">
        <f xml:space="preserve"> (Data!$B$44 - Q$89 - Q$45)</f>
        <v>1</v>
      </c>
      <c r="R258" s="8">
        <f xml:space="preserve"> (Data!$B$44 - R$89 - R$45)</f>
        <v>1</v>
      </c>
      <c r="S258" s="8">
        <f xml:space="preserve"> (Data!$B$44 - S$89 - S$45)</f>
        <v>1</v>
      </c>
      <c r="T258" s="8">
        <f xml:space="preserve"> (Data!$B$44 - T$89 - T$45)</f>
        <v>0</v>
      </c>
      <c r="U258" s="8">
        <f xml:space="preserve"> (Data!$B$44 - U$89 - U$45)</f>
        <v>0</v>
      </c>
      <c r="V258" s="8">
        <f xml:space="preserve"> (Data!$B$44 - V$89 - V$45)</f>
        <v>-1</v>
      </c>
      <c r="W258" s="8">
        <f xml:space="preserve"> (Data!$B$44 - W$89 - W$45)</f>
        <v>-1</v>
      </c>
      <c r="X258" s="8">
        <f xml:space="preserve"> (Data!$B$44 - X$89 - X$45)</f>
        <v>-1</v>
      </c>
      <c r="Y258" s="8">
        <f xml:space="preserve"> (Data!$B$44 - Y$89 - Y$45)</f>
        <v>-2</v>
      </c>
      <c r="Z258" s="8">
        <f xml:space="preserve"> (Data!$B$44 - Z$89 - Z$45)</f>
        <v>-2</v>
      </c>
      <c r="AA258" s="8">
        <f xml:space="preserve"> (Data!$B$44 - AA$89 - AA$45)</f>
        <v>-3</v>
      </c>
      <c r="AB258" s="8">
        <f xml:space="preserve"> (Data!$B$44 - AB$89 - AB$45)</f>
        <v>-3</v>
      </c>
      <c r="AC258" s="8">
        <f xml:space="preserve"> (Data!$B$44 - AC$89 - AC$45)</f>
        <v>-3</v>
      </c>
      <c r="AD258" s="8">
        <f xml:space="preserve"> (Data!$B$44 - AD$89 - AD$45)</f>
        <v>-4</v>
      </c>
      <c r="AE258" s="8">
        <f xml:space="preserve"> (Data!$B$44 - AE$89 - AE$45)</f>
        <v>-4</v>
      </c>
      <c r="AF258" s="8">
        <f xml:space="preserve"> (Data!$B$44 - AF$89 - AF$45)</f>
        <v>-5</v>
      </c>
      <c r="AG258" s="8">
        <f xml:space="preserve"> (Data!$B$44 - AG$89 - AG$45)</f>
        <v>-5</v>
      </c>
      <c r="AH258" s="8">
        <f xml:space="preserve"> (Data!$B$44 - AH$89 - AH$45)</f>
        <v>-5</v>
      </c>
      <c r="AI258" s="8">
        <f xml:space="preserve"> (Data!$B$44 - AI$89 - AI$45)</f>
        <v>-6</v>
      </c>
      <c r="AJ258" s="8">
        <f xml:space="preserve"> (Data!$B$44 - AJ$89 - AJ$45)</f>
        <v>-6</v>
      </c>
      <c r="AK258" s="8">
        <f xml:space="preserve"> (Data!$B$44 - AK$89 - AK$45)</f>
        <v>-7</v>
      </c>
      <c r="AL258" s="8">
        <f xml:space="preserve"> (Data!$B$44 - AL$89 - AL$45)</f>
        <v>-7</v>
      </c>
      <c r="AM258" s="8">
        <f xml:space="preserve"> (Data!$B$44 - AM$89 - AM$45)</f>
        <v>-7</v>
      </c>
      <c r="AN258" s="8">
        <f xml:space="preserve"> (Data!$B$44 - AN$89 - AN$45)</f>
        <v>-8</v>
      </c>
      <c r="AO258" s="8">
        <f xml:space="preserve"> (Data!$B$44 - AO$89 - AO$45)</f>
        <v>-8</v>
      </c>
      <c r="AP258" s="8">
        <f xml:space="preserve"> (Data!$B$44 - AP$89 - AP$45)</f>
        <v>-9</v>
      </c>
      <c r="AQ258" s="8">
        <f xml:space="preserve"> (Data!$B$44 - AQ$89 - AQ$45)</f>
        <v>-9</v>
      </c>
      <c r="AR258" s="8">
        <f xml:space="preserve"> (Data!$B$44 - AR$89 - AR$45)</f>
        <v>-9</v>
      </c>
      <c r="AS258" s="8">
        <f xml:space="preserve"> (Data!$B$44 - AS$89 - AS$45)</f>
        <v>-10</v>
      </c>
      <c r="AT258" s="8">
        <f xml:space="preserve"> (Data!$B$44 - AT$89 - AT$45)</f>
        <v>-10</v>
      </c>
      <c r="AU258" s="8">
        <f xml:space="preserve"> (Data!$B$44 - AU$89 - AU$45)</f>
        <v>-11</v>
      </c>
      <c r="AV258" s="8">
        <f xml:space="preserve"> (Data!$B$44 - AV$89 - AV$45)</f>
        <v>-11</v>
      </c>
      <c r="AW258" s="8">
        <f xml:space="preserve"> (Data!$B$44 - AW$89 - AW$45)</f>
        <v>-11</v>
      </c>
      <c r="AX258" s="8">
        <f xml:space="preserve"> (Data!$B$44 - AX$89 - AX$45)</f>
        <v>-12</v>
      </c>
      <c r="AY258" s="8">
        <f xml:space="preserve"> (Data!$B$44 - AY$89 - AY$45)</f>
        <v>-12</v>
      </c>
    </row>
    <row r="259" spans="1:51">
      <c r="A259" s="8" t="s">
        <v>57</v>
      </c>
      <c r="B259" s="8">
        <f xml:space="preserve"> (Data!$B$44 - B$88 - B$45)</f>
        <v>14</v>
      </c>
      <c r="C259" s="8">
        <f xml:space="preserve"> (Data!$B$44 - C$88 - C$45)</f>
        <v>13</v>
      </c>
      <c r="D259" s="8">
        <f xml:space="preserve"> (Data!$B$44 - D$88 - D$45)</f>
        <v>13</v>
      </c>
      <c r="E259" s="8">
        <f xml:space="preserve"> (Data!$B$44 - E$88 - E$45)</f>
        <v>10</v>
      </c>
      <c r="F259" s="8">
        <f xml:space="preserve"> (Data!$B$44 - F$88 - F$45)</f>
        <v>9</v>
      </c>
      <c r="G259" s="8">
        <f xml:space="preserve"> (Data!$B$44 - G$88 - G$45)</f>
        <v>8</v>
      </c>
      <c r="H259" s="8">
        <f xml:space="preserve"> (Data!$B$44 - H$88 - H$45)</f>
        <v>8</v>
      </c>
      <c r="I259" s="8">
        <f xml:space="preserve"> (Data!$B$44 - I$88 - I$45)</f>
        <v>7</v>
      </c>
      <c r="J259" s="8">
        <f xml:space="preserve"> (Data!$B$44 - J$88 - J$45)</f>
        <v>5</v>
      </c>
      <c r="K259" s="8">
        <f xml:space="preserve"> (Data!$B$44 - K$88 - K$45)</f>
        <v>2</v>
      </c>
      <c r="L259" s="8">
        <f xml:space="preserve"> (Data!$B$44 - L$88 - L$45)</f>
        <v>1</v>
      </c>
      <c r="M259" s="8">
        <f xml:space="preserve"> (Data!$B$44 - M$88 - M$45)</f>
        <v>0</v>
      </c>
      <c r="N259" s="8">
        <f xml:space="preserve"> (Data!$B$44 - N$88 - N$45)</f>
        <v>-1</v>
      </c>
      <c r="O259" s="8">
        <f xml:space="preserve"> (Data!$B$44 - O$88 - O$45)</f>
        <v>-1</v>
      </c>
      <c r="P259" s="8">
        <f xml:space="preserve"> (Data!$B$44 - P$88 - P$45)</f>
        <v>-2</v>
      </c>
      <c r="Q259" s="8">
        <f xml:space="preserve"> (Data!$B$44 - Q$88 - Q$45)</f>
        <v>-2</v>
      </c>
      <c r="R259" s="8">
        <f xml:space="preserve"> (Data!$B$44 - R$88 - R$45)</f>
        <v>-3</v>
      </c>
      <c r="S259" s="8">
        <f xml:space="preserve"> (Data!$B$44 - S$88 - S$45)</f>
        <v>-3</v>
      </c>
      <c r="T259" s="8">
        <f xml:space="preserve"> (Data!$B$44 - T$88 - T$45)</f>
        <v>-4</v>
      </c>
      <c r="U259" s="8">
        <f xml:space="preserve"> (Data!$B$44 - U$88 - U$45)</f>
        <v>-4</v>
      </c>
      <c r="V259" s="8">
        <f xml:space="preserve"> (Data!$B$44 - V$88 - V$45)</f>
        <v>-5</v>
      </c>
      <c r="W259" s="8">
        <f xml:space="preserve"> (Data!$B$44 - W$88 - W$45)</f>
        <v>-5</v>
      </c>
      <c r="X259" s="8">
        <f xml:space="preserve"> (Data!$B$44 - X$88 - X$45)</f>
        <v>-6</v>
      </c>
      <c r="Y259" s="8">
        <f xml:space="preserve"> (Data!$B$44 - Y$88 - Y$45)</f>
        <v>-6</v>
      </c>
      <c r="Z259" s="8">
        <f xml:space="preserve"> (Data!$B$44 - Z$88 - Z$45)</f>
        <v>-7</v>
      </c>
      <c r="AA259" s="8">
        <f xml:space="preserve"> (Data!$B$44 - AA$88 - AA$45)</f>
        <v>-7</v>
      </c>
      <c r="AB259" s="8">
        <f xml:space="preserve"> (Data!$B$44 - AB$88 - AB$45)</f>
        <v>-8</v>
      </c>
      <c r="AC259" s="8">
        <f xml:space="preserve"> (Data!$B$44 - AC$88 - AC$45)</f>
        <v>-8</v>
      </c>
      <c r="AD259" s="8">
        <f xml:space="preserve"> (Data!$B$44 - AD$88 - AD$45)</f>
        <v>-9</v>
      </c>
      <c r="AE259" s="8">
        <f xml:space="preserve"> (Data!$B$44 - AE$88 - AE$45)</f>
        <v>-9</v>
      </c>
      <c r="AF259" s="8">
        <f xml:space="preserve"> (Data!$B$44 - AF$88 - AF$45)</f>
        <v>-10</v>
      </c>
      <c r="AG259" s="8">
        <f xml:space="preserve"> (Data!$B$44 - AG$88 - AG$45)</f>
        <v>-10</v>
      </c>
      <c r="AH259" s="8">
        <f xml:space="preserve"> (Data!$B$44 - AH$88 - AH$45)</f>
        <v>-11</v>
      </c>
      <c r="AI259" s="8">
        <f xml:space="preserve"> (Data!$B$44 - AI$88 - AI$45)</f>
        <v>-11</v>
      </c>
      <c r="AJ259" s="8">
        <f xml:space="preserve"> (Data!$B$44 - AJ$88 - AJ$45)</f>
        <v>-12</v>
      </c>
      <c r="AK259" s="8">
        <f xml:space="preserve"> (Data!$B$44 - AK$88 - AK$45)</f>
        <v>-12</v>
      </c>
      <c r="AL259" s="8">
        <f xml:space="preserve"> (Data!$B$44 - AL$88 - AL$45)</f>
        <v>-13</v>
      </c>
      <c r="AM259" s="8">
        <f xml:space="preserve"> (Data!$B$44 - AM$88 - AM$45)</f>
        <v>-13</v>
      </c>
      <c r="AN259" s="8">
        <f xml:space="preserve"> (Data!$B$44 - AN$88 - AN$45)</f>
        <v>-14</v>
      </c>
      <c r="AO259" s="8">
        <f xml:space="preserve"> (Data!$B$44 - AO$88 - AO$45)</f>
        <v>-14</v>
      </c>
      <c r="AP259" s="8">
        <f xml:space="preserve"> (Data!$B$44 - AP$88 - AP$45)</f>
        <v>-15</v>
      </c>
      <c r="AQ259" s="8">
        <f xml:space="preserve"> (Data!$B$44 - AQ$88 - AQ$45)</f>
        <v>-15</v>
      </c>
      <c r="AR259" s="8">
        <f xml:space="preserve"> (Data!$B$44 - AR$88 - AR$45)</f>
        <v>-16</v>
      </c>
      <c r="AS259" s="8">
        <f xml:space="preserve"> (Data!$B$44 - AS$88 - AS$45)</f>
        <v>-16</v>
      </c>
      <c r="AT259" s="8">
        <f xml:space="preserve"> (Data!$B$44 - AT$88 - AT$45)</f>
        <v>-17</v>
      </c>
      <c r="AU259" s="8">
        <f xml:space="preserve"> (Data!$B$44 - AU$88 - AU$45)</f>
        <v>-17</v>
      </c>
      <c r="AV259" s="8">
        <f xml:space="preserve"> (Data!$B$44 - AV$88 - AV$45)</f>
        <v>-18</v>
      </c>
      <c r="AW259" s="8">
        <f xml:space="preserve"> (Data!$B$44 - AW$88 - AW$45)</f>
        <v>-18</v>
      </c>
      <c r="AX259" s="8">
        <f xml:space="preserve"> (Data!$B$44 - AX$88 - AX$45)</f>
        <v>-19</v>
      </c>
      <c r="AY259" s="8">
        <f xml:space="preserve"> (Data!$B$44 - AY$88 - AY$45)</f>
        <v>-19</v>
      </c>
    </row>
    <row r="260" spans="1:51">
      <c r="A260" s="8" t="s">
        <v>58</v>
      </c>
      <c r="B260" s="8">
        <f xml:space="preserve"> (Data!$B$44 - B$88 - B$45)</f>
        <v>14</v>
      </c>
      <c r="C260" s="8">
        <f xml:space="preserve"> (Data!$B$44 - C$88 - C$45)</f>
        <v>13</v>
      </c>
      <c r="D260" s="8">
        <f xml:space="preserve"> (Data!$B$44 - D$88 - D$45)</f>
        <v>13</v>
      </c>
      <c r="E260" s="8">
        <f xml:space="preserve"> (Data!$B$44 - E$88 - E$45)</f>
        <v>10</v>
      </c>
      <c r="F260" s="8">
        <f xml:space="preserve"> (Data!$B$44 - F$88 - F$45)</f>
        <v>9</v>
      </c>
      <c r="G260" s="8">
        <f xml:space="preserve"> (Data!$B$44 - G$88 - G$45)</f>
        <v>8</v>
      </c>
      <c r="H260" s="8">
        <f xml:space="preserve"> (Data!$B$44 - H$88 - H$45)</f>
        <v>8</v>
      </c>
      <c r="I260" s="8">
        <f xml:space="preserve"> (Data!$B$44 - I$88 - I$45)</f>
        <v>7</v>
      </c>
      <c r="J260" s="8">
        <f xml:space="preserve"> (Data!$B$44 - J$88 - J$45)</f>
        <v>5</v>
      </c>
      <c r="K260" s="8">
        <f xml:space="preserve"> (Data!$B$44 - K$88 - K$45)</f>
        <v>2</v>
      </c>
      <c r="L260" s="8">
        <f xml:space="preserve"> (Data!$B$44 - L$88 - L$45)</f>
        <v>1</v>
      </c>
      <c r="M260" s="8">
        <f xml:space="preserve"> (Data!$B$44 - M$88 - M$45)</f>
        <v>0</v>
      </c>
      <c r="N260" s="8">
        <f xml:space="preserve"> (Data!$B$44 - N$88 - N$45)</f>
        <v>-1</v>
      </c>
      <c r="O260" s="8">
        <f xml:space="preserve"> (Data!$B$44 - O$88 - O$45)</f>
        <v>-1</v>
      </c>
      <c r="P260" s="8">
        <f xml:space="preserve"> (Data!$B$44 - P$88 - P$45)</f>
        <v>-2</v>
      </c>
      <c r="Q260" s="8">
        <f xml:space="preserve"> (Data!$B$44 - Q$88 - Q$45)</f>
        <v>-2</v>
      </c>
      <c r="R260" s="8">
        <f xml:space="preserve"> (Data!$B$44 - R$88 - R$45)</f>
        <v>-3</v>
      </c>
      <c r="S260" s="8">
        <f xml:space="preserve"> (Data!$B$44 - S$88 - S$45)</f>
        <v>-3</v>
      </c>
      <c r="T260" s="8">
        <f xml:space="preserve"> (Data!$B$44 - T$88 - T$45)</f>
        <v>-4</v>
      </c>
      <c r="U260" s="8">
        <f xml:space="preserve"> (Data!$B$44 - U$88 - U$45)</f>
        <v>-4</v>
      </c>
      <c r="V260" s="8">
        <f xml:space="preserve"> (Data!$B$44 - V$88 - V$45)</f>
        <v>-5</v>
      </c>
      <c r="W260" s="8">
        <f xml:space="preserve"> (Data!$B$44 - W$88 - W$45)</f>
        <v>-5</v>
      </c>
      <c r="X260" s="8">
        <f xml:space="preserve"> (Data!$B$44 - X$88 - X$45)</f>
        <v>-6</v>
      </c>
      <c r="Y260" s="8">
        <f xml:space="preserve"> (Data!$B$44 - Y$88 - Y$45)</f>
        <v>-6</v>
      </c>
      <c r="Z260" s="8">
        <f xml:space="preserve"> (Data!$B$44 - Z$88 - Z$45)</f>
        <v>-7</v>
      </c>
      <c r="AA260" s="8">
        <f xml:space="preserve"> (Data!$B$44 - AA$88 - AA$45)</f>
        <v>-7</v>
      </c>
      <c r="AB260" s="8">
        <f xml:space="preserve"> (Data!$B$44 - AB$88 - AB$45)</f>
        <v>-8</v>
      </c>
      <c r="AC260" s="8">
        <f xml:space="preserve"> (Data!$B$44 - AC$88 - AC$45)</f>
        <v>-8</v>
      </c>
      <c r="AD260" s="8">
        <f xml:space="preserve"> (Data!$B$44 - AD$88 - AD$45)</f>
        <v>-9</v>
      </c>
      <c r="AE260" s="8">
        <f xml:space="preserve"> (Data!$B$44 - AE$88 - AE$45)</f>
        <v>-9</v>
      </c>
      <c r="AF260" s="8">
        <f xml:space="preserve"> (Data!$B$44 - AF$88 - AF$45)</f>
        <v>-10</v>
      </c>
      <c r="AG260" s="8">
        <f xml:space="preserve"> (Data!$B$44 - AG$88 - AG$45)</f>
        <v>-10</v>
      </c>
      <c r="AH260" s="8">
        <f xml:space="preserve"> (Data!$B$44 - AH$88 - AH$45)</f>
        <v>-11</v>
      </c>
      <c r="AI260" s="8">
        <f xml:space="preserve"> (Data!$B$44 - AI$88 - AI$45)</f>
        <v>-11</v>
      </c>
      <c r="AJ260" s="8">
        <f xml:space="preserve"> (Data!$B$44 - AJ$88 - AJ$45)</f>
        <v>-12</v>
      </c>
      <c r="AK260" s="8">
        <f xml:space="preserve"> (Data!$B$44 - AK$88 - AK$45)</f>
        <v>-12</v>
      </c>
      <c r="AL260" s="8">
        <f xml:space="preserve"> (Data!$B$44 - AL$88 - AL$45)</f>
        <v>-13</v>
      </c>
      <c r="AM260" s="8">
        <f xml:space="preserve"> (Data!$B$44 - AM$88 - AM$45)</f>
        <v>-13</v>
      </c>
      <c r="AN260" s="8">
        <f xml:space="preserve"> (Data!$B$44 - AN$88 - AN$45)</f>
        <v>-14</v>
      </c>
      <c r="AO260" s="8">
        <f xml:space="preserve"> (Data!$B$44 - AO$88 - AO$45)</f>
        <v>-14</v>
      </c>
      <c r="AP260" s="8">
        <f xml:space="preserve"> (Data!$B$44 - AP$88 - AP$45)</f>
        <v>-15</v>
      </c>
      <c r="AQ260" s="8">
        <f xml:space="preserve"> (Data!$B$44 - AQ$88 - AQ$45)</f>
        <v>-15</v>
      </c>
      <c r="AR260" s="8">
        <f xml:space="preserve"> (Data!$B$44 - AR$88 - AR$45)</f>
        <v>-16</v>
      </c>
      <c r="AS260" s="8">
        <f xml:space="preserve"> (Data!$B$44 - AS$88 - AS$45)</f>
        <v>-16</v>
      </c>
      <c r="AT260" s="8">
        <f xml:space="preserve"> (Data!$B$44 - AT$88 - AT$45)</f>
        <v>-17</v>
      </c>
      <c r="AU260" s="8">
        <f xml:space="preserve"> (Data!$B$44 - AU$88 - AU$45)</f>
        <v>-17</v>
      </c>
      <c r="AV260" s="8">
        <f xml:space="preserve"> (Data!$B$44 - AV$88 - AV$45)</f>
        <v>-18</v>
      </c>
      <c r="AW260" s="8">
        <f xml:space="preserve"> (Data!$B$44 - AW$88 - AW$45)</f>
        <v>-18</v>
      </c>
      <c r="AX260" s="8">
        <f xml:space="preserve"> (Data!$B$44 - AX$88 - AX$45)</f>
        <v>-19</v>
      </c>
      <c r="AY260" s="8">
        <f xml:space="preserve"> (Data!$B$44 - AY$88 - AY$45)</f>
        <v>-19</v>
      </c>
    </row>
    <row r="261" spans="1:51">
      <c r="A261" s="8" t="s">
        <v>59</v>
      </c>
      <c r="B261" s="8">
        <f xml:space="preserve"> (Data!$B$44 - B$87 - B$45)</f>
        <v>14</v>
      </c>
      <c r="C261" s="8">
        <f xml:space="preserve"> (Data!$B$44 - C$87 - C$45)</f>
        <v>13</v>
      </c>
      <c r="D261" s="8">
        <f xml:space="preserve"> (Data!$B$44 - D$87 - D$45)</f>
        <v>13</v>
      </c>
      <c r="E261" s="8">
        <f xml:space="preserve"> (Data!$B$44 - E$87 - E$45)</f>
        <v>10</v>
      </c>
      <c r="F261" s="8">
        <f xml:space="preserve"> (Data!$B$44 - F$87 - F$45)</f>
        <v>9</v>
      </c>
      <c r="G261" s="8">
        <f xml:space="preserve"> (Data!$B$44 - G$87 - G$45)</f>
        <v>8</v>
      </c>
      <c r="H261" s="8">
        <f xml:space="preserve"> (Data!$B$44 - H$87 - H$45)</f>
        <v>8</v>
      </c>
      <c r="I261" s="8">
        <f xml:space="preserve"> (Data!$B$44 - I$87 - I$45)</f>
        <v>7</v>
      </c>
      <c r="J261" s="8">
        <f xml:space="preserve"> (Data!$B$44 - J$87 - J$45)</f>
        <v>5</v>
      </c>
      <c r="K261" s="8">
        <f xml:space="preserve"> (Data!$B$44 - K$87 - K$45)</f>
        <v>2</v>
      </c>
      <c r="L261" s="8">
        <f xml:space="preserve"> (Data!$B$44 - L$87 - L$45)</f>
        <v>1</v>
      </c>
      <c r="M261" s="8">
        <f xml:space="preserve"> (Data!$B$44 - M$87 - M$45)</f>
        <v>0</v>
      </c>
      <c r="N261" s="8">
        <f xml:space="preserve"> (Data!$B$44 - N$87 - N$45)</f>
        <v>-1</v>
      </c>
      <c r="O261" s="8">
        <f xml:space="preserve"> (Data!$B$44 - O$87 - O$45)</f>
        <v>-1</v>
      </c>
      <c r="P261" s="8">
        <f xml:space="preserve"> (Data!$B$44 - P$87 - P$45)</f>
        <v>-2</v>
      </c>
      <c r="Q261" s="8">
        <f xml:space="preserve"> (Data!$B$44 - Q$87 - Q$45)</f>
        <v>-2</v>
      </c>
      <c r="R261" s="8">
        <f xml:space="preserve"> (Data!$B$44 - R$87 - R$45)</f>
        <v>-3</v>
      </c>
      <c r="S261" s="8">
        <f xml:space="preserve"> (Data!$B$44 - S$87 - S$45)</f>
        <v>-3</v>
      </c>
      <c r="T261" s="8">
        <f xml:space="preserve"> (Data!$B$44 - T$87 - T$45)</f>
        <v>-4</v>
      </c>
      <c r="U261" s="8">
        <f xml:space="preserve"> (Data!$B$44 - U$87 - U$45)</f>
        <v>-4</v>
      </c>
      <c r="V261" s="8">
        <f xml:space="preserve"> (Data!$B$44 - V$87 - V$45)</f>
        <v>-5</v>
      </c>
      <c r="W261" s="8">
        <f xml:space="preserve"> (Data!$B$44 - W$87 - W$45)</f>
        <v>-5</v>
      </c>
      <c r="X261" s="8">
        <f xml:space="preserve"> (Data!$B$44 - X$87 - X$45)</f>
        <v>-6</v>
      </c>
      <c r="Y261" s="8">
        <f xml:space="preserve"> (Data!$B$44 - Y$87 - Y$45)</f>
        <v>-6</v>
      </c>
      <c r="Z261" s="8">
        <f xml:space="preserve"> (Data!$B$44 - Z$87 - Z$45)</f>
        <v>-7</v>
      </c>
      <c r="AA261" s="8">
        <f xml:space="preserve"> (Data!$B$44 - AA$87 - AA$45)</f>
        <v>-7</v>
      </c>
      <c r="AB261" s="8">
        <f xml:space="preserve"> (Data!$B$44 - AB$87 - AB$45)</f>
        <v>-8</v>
      </c>
      <c r="AC261" s="8">
        <f xml:space="preserve"> (Data!$B$44 - AC$87 - AC$45)</f>
        <v>-8</v>
      </c>
      <c r="AD261" s="8">
        <f xml:space="preserve"> (Data!$B$44 - AD$87 - AD$45)</f>
        <v>-9</v>
      </c>
      <c r="AE261" s="8">
        <f xml:space="preserve"> (Data!$B$44 - AE$87 - AE$45)</f>
        <v>-9</v>
      </c>
      <c r="AF261" s="8">
        <f xml:space="preserve"> (Data!$B$44 - AF$87 - AF$45)</f>
        <v>-10</v>
      </c>
      <c r="AG261" s="8">
        <f xml:space="preserve"> (Data!$B$44 - AG$87 - AG$45)</f>
        <v>-10</v>
      </c>
      <c r="AH261" s="8">
        <f xml:space="preserve"> (Data!$B$44 - AH$87 - AH$45)</f>
        <v>-11</v>
      </c>
      <c r="AI261" s="8">
        <f xml:space="preserve"> (Data!$B$44 - AI$87 - AI$45)</f>
        <v>-11</v>
      </c>
      <c r="AJ261" s="8">
        <f xml:space="preserve"> (Data!$B$44 - AJ$87 - AJ$45)</f>
        <v>-12</v>
      </c>
      <c r="AK261" s="8">
        <f xml:space="preserve"> (Data!$B$44 - AK$87 - AK$45)</f>
        <v>-12</v>
      </c>
      <c r="AL261" s="8">
        <f xml:space="preserve"> (Data!$B$44 - AL$87 - AL$45)</f>
        <v>-13</v>
      </c>
      <c r="AM261" s="8">
        <f xml:space="preserve"> (Data!$B$44 - AM$87 - AM$45)</f>
        <v>-13</v>
      </c>
      <c r="AN261" s="8">
        <f xml:space="preserve"> (Data!$B$44 - AN$87 - AN$45)</f>
        <v>-14</v>
      </c>
      <c r="AO261" s="8">
        <f xml:space="preserve"> (Data!$B$44 - AO$87 - AO$45)</f>
        <v>-14</v>
      </c>
      <c r="AP261" s="8">
        <f xml:space="preserve"> (Data!$B$44 - AP$87 - AP$45)</f>
        <v>-15</v>
      </c>
      <c r="AQ261" s="8">
        <f xml:space="preserve"> (Data!$B$44 - AQ$87 - AQ$45)</f>
        <v>-15</v>
      </c>
      <c r="AR261" s="8">
        <f xml:space="preserve"> (Data!$B$44 - AR$87 - AR$45)</f>
        <v>-16</v>
      </c>
      <c r="AS261" s="8">
        <f xml:space="preserve"> (Data!$B$44 - AS$87 - AS$45)</f>
        <v>-16</v>
      </c>
      <c r="AT261" s="8">
        <f xml:space="preserve"> (Data!$B$44 - AT$87 - AT$45)</f>
        <v>-17</v>
      </c>
      <c r="AU261" s="8">
        <f xml:space="preserve"> (Data!$B$44 - AU$87 - AU$45)</f>
        <v>-17</v>
      </c>
      <c r="AV261" s="8">
        <f xml:space="preserve"> (Data!$B$44 - AV$87 - AV$45)</f>
        <v>-18</v>
      </c>
      <c r="AW261" s="8">
        <f xml:space="preserve"> (Data!$B$44 - AW$87 - AW$45)</f>
        <v>-18</v>
      </c>
      <c r="AX261" s="8">
        <f xml:space="preserve"> (Data!$B$44 - AX$87 - AX$45)</f>
        <v>-19</v>
      </c>
      <c r="AY261" s="8">
        <f xml:space="preserve"> (Data!$B$44 - AY$87 - AY$45)</f>
        <v>-19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26</v>
      </c>
      <c r="C263" s="8">
        <f xml:space="preserve"> (Data!$B$45 - C$89 - C$45)</f>
        <v>25</v>
      </c>
      <c r="D263" s="8">
        <f xml:space="preserve"> (Data!$B$45 - D$89 - D$45)</f>
        <v>25</v>
      </c>
      <c r="E263" s="8">
        <f xml:space="preserve"> (Data!$B$45 - E$89 - E$45)</f>
        <v>22</v>
      </c>
      <c r="F263" s="8">
        <f xml:space="preserve"> (Data!$B$45 - F$89 - F$45)</f>
        <v>21</v>
      </c>
      <c r="G263" s="8">
        <f xml:space="preserve"> (Data!$B$45 - G$89 - G$45)</f>
        <v>20</v>
      </c>
      <c r="H263" s="8">
        <f xml:space="preserve"> (Data!$B$45 - H$89 - H$45)</f>
        <v>20</v>
      </c>
      <c r="I263" s="8">
        <f xml:space="preserve"> (Data!$B$45 - I$89 - I$45)</f>
        <v>19</v>
      </c>
      <c r="J263" s="8">
        <f xml:space="preserve"> (Data!$B$45 - J$89 - J$45)</f>
        <v>17</v>
      </c>
      <c r="K263" s="8">
        <f xml:space="preserve"> (Data!$B$45 - K$89 - K$45)</f>
        <v>15</v>
      </c>
      <c r="L263" s="8">
        <f xml:space="preserve"> (Data!$B$45 - L$89 - L$45)</f>
        <v>14</v>
      </c>
      <c r="M263" s="8">
        <f xml:space="preserve"> (Data!$B$45 - M$89 - M$45)</f>
        <v>13</v>
      </c>
      <c r="N263" s="8">
        <f xml:space="preserve"> (Data!$B$45 - N$89 - N$45)</f>
        <v>13</v>
      </c>
      <c r="O263" s="8">
        <f xml:space="preserve"> (Data!$B$45 - O$89 - O$45)</f>
        <v>12</v>
      </c>
      <c r="P263" s="8">
        <f xml:space="preserve"> (Data!$B$45 - P$89 - P$45)</f>
        <v>12</v>
      </c>
      <c r="Q263" s="8">
        <f xml:space="preserve"> (Data!$B$45 - Q$89 - Q$45)</f>
        <v>11</v>
      </c>
      <c r="R263" s="8">
        <f xml:space="preserve"> (Data!$B$45 - R$89 - R$45)</f>
        <v>11</v>
      </c>
      <c r="S263" s="8">
        <f xml:space="preserve"> (Data!$B$45 - S$89 - S$45)</f>
        <v>11</v>
      </c>
      <c r="T263" s="8">
        <f xml:space="preserve"> (Data!$B$45 - T$89 - T$45)</f>
        <v>10</v>
      </c>
      <c r="U263" s="8">
        <f xml:space="preserve"> (Data!$B$45 - U$89 - U$45)</f>
        <v>10</v>
      </c>
      <c r="V263" s="8">
        <f xml:space="preserve"> (Data!$B$45 - V$89 - V$45)</f>
        <v>9</v>
      </c>
      <c r="W263" s="8">
        <f xml:space="preserve"> (Data!$B$45 - W$89 - W$45)</f>
        <v>9</v>
      </c>
      <c r="X263" s="8">
        <f xml:space="preserve"> (Data!$B$45 - X$89 - X$45)</f>
        <v>9</v>
      </c>
      <c r="Y263" s="8">
        <f xml:space="preserve"> (Data!$B$45 - Y$89 - Y$45)</f>
        <v>8</v>
      </c>
      <c r="Z263" s="8">
        <f xml:space="preserve"> (Data!$B$45 - Z$89 - Z$45)</f>
        <v>8</v>
      </c>
      <c r="AA263" s="8">
        <f xml:space="preserve"> (Data!$B$45 - AA$89 - AA$45)</f>
        <v>7</v>
      </c>
      <c r="AB263" s="8">
        <f xml:space="preserve"> (Data!$B$45 - AB$89 - AB$45)</f>
        <v>7</v>
      </c>
      <c r="AC263" s="8">
        <f xml:space="preserve"> (Data!$B$45 - AC$89 - AC$45)</f>
        <v>7</v>
      </c>
      <c r="AD263" s="8">
        <f xml:space="preserve"> (Data!$B$45 - AD$89 - AD$45)</f>
        <v>6</v>
      </c>
      <c r="AE263" s="8">
        <f xml:space="preserve"> (Data!$B$45 - AE$89 - AE$45)</f>
        <v>6</v>
      </c>
      <c r="AF263" s="8">
        <f xml:space="preserve"> (Data!$B$45 - AF$89 - AF$45)</f>
        <v>5</v>
      </c>
      <c r="AG263" s="8">
        <f xml:space="preserve"> (Data!$B$45 - AG$89 - AG$45)</f>
        <v>5</v>
      </c>
      <c r="AH263" s="8">
        <f xml:space="preserve"> (Data!$B$45 - AH$89 - AH$45)</f>
        <v>5</v>
      </c>
      <c r="AI263" s="8">
        <f xml:space="preserve"> (Data!$B$45 - AI$89 - AI$45)</f>
        <v>4</v>
      </c>
      <c r="AJ263" s="8">
        <f xml:space="preserve"> (Data!$B$45 - AJ$89 - AJ$45)</f>
        <v>4</v>
      </c>
      <c r="AK263" s="8">
        <f xml:space="preserve"> (Data!$B$45 - AK$89 - AK$45)</f>
        <v>3</v>
      </c>
      <c r="AL263" s="8">
        <f xml:space="preserve"> (Data!$B$45 - AL$89 - AL$45)</f>
        <v>3</v>
      </c>
      <c r="AM263" s="8">
        <f xml:space="preserve"> (Data!$B$45 - AM$89 - AM$45)</f>
        <v>3</v>
      </c>
      <c r="AN263" s="8">
        <f xml:space="preserve"> (Data!$B$45 - AN$89 - AN$45)</f>
        <v>2</v>
      </c>
      <c r="AO263" s="8">
        <f xml:space="preserve"> (Data!$B$45 - AO$89 - AO$45)</f>
        <v>2</v>
      </c>
      <c r="AP263" s="8">
        <f xml:space="preserve"> (Data!$B$45 - AP$89 - AP$45)</f>
        <v>1</v>
      </c>
      <c r="AQ263" s="8">
        <f xml:space="preserve"> (Data!$B$45 - AQ$89 - AQ$45)</f>
        <v>1</v>
      </c>
      <c r="AR263" s="8">
        <f xml:space="preserve"> (Data!$B$45 - AR$89 - AR$45)</f>
        <v>1</v>
      </c>
      <c r="AS263" s="8">
        <f xml:space="preserve"> (Data!$B$45 - AS$89 - AS$45)</f>
        <v>0</v>
      </c>
      <c r="AT263" s="8">
        <f xml:space="preserve"> (Data!$B$45 - AT$89 - AT$45)</f>
        <v>0</v>
      </c>
      <c r="AU263" s="8">
        <f xml:space="preserve"> (Data!$B$45 - AU$89 - AU$45)</f>
        <v>-1</v>
      </c>
      <c r="AV263" s="8">
        <f xml:space="preserve"> (Data!$B$45 - AV$89 - AV$45)</f>
        <v>-1</v>
      </c>
      <c r="AW263" s="8">
        <f xml:space="preserve"> (Data!$B$45 - AW$89 - AW$45)</f>
        <v>-1</v>
      </c>
      <c r="AX263" s="8">
        <f xml:space="preserve"> (Data!$B$45 - AX$89 - AX$45)</f>
        <v>-2</v>
      </c>
      <c r="AY263" s="8">
        <f xml:space="preserve"> (Data!$B$45 - AY$89 - AY$45)</f>
        <v>-2</v>
      </c>
    </row>
    <row r="264" spans="1:51">
      <c r="A264" s="8" t="s">
        <v>57</v>
      </c>
      <c r="B264" s="8">
        <f xml:space="preserve"> (Data!$B$45 - B$88 - B$45)</f>
        <v>24</v>
      </c>
      <c r="C264" s="8">
        <f xml:space="preserve"> (Data!$B$45 - C$88 - C$45)</f>
        <v>23</v>
      </c>
      <c r="D264" s="8">
        <f xml:space="preserve"> (Data!$B$45 - D$88 - D$45)</f>
        <v>23</v>
      </c>
      <c r="E264" s="8">
        <f xml:space="preserve"> (Data!$B$45 - E$88 - E$45)</f>
        <v>20</v>
      </c>
      <c r="F264" s="8">
        <f xml:space="preserve"> (Data!$B$45 - F$88 - F$45)</f>
        <v>19</v>
      </c>
      <c r="G264" s="8">
        <f xml:space="preserve"> (Data!$B$45 - G$88 - G$45)</f>
        <v>18</v>
      </c>
      <c r="H264" s="8">
        <f xml:space="preserve"> (Data!$B$45 - H$88 - H$45)</f>
        <v>18</v>
      </c>
      <c r="I264" s="8">
        <f xml:space="preserve"> (Data!$B$45 - I$88 - I$45)</f>
        <v>17</v>
      </c>
      <c r="J264" s="8">
        <f xml:space="preserve"> (Data!$B$45 - J$88 - J$45)</f>
        <v>15</v>
      </c>
      <c r="K264" s="8">
        <f xml:space="preserve"> (Data!$B$45 - K$88 - K$45)</f>
        <v>12</v>
      </c>
      <c r="L264" s="8">
        <f xml:space="preserve"> (Data!$B$45 - L$88 - L$45)</f>
        <v>11</v>
      </c>
      <c r="M264" s="8">
        <f xml:space="preserve"> (Data!$B$45 - M$88 - M$45)</f>
        <v>10</v>
      </c>
      <c r="N264" s="8">
        <f xml:space="preserve"> (Data!$B$45 - N$88 - N$45)</f>
        <v>9</v>
      </c>
      <c r="O264" s="8">
        <f xml:space="preserve"> (Data!$B$45 - O$88 - O$45)</f>
        <v>9</v>
      </c>
      <c r="P264" s="8">
        <f xml:space="preserve"> (Data!$B$45 - P$88 - P$45)</f>
        <v>8</v>
      </c>
      <c r="Q264" s="8">
        <f xml:space="preserve"> (Data!$B$45 - Q$88 - Q$45)</f>
        <v>8</v>
      </c>
      <c r="R264" s="8">
        <f xml:space="preserve"> (Data!$B$45 - R$88 - R$45)</f>
        <v>7</v>
      </c>
      <c r="S264" s="8">
        <f xml:space="preserve"> (Data!$B$45 - S$88 - S$45)</f>
        <v>7</v>
      </c>
      <c r="T264" s="8">
        <f xml:space="preserve"> (Data!$B$45 - T$88 - T$45)</f>
        <v>6</v>
      </c>
      <c r="U264" s="8">
        <f xml:space="preserve"> (Data!$B$45 - U$88 - U$45)</f>
        <v>6</v>
      </c>
      <c r="V264" s="8">
        <f xml:space="preserve"> (Data!$B$45 - V$88 - V$45)</f>
        <v>5</v>
      </c>
      <c r="W264" s="8">
        <f xml:space="preserve"> (Data!$B$45 - W$88 - W$45)</f>
        <v>5</v>
      </c>
      <c r="X264" s="8">
        <f xml:space="preserve"> (Data!$B$45 - X$88 - X$45)</f>
        <v>4</v>
      </c>
      <c r="Y264" s="8">
        <f xml:space="preserve"> (Data!$B$45 - Y$88 - Y$45)</f>
        <v>4</v>
      </c>
      <c r="Z264" s="8">
        <f xml:space="preserve"> (Data!$B$45 - Z$88 - Z$45)</f>
        <v>3</v>
      </c>
      <c r="AA264" s="8">
        <f xml:space="preserve"> (Data!$B$45 - AA$88 - AA$45)</f>
        <v>3</v>
      </c>
      <c r="AB264" s="8">
        <f xml:space="preserve"> (Data!$B$45 - AB$88 - AB$45)</f>
        <v>2</v>
      </c>
      <c r="AC264" s="8">
        <f xml:space="preserve"> (Data!$B$45 - AC$88 - AC$45)</f>
        <v>2</v>
      </c>
      <c r="AD264" s="8">
        <f xml:space="preserve"> (Data!$B$45 - AD$88 - AD$45)</f>
        <v>1</v>
      </c>
      <c r="AE264" s="8">
        <f xml:space="preserve"> (Data!$B$45 - AE$88 - AE$45)</f>
        <v>1</v>
      </c>
      <c r="AF264" s="8">
        <f xml:space="preserve"> (Data!$B$45 - AF$88 - AF$45)</f>
        <v>0</v>
      </c>
      <c r="AG264" s="8">
        <f xml:space="preserve"> (Data!$B$45 - AG$88 - AG$45)</f>
        <v>0</v>
      </c>
      <c r="AH264" s="8">
        <f xml:space="preserve"> (Data!$B$45 - AH$88 - AH$45)</f>
        <v>-1</v>
      </c>
      <c r="AI264" s="8">
        <f xml:space="preserve"> (Data!$B$45 - AI$88 - AI$45)</f>
        <v>-1</v>
      </c>
      <c r="AJ264" s="8">
        <f xml:space="preserve"> (Data!$B$45 - AJ$88 - AJ$45)</f>
        <v>-2</v>
      </c>
      <c r="AK264" s="8">
        <f xml:space="preserve"> (Data!$B$45 - AK$88 - AK$45)</f>
        <v>-2</v>
      </c>
      <c r="AL264" s="8">
        <f xml:space="preserve"> (Data!$B$45 - AL$88 - AL$45)</f>
        <v>-3</v>
      </c>
      <c r="AM264" s="8">
        <f xml:space="preserve"> (Data!$B$45 - AM$88 - AM$45)</f>
        <v>-3</v>
      </c>
      <c r="AN264" s="8">
        <f xml:space="preserve"> (Data!$B$45 - AN$88 - AN$45)</f>
        <v>-4</v>
      </c>
      <c r="AO264" s="8">
        <f xml:space="preserve"> (Data!$B$45 - AO$88 - AO$45)</f>
        <v>-4</v>
      </c>
      <c r="AP264" s="8">
        <f xml:space="preserve"> (Data!$B$45 - AP$88 - AP$45)</f>
        <v>-5</v>
      </c>
      <c r="AQ264" s="8">
        <f xml:space="preserve"> (Data!$B$45 - AQ$88 - AQ$45)</f>
        <v>-5</v>
      </c>
      <c r="AR264" s="8">
        <f xml:space="preserve"> (Data!$B$45 - AR$88 - AR$45)</f>
        <v>-6</v>
      </c>
      <c r="AS264" s="8">
        <f xml:space="preserve"> (Data!$B$45 - AS$88 - AS$45)</f>
        <v>-6</v>
      </c>
      <c r="AT264" s="8">
        <f xml:space="preserve"> (Data!$B$45 - AT$88 - AT$45)</f>
        <v>-7</v>
      </c>
      <c r="AU264" s="8">
        <f xml:space="preserve"> (Data!$B$45 - AU$88 - AU$45)</f>
        <v>-7</v>
      </c>
      <c r="AV264" s="8">
        <f xml:space="preserve"> (Data!$B$45 - AV$88 - AV$45)</f>
        <v>-8</v>
      </c>
      <c r="AW264" s="8">
        <f xml:space="preserve"> (Data!$B$45 - AW$88 - AW$45)</f>
        <v>-8</v>
      </c>
      <c r="AX264" s="8">
        <f xml:space="preserve"> (Data!$B$45 - AX$88 - AX$45)</f>
        <v>-9</v>
      </c>
      <c r="AY264" s="8">
        <f xml:space="preserve"> (Data!$B$45 - AY$88 - AY$45)</f>
        <v>-9</v>
      </c>
    </row>
    <row r="265" spans="1:51">
      <c r="A265" s="8" t="s">
        <v>58</v>
      </c>
      <c r="B265" s="8">
        <f xml:space="preserve"> (Data!$B$45 - B$88 - B$45)</f>
        <v>24</v>
      </c>
      <c r="C265" s="8">
        <f xml:space="preserve"> (Data!$B$45 - C$88 - C$45)</f>
        <v>23</v>
      </c>
      <c r="D265" s="8">
        <f xml:space="preserve"> (Data!$B$45 - D$88 - D$45)</f>
        <v>23</v>
      </c>
      <c r="E265" s="8">
        <f xml:space="preserve"> (Data!$B$45 - E$88 - E$45)</f>
        <v>20</v>
      </c>
      <c r="F265" s="8">
        <f xml:space="preserve"> (Data!$B$45 - F$88 - F$45)</f>
        <v>19</v>
      </c>
      <c r="G265" s="8">
        <f xml:space="preserve"> (Data!$B$45 - G$88 - G$45)</f>
        <v>18</v>
      </c>
      <c r="H265" s="8">
        <f xml:space="preserve"> (Data!$B$45 - H$88 - H$45)</f>
        <v>18</v>
      </c>
      <c r="I265" s="8">
        <f xml:space="preserve"> (Data!$B$45 - I$88 - I$45)</f>
        <v>17</v>
      </c>
      <c r="J265" s="8">
        <f xml:space="preserve"> (Data!$B$45 - J$88 - J$45)</f>
        <v>15</v>
      </c>
      <c r="K265" s="8">
        <f xml:space="preserve"> (Data!$B$45 - K$88 - K$45)</f>
        <v>12</v>
      </c>
      <c r="L265" s="8">
        <f xml:space="preserve"> (Data!$B$45 - L$88 - L$45)</f>
        <v>11</v>
      </c>
      <c r="M265" s="8">
        <f xml:space="preserve"> (Data!$B$45 - M$88 - M$45)</f>
        <v>10</v>
      </c>
      <c r="N265" s="8">
        <f xml:space="preserve"> (Data!$B$45 - N$88 - N$45)</f>
        <v>9</v>
      </c>
      <c r="O265" s="8">
        <f xml:space="preserve"> (Data!$B$45 - O$88 - O$45)</f>
        <v>9</v>
      </c>
      <c r="P265" s="8">
        <f xml:space="preserve"> (Data!$B$45 - P$88 - P$45)</f>
        <v>8</v>
      </c>
      <c r="Q265" s="8">
        <f xml:space="preserve"> (Data!$B$45 - Q$88 - Q$45)</f>
        <v>8</v>
      </c>
      <c r="R265" s="8">
        <f xml:space="preserve"> (Data!$B$45 - R$88 - R$45)</f>
        <v>7</v>
      </c>
      <c r="S265" s="8">
        <f xml:space="preserve"> (Data!$B$45 - S$88 - S$45)</f>
        <v>7</v>
      </c>
      <c r="T265" s="8">
        <f xml:space="preserve"> (Data!$B$45 - T$88 - T$45)</f>
        <v>6</v>
      </c>
      <c r="U265" s="8">
        <f xml:space="preserve"> (Data!$B$45 - U$88 - U$45)</f>
        <v>6</v>
      </c>
      <c r="V265" s="8">
        <f xml:space="preserve"> (Data!$B$45 - V$88 - V$45)</f>
        <v>5</v>
      </c>
      <c r="W265" s="8">
        <f xml:space="preserve"> (Data!$B$45 - W$88 - W$45)</f>
        <v>5</v>
      </c>
      <c r="X265" s="8">
        <f xml:space="preserve"> (Data!$B$45 - X$88 - X$45)</f>
        <v>4</v>
      </c>
      <c r="Y265" s="8">
        <f xml:space="preserve"> (Data!$B$45 - Y$88 - Y$45)</f>
        <v>4</v>
      </c>
      <c r="Z265" s="8">
        <f xml:space="preserve"> (Data!$B$45 - Z$88 - Z$45)</f>
        <v>3</v>
      </c>
      <c r="AA265" s="8">
        <f xml:space="preserve"> (Data!$B$45 - AA$88 - AA$45)</f>
        <v>3</v>
      </c>
      <c r="AB265" s="8">
        <f xml:space="preserve"> (Data!$B$45 - AB$88 - AB$45)</f>
        <v>2</v>
      </c>
      <c r="AC265" s="8">
        <f xml:space="preserve"> (Data!$B$45 - AC$88 - AC$45)</f>
        <v>2</v>
      </c>
      <c r="AD265" s="8">
        <f xml:space="preserve"> (Data!$B$45 - AD$88 - AD$45)</f>
        <v>1</v>
      </c>
      <c r="AE265" s="8">
        <f xml:space="preserve"> (Data!$B$45 - AE$88 - AE$45)</f>
        <v>1</v>
      </c>
      <c r="AF265" s="8">
        <f xml:space="preserve"> (Data!$B$45 - AF$88 - AF$45)</f>
        <v>0</v>
      </c>
      <c r="AG265" s="8">
        <f xml:space="preserve"> (Data!$B$45 - AG$88 - AG$45)</f>
        <v>0</v>
      </c>
      <c r="AH265" s="8">
        <f xml:space="preserve"> (Data!$B$45 - AH$88 - AH$45)</f>
        <v>-1</v>
      </c>
      <c r="AI265" s="8">
        <f xml:space="preserve"> (Data!$B$45 - AI$88 - AI$45)</f>
        <v>-1</v>
      </c>
      <c r="AJ265" s="8">
        <f xml:space="preserve"> (Data!$B$45 - AJ$88 - AJ$45)</f>
        <v>-2</v>
      </c>
      <c r="AK265" s="8">
        <f xml:space="preserve"> (Data!$B$45 - AK$88 - AK$45)</f>
        <v>-2</v>
      </c>
      <c r="AL265" s="8">
        <f xml:space="preserve"> (Data!$B$45 - AL$88 - AL$45)</f>
        <v>-3</v>
      </c>
      <c r="AM265" s="8">
        <f xml:space="preserve"> (Data!$B$45 - AM$88 - AM$45)</f>
        <v>-3</v>
      </c>
      <c r="AN265" s="8">
        <f xml:space="preserve"> (Data!$B$45 - AN$88 - AN$45)</f>
        <v>-4</v>
      </c>
      <c r="AO265" s="8">
        <f xml:space="preserve"> (Data!$B$45 - AO$88 - AO$45)</f>
        <v>-4</v>
      </c>
      <c r="AP265" s="8">
        <f xml:space="preserve"> (Data!$B$45 - AP$88 - AP$45)</f>
        <v>-5</v>
      </c>
      <c r="AQ265" s="8">
        <f xml:space="preserve"> (Data!$B$45 - AQ$88 - AQ$45)</f>
        <v>-5</v>
      </c>
      <c r="AR265" s="8">
        <f xml:space="preserve"> (Data!$B$45 - AR$88 - AR$45)</f>
        <v>-6</v>
      </c>
      <c r="AS265" s="8">
        <f xml:space="preserve"> (Data!$B$45 - AS$88 - AS$45)</f>
        <v>-6</v>
      </c>
      <c r="AT265" s="8">
        <f xml:space="preserve"> (Data!$B$45 - AT$88 - AT$45)</f>
        <v>-7</v>
      </c>
      <c r="AU265" s="8">
        <f xml:space="preserve"> (Data!$B$45 - AU$88 - AU$45)</f>
        <v>-7</v>
      </c>
      <c r="AV265" s="8">
        <f xml:space="preserve"> (Data!$B$45 - AV$88 - AV$45)</f>
        <v>-8</v>
      </c>
      <c r="AW265" s="8">
        <f xml:space="preserve"> (Data!$B$45 - AW$88 - AW$45)</f>
        <v>-8</v>
      </c>
      <c r="AX265" s="8">
        <f xml:space="preserve"> (Data!$B$45 - AX$88 - AX$45)</f>
        <v>-9</v>
      </c>
      <c r="AY265" s="8">
        <f xml:space="preserve"> (Data!$B$45 - AY$88 - AY$45)</f>
        <v>-9</v>
      </c>
    </row>
    <row r="266" spans="1:51">
      <c r="A266" s="8" t="s">
        <v>59</v>
      </c>
      <c r="B266" s="8">
        <f xml:space="preserve"> (Data!$B$45 - B$87 - B$45)</f>
        <v>24</v>
      </c>
      <c r="C266" s="8">
        <f xml:space="preserve"> (Data!$B$45 - C$87 - C$45)</f>
        <v>23</v>
      </c>
      <c r="D266" s="8">
        <f xml:space="preserve"> (Data!$B$45 - D$87 - D$45)</f>
        <v>23</v>
      </c>
      <c r="E266" s="8">
        <f xml:space="preserve"> (Data!$B$45 - E$87 - E$45)</f>
        <v>20</v>
      </c>
      <c r="F266" s="8">
        <f xml:space="preserve"> (Data!$B$45 - F$87 - F$45)</f>
        <v>19</v>
      </c>
      <c r="G266" s="8">
        <f xml:space="preserve"> (Data!$B$45 - G$87 - G$45)</f>
        <v>18</v>
      </c>
      <c r="H266" s="8">
        <f xml:space="preserve"> (Data!$B$45 - H$87 - H$45)</f>
        <v>18</v>
      </c>
      <c r="I266" s="8">
        <f xml:space="preserve"> (Data!$B$45 - I$87 - I$45)</f>
        <v>17</v>
      </c>
      <c r="J266" s="8">
        <f xml:space="preserve"> (Data!$B$45 - J$87 - J$45)</f>
        <v>15</v>
      </c>
      <c r="K266" s="8">
        <f xml:space="preserve"> (Data!$B$45 - K$87 - K$45)</f>
        <v>12</v>
      </c>
      <c r="L266" s="8">
        <f xml:space="preserve"> (Data!$B$45 - L$87 - L$45)</f>
        <v>11</v>
      </c>
      <c r="M266" s="8">
        <f xml:space="preserve"> (Data!$B$45 - M$87 - M$45)</f>
        <v>10</v>
      </c>
      <c r="N266" s="8">
        <f xml:space="preserve"> (Data!$B$45 - N$87 - N$45)</f>
        <v>9</v>
      </c>
      <c r="O266" s="8">
        <f xml:space="preserve"> (Data!$B$45 - O$87 - O$45)</f>
        <v>9</v>
      </c>
      <c r="P266" s="8">
        <f xml:space="preserve"> (Data!$B$45 - P$87 - P$45)</f>
        <v>8</v>
      </c>
      <c r="Q266" s="8">
        <f xml:space="preserve"> (Data!$B$45 - Q$87 - Q$45)</f>
        <v>8</v>
      </c>
      <c r="R266" s="8">
        <f xml:space="preserve"> (Data!$B$45 - R$87 - R$45)</f>
        <v>7</v>
      </c>
      <c r="S266" s="8">
        <f xml:space="preserve"> (Data!$B$45 - S$87 - S$45)</f>
        <v>7</v>
      </c>
      <c r="T266" s="8">
        <f xml:space="preserve"> (Data!$B$45 - T$87 - T$45)</f>
        <v>6</v>
      </c>
      <c r="U266" s="8">
        <f xml:space="preserve"> (Data!$B$45 - U$87 - U$45)</f>
        <v>6</v>
      </c>
      <c r="V266" s="8">
        <f xml:space="preserve"> (Data!$B$45 - V$87 - V$45)</f>
        <v>5</v>
      </c>
      <c r="W266" s="8">
        <f xml:space="preserve"> (Data!$B$45 - W$87 - W$45)</f>
        <v>5</v>
      </c>
      <c r="X266" s="8">
        <f xml:space="preserve"> (Data!$B$45 - X$87 - X$45)</f>
        <v>4</v>
      </c>
      <c r="Y266" s="8">
        <f xml:space="preserve"> (Data!$B$45 - Y$87 - Y$45)</f>
        <v>4</v>
      </c>
      <c r="Z266" s="8">
        <f xml:space="preserve"> (Data!$B$45 - Z$87 - Z$45)</f>
        <v>3</v>
      </c>
      <c r="AA266" s="8">
        <f xml:space="preserve"> (Data!$B$45 - AA$87 - AA$45)</f>
        <v>3</v>
      </c>
      <c r="AB266" s="8">
        <f xml:space="preserve"> (Data!$B$45 - AB$87 - AB$45)</f>
        <v>2</v>
      </c>
      <c r="AC266" s="8">
        <f xml:space="preserve"> (Data!$B$45 - AC$87 - AC$45)</f>
        <v>2</v>
      </c>
      <c r="AD266" s="8">
        <f xml:space="preserve"> (Data!$B$45 - AD$87 - AD$45)</f>
        <v>1</v>
      </c>
      <c r="AE266" s="8">
        <f xml:space="preserve"> (Data!$B$45 - AE$87 - AE$45)</f>
        <v>1</v>
      </c>
      <c r="AF266" s="8">
        <f xml:space="preserve"> (Data!$B$45 - AF$87 - AF$45)</f>
        <v>0</v>
      </c>
      <c r="AG266" s="8">
        <f xml:space="preserve"> (Data!$B$45 - AG$87 - AG$45)</f>
        <v>0</v>
      </c>
      <c r="AH266" s="8">
        <f xml:space="preserve"> (Data!$B$45 - AH$87 - AH$45)</f>
        <v>-1</v>
      </c>
      <c r="AI266" s="8">
        <f xml:space="preserve"> (Data!$B$45 - AI$87 - AI$45)</f>
        <v>-1</v>
      </c>
      <c r="AJ266" s="8">
        <f xml:space="preserve"> (Data!$B$45 - AJ$87 - AJ$45)</f>
        <v>-2</v>
      </c>
      <c r="AK266" s="8">
        <f xml:space="preserve"> (Data!$B$45 - AK$87 - AK$45)</f>
        <v>-2</v>
      </c>
      <c r="AL266" s="8">
        <f xml:space="preserve"> (Data!$B$45 - AL$87 - AL$45)</f>
        <v>-3</v>
      </c>
      <c r="AM266" s="8">
        <f xml:space="preserve"> (Data!$B$45 - AM$87 - AM$45)</f>
        <v>-3</v>
      </c>
      <c r="AN266" s="8">
        <f xml:space="preserve"> (Data!$B$45 - AN$87 - AN$45)</f>
        <v>-4</v>
      </c>
      <c r="AO266" s="8">
        <f xml:space="preserve"> (Data!$B$45 - AO$87 - AO$45)</f>
        <v>-4</v>
      </c>
      <c r="AP266" s="8">
        <f xml:space="preserve"> (Data!$B$45 - AP$87 - AP$45)</f>
        <v>-5</v>
      </c>
      <c r="AQ266" s="8">
        <f xml:space="preserve"> (Data!$B$45 - AQ$87 - AQ$45)</f>
        <v>-5</v>
      </c>
      <c r="AR266" s="8">
        <f xml:space="preserve"> (Data!$B$45 - AR$87 - AR$45)</f>
        <v>-6</v>
      </c>
      <c r="AS266" s="8">
        <f xml:space="preserve"> (Data!$B$45 - AS$87 - AS$45)</f>
        <v>-6</v>
      </c>
      <c r="AT266" s="8">
        <f xml:space="preserve"> (Data!$B$45 - AT$87 - AT$45)</f>
        <v>-7</v>
      </c>
      <c r="AU266" s="8">
        <f xml:space="preserve"> (Data!$B$45 - AU$87 - AU$45)</f>
        <v>-7</v>
      </c>
      <c r="AV266" s="8">
        <f xml:space="preserve"> (Data!$B$45 - AV$87 - AV$45)</f>
        <v>-8</v>
      </c>
      <c r="AW266" s="8">
        <f xml:space="preserve"> (Data!$B$45 - AW$87 - AW$45)</f>
        <v>-8</v>
      </c>
      <c r="AX266" s="8">
        <f xml:space="preserve"> (Data!$B$45 - AX$87 - AX$45)</f>
        <v>-9</v>
      </c>
      <c r="AY266" s="8">
        <f xml:space="preserve"> (Data!$B$45 - AY$87 - AY$45)</f>
        <v>-9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36</v>
      </c>
      <c r="C268" s="8">
        <f xml:space="preserve"> (Data!$B$46 - C$89 - C$45)</f>
        <v>35</v>
      </c>
      <c r="D268" s="8">
        <f xml:space="preserve"> (Data!$B$46 - D$89 - D$45)</f>
        <v>35</v>
      </c>
      <c r="E268" s="8">
        <f xml:space="preserve"> (Data!$B$46 - E$89 - E$45)</f>
        <v>32</v>
      </c>
      <c r="F268" s="8">
        <f xml:space="preserve"> (Data!$B$46 - F$89 - F$45)</f>
        <v>31</v>
      </c>
      <c r="G268" s="8">
        <f xml:space="preserve"> (Data!$B$46 - G$89 - G$45)</f>
        <v>30</v>
      </c>
      <c r="H268" s="8">
        <f xml:space="preserve"> (Data!$B$46 - H$89 - H$45)</f>
        <v>30</v>
      </c>
      <c r="I268" s="8">
        <f xml:space="preserve"> (Data!$B$46 - I$89 - I$45)</f>
        <v>29</v>
      </c>
      <c r="J268" s="8">
        <f xml:space="preserve"> (Data!$B$46 - J$89 - J$45)</f>
        <v>27</v>
      </c>
      <c r="K268" s="8">
        <f xml:space="preserve"> (Data!$B$46 - K$89 - K$45)</f>
        <v>25</v>
      </c>
      <c r="L268" s="8">
        <f xml:space="preserve"> (Data!$B$46 - L$89 - L$45)</f>
        <v>24</v>
      </c>
      <c r="M268" s="8">
        <f xml:space="preserve"> (Data!$B$46 - M$89 - M$45)</f>
        <v>23</v>
      </c>
      <c r="N268" s="8">
        <f xml:space="preserve"> (Data!$B$46 - N$89 - N$45)</f>
        <v>23</v>
      </c>
      <c r="O268" s="8">
        <f xml:space="preserve"> (Data!$B$46 - O$89 - O$45)</f>
        <v>22</v>
      </c>
      <c r="P268" s="8">
        <f xml:space="preserve"> (Data!$B$46 - P$89 - P$45)</f>
        <v>22</v>
      </c>
      <c r="Q268" s="8">
        <f xml:space="preserve"> (Data!$B$46 - Q$89 - Q$45)</f>
        <v>21</v>
      </c>
      <c r="R268" s="8">
        <f xml:space="preserve"> (Data!$B$46 - R$89 - R$45)</f>
        <v>21</v>
      </c>
      <c r="S268" s="8">
        <f xml:space="preserve"> (Data!$B$46 - S$89 - S$45)</f>
        <v>21</v>
      </c>
      <c r="T268" s="8">
        <f xml:space="preserve"> (Data!$B$46 - T$89 - T$45)</f>
        <v>20</v>
      </c>
      <c r="U268" s="8">
        <f xml:space="preserve"> (Data!$B$46 - U$89 - U$45)</f>
        <v>20</v>
      </c>
      <c r="V268" s="8">
        <f xml:space="preserve"> (Data!$B$46 - V$89 - V$45)</f>
        <v>19</v>
      </c>
      <c r="W268" s="8">
        <f xml:space="preserve"> (Data!$B$46 - W$89 - W$45)</f>
        <v>19</v>
      </c>
      <c r="X268" s="8">
        <f xml:space="preserve"> (Data!$B$46 - X$89 - X$45)</f>
        <v>19</v>
      </c>
      <c r="Y268" s="8">
        <f xml:space="preserve"> (Data!$B$46 - Y$89 - Y$45)</f>
        <v>18</v>
      </c>
      <c r="Z268" s="8">
        <f xml:space="preserve"> (Data!$B$46 - Z$89 - Z$45)</f>
        <v>18</v>
      </c>
      <c r="AA268" s="8">
        <f xml:space="preserve"> (Data!$B$46 - AA$89 - AA$45)</f>
        <v>17</v>
      </c>
      <c r="AB268" s="8">
        <f xml:space="preserve"> (Data!$B$46 - AB$89 - AB$45)</f>
        <v>17</v>
      </c>
      <c r="AC268" s="8">
        <f xml:space="preserve"> (Data!$B$46 - AC$89 - AC$45)</f>
        <v>17</v>
      </c>
      <c r="AD268" s="8">
        <f xml:space="preserve"> (Data!$B$46 - AD$89 - AD$45)</f>
        <v>16</v>
      </c>
      <c r="AE268" s="8">
        <f xml:space="preserve"> (Data!$B$46 - AE$89 - AE$45)</f>
        <v>16</v>
      </c>
      <c r="AF268" s="8">
        <f xml:space="preserve"> (Data!$B$46 - AF$89 - AF$45)</f>
        <v>15</v>
      </c>
      <c r="AG268" s="8">
        <f xml:space="preserve"> (Data!$B$46 - AG$89 - AG$45)</f>
        <v>15</v>
      </c>
      <c r="AH268" s="8">
        <f xml:space="preserve"> (Data!$B$46 - AH$89 - AH$45)</f>
        <v>15</v>
      </c>
      <c r="AI268" s="8">
        <f xml:space="preserve"> (Data!$B$46 - AI$89 - AI$45)</f>
        <v>14</v>
      </c>
      <c r="AJ268" s="8">
        <f xml:space="preserve"> (Data!$B$46 - AJ$89 - AJ$45)</f>
        <v>14</v>
      </c>
      <c r="AK268" s="8">
        <f xml:space="preserve"> (Data!$B$46 - AK$89 - AK$45)</f>
        <v>13</v>
      </c>
      <c r="AL268" s="8">
        <f xml:space="preserve"> (Data!$B$46 - AL$89 - AL$45)</f>
        <v>13</v>
      </c>
      <c r="AM268" s="8">
        <f xml:space="preserve"> (Data!$B$46 - AM$89 - AM$45)</f>
        <v>13</v>
      </c>
      <c r="AN268" s="8">
        <f xml:space="preserve"> (Data!$B$46 - AN$89 - AN$45)</f>
        <v>12</v>
      </c>
      <c r="AO268" s="8">
        <f xml:space="preserve"> (Data!$B$46 - AO$89 - AO$45)</f>
        <v>12</v>
      </c>
      <c r="AP268" s="8">
        <f xml:space="preserve"> (Data!$B$46 - AP$89 - AP$45)</f>
        <v>11</v>
      </c>
      <c r="AQ268" s="8">
        <f xml:space="preserve"> (Data!$B$46 - AQ$89 - AQ$45)</f>
        <v>11</v>
      </c>
      <c r="AR268" s="8">
        <f xml:space="preserve"> (Data!$B$46 - AR$89 - AR$45)</f>
        <v>11</v>
      </c>
      <c r="AS268" s="8">
        <f xml:space="preserve"> (Data!$B$46 - AS$89 - AS$45)</f>
        <v>10</v>
      </c>
      <c r="AT268" s="8">
        <f xml:space="preserve"> (Data!$B$46 - AT$89 - AT$45)</f>
        <v>10</v>
      </c>
      <c r="AU268" s="8">
        <f xml:space="preserve"> (Data!$B$46 - AU$89 - AU$45)</f>
        <v>9</v>
      </c>
      <c r="AV268" s="8">
        <f xml:space="preserve"> (Data!$B$46 - AV$89 - AV$45)</f>
        <v>9</v>
      </c>
      <c r="AW268" s="8">
        <f xml:space="preserve"> (Data!$B$46 - AW$89 - AW$45)</f>
        <v>9</v>
      </c>
      <c r="AX268" s="8">
        <f xml:space="preserve"> (Data!$B$46 - AX$89 - AX$45)</f>
        <v>8</v>
      </c>
      <c r="AY268" s="8">
        <f xml:space="preserve"> (Data!$B$46 - AY$89 - AY$45)</f>
        <v>8</v>
      </c>
    </row>
    <row r="269" spans="1:51">
      <c r="A269" s="8" t="s">
        <v>57</v>
      </c>
      <c r="B269" s="8">
        <f xml:space="preserve"> (Data!$B$46 - B$88 - B$45)</f>
        <v>34</v>
      </c>
      <c r="C269" s="8">
        <f xml:space="preserve"> (Data!$B$46 - C$88 - C$45)</f>
        <v>33</v>
      </c>
      <c r="D269" s="8">
        <f xml:space="preserve"> (Data!$B$46 - D$88 - D$45)</f>
        <v>33</v>
      </c>
      <c r="E269" s="8">
        <f xml:space="preserve"> (Data!$B$46 - E$88 - E$45)</f>
        <v>30</v>
      </c>
      <c r="F269" s="8">
        <f xml:space="preserve"> (Data!$B$46 - F$88 - F$45)</f>
        <v>29</v>
      </c>
      <c r="G269" s="8">
        <f xml:space="preserve"> (Data!$B$46 - G$88 - G$45)</f>
        <v>28</v>
      </c>
      <c r="H269" s="8">
        <f xml:space="preserve"> (Data!$B$46 - H$88 - H$45)</f>
        <v>28</v>
      </c>
      <c r="I269" s="8">
        <f xml:space="preserve"> (Data!$B$46 - I$88 - I$45)</f>
        <v>27</v>
      </c>
      <c r="J269" s="8">
        <f xml:space="preserve"> (Data!$B$46 - J$88 - J$45)</f>
        <v>25</v>
      </c>
      <c r="K269" s="8">
        <f xml:space="preserve"> (Data!$B$46 - K$88 - K$45)</f>
        <v>22</v>
      </c>
      <c r="L269" s="8">
        <f xml:space="preserve"> (Data!$B$46 - L$88 - L$45)</f>
        <v>21</v>
      </c>
      <c r="M269" s="8">
        <f xml:space="preserve"> (Data!$B$46 - M$88 - M$45)</f>
        <v>20</v>
      </c>
      <c r="N269" s="8">
        <f xml:space="preserve"> (Data!$B$46 - N$88 - N$45)</f>
        <v>19</v>
      </c>
      <c r="O269" s="8">
        <f xml:space="preserve"> (Data!$B$46 - O$88 - O$45)</f>
        <v>19</v>
      </c>
      <c r="P269" s="8">
        <f xml:space="preserve"> (Data!$B$46 - P$88 - P$45)</f>
        <v>18</v>
      </c>
      <c r="Q269" s="8">
        <f xml:space="preserve"> (Data!$B$46 - Q$88 - Q$45)</f>
        <v>18</v>
      </c>
      <c r="R269" s="8">
        <f xml:space="preserve"> (Data!$B$46 - R$88 - R$45)</f>
        <v>17</v>
      </c>
      <c r="S269" s="8">
        <f xml:space="preserve"> (Data!$B$46 - S$88 - S$45)</f>
        <v>17</v>
      </c>
      <c r="T269" s="8">
        <f xml:space="preserve"> (Data!$B$46 - T$88 - T$45)</f>
        <v>16</v>
      </c>
      <c r="U269" s="8">
        <f xml:space="preserve"> (Data!$B$46 - U$88 - U$45)</f>
        <v>16</v>
      </c>
      <c r="V269" s="8">
        <f xml:space="preserve"> (Data!$B$46 - V$88 - V$45)</f>
        <v>15</v>
      </c>
      <c r="W269" s="8">
        <f xml:space="preserve"> (Data!$B$46 - W$88 - W$45)</f>
        <v>15</v>
      </c>
      <c r="X269" s="8">
        <f xml:space="preserve"> (Data!$B$46 - X$88 - X$45)</f>
        <v>14</v>
      </c>
      <c r="Y269" s="8">
        <f xml:space="preserve"> (Data!$B$46 - Y$88 - Y$45)</f>
        <v>14</v>
      </c>
      <c r="Z269" s="8">
        <f xml:space="preserve"> (Data!$B$46 - Z$88 - Z$45)</f>
        <v>13</v>
      </c>
      <c r="AA269" s="8">
        <f xml:space="preserve"> (Data!$B$46 - AA$88 - AA$45)</f>
        <v>13</v>
      </c>
      <c r="AB269" s="8">
        <f xml:space="preserve"> (Data!$B$46 - AB$88 - AB$45)</f>
        <v>12</v>
      </c>
      <c r="AC269" s="8">
        <f xml:space="preserve"> (Data!$B$46 - AC$88 - AC$45)</f>
        <v>12</v>
      </c>
      <c r="AD269" s="8">
        <f xml:space="preserve"> (Data!$B$46 - AD$88 - AD$45)</f>
        <v>11</v>
      </c>
      <c r="AE269" s="8">
        <f xml:space="preserve"> (Data!$B$46 - AE$88 - AE$45)</f>
        <v>11</v>
      </c>
      <c r="AF269" s="8">
        <f xml:space="preserve"> (Data!$B$46 - AF$88 - AF$45)</f>
        <v>10</v>
      </c>
      <c r="AG269" s="8">
        <f xml:space="preserve"> (Data!$B$46 - AG$88 - AG$45)</f>
        <v>10</v>
      </c>
      <c r="AH269" s="8">
        <f xml:space="preserve"> (Data!$B$46 - AH$88 - AH$45)</f>
        <v>9</v>
      </c>
      <c r="AI269" s="8">
        <f xml:space="preserve"> (Data!$B$46 - AI$88 - AI$45)</f>
        <v>9</v>
      </c>
      <c r="AJ269" s="8">
        <f xml:space="preserve"> (Data!$B$46 - AJ$88 - AJ$45)</f>
        <v>8</v>
      </c>
      <c r="AK269" s="8">
        <f xml:space="preserve"> (Data!$B$46 - AK$88 - AK$45)</f>
        <v>8</v>
      </c>
      <c r="AL269" s="8">
        <f xml:space="preserve"> (Data!$B$46 - AL$88 - AL$45)</f>
        <v>7</v>
      </c>
      <c r="AM269" s="8">
        <f xml:space="preserve"> (Data!$B$46 - AM$88 - AM$45)</f>
        <v>7</v>
      </c>
      <c r="AN269" s="8">
        <f xml:space="preserve"> (Data!$B$46 - AN$88 - AN$45)</f>
        <v>6</v>
      </c>
      <c r="AO269" s="8">
        <f xml:space="preserve"> (Data!$B$46 - AO$88 - AO$45)</f>
        <v>6</v>
      </c>
      <c r="AP269" s="8">
        <f xml:space="preserve"> (Data!$B$46 - AP$88 - AP$45)</f>
        <v>5</v>
      </c>
      <c r="AQ269" s="8">
        <f xml:space="preserve"> (Data!$B$46 - AQ$88 - AQ$45)</f>
        <v>5</v>
      </c>
      <c r="AR269" s="8">
        <f xml:space="preserve"> (Data!$B$46 - AR$88 - AR$45)</f>
        <v>4</v>
      </c>
      <c r="AS269" s="8">
        <f xml:space="preserve"> (Data!$B$46 - AS$88 - AS$45)</f>
        <v>4</v>
      </c>
      <c r="AT269" s="8">
        <f xml:space="preserve"> (Data!$B$46 - AT$88 - AT$45)</f>
        <v>3</v>
      </c>
      <c r="AU269" s="8">
        <f xml:space="preserve"> (Data!$B$46 - AU$88 - AU$45)</f>
        <v>3</v>
      </c>
      <c r="AV269" s="8">
        <f xml:space="preserve"> (Data!$B$46 - AV$88 - AV$45)</f>
        <v>2</v>
      </c>
      <c r="AW269" s="8">
        <f xml:space="preserve"> (Data!$B$46 - AW$88 - AW$45)</f>
        <v>2</v>
      </c>
      <c r="AX269" s="8">
        <f xml:space="preserve"> (Data!$B$46 - AX$88 - AX$45)</f>
        <v>1</v>
      </c>
      <c r="AY269" s="8">
        <f xml:space="preserve"> (Data!$B$46 - AY$88 - AY$45)</f>
        <v>1</v>
      </c>
    </row>
    <row r="270" spans="1:51">
      <c r="A270" s="8" t="s">
        <v>58</v>
      </c>
      <c r="B270" s="8">
        <f xml:space="preserve"> (Data!$B$46 - B$88 - B$45)</f>
        <v>34</v>
      </c>
      <c r="C270" s="8">
        <f xml:space="preserve"> (Data!$B$46 - C$88 - C$45)</f>
        <v>33</v>
      </c>
      <c r="D270" s="8">
        <f xml:space="preserve"> (Data!$B$46 - D$88 - D$45)</f>
        <v>33</v>
      </c>
      <c r="E270" s="8">
        <f xml:space="preserve"> (Data!$B$46 - E$88 - E$45)</f>
        <v>30</v>
      </c>
      <c r="F270" s="8">
        <f xml:space="preserve"> (Data!$B$46 - F$88 - F$45)</f>
        <v>29</v>
      </c>
      <c r="G270" s="8">
        <f xml:space="preserve"> (Data!$B$46 - G$88 - G$45)</f>
        <v>28</v>
      </c>
      <c r="H270" s="8">
        <f xml:space="preserve"> (Data!$B$46 - H$88 - H$45)</f>
        <v>28</v>
      </c>
      <c r="I270" s="8">
        <f xml:space="preserve"> (Data!$B$46 - I$88 - I$45)</f>
        <v>27</v>
      </c>
      <c r="J270" s="8">
        <f xml:space="preserve"> (Data!$B$46 - J$88 - J$45)</f>
        <v>25</v>
      </c>
      <c r="K270" s="8">
        <f xml:space="preserve"> (Data!$B$46 - K$88 - K$45)</f>
        <v>22</v>
      </c>
      <c r="L270" s="8">
        <f xml:space="preserve"> (Data!$B$46 - L$88 - L$45)</f>
        <v>21</v>
      </c>
      <c r="M270" s="8">
        <f xml:space="preserve"> (Data!$B$46 - M$88 - M$45)</f>
        <v>20</v>
      </c>
      <c r="N270" s="8">
        <f xml:space="preserve"> (Data!$B$46 - N$88 - N$45)</f>
        <v>19</v>
      </c>
      <c r="O270" s="8">
        <f xml:space="preserve"> (Data!$B$46 - O$88 - O$45)</f>
        <v>19</v>
      </c>
      <c r="P270" s="8">
        <f xml:space="preserve"> (Data!$B$46 - P$88 - P$45)</f>
        <v>18</v>
      </c>
      <c r="Q270" s="8">
        <f xml:space="preserve"> (Data!$B$46 - Q$88 - Q$45)</f>
        <v>18</v>
      </c>
      <c r="R270" s="8">
        <f xml:space="preserve"> (Data!$B$46 - R$88 - R$45)</f>
        <v>17</v>
      </c>
      <c r="S270" s="8">
        <f xml:space="preserve"> (Data!$B$46 - S$88 - S$45)</f>
        <v>17</v>
      </c>
      <c r="T270" s="8">
        <f xml:space="preserve"> (Data!$B$46 - T$88 - T$45)</f>
        <v>16</v>
      </c>
      <c r="U270" s="8">
        <f xml:space="preserve"> (Data!$B$46 - U$88 - U$45)</f>
        <v>16</v>
      </c>
      <c r="V270" s="8">
        <f xml:space="preserve"> (Data!$B$46 - V$88 - V$45)</f>
        <v>15</v>
      </c>
      <c r="W270" s="8">
        <f xml:space="preserve"> (Data!$B$46 - W$88 - W$45)</f>
        <v>15</v>
      </c>
      <c r="X270" s="8">
        <f xml:space="preserve"> (Data!$B$46 - X$88 - X$45)</f>
        <v>14</v>
      </c>
      <c r="Y270" s="8">
        <f xml:space="preserve"> (Data!$B$46 - Y$88 - Y$45)</f>
        <v>14</v>
      </c>
      <c r="Z270" s="8">
        <f xml:space="preserve"> (Data!$B$46 - Z$88 - Z$45)</f>
        <v>13</v>
      </c>
      <c r="AA270" s="8">
        <f xml:space="preserve"> (Data!$B$46 - AA$88 - AA$45)</f>
        <v>13</v>
      </c>
      <c r="AB270" s="8">
        <f xml:space="preserve"> (Data!$B$46 - AB$88 - AB$45)</f>
        <v>12</v>
      </c>
      <c r="AC270" s="8">
        <f xml:space="preserve"> (Data!$B$46 - AC$88 - AC$45)</f>
        <v>12</v>
      </c>
      <c r="AD270" s="8">
        <f xml:space="preserve"> (Data!$B$46 - AD$88 - AD$45)</f>
        <v>11</v>
      </c>
      <c r="AE270" s="8">
        <f xml:space="preserve"> (Data!$B$46 - AE$88 - AE$45)</f>
        <v>11</v>
      </c>
      <c r="AF270" s="8">
        <f xml:space="preserve"> (Data!$B$46 - AF$88 - AF$45)</f>
        <v>10</v>
      </c>
      <c r="AG270" s="8">
        <f xml:space="preserve"> (Data!$B$46 - AG$88 - AG$45)</f>
        <v>10</v>
      </c>
      <c r="AH270" s="8">
        <f xml:space="preserve"> (Data!$B$46 - AH$88 - AH$45)</f>
        <v>9</v>
      </c>
      <c r="AI270" s="8">
        <f xml:space="preserve"> (Data!$B$46 - AI$88 - AI$45)</f>
        <v>9</v>
      </c>
      <c r="AJ270" s="8">
        <f xml:space="preserve"> (Data!$B$46 - AJ$88 - AJ$45)</f>
        <v>8</v>
      </c>
      <c r="AK270" s="8">
        <f xml:space="preserve"> (Data!$B$46 - AK$88 - AK$45)</f>
        <v>8</v>
      </c>
      <c r="AL270" s="8">
        <f xml:space="preserve"> (Data!$B$46 - AL$88 - AL$45)</f>
        <v>7</v>
      </c>
      <c r="AM270" s="8">
        <f xml:space="preserve"> (Data!$B$46 - AM$88 - AM$45)</f>
        <v>7</v>
      </c>
      <c r="AN270" s="8">
        <f xml:space="preserve"> (Data!$B$46 - AN$88 - AN$45)</f>
        <v>6</v>
      </c>
      <c r="AO270" s="8">
        <f xml:space="preserve"> (Data!$B$46 - AO$88 - AO$45)</f>
        <v>6</v>
      </c>
      <c r="AP270" s="8">
        <f xml:space="preserve"> (Data!$B$46 - AP$88 - AP$45)</f>
        <v>5</v>
      </c>
      <c r="AQ270" s="8">
        <f xml:space="preserve"> (Data!$B$46 - AQ$88 - AQ$45)</f>
        <v>5</v>
      </c>
      <c r="AR270" s="8">
        <f xml:space="preserve"> (Data!$B$46 - AR$88 - AR$45)</f>
        <v>4</v>
      </c>
      <c r="AS270" s="8">
        <f xml:space="preserve"> (Data!$B$46 - AS$88 - AS$45)</f>
        <v>4</v>
      </c>
      <c r="AT270" s="8">
        <f xml:space="preserve"> (Data!$B$46 - AT$88 - AT$45)</f>
        <v>3</v>
      </c>
      <c r="AU270" s="8">
        <f xml:space="preserve"> (Data!$B$46 - AU$88 - AU$45)</f>
        <v>3</v>
      </c>
      <c r="AV270" s="8">
        <f xml:space="preserve"> (Data!$B$46 - AV$88 - AV$45)</f>
        <v>2</v>
      </c>
      <c r="AW270" s="8">
        <f xml:space="preserve"> (Data!$B$46 - AW$88 - AW$45)</f>
        <v>2</v>
      </c>
      <c r="AX270" s="8">
        <f xml:space="preserve"> (Data!$B$46 - AX$88 - AX$45)</f>
        <v>1</v>
      </c>
      <c r="AY270" s="8">
        <f xml:space="preserve"> (Data!$B$46 - AY$88 - AY$45)</f>
        <v>1</v>
      </c>
    </row>
    <row r="271" spans="1:51">
      <c r="A271" s="8" t="s">
        <v>59</v>
      </c>
      <c r="B271" s="8">
        <f xml:space="preserve"> (Data!$B$46 - B$87 - B$45)</f>
        <v>34</v>
      </c>
      <c r="C271" s="8">
        <f xml:space="preserve"> (Data!$B$46 - C$87 - C$45)</f>
        <v>33</v>
      </c>
      <c r="D271" s="8">
        <f xml:space="preserve"> (Data!$B$46 - D$87 - D$45)</f>
        <v>33</v>
      </c>
      <c r="E271" s="8">
        <f xml:space="preserve"> (Data!$B$46 - E$87 - E$45)</f>
        <v>30</v>
      </c>
      <c r="F271" s="8">
        <f xml:space="preserve"> (Data!$B$46 - F$87 - F$45)</f>
        <v>29</v>
      </c>
      <c r="G271" s="8">
        <f xml:space="preserve"> (Data!$B$46 - G$87 - G$45)</f>
        <v>28</v>
      </c>
      <c r="H271" s="8">
        <f xml:space="preserve"> (Data!$B$46 - H$87 - H$45)</f>
        <v>28</v>
      </c>
      <c r="I271" s="8">
        <f xml:space="preserve"> (Data!$B$46 - I$87 - I$45)</f>
        <v>27</v>
      </c>
      <c r="J271" s="8">
        <f xml:space="preserve"> (Data!$B$46 - J$87 - J$45)</f>
        <v>25</v>
      </c>
      <c r="K271" s="8">
        <f xml:space="preserve"> (Data!$B$46 - K$87 - K$45)</f>
        <v>22</v>
      </c>
      <c r="L271" s="8">
        <f xml:space="preserve"> (Data!$B$46 - L$87 - L$45)</f>
        <v>21</v>
      </c>
      <c r="M271" s="8">
        <f xml:space="preserve"> (Data!$B$46 - M$87 - M$45)</f>
        <v>20</v>
      </c>
      <c r="N271" s="8">
        <f xml:space="preserve"> (Data!$B$46 - N$87 - N$45)</f>
        <v>19</v>
      </c>
      <c r="O271" s="8">
        <f xml:space="preserve"> (Data!$B$46 - O$87 - O$45)</f>
        <v>19</v>
      </c>
      <c r="P271" s="8">
        <f xml:space="preserve"> (Data!$B$46 - P$87 - P$45)</f>
        <v>18</v>
      </c>
      <c r="Q271" s="8">
        <f xml:space="preserve"> (Data!$B$46 - Q$87 - Q$45)</f>
        <v>18</v>
      </c>
      <c r="R271" s="8">
        <f xml:space="preserve"> (Data!$B$46 - R$87 - R$45)</f>
        <v>17</v>
      </c>
      <c r="S271" s="8">
        <f xml:space="preserve"> (Data!$B$46 - S$87 - S$45)</f>
        <v>17</v>
      </c>
      <c r="T271" s="8">
        <f xml:space="preserve"> (Data!$B$46 - T$87 - T$45)</f>
        <v>16</v>
      </c>
      <c r="U271" s="8">
        <f xml:space="preserve"> (Data!$B$46 - U$87 - U$45)</f>
        <v>16</v>
      </c>
      <c r="V271" s="8">
        <f xml:space="preserve"> (Data!$B$46 - V$87 - V$45)</f>
        <v>15</v>
      </c>
      <c r="W271" s="8">
        <f xml:space="preserve"> (Data!$B$46 - W$87 - W$45)</f>
        <v>15</v>
      </c>
      <c r="X271" s="8">
        <f xml:space="preserve"> (Data!$B$46 - X$87 - X$45)</f>
        <v>14</v>
      </c>
      <c r="Y271" s="8">
        <f xml:space="preserve"> (Data!$B$46 - Y$87 - Y$45)</f>
        <v>14</v>
      </c>
      <c r="Z271" s="8">
        <f xml:space="preserve"> (Data!$B$46 - Z$87 - Z$45)</f>
        <v>13</v>
      </c>
      <c r="AA271" s="8">
        <f xml:space="preserve"> (Data!$B$46 - AA$87 - AA$45)</f>
        <v>13</v>
      </c>
      <c r="AB271" s="8">
        <f xml:space="preserve"> (Data!$B$46 - AB$87 - AB$45)</f>
        <v>12</v>
      </c>
      <c r="AC271" s="8">
        <f xml:space="preserve"> (Data!$B$46 - AC$87 - AC$45)</f>
        <v>12</v>
      </c>
      <c r="AD271" s="8">
        <f xml:space="preserve"> (Data!$B$46 - AD$87 - AD$45)</f>
        <v>11</v>
      </c>
      <c r="AE271" s="8">
        <f xml:space="preserve"> (Data!$B$46 - AE$87 - AE$45)</f>
        <v>11</v>
      </c>
      <c r="AF271" s="8">
        <f xml:space="preserve"> (Data!$B$46 - AF$87 - AF$45)</f>
        <v>10</v>
      </c>
      <c r="AG271" s="8">
        <f xml:space="preserve"> (Data!$B$46 - AG$87 - AG$45)</f>
        <v>10</v>
      </c>
      <c r="AH271" s="8">
        <f xml:space="preserve"> (Data!$B$46 - AH$87 - AH$45)</f>
        <v>9</v>
      </c>
      <c r="AI271" s="8">
        <f xml:space="preserve"> (Data!$B$46 - AI$87 - AI$45)</f>
        <v>9</v>
      </c>
      <c r="AJ271" s="8">
        <f xml:space="preserve"> (Data!$B$46 - AJ$87 - AJ$45)</f>
        <v>8</v>
      </c>
      <c r="AK271" s="8">
        <f xml:space="preserve"> (Data!$B$46 - AK$87 - AK$45)</f>
        <v>8</v>
      </c>
      <c r="AL271" s="8">
        <f xml:space="preserve"> (Data!$B$46 - AL$87 - AL$45)</f>
        <v>7</v>
      </c>
      <c r="AM271" s="8">
        <f xml:space="preserve"> (Data!$B$46 - AM$87 - AM$45)</f>
        <v>7</v>
      </c>
      <c r="AN271" s="8">
        <f xml:space="preserve"> (Data!$B$46 - AN$87 - AN$45)</f>
        <v>6</v>
      </c>
      <c r="AO271" s="8">
        <f xml:space="preserve"> (Data!$B$46 - AO$87 - AO$45)</f>
        <v>6</v>
      </c>
      <c r="AP271" s="8">
        <f xml:space="preserve"> (Data!$B$46 - AP$87 - AP$45)</f>
        <v>5</v>
      </c>
      <c r="AQ271" s="8">
        <f xml:space="preserve"> (Data!$B$46 - AQ$87 - AQ$45)</f>
        <v>5</v>
      </c>
      <c r="AR271" s="8">
        <f xml:space="preserve"> (Data!$B$46 - AR$87 - AR$45)</f>
        <v>4</v>
      </c>
      <c r="AS271" s="8">
        <f xml:space="preserve"> (Data!$B$46 - AS$87 - AS$45)</f>
        <v>4</v>
      </c>
      <c r="AT271" s="8">
        <f xml:space="preserve"> (Data!$B$46 - AT$87 - AT$45)</f>
        <v>3</v>
      </c>
      <c r="AU271" s="8">
        <f xml:space="preserve"> (Data!$B$46 - AU$87 - AU$45)</f>
        <v>3</v>
      </c>
      <c r="AV271" s="8">
        <f xml:space="preserve"> (Data!$B$46 - AV$87 - AV$45)</f>
        <v>2</v>
      </c>
      <c r="AW271" s="8">
        <f xml:space="preserve"> (Data!$B$46 - AW$87 - AW$45)</f>
        <v>2</v>
      </c>
      <c r="AX271" s="8">
        <f xml:space="preserve"> (Data!$B$46 - AX$87 - AX$45)</f>
        <v>1</v>
      </c>
      <c r="AY271" s="8">
        <f xml:space="preserve"> (Data!$B$46 - AY$87 - AY$45)</f>
        <v>1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8</v>
      </c>
      <c r="C275" s="8">
        <f xml:space="preserve"> (Data!$C$44 - C$89 - C$43)</f>
        <v>7</v>
      </c>
      <c r="D275" s="8">
        <f xml:space="preserve"> (Data!$C$44 - D$89 - D$43)</f>
        <v>7</v>
      </c>
      <c r="E275" s="8">
        <f xml:space="preserve"> (Data!$C$44 - E$89 - E$43)</f>
        <v>3</v>
      </c>
      <c r="F275" s="8">
        <f xml:space="preserve"> (Data!$C$44 - F$89 - F$43)</f>
        <v>2</v>
      </c>
      <c r="G275" s="8">
        <f xml:space="preserve"> (Data!$C$44 - G$89 - G$43)</f>
        <v>-1</v>
      </c>
      <c r="H275" s="8">
        <f xml:space="preserve"> (Data!$C$44 - H$89 - H$43)</f>
        <v>-1</v>
      </c>
      <c r="I275" s="8">
        <f xml:space="preserve"> (Data!$C$44 - I$89 - I$43)</f>
        <v>-5</v>
      </c>
      <c r="J275" s="8">
        <f xml:space="preserve"> (Data!$C$44 - J$89 - J$43)</f>
        <v>-6</v>
      </c>
      <c r="K275" s="8">
        <f xml:space="preserve"> (Data!$C$44 - K$89 - K$43)</f>
        <v>-7</v>
      </c>
      <c r="L275" s="8">
        <f xml:space="preserve"> (Data!$C$44 - L$89 - L$43)</f>
        <v>-8</v>
      </c>
      <c r="M275" s="8">
        <f xml:space="preserve"> (Data!$C$44 - M$89 - M$43)</f>
        <v>-8</v>
      </c>
      <c r="N275" s="8">
        <f xml:space="preserve"> (Data!$C$44 - N$89 - N$43)</f>
        <v>-12</v>
      </c>
      <c r="O275" s="8">
        <f xml:space="preserve"> (Data!$C$44 - O$89 - O$43)</f>
        <v>-13</v>
      </c>
      <c r="P275" s="8">
        <f xml:space="preserve"> (Data!$C$44 - P$89 - P$43)</f>
        <v>-13</v>
      </c>
      <c r="Q275" s="8">
        <f xml:space="preserve"> (Data!$C$44 - Q$89 - Q$43)</f>
        <v>-14</v>
      </c>
      <c r="R275" s="8">
        <f xml:space="preserve"> (Data!$C$44 - R$89 - R$43)</f>
        <v>-14</v>
      </c>
      <c r="S275" s="8">
        <f xml:space="preserve"> (Data!$C$44 - S$89 - S$43)</f>
        <v>-14</v>
      </c>
      <c r="T275" s="8">
        <f xml:space="preserve"> (Data!$C$44 - T$89 - T$43)</f>
        <v>-15</v>
      </c>
      <c r="U275" s="8">
        <f xml:space="preserve"> (Data!$C$44 - U$89 - U$43)</f>
        <v>-15</v>
      </c>
      <c r="V275" s="8">
        <f xml:space="preserve"> (Data!$C$44 - V$89 - V$43)</f>
        <v>-16</v>
      </c>
      <c r="W275" s="8">
        <f xml:space="preserve"> (Data!$C$44 - W$89 - W$43)</f>
        <v>-16</v>
      </c>
      <c r="X275" s="8">
        <f xml:space="preserve"> (Data!$C$44 - X$89 - X$43)</f>
        <v>-16</v>
      </c>
      <c r="Y275" s="8">
        <f xml:space="preserve"> (Data!$C$44 - Y$89 - Y$43)</f>
        <v>-17</v>
      </c>
      <c r="Z275" s="8">
        <f xml:space="preserve"> (Data!$C$44 - Z$89 - Z$43)</f>
        <v>-17</v>
      </c>
      <c r="AA275" s="8">
        <f xml:space="preserve"> (Data!$C$44 - AA$89 - AA$43)</f>
        <v>-18</v>
      </c>
      <c r="AB275" s="8">
        <f xml:space="preserve"> (Data!$C$44 - AB$89 - AB$43)</f>
        <v>-18</v>
      </c>
      <c r="AC275" s="8">
        <f xml:space="preserve"> (Data!$C$44 - AC$89 - AC$43)</f>
        <v>-18</v>
      </c>
      <c r="AD275" s="8">
        <f xml:space="preserve"> (Data!$C$44 - AD$89 - AD$43)</f>
        <v>-19</v>
      </c>
      <c r="AE275" s="8">
        <f xml:space="preserve"> (Data!$C$44 - AE$89 - AE$43)</f>
        <v>-19</v>
      </c>
      <c r="AF275" s="8">
        <f xml:space="preserve"> (Data!$C$44 - AF$89 - AF$43)</f>
        <v>-20</v>
      </c>
      <c r="AG275" s="8">
        <f xml:space="preserve"> (Data!$C$44 - AG$89 - AG$43)</f>
        <v>-20</v>
      </c>
      <c r="AH275" s="8">
        <f xml:space="preserve"> (Data!$C$44 - AH$89 - AH$43)</f>
        <v>-20</v>
      </c>
      <c r="AI275" s="8">
        <f xml:space="preserve"> (Data!$C$44 - AI$89 - AI$43)</f>
        <v>-21</v>
      </c>
      <c r="AJ275" s="8">
        <f xml:space="preserve"> (Data!$C$44 - AJ$89 - AJ$43)</f>
        <v>-21</v>
      </c>
      <c r="AK275" s="8">
        <f xml:space="preserve"> (Data!$C$44 - AK$89 - AK$43)</f>
        <v>-22</v>
      </c>
      <c r="AL275" s="8">
        <f xml:space="preserve"> (Data!$C$44 - AL$89 - AL$43)</f>
        <v>-22</v>
      </c>
      <c r="AM275" s="8">
        <f xml:space="preserve"> (Data!$C$44 - AM$89 - AM$43)</f>
        <v>-22</v>
      </c>
      <c r="AN275" s="8">
        <f xml:space="preserve"> (Data!$C$44 - AN$89 - AN$43)</f>
        <v>-23</v>
      </c>
      <c r="AO275" s="8">
        <f xml:space="preserve"> (Data!$C$44 - AO$89 - AO$43)</f>
        <v>-23</v>
      </c>
      <c r="AP275" s="8">
        <f xml:space="preserve"> (Data!$C$44 - AP$89 - AP$43)</f>
        <v>-24</v>
      </c>
      <c r="AQ275" s="8">
        <f xml:space="preserve"> (Data!$C$44 - AQ$89 - AQ$43)</f>
        <v>-24</v>
      </c>
      <c r="AR275" s="8">
        <f xml:space="preserve"> (Data!$C$44 - AR$89 - AR$43)</f>
        <v>-24</v>
      </c>
      <c r="AS275" s="8">
        <f xml:space="preserve"> (Data!$C$44 - AS$89 - AS$43)</f>
        <v>-25</v>
      </c>
      <c r="AT275" s="8">
        <f xml:space="preserve"> (Data!$C$44 - AT$89 - AT$43)</f>
        <v>-25</v>
      </c>
      <c r="AU275" s="8">
        <f xml:space="preserve"> (Data!$C$44 - AU$89 - AU$43)</f>
        <v>-26</v>
      </c>
      <c r="AV275" s="8">
        <f xml:space="preserve"> (Data!$C$44 - AV$89 - AV$43)</f>
        <v>-26</v>
      </c>
      <c r="AW275" s="8">
        <f xml:space="preserve"> (Data!$C$44 - AW$89 - AW$43)</f>
        <v>-26</v>
      </c>
      <c r="AX275" s="8">
        <f xml:space="preserve"> (Data!$C$44 - AX$89 - AX$43)</f>
        <v>-27</v>
      </c>
      <c r="AY275" s="8">
        <f xml:space="preserve"> (Data!$C$44 - AY$89 - AY$43)</f>
        <v>-27</v>
      </c>
    </row>
    <row r="276" spans="1:51">
      <c r="A276" s="8" t="s">
        <v>57</v>
      </c>
      <c r="B276" s="8">
        <f xml:space="preserve"> (Data!$C$44 - B$88 - B$43)</f>
        <v>6</v>
      </c>
      <c r="C276" s="8">
        <f xml:space="preserve"> (Data!$C$44 - C$88 - C$43)</f>
        <v>5</v>
      </c>
      <c r="D276" s="8">
        <f xml:space="preserve"> (Data!$C$44 - D$88 - D$43)</f>
        <v>5</v>
      </c>
      <c r="E276" s="8">
        <f xml:space="preserve"> (Data!$C$44 - E$88 - E$43)</f>
        <v>1</v>
      </c>
      <c r="F276" s="8">
        <f xml:space="preserve"> (Data!$C$44 - F$88 - F$43)</f>
        <v>0</v>
      </c>
      <c r="G276" s="8">
        <f xml:space="preserve"> (Data!$C$44 - G$88 - G$43)</f>
        <v>-3</v>
      </c>
      <c r="H276" s="8">
        <f xml:space="preserve"> (Data!$C$44 - H$88 - H$43)</f>
        <v>-3</v>
      </c>
      <c r="I276" s="8">
        <f xml:space="preserve"> (Data!$C$44 - I$88 - I$43)</f>
        <v>-7</v>
      </c>
      <c r="J276" s="8">
        <f xml:space="preserve"> (Data!$C$44 - J$88 - J$43)</f>
        <v>-8</v>
      </c>
      <c r="K276" s="8">
        <f xml:space="preserve"> (Data!$C$44 - K$88 - K$43)</f>
        <v>-10</v>
      </c>
      <c r="L276" s="8">
        <f xml:space="preserve"> (Data!$C$44 - L$88 - L$43)</f>
        <v>-11</v>
      </c>
      <c r="M276" s="8">
        <f xml:space="preserve"> (Data!$C$44 - M$88 - M$43)</f>
        <v>-11</v>
      </c>
      <c r="N276" s="8">
        <f xml:space="preserve"> (Data!$C$44 - N$88 - N$43)</f>
        <v>-16</v>
      </c>
      <c r="O276" s="8">
        <f xml:space="preserve"> (Data!$C$44 - O$88 - O$43)</f>
        <v>-16</v>
      </c>
      <c r="P276" s="8">
        <f xml:space="preserve"> (Data!$C$44 - P$88 - P$43)</f>
        <v>-17</v>
      </c>
      <c r="Q276" s="8">
        <f xml:space="preserve"> (Data!$C$44 - Q$88 - Q$43)</f>
        <v>-17</v>
      </c>
      <c r="R276" s="8">
        <f xml:space="preserve"> (Data!$C$44 - R$88 - R$43)</f>
        <v>-18</v>
      </c>
      <c r="S276" s="8">
        <f xml:space="preserve"> (Data!$C$44 - S$88 - S$43)</f>
        <v>-18</v>
      </c>
      <c r="T276" s="8">
        <f xml:space="preserve"> (Data!$C$44 - T$88 - T$43)</f>
        <v>-19</v>
      </c>
      <c r="U276" s="8">
        <f xml:space="preserve"> (Data!$C$44 - U$88 - U$43)</f>
        <v>-19</v>
      </c>
      <c r="V276" s="8">
        <f xml:space="preserve"> (Data!$C$44 - V$88 - V$43)</f>
        <v>-20</v>
      </c>
      <c r="W276" s="8">
        <f xml:space="preserve"> (Data!$C$44 - W$88 - W$43)</f>
        <v>-20</v>
      </c>
      <c r="X276" s="8">
        <f xml:space="preserve"> (Data!$C$44 - X$88 - X$43)</f>
        <v>-21</v>
      </c>
      <c r="Y276" s="8">
        <f xml:space="preserve"> (Data!$C$44 - Y$88 - Y$43)</f>
        <v>-21</v>
      </c>
      <c r="Z276" s="8">
        <f xml:space="preserve"> (Data!$C$44 - Z$88 - Z$43)</f>
        <v>-22</v>
      </c>
      <c r="AA276" s="8">
        <f xml:space="preserve"> (Data!$C$44 - AA$88 - AA$43)</f>
        <v>-22</v>
      </c>
      <c r="AB276" s="8">
        <f xml:space="preserve"> (Data!$C$44 - AB$88 - AB$43)</f>
        <v>-23</v>
      </c>
      <c r="AC276" s="8">
        <f xml:space="preserve"> (Data!$C$44 - AC$88 - AC$43)</f>
        <v>-23</v>
      </c>
      <c r="AD276" s="8">
        <f xml:space="preserve"> (Data!$C$44 - AD$88 - AD$43)</f>
        <v>-24</v>
      </c>
      <c r="AE276" s="8">
        <f xml:space="preserve"> (Data!$C$44 - AE$88 - AE$43)</f>
        <v>-24</v>
      </c>
      <c r="AF276" s="8">
        <f xml:space="preserve"> (Data!$C$44 - AF$88 - AF$43)</f>
        <v>-25</v>
      </c>
      <c r="AG276" s="8">
        <f xml:space="preserve"> (Data!$C$44 - AG$88 - AG$43)</f>
        <v>-25</v>
      </c>
      <c r="AH276" s="8">
        <f xml:space="preserve"> (Data!$C$44 - AH$88 - AH$43)</f>
        <v>-26</v>
      </c>
      <c r="AI276" s="8">
        <f xml:space="preserve"> (Data!$C$44 - AI$88 - AI$43)</f>
        <v>-26</v>
      </c>
      <c r="AJ276" s="8">
        <f xml:space="preserve"> (Data!$C$44 - AJ$88 - AJ$43)</f>
        <v>-27</v>
      </c>
      <c r="AK276" s="8">
        <f xml:space="preserve"> (Data!$C$44 - AK$88 - AK$43)</f>
        <v>-27</v>
      </c>
      <c r="AL276" s="8">
        <f xml:space="preserve"> (Data!$C$44 - AL$88 - AL$43)</f>
        <v>-28</v>
      </c>
      <c r="AM276" s="8">
        <f xml:space="preserve"> (Data!$C$44 - AM$88 - AM$43)</f>
        <v>-28</v>
      </c>
      <c r="AN276" s="8">
        <f xml:space="preserve"> (Data!$C$44 - AN$88 - AN$43)</f>
        <v>-29</v>
      </c>
      <c r="AO276" s="8">
        <f xml:space="preserve"> (Data!$C$44 - AO$88 - AO$43)</f>
        <v>-29</v>
      </c>
      <c r="AP276" s="8">
        <f xml:space="preserve"> (Data!$C$44 - AP$88 - AP$43)</f>
        <v>-30</v>
      </c>
      <c r="AQ276" s="8">
        <f xml:space="preserve"> (Data!$C$44 - AQ$88 - AQ$43)</f>
        <v>-30</v>
      </c>
      <c r="AR276" s="8">
        <f xml:space="preserve"> (Data!$C$44 - AR$88 - AR$43)</f>
        <v>-31</v>
      </c>
      <c r="AS276" s="8">
        <f xml:space="preserve"> (Data!$C$44 - AS$88 - AS$43)</f>
        <v>-31</v>
      </c>
      <c r="AT276" s="8">
        <f xml:space="preserve"> (Data!$C$44 - AT$88 - AT$43)</f>
        <v>-32</v>
      </c>
      <c r="AU276" s="8">
        <f xml:space="preserve"> (Data!$C$44 - AU$88 - AU$43)</f>
        <v>-32</v>
      </c>
      <c r="AV276" s="8">
        <f xml:space="preserve"> (Data!$C$44 - AV$88 - AV$43)</f>
        <v>-33</v>
      </c>
      <c r="AW276" s="8">
        <f xml:space="preserve"> (Data!$C$44 - AW$88 - AW$43)</f>
        <v>-33</v>
      </c>
      <c r="AX276" s="8">
        <f xml:space="preserve"> (Data!$C$44 - AX$88 - AX$43)</f>
        <v>-34</v>
      </c>
      <c r="AY276" s="8">
        <f xml:space="preserve"> (Data!$C$44 - AY$88 - AY$43)</f>
        <v>-34</v>
      </c>
    </row>
    <row r="277" spans="1:51">
      <c r="A277" s="8" t="s">
        <v>58</v>
      </c>
      <c r="B277" s="8">
        <f xml:space="preserve"> (Data!$C$44 - B$88 - B$43)</f>
        <v>6</v>
      </c>
      <c r="C277" s="8">
        <f xml:space="preserve"> (Data!$C$44 - C$88 - C$43)</f>
        <v>5</v>
      </c>
      <c r="D277" s="8">
        <f xml:space="preserve"> (Data!$C$44 - D$88 - D$43)</f>
        <v>5</v>
      </c>
      <c r="E277" s="8">
        <f xml:space="preserve"> (Data!$C$44 - E$88 - E$43)</f>
        <v>1</v>
      </c>
      <c r="F277" s="8">
        <f xml:space="preserve"> (Data!$C$44 - F$88 - F$43)</f>
        <v>0</v>
      </c>
      <c r="G277" s="8">
        <f xml:space="preserve"> (Data!$C$44 - G$88 - G$43)</f>
        <v>-3</v>
      </c>
      <c r="H277" s="8">
        <f xml:space="preserve"> (Data!$C$44 - H$88 - H$43)</f>
        <v>-3</v>
      </c>
      <c r="I277" s="8">
        <f xml:space="preserve"> (Data!$C$44 - I$88 - I$43)</f>
        <v>-7</v>
      </c>
      <c r="J277" s="8">
        <f xml:space="preserve"> (Data!$C$44 - J$88 - J$43)</f>
        <v>-8</v>
      </c>
      <c r="K277" s="8">
        <f xml:space="preserve"> (Data!$C$44 - K$88 - K$43)</f>
        <v>-10</v>
      </c>
      <c r="L277" s="8">
        <f xml:space="preserve"> (Data!$C$44 - L$88 - L$43)</f>
        <v>-11</v>
      </c>
      <c r="M277" s="8">
        <f xml:space="preserve"> (Data!$C$44 - M$88 - M$43)</f>
        <v>-11</v>
      </c>
      <c r="N277" s="8">
        <f xml:space="preserve"> (Data!$C$44 - N$88 - N$43)</f>
        <v>-16</v>
      </c>
      <c r="O277" s="8">
        <f xml:space="preserve"> (Data!$C$44 - O$88 - O$43)</f>
        <v>-16</v>
      </c>
      <c r="P277" s="8">
        <f xml:space="preserve"> (Data!$C$44 - P$88 - P$43)</f>
        <v>-17</v>
      </c>
      <c r="Q277" s="8">
        <f xml:space="preserve"> (Data!$C$44 - Q$88 - Q$43)</f>
        <v>-17</v>
      </c>
      <c r="R277" s="8">
        <f xml:space="preserve"> (Data!$C$44 - R$88 - R$43)</f>
        <v>-18</v>
      </c>
      <c r="S277" s="8">
        <f xml:space="preserve"> (Data!$C$44 - S$88 - S$43)</f>
        <v>-18</v>
      </c>
      <c r="T277" s="8">
        <f xml:space="preserve"> (Data!$C$44 - T$88 - T$43)</f>
        <v>-19</v>
      </c>
      <c r="U277" s="8">
        <f xml:space="preserve"> (Data!$C$44 - U$88 - U$43)</f>
        <v>-19</v>
      </c>
      <c r="V277" s="8">
        <f xml:space="preserve"> (Data!$C$44 - V$88 - V$43)</f>
        <v>-20</v>
      </c>
      <c r="W277" s="8">
        <f xml:space="preserve"> (Data!$C$44 - W$88 - W$43)</f>
        <v>-20</v>
      </c>
      <c r="X277" s="8">
        <f xml:space="preserve"> (Data!$C$44 - X$88 - X$43)</f>
        <v>-21</v>
      </c>
      <c r="Y277" s="8">
        <f xml:space="preserve"> (Data!$C$44 - Y$88 - Y$43)</f>
        <v>-21</v>
      </c>
      <c r="Z277" s="8">
        <f xml:space="preserve"> (Data!$C$44 - Z$88 - Z$43)</f>
        <v>-22</v>
      </c>
      <c r="AA277" s="8">
        <f xml:space="preserve"> (Data!$C$44 - AA$88 - AA$43)</f>
        <v>-22</v>
      </c>
      <c r="AB277" s="8">
        <f xml:space="preserve"> (Data!$C$44 - AB$88 - AB$43)</f>
        <v>-23</v>
      </c>
      <c r="AC277" s="8">
        <f xml:space="preserve"> (Data!$C$44 - AC$88 - AC$43)</f>
        <v>-23</v>
      </c>
      <c r="AD277" s="8">
        <f xml:space="preserve"> (Data!$C$44 - AD$88 - AD$43)</f>
        <v>-24</v>
      </c>
      <c r="AE277" s="8">
        <f xml:space="preserve"> (Data!$C$44 - AE$88 - AE$43)</f>
        <v>-24</v>
      </c>
      <c r="AF277" s="8">
        <f xml:space="preserve"> (Data!$C$44 - AF$88 - AF$43)</f>
        <v>-25</v>
      </c>
      <c r="AG277" s="8">
        <f xml:space="preserve"> (Data!$C$44 - AG$88 - AG$43)</f>
        <v>-25</v>
      </c>
      <c r="AH277" s="8">
        <f xml:space="preserve"> (Data!$C$44 - AH$88 - AH$43)</f>
        <v>-26</v>
      </c>
      <c r="AI277" s="8">
        <f xml:space="preserve"> (Data!$C$44 - AI$88 - AI$43)</f>
        <v>-26</v>
      </c>
      <c r="AJ277" s="8">
        <f xml:space="preserve"> (Data!$C$44 - AJ$88 - AJ$43)</f>
        <v>-27</v>
      </c>
      <c r="AK277" s="8">
        <f xml:space="preserve"> (Data!$C$44 - AK$88 - AK$43)</f>
        <v>-27</v>
      </c>
      <c r="AL277" s="8">
        <f xml:space="preserve"> (Data!$C$44 - AL$88 - AL$43)</f>
        <v>-28</v>
      </c>
      <c r="AM277" s="8">
        <f xml:space="preserve"> (Data!$C$44 - AM$88 - AM$43)</f>
        <v>-28</v>
      </c>
      <c r="AN277" s="8">
        <f xml:space="preserve"> (Data!$C$44 - AN$88 - AN$43)</f>
        <v>-29</v>
      </c>
      <c r="AO277" s="8">
        <f xml:space="preserve"> (Data!$C$44 - AO$88 - AO$43)</f>
        <v>-29</v>
      </c>
      <c r="AP277" s="8">
        <f xml:space="preserve"> (Data!$C$44 - AP$88 - AP$43)</f>
        <v>-30</v>
      </c>
      <c r="AQ277" s="8">
        <f xml:space="preserve"> (Data!$C$44 - AQ$88 - AQ$43)</f>
        <v>-30</v>
      </c>
      <c r="AR277" s="8">
        <f xml:space="preserve"> (Data!$C$44 - AR$88 - AR$43)</f>
        <v>-31</v>
      </c>
      <c r="AS277" s="8">
        <f xml:space="preserve"> (Data!$C$44 - AS$88 - AS$43)</f>
        <v>-31</v>
      </c>
      <c r="AT277" s="8">
        <f xml:space="preserve"> (Data!$C$44 - AT$88 - AT$43)</f>
        <v>-32</v>
      </c>
      <c r="AU277" s="8">
        <f xml:space="preserve"> (Data!$C$44 - AU$88 - AU$43)</f>
        <v>-32</v>
      </c>
      <c r="AV277" s="8">
        <f xml:space="preserve"> (Data!$C$44 - AV$88 - AV$43)</f>
        <v>-33</v>
      </c>
      <c r="AW277" s="8">
        <f xml:space="preserve"> (Data!$C$44 - AW$88 - AW$43)</f>
        <v>-33</v>
      </c>
      <c r="AX277" s="8">
        <f xml:space="preserve"> (Data!$C$44 - AX$88 - AX$43)</f>
        <v>-34</v>
      </c>
      <c r="AY277" s="8">
        <f xml:space="preserve"> (Data!$C$44 - AY$88 - AY$43)</f>
        <v>-34</v>
      </c>
    </row>
    <row r="278" spans="1:51">
      <c r="A278" s="8" t="s">
        <v>59</v>
      </c>
      <c r="B278" s="8">
        <f xml:space="preserve"> (Data!$C$44 - B$87 - B$43)</f>
        <v>6</v>
      </c>
      <c r="C278" s="8">
        <f xml:space="preserve"> (Data!$C$44 - C$87 - C$43)</f>
        <v>5</v>
      </c>
      <c r="D278" s="8">
        <f xml:space="preserve"> (Data!$C$44 - D$87 - D$43)</f>
        <v>5</v>
      </c>
      <c r="E278" s="8">
        <f xml:space="preserve"> (Data!$C$44 - E$87 - E$43)</f>
        <v>1</v>
      </c>
      <c r="F278" s="8">
        <f xml:space="preserve"> (Data!$C$44 - F$87 - F$43)</f>
        <v>0</v>
      </c>
      <c r="G278" s="8">
        <f xml:space="preserve"> (Data!$C$44 - G$87 - G$43)</f>
        <v>-3</v>
      </c>
      <c r="H278" s="8">
        <f xml:space="preserve"> (Data!$C$44 - H$87 - H$43)</f>
        <v>-3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-10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-16</v>
      </c>
      <c r="O278" s="8">
        <f xml:space="preserve"> (Data!$C$44 - O$87 - O$43)</f>
        <v>-16</v>
      </c>
      <c r="P278" s="8">
        <f xml:space="preserve"> (Data!$C$44 - P$87 - P$43)</f>
        <v>-17</v>
      </c>
      <c r="Q278" s="8">
        <f xml:space="preserve"> (Data!$C$44 - Q$87 - Q$43)</f>
        <v>-17</v>
      </c>
      <c r="R278" s="8">
        <f xml:space="preserve"> (Data!$C$44 - R$87 - R$43)</f>
        <v>-18</v>
      </c>
      <c r="S278" s="8">
        <f xml:space="preserve"> (Data!$C$44 - S$87 - S$43)</f>
        <v>-18</v>
      </c>
      <c r="T278" s="8">
        <f xml:space="preserve"> (Data!$C$44 - T$87 - T$43)</f>
        <v>-19</v>
      </c>
      <c r="U278" s="8">
        <f xml:space="preserve"> (Data!$C$44 - U$87 - U$43)</f>
        <v>-19</v>
      </c>
      <c r="V278" s="8">
        <f xml:space="preserve"> (Data!$C$44 - V$87 - V$43)</f>
        <v>-20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13</v>
      </c>
      <c r="C280" s="8">
        <f xml:space="preserve"> (Data!$C$45 - C$89 - C$43)</f>
        <v>12</v>
      </c>
      <c r="D280" s="8">
        <f xml:space="preserve"> (Data!$C$45 - D$89 - D$43)</f>
        <v>12</v>
      </c>
      <c r="E280" s="8">
        <f xml:space="preserve"> (Data!$C$45 - E$89 - E$43)</f>
        <v>8</v>
      </c>
      <c r="F280" s="8">
        <f xml:space="preserve"> (Data!$C$45 - F$89 - F$43)</f>
        <v>7</v>
      </c>
      <c r="G280" s="8">
        <f xml:space="preserve"> (Data!$C$45 - G$89 - G$43)</f>
        <v>4</v>
      </c>
      <c r="H280" s="8">
        <f xml:space="preserve"> (Data!$C$45 - H$89 - H$43)</f>
        <v>4</v>
      </c>
      <c r="I280" s="8">
        <f xml:space="preserve"> (Data!$C$45 - I$89 - I$43)</f>
        <v>0</v>
      </c>
      <c r="J280" s="8">
        <f xml:space="preserve"> (Data!$C$45 - J$89 - J$43)</f>
        <v>-1</v>
      </c>
      <c r="K280" s="8">
        <f xml:space="preserve"> (Data!$C$45 - K$89 - K$43)</f>
        <v>-2</v>
      </c>
      <c r="L280" s="8">
        <f xml:space="preserve"> (Data!$C$45 - L$89 - L$43)</f>
        <v>-3</v>
      </c>
      <c r="M280" s="8">
        <f xml:space="preserve"> (Data!$C$45 - M$89 - M$43)</f>
        <v>-3</v>
      </c>
      <c r="N280" s="8">
        <f xml:space="preserve"> (Data!$C$45 - N$89 - N$43)</f>
        <v>-7</v>
      </c>
      <c r="O280" s="8">
        <f xml:space="preserve"> (Data!$C$45 - O$89 - O$43)</f>
        <v>-8</v>
      </c>
      <c r="P280" s="8">
        <f xml:space="preserve"> (Data!$C$45 - P$89 - P$43)</f>
        <v>-8</v>
      </c>
      <c r="Q280" s="8">
        <f xml:space="preserve"> (Data!$C$45 - Q$89 - Q$43)</f>
        <v>-9</v>
      </c>
      <c r="R280" s="8">
        <f xml:space="preserve"> (Data!$C$45 - R$89 - R$43)</f>
        <v>-9</v>
      </c>
      <c r="S280" s="8">
        <f xml:space="preserve"> (Data!$C$45 - S$89 - S$43)</f>
        <v>-9</v>
      </c>
      <c r="T280" s="8">
        <f xml:space="preserve"> (Data!$C$45 - T$89 - T$43)</f>
        <v>-10</v>
      </c>
      <c r="U280" s="8">
        <f xml:space="preserve"> (Data!$C$45 - U$89 - U$43)</f>
        <v>-10</v>
      </c>
      <c r="V280" s="8">
        <f xml:space="preserve"> (Data!$C$45 - V$89 - V$43)</f>
        <v>-11</v>
      </c>
      <c r="W280" s="8">
        <f xml:space="preserve"> (Data!$C$45 - W$89 - W$43)</f>
        <v>-11</v>
      </c>
      <c r="X280" s="8">
        <f xml:space="preserve"> (Data!$C$45 - X$89 - X$43)</f>
        <v>-11</v>
      </c>
      <c r="Y280" s="8">
        <f xml:space="preserve"> (Data!$C$45 - Y$89 - Y$43)</f>
        <v>-12</v>
      </c>
      <c r="Z280" s="8">
        <f xml:space="preserve"> (Data!$C$45 - Z$89 - Z$43)</f>
        <v>-12</v>
      </c>
      <c r="AA280" s="8">
        <f xml:space="preserve"> (Data!$C$45 - AA$89 - AA$43)</f>
        <v>-13</v>
      </c>
      <c r="AB280" s="8">
        <f xml:space="preserve"> (Data!$C$45 - AB$89 - AB$43)</f>
        <v>-13</v>
      </c>
      <c r="AC280" s="8">
        <f xml:space="preserve"> (Data!$C$45 - AC$89 - AC$43)</f>
        <v>-13</v>
      </c>
      <c r="AD280" s="8">
        <f xml:space="preserve"> (Data!$C$45 - AD$89 - AD$43)</f>
        <v>-14</v>
      </c>
      <c r="AE280" s="8">
        <f xml:space="preserve"> (Data!$C$45 - AE$89 - AE$43)</f>
        <v>-14</v>
      </c>
      <c r="AF280" s="8">
        <f xml:space="preserve"> (Data!$C$45 - AF$89 - AF$43)</f>
        <v>-15</v>
      </c>
      <c r="AG280" s="8">
        <f xml:space="preserve"> (Data!$C$45 - AG$89 - AG$43)</f>
        <v>-15</v>
      </c>
      <c r="AH280" s="8">
        <f xml:space="preserve"> (Data!$C$45 - AH$89 - AH$43)</f>
        <v>-15</v>
      </c>
      <c r="AI280" s="8">
        <f xml:space="preserve"> (Data!$C$45 - AI$89 - AI$43)</f>
        <v>-16</v>
      </c>
      <c r="AJ280" s="8">
        <f xml:space="preserve"> (Data!$C$45 - AJ$89 - AJ$43)</f>
        <v>-16</v>
      </c>
      <c r="AK280" s="8">
        <f xml:space="preserve"> (Data!$C$45 - AK$89 - AK$43)</f>
        <v>-17</v>
      </c>
      <c r="AL280" s="8">
        <f xml:space="preserve"> (Data!$C$45 - AL$89 - AL$43)</f>
        <v>-17</v>
      </c>
      <c r="AM280" s="8">
        <f xml:space="preserve"> (Data!$C$45 - AM$89 - AM$43)</f>
        <v>-17</v>
      </c>
      <c r="AN280" s="8">
        <f xml:space="preserve"> (Data!$C$45 - AN$89 - AN$43)</f>
        <v>-18</v>
      </c>
      <c r="AO280" s="8">
        <f xml:space="preserve"> (Data!$C$45 - AO$89 - AO$43)</f>
        <v>-18</v>
      </c>
      <c r="AP280" s="8">
        <f xml:space="preserve"> (Data!$C$45 - AP$89 - AP$43)</f>
        <v>-19</v>
      </c>
      <c r="AQ280" s="8">
        <f xml:space="preserve"> (Data!$C$45 - AQ$89 - AQ$43)</f>
        <v>-19</v>
      </c>
      <c r="AR280" s="8">
        <f xml:space="preserve"> (Data!$C$45 - AR$89 - AR$43)</f>
        <v>-19</v>
      </c>
      <c r="AS280" s="8">
        <f xml:space="preserve"> (Data!$C$45 - AS$89 - AS$43)</f>
        <v>-20</v>
      </c>
      <c r="AT280" s="8">
        <f xml:space="preserve"> (Data!$C$45 - AT$89 - AT$43)</f>
        <v>-20</v>
      </c>
      <c r="AU280" s="8">
        <f xml:space="preserve"> (Data!$C$45 - AU$89 - AU$43)</f>
        <v>-21</v>
      </c>
      <c r="AV280" s="8">
        <f xml:space="preserve"> (Data!$C$45 - AV$89 - AV$43)</f>
        <v>-21</v>
      </c>
      <c r="AW280" s="8">
        <f xml:space="preserve"> (Data!$C$45 - AW$89 - AW$43)</f>
        <v>-21</v>
      </c>
      <c r="AX280" s="8">
        <f xml:space="preserve"> (Data!$C$45 - AX$89 - AX$43)</f>
        <v>-22</v>
      </c>
      <c r="AY280" s="8">
        <f xml:space="preserve"> (Data!$C$45 - AY$89 - AY$43)</f>
        <v>-22</v>
      </c>
    </row>
    <row r="281" spans="1:51">
      <c r="A281" s="8" t="s">
        <v>57</v>
      </c>
      <c r="B281" s="8">
        <f xml:space="preserve"> (Data!$C$45 - B$88 - B$43)</f>
        <v>11</v>
      </c>
      <c r="C281" s="8">
        <f xml:space="preserve"> (Data!$C$45 - C$88 - C$43)</f>
        <v>10</v>
      </c>
      <c r="D281" s="8">
        <f xml:space="preserve"> (Data!$C$45 - D$88 - D$43)</f>
        <v>10</v>
      </c>
      <c r="E281" s="8">
        <f xml:space="preserve"> (Data!$C$45 - E$88 - E$43)</f>
        <v>6</v>
      </c>
      <c r="F281" s="8">
        <f xml:space="preserve"> (Data!$C$45 - F$88 - F$43)</f>
        <v>5</v>
      </c>
      <c r="G281" s="8">
        <f xml:space="preserve"> (Data!$C$45 - G$88 - G$43)</f>
        <v>2</v>
      </c>
      <c r="H281" s="8">
        <f xml:space="preserve"> (Data!$C$45 - H$88 - H$43)</f>
        <v>2</v>
      </c>
      <c r="I281" s="8">
        <f xml:space="preserve"> (Data!$C$45 - I$88 - I$43)</f>
        <v>-2</v>
      </c>
      <c r="J281" s="8">
        <f xml:space="preserve"> (Data!$C$45 - J$88 - J$43)</f>
        <v>-3</v>
      </c>
      <c r="K281" s="8">
        <f xml:space="preserve"> (Data!$C$45 - K$88 - K$43)</f>
        <v>-5</v>
      </c>
      <c r="L281" s="8">
        <f xml:space="preserve"> (Data!$C$45 - L$88 - L$43)</f>
        <v>-6</v>
      </c>
      <c r="M281" s="8">
        <f xml:space="preserve"> (Data!$C$45 - M$88 - M$43)</f>
        <v>-6</v>
      </c>
      <c r="N281" s="8">
        <f xml:space="preserve"> (Data!$C$45 - N$88 - N$43)</f>
        <v>-11</v>
      </c>
      <c r="O281" s="8">
        <f xml:space="preserve"> (Data!$C$45 - O$88 - O$43)</f>
        <v>-11</v>
      </c>
      <c r="P281" s="8">
        <f xml:space="preserve"> (Data!$C$45 - P$88 - P$43)</f>
        <v>-12</v>
      </c>
      <c r="Q281" s="8">
        <f xml:space="preserve"> (Data!$C$45 - Q$88 - Q$43)</f>
        <v>-12</v>
      </c>
      <c r="R281" s="8">
        <f xml:space="preserve"> (Data!$C$45 - R$88 - R$43)</f>
        <v>-13</v>
      </c>
      <c r="S281" s="8">
        <f xml:space="preserve"> (Data!$C$45 - S$88 - S$43)</f>
        <v>-13</v>
      </c>
      <c r="T281" s="8">
        <f xml:space="preserve"> (Data!$C$45 - T$88 - T$43)</f>
        <v>-14</v>
      </c>
      <c r="U281" s="8">
        <f xml:space="preserve"> (Data!$C$45 - U$88 - U$43)</f>
        <v>-14</v>
      </c>
      <c r="V281" s="8">
        <f xml:space="preserve"> (Data!$C$45 - V$88 - V$43)</f>
        <v>-15</v>
      </c>
      <c r="W281" s="8">
        <f xml:space="preserve"> (Data!$C$45 - W$88 - W$43)</f>
        <v>-15</v>
      </c>
      <c r="X281" s="8">
        <f xml:space="preserve"> (Data!$C$45 - X$88 - X$43)</f>
        <v>-16</v>
      </c>
      <c r="Y281" s="8">
        <f xml:space="preserve"> (Data!$C$45 - Y$88 - Y$43)</f>
        <v>-16</v>
      </c>
      <c r="Z281" s="8">
        <f xml:space="preserve"> (Data!$C$45 - Z$88 - Z$43)</f>
        <v>-17</v>
      </c>
      <c r="AA281" s="8">
        <f xml:space="preserve"> (Data!$C$45 - AA$88 - AA$43)</f>
        <v>-17</v>
      </c>
      <c r="AB281" s="8">
        <f xml:space="preserve"> (Data!$C$45 - AB$88 - AB$43)</f>
        <v>-18</v>
      </c>
      <c r="AC281" s="8">
        <f xml:space="preserve"> (Data!$C$45 - AC$88 - AC$43)</f>
        <v>-18</v>
      </c>
      <c r="AD281" s="8">
        <f xml:space="preserve"> (Data!$C$45 - AD$88 - AD$43)</f>
        <v>-19</v>
      </c>
      <c r="AE281" s="8">
        <f xml:space="preserve"> (Data!$C$45 - AE$88 - AE$43)</f>
        <v>-19</v>
      </c>
      <c r="AF281" s="8">
        <f xml:space="preserve"> (Data!$C$45 - AF$88 - AF$43)</f>
        <v>-20</v>
      </c>
      <c r="AG281" s="8">
        <f xml:space="preserve"> (Data!$C$45 - AG$88 - AG$43)</f>
        <v>-20</v>
      </c>
      <c r="AH281" s="8">
        <f xml:space="preserve"> (Data!$C$45 - AH$88 - AH$43)</f>
        <v>-21</v>
      </c>
      <c r="AI281" s="8">
        <f xml:space="preserve"> (Data!$C$45 - AI$88 - AI$43)</f>
        <v>-21</v>
      </c>
      <c r="AJ281" s="8">
        <f xml:space="preserve"> (Data!$C$45 - AJ$88 - AJ$43)</f>
        <v>-22</v>
      </c>
      <c r="AK281" s="8">
        <f xml:space="preserve"> (Data!$C$45 - AK$88 - AK$43)</f>
        <v>-22</v>
      </c>
      <c r="AL281" s="8">
        <f xml:space="preserve"> (Data!$C$45 - AL$88 - AL$43)</f>
        <v>-23</v>
      </c>
      <c r="AM281" s="8">
        <f xml:space="preserve"> (Data!$C$45 - AM$88 - AM$43)</f>
        <v>-23</v>
      </c>
      <c r="AN281" s="8">
        <f xml:space="preserve"> (Data!$C$45 - AN$88 - AN$43)</f>
        <v>-24</v>
      </c>
      <c r="AO281" s="8">
        <f xml:space="preserve"> (Data!$C$45 - AO$88 - AO$43)</f>
        <v>-24</v>
      </c>
      <c r="AP281" s="8">
        <f xml:space="preserve"> (Data!$C$45 - AP$88 - AP$43)</f>
        <v>-25</v>
      </c>
      <c r="AQ281" s="8">
        <f xml:space="preserve"> (Data!$C$45 - AQ$88 - AQ$43)</f>
        <v>-25</v>
      </c>
      <c r="AR281" s="8">
        <f xml:space="preserve"> (Data!$C$45 - AR$88 - AR$43)</f>
        <v>-26</v>
      </c>
      <c r="AS281" s="8">
        <f xml:space="preserve"> (Data!$C$45 - AS$88 - AS$43)</f>
        <v>-26</v>
      </c>
      <c r="AT281" s="8">
        <f xml:space="preserve"> (Data!$C$45 - AT$88 - AT$43)</f>
        <v>-27</v>
      </c>
      <c r="AU281" s="8">
        <f xml:space="preserve"> (Data!$C$45 - AU$88 - AU$43)</f>
        <v>-27</v>
      </c>
      <c r="AV281" s="8">
        <f xml:space="preserve"> (Data!$C$45 - AV$88 - AV$43)</f>
        <v>-28</v>
      </c>
      <c r="AW281" s="8">
        <f xml:space="preserve"> (Data!$C$45 - AW$88 - AW$43)</f>
        <v>-28</v>
      </c>
      <c r="AX281" s="8">
        <f xml:space="preserve"> (Data!$C$45 - AX$88 - AX$43)</f>
        <v>-29</v>
      </c>
      <c r="AY281" s="8">
        <f xml:space="preserve"> (Data!$C$45 - AY$88 - AY$43)</f>
        <v>-29</v>
      </c>
    </row>
    <row r="282" spans="1:51">
      <c r="A282" s="8" t="s">
        <v>58</v>
      </c>
      <c r="B282" s="8">
        <f xml:space="preserve"> (Data!$C$45 - B$88 - B$43)</f>
        <v>11</v>
      </c>
      <c r="C282" s="8">
        <f xml:space="preserve"> (Data!$C$45 - C$88 - C$43)</f>
        <v>10</v>
      </c>
      <c r="D282" s="8">
        <f xml:space="preserve"> (Data!$C$45 - D$88 - D$43)</f>
        <v>10</v>
      </c>
      <c r="E282" s="8">
        <f xml:space="preserve"> (Data!$C$45 - E$88 - E$43)</f>
        <v>6</v>
      </c>
      <c r="F282" s="8">
        <f xml:space="preserve"> (Data!$C$45 - F$88 - F$43)</f>
        <v>5</v>
      </c>
      <c r="G282" s="8">
        <f xml:space="preserve"> (Data!$C$45 - G$88 - G$43)</f>
        <v>2</v>
      </c>
      <c r="H282" s="8">
        <f xml:space="preserve"> (Data!$C$45 - H$88 - H$43)</f>
        <v>2</v>
      </c>
      <c r="I282" s="8">
        <f xml:space="preserve"> (Data!$C$45 - I$88 - I$43)</f>
        <v>-2</v>
      </c>
      <c r="J282" s="8">
        <f xml:space="preserve"> (Data!$C$45 - J$88 - J$43)</f>
        <v>-3</v>
      </c>
      <c r="K282" s="8">
        <f xml:space="preserve"> (Data!$C$45 - K$88 - K$43)</f>
        <v>-5</v>
      </c>
      <c r="L282" s="8">
        <f xml:space="preserve"> (Data!$C$45 - L$88 - L$43)</f>
        <v>-6</v>
      </c>
      <c r="M282" s="8">
        <f xml:space="preserve"> (Data!$C$45 - M$88 - M$43)</f>
        <v>-6</v>
      </c>
      <c r="N282" s="8">
        <f xml:space="preserve"> (Data!$C$45 - N$88 - N$43)</f>
        <v>-11</v>
      </c>
      <c r="O282" s="8">
        <f xml:space="preserve"> (Data!$C$45 - O$88 - O$43)</f>
        <v>-11</v>
      </c>
      <c r="P282" s="8">
        <f xml:space="preserve"> (Data!$C$45 - P$88 - P$43)</f>
        <v>-12</v>
      </c>
      <c r="Q282" s="8">
        <f xml:space="preserve"> (Data!$C$45 - Q$88 - Q$43)</f>
        <v>-12</v>
      </c>
      <c r="R282" s="8">
        <f xml:space="preserve"> (Data!$C$45 - R$88 - R$43)</f>
        <v>-13</v>
      </c>
      <c r="S282" s="8">
        <f xml:space="preserve"> (Data!$C$45 - S$88 - S$43)</f>
        <v>-13</v>
      </c>
      <c r="T282" s="8">
        <f xml:space="preserve"> (Data!$C$45 - T$88 - T$43)</f>
        <v>-14</v>
      </c>
      <c r="U282" s="8">
        <f xml:space="preserve"> (Data!$C$45 - U$88 - U$43)</f>
        <v>-14</v>
      </c>
      <c r="V282" s="8">
        <f xml:space="preserve"> (Data!$C$45 - V$88 - V$43)</f>
        <v>-15</v>
      </c>
      <c r="W282" s="8">
        <f xml:space="preserve"> (Data!$C$45 - W$88 - W$43)</f>
        <v>-15</v>
      </c>
      <c r="X282" s="8">
        <f xml:space="preserve"> (Data!$C$45 - X$88 - X$43)</f>
        <v>-16</v>
      </c>
      <c r="Y282" s="8">
        <f xml:space="preserve"> (Data!$C$45 - Y$88 - Y$43)</f>
        <v>-16</v>
      </c>
      <c r="Z282" s="8">
        <f xml:space="preserve"> (Data!$C$45 - Z$88 - Z$43)</f>
        <v>-17</v>
      </c>
      <c r="AA282" s="8">
        <f xml:space="preserve"> (Data!$C$45 - AA$88 - AA$43)</f>
        <v>-17</v>
      </c>
      <c r="AB282" s="8">
        <f xml:space="preserve"> (Data!$C$45 - AB$88 - AB$43)</f>
        <v>-18</v>
      </c>
      <c r="AC282" s="8">
        <f xml:space="preserve"> (Data!$C$45 - AC$88 - AC$43)</f>
        <v>-18</v>
      </c>
      <c r="AD282" s="8">
        <f xml:space="preserve"> (Data!$C$45 - AD$88 - AD$43)</f>
        <v>-19</v>
      </c>
      <c r="AE282" s="8">
        <f xml:space="preserve"> (Data!$C$45 - AE$88 - AE$43)</f>
        <v>-19</v>
      </c>
      <c r="AF282" s="8">
        <f xml:space="preserve"> (Data!$C$45 - AF$88 - AF$43)</f>
        <v>-20</v>
      </c>
      <c r="AG282" s="8">
        <f xml:space="preserve"> (Data!$C$45 - AG$88 - AG$43)</f>
        <v>-20</v>
      </c>
      <c r="AH282" s="8">
        <f xml:space="preserve"> (Data!$C$45 - AH$88 - AH$43)</f>
        <v>-21</v>
      </c>
      <c r="AI282" s="8">
        <f xml:space="preserve"> (Data!$C$45 - AI$88 - AI$43)</f>
        <v>-21</v>
      </c>
      <c r="AJ282" s="8">
        <f xml:space="preserve"> (Data!$C$45 - AJ$88 - AJ$43)</f>
        <v>-22</v>
      </c>
      <c r="AK282" s="8">
        <f xml:space="preserve"> (Data!$C$45 - AK$88 - AK$43)</f>
        <v>-22</v>
      </c>
      <c r="AL282" s="8">
        <f xml:space="preserve"> (Data!$C$45 - AL$88 - AL$43)</f>
        <v>-23</v>
      </c>
      <c r="AM282" s="8">
        <f xml:space="preserve"> (Data!$C$45 - AM$88 - AM$43)</f>
        <v>-23</v>
      </c>
      <c r="AN282" s="8">
        <f xml:space="preserve"> (Data!$C$45 - AN$88 - AN$43)</f>
        <v>-24</v>
      </c>
      <c r="AO282" s="8">
        <f xml:space="preserve"> (Data!$C$45 - AO$88 - AO$43)</f>
        <v>-24</v>
      </c>
      <c r="AP282" s="8">
        <f xml:space="preserve"> (Data!$C$45 - AP$88 - AP$43)</f>
        <v>-25</v>
      </c>
      <c r="AQ282" s="8">
        <f xml:space="preserve"> (Data!$C$45 - AQ$88 - AQ$43)</f>
        <v>-25</v>
      </c>
      <c r="AR282" s="8">
        <f xml:space="preserve"> (Data!$C$45 - AR$88 - AR$43)</f>
        <v>-26</v>
      </c>
      <c r="AS282" s="8">
        <f xml:space="preserve"> (Data!$C$45 - AS$88 - AS$43)</f>
        <v>-26</v>
      </c>
      <c r="AT282" s="8">
        <f xml:space="preserve"> (Data!$C$45 - AT$88 - AT$43)</f>
        <v>-27</v>
      </c>
      <c r="AU282" s="8">
        <f xml:space="preserve"> (Data!$C$45 - AU$88 - AU$43)</f>
        <v>-27</v>
      </c>
      <c r="AV282" s="8">
        <f xml:space="preserve"> (Data!$C$45 - AV$88 - AV$43)</f>
        <v>-28</v>
      </c>
      <c r="AW282" s="8">
        <f xml:space="preserve"> (Data!$C$45 - AW$88 - AW$43)</f>
        <v>-28</v>
      </c>
      <c r="AX282" s="8">
        <f xml:space="preserve"> (Data!$C$45 - AX$88 - AX$43)</f>
        <v>-29</v>
      </c>
      <c r="AY282" s="8">
        <f xml:space="preserve"> (Data!$C$45 - AY$88 - AY$43)</f>
        <v>-29</v>
      </c>
    </row>
    <row r="283" spans="1:51">
      <c r="A283" s="8" t="s">
        <v>59</v>
      </c>
      <c r="B283" s="8">
        <f xml:space="preserve"> (Data!$C$45 - B$87 - B$43)</f>
        <v>11</v>
      </c>
      <c r="C283" s="8">
        <f xml:space="preserve"> (Data!$C$45 - C$87 - C$43)</f>
        <v>10</v>
      </c>
      <c r="D283" s="8">
        <f xml:space="preserve"> (Data!$C$45 - D$87 - D$43)</f>
        <v>10</v>
      </c>
      <c r="E283" s="8">
        <f xml:space="preserve"> (Data!$C$45 - E$87 - E$43)</f>
        <v>6</v>
      </c>
      <c r="F283" s="8">
        <f xml:space="preserve"> (Data!$C$45 - F$87 - F$43)</f>
        <v>5</v>
      </c>
      <c r="G283" s="8">
        <f xml:space="preserve"> (Data!$C$45 - G$87 - G$43)</f>
        <v>2</v>
      </c>
      <c r="H283" s="8">
        <f xml:space="preserve"> (Data!$C$45 - H$87 - H$43)</f>
        <v>2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-5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-11</v>
      </c>
      <c r="O283" s="8">
        <f xml:space="preserve"> (Data!$C$45 - O$87 - O$43)</f>
        <v>-11</v>
      </c>
      <c r="P283" s="8">
        <f xml:space="preserve"> (Data!$C$45 - P$87 - P$43)</f>
        <v>-12</v>
      </c>
      <c r="Q283" s="8">
        <f xml:space="preserve"> (Data!$C$45 - Q$87 - Q$43)</f>
        <v>-12</v>
      </c>
      <c r="R283" s="8">
        <f xml:space="preserve"> (Data!$C$45 - R$87 - R$43)</f>
        <v>-13</v>
      </c>
      <c r="S283" s="8">
        <f xml:space="preserve"> (Data!$C$45 - S$87 - S$43)</f>
        <v>-13</v>
      </c>
      <c r="T283" s="8">
        <f xml:space="preserve"> (Data!$C$45 - T$87 - T$43)</f>
        <v>-14</v>
      </c>
      <c r="U283" s="8">
        <f xml:space="preserve"> (Data!$C$45 - U$87 - U$43)</f>
        <v>-14</v>
      </c>
      <c r="V283" s="8">
        <f xml:space="preserve"> (Data!$C$45 - V$87 - V$43)</f>
        <v>-15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18</v>
      </c>
      <c r="C285" s="8">
        <f xml:space="preserve"> (Data!$C$46 - C$89 - C$43)</f>
        <v>17</v>
      </c>
      <c r="D285" s="8">
        <f xml:space="preserve"> (Data!$C$46 - D$89 - D$43)</f>
        <v>17</v>
      </c>
      <c r="E285" s="8">
        <f xml:space="preserve"> (Data!$C$46 - E$89 - E$43)</f>
        <v>13</v>
      </c>
      <c r="F285" s="8">
        <f xml:space="preserve"> (Data!$C$46 - F$89 - F$43)</f>
        <v>12</v>
      </c>
      <c r="G285" s="8">
        <f xml:space="preserve"> (Data!$C$46 - G$89 - G$43)</f>
        <v>9</v>
      </c>
      <c r="H285" s="8">
        <f xml:space="preserve"> (Data!$C$46 - H$89 - H$43)</f>
        <v>9</v>
      </c>
      <c r="I285" s="8">
        <f xml:space="preserve"> (Data!$C$46 - I$89 - I$43)</f>
        <v>5</v>
      </c>
      <c r="J285" s="8">
        <f xml:space="preserve"> (Data!$C$46 - J$89 - J$43)</f>
        <v>4</v>
      </c>
      <c r="K285" s="8">
        <f xml:space="preserve"> (Data!$C$46 - K$89 - K$43)</f>
        <v>3</v>
      </c>
      <c r="L285" s="8">
        <f xml:space="preserve"> (Data!$C$46 - L$89 - L$43)</f>
        <v>2</v>
      </c>
      <c r="M285" s="8">
        <f xml:space="preserve"> (Data!$C$46 - M$89 - M$43)</f>
        <v>2</v>
      </c>
      <c r="N285" s="8">
        <f xml:space="preserve"> (Data!$C$46 - N$89 - N$43)</f>
        <v>-2</v>
      </c>
      <c r="O285" s="8">
        <f xml:space="preserve"> (Data!$C$46 - O$89 - O$43)</f>
        <v>-3</v>
      </c>
      <c r="P285" s="8">
        <f xml:space="preserve"> (Data!$C$46 - P$89 - P$43)</f>
        <v>-3</v>
      </c>
      <c r="Q285" s="8">
        <f xml:space="preserve"> (Data!$C$46 - Q$89 - Q$43)</f>
        <v>-4</v>
      </c>
      <c r="R285" s="8">
        <f xml:space="preserve"> (Data!$C$46 - R$89 - R$43)</f>
        <v>-4</v>
      </c>
      <c r="S285" s="8">
        <f xml:space="preserve"> (Data!$C$46 - S$89 - S$43)</f>
        <v>-4</v>
      </c>
      <c r="T285" s="8">
        <f xml:space="preserve"> (Data!$C$46 - T$89 - T$43)</f>
        <v>-5</v>
      </c>
      <c r="U285" s="8">
        <f xml:space="preserve"> (Data!$C$46 - U$89 - U$43)</f>
        <v>-5</v>
      </c>
      <c r="V285" s="8">
        <f xml:space="preserve"> (Data!$C$46 - V$89 - V$43)</f>
        <v>-6</v>
      </c>
      <c r="W285" s="8">
        <f xml:space="preserve"> (Data!$C$46 - W$89 - W$43)</f>
        <v>-6</v>
      </c>
      <c r="X285" s="8">
        <f xml:space="preserve"> (Data!$C$46 - X$89 - X$43)</f>
        <v>-6</v>
      </c>
      <c r="Y285" s="8">
        <f xml:space="preserve"> (Data!$C$46 - Y$89 - Y$43)</f>
        <v>-7</v>
      </c>
      <c r="Z285" s="8">
        <f xml:space="preserve"> (Data!$C$46 - Z$89 - Z$43)</f>
        <v>-7</v>
      </c>
      <c r="AA285" s="8">
        <f xml:space="preserve"> (Data!$C$46 - AA$89 - AA$43)</f>
        <v>-8</v>
      </c>
      <c r="AB285" s="8">
        <f xml:space="preserve"> (Data!$C$46 - AB$89 - AB$43)</f>
        <v>-8</v>
      </c>
      <c r="AC285" s="8">
        <f xml:space="preserve"> (Data!$C$46 - AC$89 - AC$43)</f>
        <v>-8</v>
      </c>
      <c r="AD285" s="8">
        <f xml:space="preserve"> (Data!$C$46 - AD$89 - AD$43)</f>
        <v>-9</v>
      </c>
      <c r="AE285" s="8">
        <f xml:space="preserve"> (Data!$C$46 - AE$89 - AE$43)</f>
        <v>-9</v>
      </c>
      <c r="AF285" s="8">
        <f xml:space="preserve"> (Data!$C$46 - AF$89 - AF$43)</f>
        <v>-10</v>
      </c>
      <c r="AG285" s="8">
        <f xml:space="preserve"> (Data!$C$46 - AG$89 - AG$43)</f>
        <v>-10</v>
      </c>
      <c r="AH285" s="8">
        <f xml:space="preserve"> (Data!$C$46 - AH$89 - AH$43)</f>
        <v>-10</v>
      </c>
      <c r="AI285" s="8">
        <f xml:space="preserve"> (Data!$C$46 - AI$89 - AI$43)</f>
        <v>-11</v>
      </c>
      <c r="AJ285" s="8">
        <f xml:space="preserve"> (Data!$C$46 - AJ$89 - AJ$43)</f>
        <v>-11</v>
      </c>
      <c r="AK285" s="8">
        <f xml:space="preserve"> (Data!$C$46 - AK$89 - AK$43)</f>
        <v>-12</v>
      </c>
      <c r="AL285" s="8">
        <f xml:space="preserve"> (Data!$C$46 - AL$89 - AL$43)</f>
        <v>-12</v>
      </c>
      <c r="AM285" s="8">
        <f xml:space="preserve"> (Data!$C$46 - AM$89 - AM$43)</f>
        <v>-12</v>
      </c>
      <c r="AN285" s="8">
        <f xml:space="preserve"> (Data!$C$46 - AN$89 - AN$43)</f>
        <v>-13</v>
      </c>
      <c r="AO285" s="8">
        <f xml:space="preserve"> (Data!$C$46 - AO$89 - AO$43)</f>
        <v>-13</v>
      </c>
      <c r="AP285" s="8">
        <f xml:space="preserve"> (Data!$C$46 - AP$89 - AP$43)</f>
        <v>-14</v>
      </c>
      <c r="AQ285" s="8">
        <f xml:space="preserve"> (Data!$C$46 - AQ$89 - AQ$43)</f>
        <v>-14</v>
      </c>
      <c r="AR285" s="8">
        <f xml:space="preserve"> (Data!$C$46 - AR$89 - AR$43)</f>
        <v>-14</v>
      </c>
      <c r="AS285" s="8">
        <f xml:space="preserve"> (Data!$C$46 - AS$89 - AS$43)</f>
        <v>-15</v>
      </c>
      <c r="AT285" s="8">
        <f xml:space="preserve"> (Data!$C$46 - AT$89 - AT$43)</f>
        <v>-15</v>
      </c>
      <c r="AU285" s="8">
        <f xml:space="preserve"> (Data!$C$46 - AU$89 - AU$43)</f>
        <v>-16</v>
      </c>
      <c r="AV285" s="8">
        <f xml:space="preserve"> (Data!$C$46 - AV$89 - AV$43)</f>
        <v>-16</v>
      </c>
      <c r="AW285" s="8">
        <f xml:space="preserve"> (Data!$C$46 - AW$89 - AW$43)</f>
        <v>-16</v>
      </c>
      <c r="AX285" s="8">
        <f xml:space="preserve"> (Data!$C$46 - AX$89 - AX$43)</f>
        <v>-17</v>
      </c>
      <c r="AY285" s="8">
        <f xml:space="preserve"> (Data!$C$46 - AY$89 - AY$43)</f>
        <v>-17</v>
      </c>
    </row>
    <row r="286" spans="1:51">
      <c r="A286" s="8" t="s">
        <v>57</v>
      </c>
      <c r="B286" s="8">
        <f xml:space="preserve"> (Data!$C$46 - B$88 - B$43)</f>
        <v>16</v>
      </c>
      <c r="C286" s="8">
        <f xml:space="preserve"> (Data!$C$46 - C$88 - C$43)</f>
        <v>15</v>
      </c>
      <c r="D286" s="8">
        <f xml:space="preserve"> (Data!$C$46 - D$88 - D$43)</f>
        <v>15</v>
      </c>
      <c r="E286" s="8">
        <f xml:space="preserve"> (Data!$C$46 - E$88 - E$43)</f>
        <v>11</v>
      </c>
      <c r="F286" s="8">
        <f xml:space="preserve"> (Data!$C$46 - F$88 - F$43)</f>
        <v>10</v>
      </c>
      <c r="G286" s="8">
        <f xml:space="preserve"> (Data!$C$46 - G$88 - G$43)</f>
        <v>7</v>
      </c>
      <c r="H286" s="8">
        <f xml:space="preserve"> (Data!$C$46 - H$88 - H$43)</f>
        <v>7</v>
      </c>
      <c r="I286" s="8">
        <f xml:space="preserve"> (Data!$C$46 - I$88 - I$43)</f>
        <v>3</v>
      </c>
      <c r="J286" s="8">
        <f xml:space="preserve"> (Data!$C$46 - J$88 - J$43)</f>
        <v>2</v>
      </c>
      <c r="K286" s="8">
        <f xml:space="preserve"> (Data!$C$46 - K$88 - K$43)</f>
        <v>0</v>
      </c>
      <c r="L286" s="8">
        <f xml:space="preserve"> (Data!$C$46 - L$88 - L$43)</f>
        <v>-1</v>
      </c>
      <c r="M286" s="8">
        <f xml:space="preserve"> (Data!$C$46 - M$88 - M$43)</f>
        <v>-1</v>
      </c>
      <c r="N286" s="8">
        <f xml:space="preserve"> (Data!$C$46 - N$88 - N$43)</f>
        <v>-6</v>
      </c>
      <c r="O286" s="8">
        <f xml:space="preserve"> (Data!$C$46 - O$88 - O$43)</f>
        <v>-6</v>
      </c>
      <c r="P286" s="8">
        <f xml:space="preserve"> (Data!$C$46 - P$88 - P$43)</f>
        <v>-7</v>
      </c>
      <c r="Q286" s="8">
        <f xml:space="preserve"> (Data!$C$46 - Q$88 - Q$43)</f>
        <v>-7</v>
      </c>
      <c r="R286" s="8">
        <f xml:space="preserve"> (Data!$C$46 - R$88 - R$43)</f>
        <v>-8</v>
      </c>
      <c r="S286" s="8">
        <f xml:space="preserve"> (Data!$C$46 - S$88 - S$43)</f>
        <v>-8</v>
      </c>
      <c r="T286" s="8">
        <f xml:space="preserve"> (Data!$C$46 - T$88 - T$43)</f>
        <v>-9</v>
      </c>
      <c r="U286" s="8">
        <f xml:space="preserve"> (Data!$C$46 - U$88 - U$43)</f>
        <v>-9</v>
      </c>
      <c r="V286" s="8">
        <f xml:space="preserve"> (Data!$C$46 - V$88 - V$43)</f>
        <v>-10</v>
      </c>
      <c r="W286" s="8">
        <f xml:space="preserve"> (Data!$C$46 - W$88 - W$43)</f>
        <v>-10</v>
      </c>
      <c r="X286" s="8">
        <f xml:space="preserve"> (Data!$C$46 - X$88 - X$43)</f>
        <v>-11</v>
      </c>
      <c r="Y286" s="8">
        <f xml:space="preserve"> (Data!$C$46 - Y$88 - Y$43)</f>
        <v>-11</v>
      </c>
      <c r="Z286" s="8">
        <f xml:space="preserve"> (Data!$C$46 - Z$88 - Z$43)</f>
        <v>-12</v>
      </c>
      <c r="AA286" s="8">
        <f xml:space="preserve"> (Data!$C$46 - AA$88 - AA$43)</f>
        <v>-12</v>
      </c>
      <c r="AB286" s="8">
        <f xml:space="preserve"> (Data!$C$46 - AB$88 - AB$43)</f>
        <v>-13</v>
      </c>
      <c r="AC286" s="8">
        <f xml:space="preserve"> (Data!$C$46 - AC$88 - AC$43)</f>
        <v>-13</v>
      </c>
      <c r="AD286" s="8">
        <f xml:space="preserve"> (Data!$C$46 - AD$88 - AD$43)</f>
        <v>-14</v>
      </c>
      <c r="AE286" s="8">
        <f xml:space="preserve"> (Data!$C$46 - AE$88 - AE$43)</f>
        <v>-14</v>
      </c>
      <c r="AF286" s="8">
        <f xml:space="preserve"> (Data!$C$46 - AF$88 - AF$43)</f>
        <v>-15</v>
      </c>
      <c r="AG286" s="8">
        <f xml:space="preserve"> (Data!$C$46 - AG$88 - AG$43)</f>
        <v>-15</v>
      </c>
      <c r="AH286" s="8">
        <f xml:space="preserve"> (Data!$C$46 - AH$88 - AH$43)</f>
        <v>-16</v>
      </c>
      <c r="AI286" s="8">
        <f xml:space="preserve"> (Data!$C$46 - AI$88 - AI$43)</f>
        <v>-16</v>
      </c>
      <c r="AJ286" s="8">
        <f xml:space="preserve"> (Data!$C$46 - AJ$88 - AJ$43)</f>
        <v>-17</v>
      </c>
      <c r="AK286" s="8">
        <f xml:space="preserve"> (Data!$C$46 - AK$88 - AK$43)</f>
        <v>-17</v>
      </c>
      <c r="AL286" s="8">
        <f xml:space="preserve"> (Data!$C$46 - AL$88 - AL$43)</f>
        <v>-18</v>
      </c>
      <c r="AM286" s="8">
        <f xml:space="preserve"> (Data!$C$46 - AM$88 - AM$43)</f>
        <v>-18</v>
      </c>
      <c r="AN286" s="8">
        <f xml:space="preserve"> (Data!$C$46 - AN$88 - AN$43)</f>
        <v>-19</v>
      </c>
      <c r="AO286" s="8">
        <f xml:space="preserve"> (Data!$C$46 - AO$88 - AO$43)</f>
        <v>-19</v>
      </c>
      <c r="AP286" s="8">
        <f xml:space="preserve"> (Data!$C$46 - AP$88 - AP$43)</f>
        <v>-20</v>
      </c>
      <c r="AQ286" s="8">
        <f xml:space="preserve"> (Data!$C$46 - AQ$88 - AQ$43)</f>
        <v>-20</v>
      </c>
      <c r="AR286" s="8">
        <f xml:space="preserve"> (Data!$C$46 - AR$88 - AR$43)</f>
        <v>-21</v>
      </c>
      <c r="AS286" s="8">
        <f xml:space="preserve"> (Data!$C$46 - AS$88 - AS$43)</f>
        <v>-21</v>
      </c>
      <c r="AT286" s="8">
        <f xml:space="preserve"> (Data!$C$46 - AT$88 - AT$43)</f>
        <v>-22</v>
      </c>
      <c r="AU286" s="8">
        <f xml:space="preserve"> (Data!$C$46 - AU$88 - AU$43)</f>
        <v>-22</v>
      </c>
      <c r="AV286" s="8">
        <f xml:space="preserve"> (Data!$C$46 - AV$88 - AV$43)</f>
        <v>-23</v>
      </c>
      <c r="AW286" s="8">
        <f xml:space="preserve"> (Data!$C$46 - AW$88 - AW$43)</f>
        <v>-23</v>
      </c>
      <c r="AX286" s="8">
        <f xml:space="preserve"> (Data!$C$46 - AX$88 - AX$43)</f>
        <v>-24</v>
      </c>
      <c r="AY286" s="8">
        <f xml:space="preserve"> (Data!$C$46 - AY$88 - AY$43)</f>
        <v>-24</v>
      </c>
    </row>
    <row r="287" spans="1:51">
      <c r="A287" s="8" t="s">
        <v>58</v>
      </c>
      <c r="B287" s="8">
        <f xml:space="preserve"> (Data!$C$46 - B$88 - B$43)</f>
        <v>16</v>
      </c>
      <c r="C287" s="8">
        <f xml:space="preserve"> (Data!$C$46 - C$88 - C$43)</f>
        <v>15</v>
      </c>
      <c r="D287" s="8">
        <f xml:space="preserve"> (Data!$C$46 - D$88 - D$43)</f>
        <v>15</v>
      </c>
      <c r="E287" s="8">
        <f xml:space="preserve"> (Data!$C$46 - E$88 - E$43)</f>
        <v>11</v>
      </c>
      <c r="F287" s="8">
        <f xml:space="preserve"> (Data!$C$46 - F$88 - F$43)</f>
        <v>10</v>
      </c>
      <c r="G287" s="8">
        <f xml:space="preserve"> (Data!$C$46 - G$88 - G$43)</f>
        <v>7</v>
      </c>
      <c r="H287" s="8">
        <f xml:space="preserve"> (Data!$C$46 - H$88 - H$43)</f>
        <v>7</v>
      </c>
      <c r="I287" s="8">
        <f xml:space="preserve"> (Data!$C$46 - I$88 - I$43)</f>
        <v>3</v>
      </c>
      <c r="J287" s="8">
        <f xml:space="preserve"> (Data!$C$46 - J$88 - J$43)</f>
        <v>2</v>
      </c>
      <c r="K287" s="8">
        <f xml:space="preserve"> (Data!$C$46 - K$88 - K$43)</f>
        <v>0</v>
      </c>
      <c r="L287" s="8">
        <f xml:space="preserve"> (Data!$C$46 - L$88 - L$43)</f>
        <v>-1</v>
      </c>
      <c r="M287" s="8">
        <f xml:space="preserve"> (Data!$C$46 - M$88 - M$43)</f>
        <v>-1</v>
      </c>
      <c r="N287" s="8">
        <f xml:space="preserve"> (Data!$C$46 - N$88 - N$43)</f>
        <v>-6</v>
      </c>
      <c r="O287" s="8">
        <f xml:space="preserve"> (Data!$C$46 - O$88 - O$43)</f>
        <v>-6</v>
      </c>
      <c r="P287" s="8">
        <f xml:space="preserve"> (Data!$C$46 - P$88 - P$43)</f>
        <v>-7</v>
      </c>
      <c r="Q287" s="8">
        <f xml:space="preserve"> (Data!$C$46 - Q$88 - Q$43)</f>
        <v>-7</v>
      </c>
      <c r="R287" s="8">
        <f xml:space="preserve"> (Data!$C$46 - R$88 - R$43)</f>
        <v>-8</v>
      </c>
      <c r="S287" s="8">
        <f xml:space="preserve"> (Data!$C$46 - S$88 - S$43)</f>
        <v>-8</v>
      </c>
      <c r="T287" s="8">
        <f xml:space="preserve"> (Data!$C$46 - T$88 - T$43)</f>
        <v>-9</v>
      </c>
      <c r="U287" s="8">
        <f xml:space="preserve"> (Data!$C$46 - U$88 - U$43)</f>
        <v>-9</v>
      </c>
      <c r="V287" s="8">
        <f xml:space="preserve"> (Data!$C$46 - V$88 - V$43)</f>
        <v>-10</v>
      </c>
      <c r="W287" s="8">
        <f xml:space="preserve"> (Data!$C$46 - W$88 - W$43)</f>
        <v>-10</v>
      </c>
      <c r="X287" s="8">
        <f xml:space="preserve"> (Data!$C$46 - X$88 - X$43)</f>
        <v>-11</v>
      </c>
      <c r="Y287" s="8">
        <f xml:space="preserve"> (Data!$C$46 - Y$88 - Y$43)</f>
        <v>-11</v>
      </c>
      <c r="Z287" s="8">
        <f xml:space="preserve"> (Data!$C$46 - Z$88 - Z$43)</f>
        <v>-12</v>
      </c>
      <c r="AA287" s="8">
        <f xml:space="preserve"> (Data!$C$46 - AA$88 - AA$43)</f>
        <v>-12</v>
      </c>
      <c r="AB287" s="8">
        <f xml:space="preserve"> (Data!$C$46 - AB$88 - AB$43)</f>
        <v>-13</v>
      </c>
      <c r="AC287" s="8">
        <f xml:space="preserve"> (Data!$C$46 - AC$88 - AC$43)</f>
        <v>-13</v>
      </c>
      <c r="AD287" s="8">
        <f xml:space="preserve"> (Data!$C$46 - AD$88 - AD$43)</f>
        <v>-14</v>
      </c>
      <c r="AE287" s="8">
        <f xml:space="preserve"> (Data!$C$46 - AE$88 - AE$43)</f>
        <v>-14</v>
      </c>
      <c r="AF287" s="8">
        <f xml:space="preserve"> (Data!$C$46 - AF$88 - AF$43)</f>
        <v>-15</v>
      </c>
      <c r="AG287" s="8">
        <f xml:space="preserve"> (Data!$C$46 - AG$88 - AG$43)</f>
        <v>-15</v>
      </c>
      <c r="AH287" s="8">
        <f xml:space="preserve"> (Data!$C$46 - AH$88 - AH$43)</f>
        <v>-16</v>
      </c>
      <c r="AI287" s="8">
        <f xml:space="preserve"> (Data!$C$46 - AI$88 - AI$43)</f>
        <v>-16</v>
      </c>
      <c r="AJ287" s="8">
        <f xml:space="preserve"> (Data!$C$46 - AJ$88 - AJ$43)</f>
        <v>-17</v>
      </c>
      <c r="AK287" s="8">
        <f xml:space="preserve"> (Data!$C$46 - AK$88 - AK$43)</f>
        <v>-17</v>
      </c>
      <c r="AL287" s="8">
        <f xml:space="preserve"> (Data!$C$46 - AL$88 - AL$43)</f>
        <v>-18</v>
      </c>
      <c r="AM287" s="8">
        <f xml:space="preserve"> (Data!$C$46 - AM$88 - AM$43)</f>
        <v>-18</v>
      </c>
      <c r="AN287" s="8">
        <f xml:space="preserve"> (Data!$C$46 - AN$88 - AN$43)</f>
        <v>-19</v>
      </c>
      <c r="AO287" s="8">
        <f xml:space="preserve"> (Data!$C$46 - AO$88 - AO$43)</f>
        <v>-19</v>
      </c>
      <c r="AP287" s="8">
        <f xml:space="preserve"> (Data!$C$46 - AP$88 - AP$43)</f>
        <v>-20</v>
      </c>
      <c r="AQ287" s="8">
        <f xml:space="preserve"> (Data!$C$46 - AQ$88 - AQ$43)</f>
        <v>-20</v>
      </c>
      <c r="AR287" s="8">
        <f xml:space="preserve"> (Data!$C$46 - AR$88 - AR$43)</f>
        <v>-21</v>
      </c>
      <c r="AS287" s="8">
        <f xml:space="preserve"> (Data!$C$46 - AS$88 - AS$43)</f>
        <v>-21</v>
      </c>
      <c r="AT287" s="8">
        <f xml:space="preserve"> (Data!$C$46 - AT$88 - AT$43)</f>
        <v>-22</v>
      </c>
      <c r="AU287" s="8">
        <f xml:space="preserve"> (Data!$C$46 - AU$88 - AU$43)</f>
        <v>-22</v>
      </c>
      <c r="AV287" s="8">
        <f xml:space="preserve"> (Data!$C$46 - AV$88 - AV$43)</f>
        <v>-23</v>
      </c>
      <c r="AW287" s="8">
        <f xml:space="preserve"> (Data!$C$46 - AW$88 - AW$43)</f>
        <v>-23</v>
      </c>
      <c r="AX287" s="8">
        <f xml:space="preserve"> (Data!$C$46 - AX$88 - AX$43)</f>
        <v>-24</v>
      </c>
      <c r="AY287" s="8">
        <f xml:space="preserve"> (Data!$C$46 - AY$88 - AY$43)</f>
        <v>-24</v>
      </c>
    </row>
    <row r="288" spans="1:51">
      <c r="A288" s="8" t="s">
        <v>59</v>
      </c>
      <c r="B288" s="8">
        <f xml:space="preserve"> (Data!$C$46 - B$87 - B$43)</f>
        <v>16</v>
      </c>
      <c r="C288" s="8">
        <f xml:space="preserve"> (Data!$C$46 - C$87 - C$43)</f>
        <v>15</v>
      </c>
      <c r="D288" s="8">
        <f xml:space="preserve"> (Data!$C$46 - D$87 - D$43)</f>
        <v>15</v>
      </c>
      <c r="E288" s="8">
        <f xml:space="preserve"> (Data!$C$46 - E$87 - E$43)</f>
        <v>11</v>
      </c>
      <c r="F288" s="8">
        <f xml:space="preserve"> (Data!$C$46 - F$87 - F$43)</f>
        <v>10</v>
      </c>
      <c r="G288" s="8">
        <f xml:space="preserve"> (Data!$C$46 - G$87 - G$43)</f>
        <v>7</v>
      </c>
      <c r="H288" s="8">
        <f xml:space="preserve"> (Data!$C$46 - H$87 - H$43)</f>
        <v>7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0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-6</v>
      </c>
      <c r="O288" s="8">
        <f xml:space="preserve"> (Data!$C$46 - O$87 - O$43)</f>
        <v>-6</v>
      </c>
      <c r="P288" s="8">
        <f xml:space="preserve"> (Data!$C$46 - P$87 - P$43)</f>
        <v>-7</v>
      </c>
      <c r="Q288" s="8">
        <f xml:space="preserve"> (Data!$C$46 - Q$87 - Q$43)</f>
        <v>-7</v>
      </c>
      <c r="R288" s="8">
        <f xml:space="preserve"> (Data!$C$46 - R$87 - R$43)</f>
        <v>-8</v>
      </c>
      <c r="S288" s="8">
        <f xml:space="preserve"> (Data!$C$46 - S$87 - S$43)</f>
        <v>-8</v>
      </c>
      <c r="T288" s="8">
        <f xml:space="preserve"> (Data!$C$46 - T$87 - T$43)</f>
        <v>-9</v>
      </c>
      <c r="U288" s="8">
        <f xml:space="preserve"> (Data!$C$46 - U$87 - U$43)</f>
        <v>-9</v>
      </c>
      <c r="V288" s="8">
        <f xml:space="preserve"> (Data!$C$46 - V$87 - V$43)</f>
        <v>-10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13</v>
      </c>
      <c r="C292" s="8">
        <f xml:space="preserve"> (Data!$D$44 - C$89 - C$43)</f>
        <v>12</v>
      </c>
      <c r="D292" s="8">
        <f xml:space="preserve"> (Data!$D$44 - D$89 - D$43)</f>
        <v>12</v>
      </c>
      <c r="E292" s="8">
        <f xml:space="preserve"> (Data!$D$44 - E$89 - E$43)</f>
        <v>8</v>
      </c>
      <c r="F292" s="8">
        <f xml:space="preserve"> (Data!$D$44 - F$89 - F$43)</f>
        <v>7</v>
      </c>
      <c r="G292" s="8">
        <f xml:space="preserve"> (Data!$D$44 - G$89 - G$43)</f>
        <v>4</v>
      </c>
      <c r="H292" s="8">
        <f xml:space="preserve"> (Data!$D$44 - H$89 - H$43)</f>
        <v>4</v>
      </c>
      <c r="I292" s="8">
        <f xml:space="preserve"> (Data!$D$44 - I$89 - I$43)</f>
        <v>0</v>
      </c>
      <c r="J292" s="8">
        <f xml:space="preserve"> (Data!$D$44 - J$89 - J$43)</f>
        <v>-1</v>
      </c>
      <c r="K292" s="8">
        <f xml:space="preserve"> (Data!$D$44 - K$89 - K$43)</f>
        <v>-2</v>
      </c>
      <c r="L292" s="8">
        <f xml:space="preserve"> (Data!$D$44 - L$89 - L$43)</f>
        <v>-3</v>
      </c>
      <c r="M292" s="8">
        <f xml:space="preserve"> (Data!$D$44 - M$89 - M$43)</f>
        <v>-3</v>
      </c>
      <c r="N292" s="8">
        <f xml:space="preserve"> (Data!$D$44 - N$89 - N$43)</f>
        <v>-7</v>
      </c>
      <c r="O292" s="8">
        <f xml:space="preserve"> (Data!$D$44 - O$89 - O$43)</f>
        <v>-8</v>
      </c>
      <c r="P292" s="8">
        <f xml:space="preserve"> (Data!$D$44 - P$89 - P$43)</f>
        <v>-8</v>
      </c>
      <c r="Q292" s="8">
        <f xml:space="preserve"> (Data!$D$44 - Q$89 - Q$43)</f>
        <v>-9</v>
      </c>
      <c r="R292" s="8">
        <f xml:space="preserve"> (Data!$D$44 - R$89 - R$43)</f>
        <v>-9</v>
      </c>
      <c r="S292" s="8">
        <f xml:space="preserve"> (Data!$D$44 - S$89 - S$43)</f>
        <v>-9</v>
      </c>
      <c r="T292" s="8">
        <f xml:space="preserve"> (Data!$D$44 - T$89 - T$43)</f>
        <v>-10</v>
      </c>
      <c r="U292" s="8">
        <f xml:space="preserve"> (Data!$D$44 - U$89 - U$43)</f>
        <v>-10</v>
      </c>
      <c r="V292" s="8">
        <f xml:space="preserve"> (Data!$D$44 - V$89 - V$43)</f>
        <v>-11</v>
      </c>
      <c r="W292" s="8">
        <f xml:space="preserve"> (Data!$D$44 - W$89 - W$43)</f>
        <v>-11</v>
      </c>
      <c r="X292" s="8">
        <f xml:space="preserve"> (Data!$D$44 - X$89 - X$43)</f>
        <v>-11</v>
      </c>
      <c r="Y292" s="8">
        <f xml:space="preserve"> (Data!$D$44 - Y$89 - Y$43)</f>
        <v>-12</v>
      </c>
      <c r="Z292" s="8">
        <f xml:space="preserve"> (Data!$D$44 - Z$89 - Z$43)</f>
        <v>-12</v>
      </c>
      <c r="AA292" s="8">
        <f xml:space="preserve"> (Data!$D$44 - AA$89 - AA$43)</f>
        <v>-13</v>
      </c>
      <c r="AB292" s="8">
        <f xml:space="preserve"> (Data!$D$44 - AB$89 - AB$43)</f>
        <v>-13</v>
      </c>
      <c r="AC292" s="8">
        <f xml:space="preserve"> (Data!$D$44 - AC$89 - AC$43)</f>
        <v>-13</v>
      </c>
      <c r="AD292" s="8">
        <f xml:space="preserve"> (Data!$D$44 - AD$89 - AD$43)</f>
        <v>-14</v>
      </c>
      <c r="AE292" s="8">
        <f xml:space="preserve"> (Data!$D$44 - AE$89 - AE$43)</f>
        <v>-14</v>
      </c>
      <c r="AF292" s="8">
        <f xml:space="preserve"> (Data!$D$44 - AF$89 - AF$43)</f>
        <v>-15</v>
      </c>
      <c r="AG292" s="8">
        <f xml:space="preserve"> (Data!$D$44 - AG$89 - AG$43)</f>
        <v>-15</v>
      </c>
      <c r="AH292" s="8">
        <f xml:space="preserve"> (Data!$D$44 - AH$89 - AH$43)</f>
        <v>-15</v>
      </c>
      <c r="AI292" s="8">
        <f xml:space="preserve"> (Data!$D$44 - AI$89 - AI$43)</f>
        <v>-16</v>
      </c>
      <c r="AJ292" s="8">
        <f xml:space="preserve"> (Data!$D$44 - AJ$89 - AJ$43)</f>
        <v>-16</v>
      </c>
      <c r="AK292" s="8">
        <f xml:space="preserve"> (Data!$D$44 - AK$89 - AK$43)</f>
        <v>-17</v>
      </c>
      <c r="AL292" s="8">
        <f xml:space="preserve"> (Data!$D$44 - AL$89 - AL$43)</f>
        <v>-17</v>
      </c>
      <c r="AM292" s="8">
        <f xml:space="preserve"> (Data!$D$44 - AM$89 - AM$43)</f>
        <v>-17</v>
      </c>
      <c r="AN292" s="8">
        <f xml:space="preserve"> (Data!$D$44 - AN$89 - AN$43)</f>
        <v>-18</v>
      </c>
      <c r="AO292" s="8">
        <f xml:space="preserve"> (Data!$D$44 - AO$89 - AO$43)</f>
        <v>-18</v>
      </c>
      <c r="AP292" s="8">
        <f xml:space="preserve"> (Data!$D$44 - AP$89 - AP$43)</f>
        <v>-19</v>
      </c>
      <c r="AQ292" s="8">
        <f xml:space="preserve"> (Data!$D$44 - AQ$89 - AQ$43)</f>
        <v>-19</v>
      </c>
      <c r="AR292" s="8">
        <f xml:space="preserve"> (Data!$D$44 - AR$89 - AR$43)</f>
        <v>-19</v>
      </c>
      <c r="AS292" s="8">
        <f xml:space="preserve"> (Data!$D$44 - AS$89 - AS$43)</f>
        <v>-20</v>
      </c>
      <c r="AT292" s="8">
        <f xml:space="preserve"> (Data!$D$44 - AT$89 - AT$43)</f>
        <v>-20</v>
      </c>
      <c r="AU292" s="8">
        <f xml:space="preserve"> (Data!$D$44 - AU$89 - AU$43)</f>
        <v>-21</v>
      </c>
      <c r="AV292" s="8">
        <f xml:space="preserve"> (Data!$D$44 - AV$89 - AV$43)</f>
        <v>-21</v>
      </c>
      <c r="AW292" s="8">
        <f xml:space="preserve"> (Data!$D$44 - AW$89 - AW$43)</f>
        <v>-21</v>
      </c>
      <c r="AX292" s="8">
        <f xml:space="preserve"> (Data!$D$44 - AX$89 - AX$43)</f>
        <v>-22</v>
      </c>
      <c r="AY292" s="8">
        <f xml:space="preserve"> (Data!$D$44 - AY$89 - AY$43)</f>
        <v>-22</v>
      </c>
    </row>
    <row r="293" spans="1:51">
      <c r="A293" s="8" t="s">
        <v>57</v>
      </c>
      <c r="B293" s="8">
        <f xml:space="preserve"> (Data!$D$44 - B$88 - B$43)</f>
        <v>11</v>
      </c>
      <c r="C293" s="8">
        <f xml:space="preserve"> (Data!$D$44 - C$88 - C$43)</f>
        <v>10</v>
      </c>
      <c r="D293" s="8">
        <f xml:space="preserve"> (Data!$D$44 - D$88 - D$43)</f>
        <v>10</v>
      </c>
      <c r="E293" s="8">
        <f xml:space="preserve"> (Data!$D$44 - E$88 - E$43)</f>
        <v>6</v>
      </c>
      <c r="F293" s="8">
        <f xml:space="preserve"> (Data!$D$44 - F$88 - F$43)</f>
        <v>5</v>
      </c>
      <c r="G293" s="8">
        <f xml:space="preserve"> (Data!$D$44 - G$88 - G$43)</f>
        <v>2</v>
      </c>
      <c r="H293" s="8">
        <f xml:space="preserve"> (Data!$D$44 - H$88 - H$43)</f>
        <v>2</v>
      </c>
      <c r="I293" s="8">
        <f xml:space="preserve"> (Data!$D$44 - I$88 - I$43)</f>
        <v>-2</v>
      </c>
      <c r="J293" s="8">
        <f xml:space="preserve"> (Data!$D$44 - J$88 - J$43)</f>
        <v>-3</v>
      </c>
      <c r="K293" s="8">
        <f xml:space="preserve"> (Data!$D$44 - K$88 - K$43)</f>
        <v>-5</v>
      </c>
      <c r="L293" s="8">
        <f xml:space="preserve"> (Data!$D$44 - L$88 - L$43)</f>
        <v>-6</v>
      </c>
      <c r="M293" s="8">
        <f xml:space="preserve"> (Data!$D$44 - M$88 - M$43)</f>
        <v>-6</v>
      </c>
      <c r="N293" s="8">
        <f xml:space="preserve"> (Data!$D$44 - N$88 - N$43)</f>
        <v>-11</v>
      </c>
      <c r="O293" s="8">
        <f xml:space="preserve"> (Data!$D$44 - O$88 - O$43)</f>
        <v>-11</v>
      </c>
      <c r="P293" s="8">
        <f xml:space="preserve"> (Data!$D$44 - P$88 - P$43)</f>
        <v>-12</v>
      </c>
      <c r="Q293" s="8">
        <f xml:space="preserve"> (Data!$D$44 - Q$88 - Q$43)</f>
        <v>-12</v>
      </c>
      <c r="R293" s="8">
        <f xml:space="preserve"> (Data!$D$44 - R$88 - R$43)</f>
        <v>-13</v>
      </c>
      <c r="S293" s="8">
        <f xml:space="preserve"> (Data!$D$44 - S$88 - S$43)</f>
        <v>-13</v>
      </c>
      <c r="T293" s="8">
        <f xml:space="preserve"> (Data!$D$44 - T$88 - T$43)</f>
        <v>-14</v>
      </c>
      <c r="U293" s="8">
        <f xml:space="preserve"> (Data!$D$44 - U$88 - U$43)</f>
        <v>-14</v>
      </c>
      <c r="V293" s="8">
        <f xml:space="preserve"> (Data!$D$44 - V$88 - V$43)</f>
        <v>-15</v>
      </c>
      <c r="W293" s="8">
        <f xml:space="preserve"> (Data!$D$44 - W$88 - W$43)</f>
        <v>-15</v>
      </c>
      <c r="X293" s="8">
        <f xml:space="preserve"> (Data!$D$44 - X$88 - X$43)</f>
        <v>-16</v>
      </c>
      <c r="Y293" s="8">
        <f xml:space="preserve"> (Data!$D$44 - Y$88 - Y$43)</f>
        <v>-16</v>
      </c>
      <c r="Z293" s="8">
        <f xml:space="preserve"> (Data!$D$44 - Z$88 - Z$43)</f>
        <v>-17</v>
      </c>
      <c r="AA293" s="8">
        <f xml:space="preserve"> (Data!$D$44 - AA$88 - AA$43)</f>
        <v>-17</v>
      </c>
      <c r="AB293" s="8">
        <f xml:space="preserve"> (Data!$D$44 - AB$88 - AB$43)</f>
        <v>-18</v>
      </c>
      <c r="AC293" s="8">
        <f xml:space="preserve"> (Data!$D$44 - AC$88 - AC$43)</f>
        <v>-18</v>
      </c>
      <c r="AD293" s="8">
        <f xml:space="preserve"> (Data!$D$44 - AD$88 - AD$43)</f>
        <v>-19</v>
      </c>
      <c r="AE293" s="8">
        <f xml:space="preserve"> (Data!$D$44 - AE$88 - AE$43)</f>
        <v>-19</v>
      </c>
      <c r="AF293" s="8">
        <f xml:space="preserve"> (Data!$D$44 - AF$88 - AF$43)</f>
        <v>-20</v>
      </c>
      <c r="AG293" s="8">
        <f xml:space="preserve"> (Data!$D$44 - AG$88 - AG$43)</f>
        <v>-20</v>
      </c>
      <c r="AH293" s="8">
        <f xml:space="preserve"> (Data!$D$44 - AH$88 - AH$43)</f>
        <v>-21</v>
      </c>
      <c r="AI293" s="8">
        <f xml:space="preserve"> (Data!$D$44 - AI$88 - AI$43)</f>
        <v>-21</v>
      </c>
      <c r="AJ293" s="8">
        <f xml:space="preserve"> (Data!$D$44 - AJ$88 - AJ$43)</f>
        <v>-22</v>
      </c>
      <c r="AK293" s="8">
        <f xml:space="preserve"> (Data!$D$44 - AK$88 - AK$43)</f>
        <v>-22</v>
      </c>
      <c r="AL293" s="8">
        <f xml:space="preserve"> (Data!$D$44 - AL$88 - AL$43)</f>
        <v>-23</v>
      </c>
      <c r="AM293" s="8">
        <f xml:space="preserve"> (Data!$D$44 - AM$88 - AM$43)</f>
        <v>-23</v>
      </c>
      <c r="AN293" s="8">
        <f xml:space="preserve"> (Data!$D$44 - AN$88 - AN$43)</f>
        <v>-24</v>
      </c>
      <c r="AO293" s="8">
        <f xml:space="preserve"> (Data!$D$44 - AO$88 - AO$43)</f>
        <v>-24</v>
      </c>
      <c r="AP293" s="8">
        <f xml:space="preserve"> (Data!$D$44 - AP$88 - AP$43)</f>
        <v>-25</v>
      </c>
      <c r="AQ293" s="8">
        <f xml:space="preserve"> (Data!$D$44 - AQ$88 - AQ$43)</f>
        <v>-25</v>
      </c>
      <c r="AR293" s="8">
        <f xml:space="preserve"> (Data!$D$44 - AR$88 - AR$43)</f>
        <v>-26</v>
      </c>
      <c r="AS293" s="8">
        <f xml:space="preserve"> (Data!$D$44 - AS$88 - AS$43)</f>
        <v>-26</v>
      </c>
      <c r="AT293" s="8">
        <f xml:space="preserve"> (Data!$D$44 - AT$88 - AT$43)</f>
        <v>-27</v>
      </c>
      <c r="AU293" s="8">
        <f xml:space="preserve"> (Data!$D$44 - AU$88 - AU$43)</f>
        <v>-27</v>
      </c>
      <c r="AV293" s="8">
        <f xml:space="preserve"> (Data!$D$44 - AV$88 - AV$43)</f>
        <v>-28</v>
      </c>
      <c r="AW293" s="8">
        <f xml:space="preserve"> (Data!$D$44 - AW$88 - AW$43)</f>
        <v>-28</v>
      </c>
      <c r="AX293" s="8">
        <f xml:space="preserve"> (Data!$D$44 - AX$88 - AX$43)</f>
        <v>-29</v>
      </c>
      <c r="AY293" s="8">
        <f xml:space="preserve"> (Data!$D$44 - AY$88 - AY$43)</f>
        <v>-29</v>
      </c>
    </row>
    <row r="294" spans="1:51">
      <c r="A294" s="8" t="s">
        <v>58</v>
      </c>
      <c r="B294" s="8">
        <f xml:space="preserve"> (Data!$D$44 - B$88 - B$43)</f>
        <v>11</v>
      </c>
      <c r="C294" s="8">
        <f xml:space="preserve"> (Data!$D$44 - C$88 - C$43)</f>
        <v>10</v>
      </c>
      <c r="D294" s="8">
        <f xml:space="preserve"> (Data!$D$44 - D$88 - D$43)</f>
        <v>10</v>
      </c>
      <c r="E294" s="8">
        <f xml:space="preserve"> (Data!$D$44 - E$88 - E$43)</f>
        <v>6</v>
      </c>
      <c r="F294" s="8">
        <f xml:space="preserve"> (Data!$D$44 - F$88 - F$43)</f>
        <v>5</v>
      </c>
      <c r="G294" s="8">
        <f xml:space="preserve"> (Data!$D$44 - G$88 - G$43)</f>
        <v>2</v>
      </c>
      <c r="H294" s="8">
        <f xml:space="preserve"> (Data!$D$44 - H$88 - H$43)</f>
        <v>2</v>
      </c>
      <c r="I294" s="8">
        <f xml:space="preserve"> (Data!$D$44 - I$88 - I$43)</f>
        <v>-2</v>
      </c>
      <c r="J294" s="8">
        <f xml:space="preserve"> (Data!$D$44 - J$88 - J$43)</f>
        <v>-3</v>
      </c>
      <c r="K294" s="8">
        <f xml:space="preserve"> (Data!$D$44 - K$88 - K$43)</f>
        <v>-5</v>
      </c>
      <c r="L294" s="8">
        <f xml:space="preserve"> (Data!$D$44 - L$88 - L$43)</f>
        <v>-6</v>
      </c>
      <c r="M294" s="8">
        <f xml:space="preserve"> (Data!$D$44 - M$88 - M$43)</f>
        <v>-6</v>
      </c>
      <c r="N294" s="8">
        <f xml:space="preserve"> (Data!$D$44 - N$88 - N$43)</f>
        <v>-11</v>
      </c>
      <c r="O294" s="8">
        <f xml:space="preserve"> (Data!$D$44 - O$88 - O$43)</f>
        <v>-11</v>
      </c>
      <c r="P294" s="8">
        <f xml:space="preserve"> (Data!$D$44 - P$88 - P$43)</f>
        <v>-12</v>
      </c>
      <c r="Q294" s="8">
        <f xml:space="preserve"> (Data!$D$44 - Q$88 - Q$43)</f>
        <v>-12</v>
      </c>
      <c r="R294" s="8">
        <f xml:space="preserve"> (Data!$D$44 - R$88 - R$43)</f>
        <v>-13</v>
      </c>
      <c r="S294" s="8">
        <f xml:space="preserve"> (Data!$D$44 - S$88 - S$43)</f>
        <v>-13</v>
      </c>
      <c r="T294" s="8">
        <f xml:space="preserve"> (Data!$D$44 - T$88 - T$43)</f>
        <v>-14</v>
      </c>
      <c r="U294" s="8">
        <f xml:space="preserve"> (Data!$D$44 - U$88 - U$43)</f>
        <v>-14</v>
      </c>
      <c r="V294" s="8">
        <f xml:space="preserve"> (Data!$D$44 - V$88 - V$43)</f>
        <v>-15</v>
      </c>
      <c r="W294" s="8">
        <f xml:space="preserve"> (Data!$D$44 - W$88 - W$43)</f>
        <v>-15</v>
      </c>
      <c r="X294" s="8">
        <f xml:space="preserve"> (Data!$D$44 - X$88 - X$43)</f>
        <v>-16</v>
      </c>
      <c r="Y294" s="8">
        <f xml:space="preserve"> (Data!$D$44 - Y$88 - Y$43)</f>
        <v>-16</v>
      </c>
      <c r="Z294" s="8">
        <f xml:space="preserve"> (Data!$D$44 - Z$88 - Z$43)</f>
        <v>-17</v>
      </c>
      <c r="AA294" s="8">
        <f xml:space="preserve"> (Data!$D$44 - AA$88 - AA$43)</f>
        <v>-17</v>
      </c>
      <c r="AB294" s="8">
        <f xml:space="preserve"> (Data!$D$44 - AB$88 - AB$43)</f>
        <v>-18</v>
      </c>
      <c r="AC294" s="8">
        <f xml:space="preserve"> (Data!$D$44 - AC$88 - AC$43)</f>
        <v>-18</v>
      </c>
      <c r="AD294" s="8">
        <f xml:space="preserve"> (Data!$D$44 - AD$88 - AD$43)</f>
        <v>-19</v>
      </c>
      <c r="AE294" s="8">
        <f xml:space="preserve"> (Data!$D$44 - AE$88 - AE$43)</f>
        <v>-19</v>
      </c>
      <c r="AF294" s="8">
        <f xml:space="preserve"> (Data!$D$44 - AF$88 - AF$43)</f>
        <v>-20</v>
      </c>
      <c r="AG294" s="8">
        <f xml:space="preserve"> (Data!$D$44 - AG$88 - AG$43)</f>
        <v>-20</v>
      </c>
      <c r="AH294" s="8">
        <f xml:space="preserve"> (Data!$D$44 - AH$88 - AH$43)</f>
        <v>-21</v>
      </c>
      <c r="AI294" s="8">
        <f xml:space="preserve"> (Data!$D$44 - AI$88 - AI$43)</f>
        <v>-21</v>
      </c>
      <c r="AJ294" s="8">
        <f xml:space="preserve"> (Data!$D$44 - AJ$88 - AJ$43)</f>
        <v>-22</v>
      </c>
      <c r="AK294" s="8">
        <f xml:space="preserve"> (Data!$D$44 - AK$88 - AK$43)</f>
        <v>-22</v>
      </c>
      <c r="AL294" s="8">
        <f xml:space="preserve"> (Data!$D$44 - AL$88 - AL$43)</f>
        <v>-23</v>
      </c>
      <c r="AM294" s="8">
        <f xml:space="preserve"> (Data!$D$44 - AM$88 - AM$43)</f>
        <v>-23</v>
      </c>
      <c r="AN294" s="8">
        <f xml:space="preserve"> (Data!$D$44 - AN$88 - AN$43)</f>
        <v>-24</v>
      </c>
      <c r="AO294" s="8">
        <f xml:space="preserve"> (Data!$D$44 - AO$88 - AO$43)</f>
        <v>-24</v>
      </c>
      <c r="AP294" s="8">
        <f xml:space="preserve"> (Data!$D$44 - AP$88 - AP$43)</f>
        <v>-25</v>
      </c>
      <c r="AQ294" s="8">
        <f xml:space="preserve"> (Data!$D$44 - AQ$88 - AQ$43)</f>
        <v>-25</v>
      </c>
      <c r="AR294" s="8">
        <f xml:space="preserve"> (Data!$D$44 - AR$88 - AR$43)</f>
        <v>-26</v>
      </c>
      <c r="AS294" s="8">
        <f xml:space="preserve"> (Data!$D$44 - AS$88 - AS$43)</f>
        <v>-26</v>
      </c>
      <c r="AT294" s="8">
        <f xml:space="preserve"> (Data!$D$44 - AT$88 - AT$43)</f>
        <v>-27</v>
      </c>
      <c r="AU294" s="8">
        <f xml:space="preserve"> (Data!$D$44 - AU$88 - AU$43)</f>
        <v>-27</v>
      </c>
      <c r="AV294" s="8">
        <f xml:space="preserve"> (Data!$D$44 - AV$88 - AV$43)</f>
        <v>-28</v>
      </c>
      <c r="AW294" s="8">
        <f xml:space="preserve"> (Data!$D$44 - AW$88 - AW$43)</f>
        <v>-28</v>
      </c>
      <c r="AX294" s="8">
        <f xml:space="preserve"> (Data!$D$44 - AX$88 - AX$43)</f>
        <v>-29</v>
      </c>
      <c r="AY294" s="8">
        <f xml:space="preserve"> (Data!$D$44 - AY$88 - AY$43)</f>
        <v>-29</v>
      </c>
    </row>
    <row r="295" spans="1:51">
      <c r="A295" s="8" t="s">
        <v>59</v>
      </c>
      <c r="B295" s="8">
        <f xml:space="preserve"> (Data!$D$44 - B$87 - B$43)</f>
        <v>11</v>
      </c>
      <c r="C295" s="8">
        <f xml:space="preserve"> (Data!$D$44 - C$87 - C$43)</f>
        <v>10</v>
      </c>
      <c r="D295" s="8">
        <f xml:space="preserve"> (Data!$D$44 - D$87 - D$43)</f>
        <v>10</v>
      </c>
      <c r="E295" s="8">
        <f xml:space="preserve"> (Data!$D$44 - E$87 - E$43)</f>
        <v>6</v>
      </c>
      <c r="F295" s="8">
        <f xml:space="preserve"> (Data!$D$44 - F$87 - F$43)</f>
        <v>5</v>
      </c>
      <c r="G295" s="8">
        <f xml:space="preserve"> (Data!$D$44 - G$87 - G$43)</f>
        <v>2</v>
      </c>
      <c r="H295" s="8">
        <f xml:space="preserve"> (Data!$D$44 - H$87 - H$43)</f>
        <v>2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-5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-11</v>
      </c>
      <c r="O295" s="8">
        <f xml:space="preserve"> (Data!$D$44 - O$87 - O$43)</f>
        <v>-11</v>
      </c>
      <c r="P295" s="8">
        <f xml:space="preserve"> (Data!$D$44 - P$87 - P$43)</f>
        <v>-12</v>
      </c>
      <c r="Q295" s="8">
        <f xml:space="preserve"> (Data!$D$44 - Q$87 - Q$43)</f>
        <v>-12</v>
      </c>
      <c r="R295" s="8">
        <f xml:space="preserve"> (Data!$D$44 - R$87 - R$43)</f>
        <v>-13</v>
      </c>
      <c r="S295" s="8">
        <f xml:space="preserve"> (Data!$D$44 - S$87 - S$43)</f>
        <v>-13</v>
      </c>
      <c r="T295" s="8">
        <f xml:space="preserve"> (Data!$D$44 - T$87 - T$43)</f>
        <v>-14</v>
      </c>
      <c r="U295" s="8">
        <f xml:space="preserve"> (Data!$D$44 - U$87 - U$43)</f>
        <v>-14</v>
      </c>
      <c r="V295" s="8">
        <f xml:space="preserve"> (Data!$D$44 - V$87 - V$43)</f>
        <v>-15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18</v>
      </c>
      <c r="C297" s="8">
        <f xml:space="preserve"> (Data!$D$45 - C$89 - C$43)</f>
        <v>17</v>
      </c>
      <c r="D297" s="8">
        <f xml:space="preserve"> (Data!$D$45 - D$89 - D$43)</f>
        <v>17</v>
      </c>
      <c r="E297" s="8">
        <f xml:space="preserve"> (Data!$D$45 - E$89 - E$43)</f>
        <v>13</v>
      </c>
      <c r="F297" s="8">
        <f xml:space="preserve"> (Data!$D$45 - F$89 - F$43)</f>
        <v>12</v>
      </c>
      <c r="G297" s="8">
        <f xml:space="preserve"> (Data!$D$45 - G$89 - G$43)</f>
        <v>9</v>
      </c>
      <c r="H297" s="8">
        <f xml:space="preserve"> (Data!$D$45 - H$89 - H$43)</f>
        <v>9</v>
      </c>
      <c r="I297" s="8">
        <f xml:space="preserve"> (Data!$D$45 - I$89 - I$43)</f>
        <v>5</v>
      </c>
      <c r="J297" s="8">
        <f xml:space="preserve"> (Data!$D$45 - J$89 - J$43)</f>
        <v>4</v>
      </c>
      <c r="K297" s="8">
        <f xml:space="preserve"> (Data!$D$45 - K$89 - K$43)</f>
        <v>3</v>
      </c>
      <c r="L297" s="8">
        <f xml:space="preserve"> (Data!$D$45 - L$89 - L$43)</f>
        <v>2</v>
      </c>
      <c r="M297" s="8">
        <f xml:space="preserve"> (Data!$D$45 - M$89 - M$43)</f>
        <v>2</v>
      </c>
      <c r="N297" s="8">
        <f xml:space="preserve"> (Data!$D$45 - N$89 - N$43)</f>
        <v>-2</v>
      </c>
      <c r="O297" s="8">
        <f xml:space="preserve"> (Data!$D$45 - O$89 - O$43)</f>
        <v>-3</v>
      </c>
      <c r="P297" s="8">
        <f xml:space="preserve"> (Data!$D$45 - P$89 - P$43)</f>
        <v>-3</v>
      </c>
      <c r="Q297" s="8">
        <f xml:space="preserve"> (Data!$D$45 - Q$89 - Q$43)</f>
        <v>-4</v>
      </c>
      <c r="R297" s="8">
        <f xml:space="preserve"> (Data!$D$45 - R$89 - R$43)</f>
        <v>-4</v>
      </c>
      <c r="S297" s="8">
        <f xml:space="preserve"> (Data!$D$45 - S$89 - S$43)</f>
        <v>-4</v>
      </c>
      <c r="T297" s="8">
        <f xml:space="preserve"> (Data!$D$45 - T$89 - T$43)</f>
        <v>-5</v>
      </c>
      <c r="U297" s="8">
        <f xml:space="preserve"> (Data!$D$45 - U$89 - U$43)</f>
        <v>-5</v>
      </c>
      <c r="V297" s="8">
        <f xml:space="preserve"> (Data!$D$45 - V$89 - V$43)</f>
        <v>-6</v>
      </c>
      <c r="W297" s="8">
        <f xml:space="preserve"> (Data!$D$45 - W$89 - W$43)</f>
        <v>-6</v>
      </c>
      <c r="X297" s="8">
        <f xml:space="preserve"> (Data!$D$45 - X$89 - X$43)</f>
        <v>-6</v>
      </c>
      <c r="Y297" s="8">
        <f xml:space="preserve"> (Data!$D$45 - Y$89 - Y$43)</f>
        <v>-7</v>
      </c>
      <c r="Z297" s="8">
        <f xml:space="preserve"> (Data!$D$45 - Z$89 - Z$43)</f>
        <v>-7</v>
      </c>
      <c r="AA297" s="8">
        <f xml:space="preserve"> (Data!$D$45 - AA$89 - AA$43)</f>
        <v>-8</v>
      </c>
      <c r="AB297" s="8">
        <f xml:space="preserve"> (Data!$D$45 - AB$89 - AB$43)</f>
        <v>-8</v>
      </c>
      <c r="AC297" s="8">
        <f xml:space="preserve"> (Data!$D$45 - AC$89 - AC$43)</f>
        <v>-8</v>
      </c>
      <c r="AD297" s="8">
        <f xml:space="preserve"> (Data!$D$45 - AD$89 - AD$43)</f>
        <v>-9</v>
      </c>
      <c r="AE297" s="8">
        <f xml:space="preserve"> (Data!$D$45 - AE$89 - AE$43)</f>
        <v>-9</v>
      </c>
      <c r="AF297" s="8">
        <f xml:space="preserve"> (Data!$D$45 - AF$89 - AF$43)</f>
        <v>-10</v>
      </c>
      <c r="AG297" s="8">
        <f xml:space="preserve"> (Data!$D$45 - AG$89 - AG$43)</f>
        <v>-10</v>
      </c>
      <c r="AH297" s="8">
        <f xml:space="preserve"> (Data!$D$45 - AH$89 - AH$43)</f>
        <v>-10</v>
      </c>
      <c r="AI297" s="8">
        <f xml:space="preserve"> (Data!$D$45 - AI$89 - AI$43)</f>
        <v>-11</v>
      </c>
      <c r="AJ297" s="8">
        <f xml:space="preserve"> (Data!$D$45 - AJ$89 - AJ$43)</f>
        <v>-11</v>
      </c>
      <c r="AK297" s="8">
        <f xml:space="preserve"> (Data!$D$45 - AK$89 - AK$43)</f>
        <v>-12</v>
      </c>
      <c r="AL297" s="8">
        <f xml:space="preserve"> (Data!$D$45 - AL$89 - AL$43)</f>
        <v>-12</v>
      </c>
      <c r="AM297" s="8">
        <f xml:space="preserve"> (Data!$D$45 - AM$89 - AM$43)</f>
        <v>-12</v>
      </c>
      <c r="AN297" s="8">
        <f xml:space="preserve"> (Data!$D$45 - AN$89 - AN$43)</f>
        <v>-13</v>
      </c>
      <c r="AO297" s="8">
        <f xml:space="preserve"> (Data!$D$45 - AO$89 - AO$43)</f>
        <v>-13</v>
      </c>
      <c r="AP297" s="8">
        <f xml:space="preserve"> (Data!$D$45 - AP$89 - AP$43)</f>
        <v>-14</v>
      </c>
      <c r="AQ297" s="8">
        <f xml:space="preserve"> (Data!$D$45 - AQ$89 - AQ$43)</f>
        <v>-14</v>
      </c>
      <c r="AR297" s="8">
        <f xml:space="preserve"> (Data!$D$45 - AR$89 - AR$43)</f>
        <v>-14</v>
      </c>
      <c r="AS297" s="8">
        <f xml:space="preserve"> (Data!$D$45 - AS$89 - AS$43)</f>
        <v>-15</v>
      </c>
      <c r="AT297" s="8">
        <f xml:space="preserve"> (Data!$D$45 - AT$89 - AT$43)</f>
        <v>-15</v>
      </c>
      <c r="AU297" s="8">
        <f xml:space="preserve"> (Data!$D$45 - AU$89 - AU$43)</f>
        <v>-16</v>
      </c>
      <c r="AV297" s="8">
        <f xml:space="preserve"> (Data!$D$45 - AV$89 - AV$43)</f>
        <v>-16</v>
      </c>
      <c r="AW297" s="8">
        <f xml:space="preserve"> (Data!$D$45 - AW$89 - AW$43)</f>
        <v>-16</v>
      </c>
      <c r="AX297" s="8">
        <f xml:space="preserve"> (Data!$D$45 - AX$89 - AX$43)</f>
        <v>-17</v>
      </c>
      <c r="AY297" s="8">
        <f xml:space="preserve"> (Data!$D$45 - AY$89 - AY$43)</f>
        <v>-17</v>
      </c>
    </row>
    <row r="298" spans="1:51">
      <c r="A298" s="8" t="s">
        <v>57</v>
      </c>
      <c r="B298" s="8">
        <f xml:space="preserve"> (Data!$D$45 - B$88 - B$43)</f>
        <v>16</v>
      </c>
      <c r="C298" s="8">
        <f xml:space="preserve"> (Data!$D$45 - C$88 - C$43)</f>
        <v>15</v>
      </c>
      <c r="D298" s="8">
        <f xml:space="preserve"> (Data!$D$45 - D$88 - D$43)</f>
        <v>15</v>
      </c>
      <c r="E298" s="8">
        <f xml:space="preserve"> (Data!$D$45 - E$88 - E$43)</f>
        <v>11</v>
      </c>
      <c r="F298" s="8">
        <f xml:space="preserve"> (Data!$D$45 - F$88 - F$43)</f>
        <v>10</v>
      </c>
      <c r="G298" s="8">
        <f xml:space="preserve"> (Data!$D$45 - G$88 - G$43)</f>
        <v>7</v>
      </c>
      <c r="H298" s="8">
        <f xml:space="preserve"> (Data!$D$45 - H$88 - H$43)</f>
        <v>7</v>
      </c>
      <c r="I298" s="8">
        <f xml:space="preserve"> (Data!$D$45 - I$88 - I$43)</f>
        <v>3</v>
      </c>
      <c r="J298" s="8">
        <f xml:space="preserve"> (Data!$D$45 - J$88 - J$43)</f>
        <v>2</v>
      </c>
      <c r="K298" s="8">
        <f xml:space="preserve"> (Data!$D$45 - K$88 - K$43)</f>
        <v>0</v>
      </c>
      <c r="L298" s="8">
        <f xml:space="preserve"> (Data!$D$45 - L$88 - L$43)</f>
        <v>-1</v>
      </c>
      <c r="M298" s="8">
        <f xml:space="preserve"> (Data!$D$45 - M$88 - M$43)</f>
        <v>-1</v>
      </c>
      <c r="N298" s="8">
        <f xml:space="preserve"> (Data!$D$45 - N$88 - N$43)</f>
        <v>-6</v>
      </c>
      <c r="O298" s="8">
        <f xml:space="preserve"> (Data!$D$45 - O$88 - O$43)</f>
        <v>-6</v>
      </c>
      <c r="P298" s="8">
        <f xml:space="preserve"> (Data!$D$45 - P$88 - P$43)</f>
        <v>-7</v>
      </c>
      <c r="Q298" s="8">
        <f xml:space="preserve"> (Data!$D$45 - Q$88 - Q$43)</f>
        <v>-7</v>
      </c>
      <c r="R298" s="8">
        <f xml:space="preserve"> (Data!$D$45 - R$88 - R$43)</f>
        <v>-8</v>
      </c>
      <c r="S298" s="8">
        <f xml:space="preserve"> (Data!$D$45 - S$88 - S$43)</f>
        <v>-8</v>
      </c>
      <c r="T298" s="8">
        <f xml:space="preserve"> (Data!$D$45 - T$88 - T$43)</f>
        <v>-9</v>
      </c>
      <c r="U298" s="8">
        <f xml:space="preserve"> (Data!$D$45 - U$88 - U$43)</f>
        <v>-9</v>
      </c>
      <c r="V298" s="8">
        <f xml:space="preserve"> (Data!$D$45 - V$88 - V$43)</f>
        <v>-10</v>
      </c>
      <c r="W298" s="8">
        <f xml:space="preserve"> (Data!$D$45 - W$88 - W$43)</f>
        <v>-10</v>
      </c>
      <c r="X298" s="8">
        <f xml:space="preserve"> (Data!$D$45 - X$88 - X$43)</f>
        <v>-11</v>
      </c>
      <c r="Y298" s="8">
        <f xml:space="preserve"> (Data!$D$45 - Y$88 - Y$43)</f>
        <v>-11</v>
      </c>
      <c r="Z298" s="8">
        <f xml:space="preserve"> (Data!$D$45 - Z$88 - Z$43)</f>
        <v>-12</v>
      </c>
      <c r="AA298" s="8">
        <f xml:space="preserve"> (Data!$D$45 - AA$88 - AA$43)</f>
        <v>-12</v>
      </c>
      <c r="AB298" s="8">
        <f xml:space="preserve"> (Data!$D$45 - AB$88 - AB$43)</f>
        <v>-13</v>
      </c>
      <c r="AC298" s="8">
        <f xml:space="preserve"> (Data!$D$45 - AC$88 - AC$43)</f>
        <v>-13</v>
      </c>
      <c r="AD298" s="8">
        <f xml:space="preserve"> (Data!$D$45 - AD$88 - AD$43)</f>
        <v>-14</v>
      </c>
      <c r="AE298" s="8">
        <f xml:space="preserve"> (Data!$D$45 - AE$88 - AE$43)</f>
        <v>-14</v>
      </c>
      <c r="AF298" s="8">
        <f xml:space="preserve"> (Data!$D$45 - AF$88 - AF$43)</f>
        <v>-15</v>
      </c>
      <c r="AG298" s="8">
        <f xml:space="preserve"> (Data!$D$45 - AG$88 - AG$43)</f>
        <v>-15</v>
      </c>
      <c r="AH298" s="8">
        <f xml:space="preserve"> (Data!$D$45 - AH$88 - AH$43)</f>
        <v>-16</v>
      </c>
      <c r="AI298" s="8">
        <f xml:space="preserve"> (Data!$D$45 - AI$88 - AI$43)</f>
        <v>-16</v>
      </c>
      <c r="AJ298" s="8">
        <f xml:space="preserve"> (Data!$D$45 - AJ$88 - AJ$43)</f>
        <v>-17</v>
      </c>
      <c r="AK298" s="8">
        <f xml:space="preserve"> (Data!$D$45 - AK$88 - AK$43)</f>
        <v>-17</v>
      </c>
      <c r="AL298" s="8">
        <f xml:space="preserve"> (Data!$D$45 - AL$88 - AL$43)</f>
        <v>-18</v>
      </c>
      <c r="AM298" s="8">
        <f xml:space="preserve"> (Data!$D$45 - AM$88 - AM$43)</f>
        <v>-18</v>
      </c>
      <c r="AN298" s="8">
        <f xml:space="preserve"> (Data!$D$45 - AN$88 - AN$43)</f>
        <v>-19</v>
      </c>
      <c r="AO298" s="8">
        <f xml:space="preserve"> (Data!$D$45 - AO$88 - AO$43)</f>
        <v>-19</v>
      </c>
      <c r="AP298" s="8">
        <f xml:space="preserve"> (Data!$D$45 - AP$88 - AP$43)</f>
        <v>-20</v>
      </c>
      <c r="AQ298" s="8">
        <f xml:space="preserve"> (Data!$D$45 - AQ$88 - AQ$43)</f>
        <v>-20</v>
      </c>
      <c r="AR298" s="8">
        <f xml:space="preserve"> (Data!$D$45 - AR$88 - AR$43)</f>
        <v>-21</v>
      </c>
      <c r="AS298" s="8">
        <f xml:space="preserve"> (Data!$D$45 - AS$88 - AS$43)</f>
        <v>-21</v>
      </c>
      <c r="AT298" s="8">
        <f xml:space="preserve"> (Data!$D$45 - AT$88 - AT$43)</f>
        <v>-22</v>
      </c>
      <c r="AU298" s="8">
        <f xml:space="preserve"> (Data!$D$45 - AU$88 - AU$43)</f>
        <v>-22</v>
      </c>
      <c r="AV298" s="8">
        <f xml:space="preserve"> (Data!$D$45 - AV$88 - AV$43)</f>
        <v>-23</v>
      </c>
      <c r="AW298" s="8">
        <f xml:space="preserve"> (Data!$D$45 - AW$88 - AW$43)</f>
        <v>-23</v>
      </c>
      <c r="AX298" s="8">
        <f xml:space="preserve"> (Data!$D$45 - AX$88 - AX$43)</f>
        <v>-24</v>
      </c>
      <c r="AY298" s="8">
        <f xml:space="preserve"> (Data!$D$45 - AY$88 - AY$43)</f>
        <v>-24</v>
      </c>
    </row>
    <row r="299" spans="1:51">
      <c r="A299" s="8" t="s">
        <v>58</v>
      </c>
      <c r="B299" s="8">
        <f xml:space="preserve"> (Data!$D$45 - B$88 - B$43)</f>
        <v>16</v>
      </c>
      <c r="C299" s="8">
        <f xml:space="preserve"> (Data!$D$45 - C$88 - C$43)</f>
        <v>15</v>
      </c>
      <c r="D299" s="8">
        <f xml:space="preserve"> (Data!$D$45 - D$88 - D$43)</f>
        <v>15</v>
      </c>
      <c r="E299" s="8">
        <f xml:space="preserve"> (Data!$D$45 - E$88 - E$43)</f>
        <v>11</v>
      </c>
      <c r="F299" s="8">
        <f xml:space="preserve"> (Data!$D$45 - F$88 - F$43)</f>
        <v>10</v>
      </c>
      <c r="G299" s="8">
        <f xml:space="preserve"> (Data!$D$45 - G$88 - G$43)</f>
        <v>7</v>
      </c>
      <c r="H299" s="8">
        <f xml:space="preserve"> (Data!$D$45 - H$88 - H$43)</f>
        <v>7</v>
      </c>
      <c r="I299" s="8">
        <f xml:space="preserve"> (Data!$D$45 - I$88 - I$43)</f>
        <v>3</v>
      </c>
      <c r="J299" s="8">
        <f xml:space="preserve"> (Data!$D$45 - J$88 - J$43)</f>
        <v>2</v>
      </c>
      <c r="K299" s="8">
        <f xml:space="preserve"> (Data!$D$45 - K$88 - K$43)</f>
        <v>0</v>
      </c>
      <c r="L299" s="8">
        <f xml:space="preserve"> (Data!$D$45 - L$88 - L$43)</f>
        <v>-1</v>
      </c>
      <c r="M299" s="8">
        <f xml:space="preserve"> (Data!$D$45 - M$88 - M$43)</f>
        <v>-1</v>
      </c>
      <c r="N299" s="8">
        <f xml:space="preserve"> (Data!$D$45 - N$88 - N$43)</f>
        <v>-6</v>
      </c>
      <c r="O299" s="8">
        <f xml:space="preserve"> (Data!$D$45 - O$88 - O$43)</f>
        <v>-6</v>
      </c>
      <c r="P299" s="8">
        <f xml:space="preserve"> (Data!$D$45 - P$88 - P$43)</f>
        <v>-7</v>
      </c>
      <c r="Q299" s="8">
        <f xml:space="preserve"> (Data!$D$45 - Q$88 - Q$43)</f>
        <v>-7</v>
      </c>
      <c r="R299" s="8">
        <f xml:space="preserve"> (Data!$D$45 - R$88 - R$43)</f>
        <v>-8</v>
      </c>
      <c r="S299" s="8">
        <f xml:space="preserve"> (Data!$D$45 - S$88 - S$43)</f>
        <v>-8</v>
      </c>
      <c r="T299" s="8">
        <f xml:space="preserve"> (Data!$D$45 - T$88 - T$43)</f>
        <v>-9</v>
      </c>
      <c r="U299" s="8">
        <f xml:space="preserve"> (Data!$D$45 - U$88 - U$43)</f>
        <v>-9</v>
      </c>
      <c r="V299" s="8">
        <f xml:space="preserve"> (Data!$D$45 - V$88 - V$43)</f>
        <v>-10</v>
      </c>
      <c r="W299" s="8">
        <f xml:space="preserve"> (Data!$D$45 - W$88 - W$43)</f>
        <v>-10</v>
      </c>
      <c r="X299" s="8">
        <f xml:space="preserve"> (Data!$D$45 - X$88 - X$43)</f>
        <v>-11</v>
      </c>
      <c r="Y299" s="8">
        <f xml:space="preserve"> (Data!$D$45 - Y$88 - Y$43)</f>
        <v>-11</v>
      </c>
      <c r="Z299" s="8">
        <f xml:space="preserve"> (Data!$D$45 - Z$88 - Z$43)</f>
        <v>-12</v>
      </c>
      <c r="AA299" s="8">
        <f xml:space="preserve"> (Data!$D$45 - AA$88 - AA$43)</f>
        <v>-12</v>
      </c>
      <c r="AB299" s="8">
        <f xml:space="preserve"> (Data!$D$45 - AB$88 - AB$43)</f>
        <v>-13</v>
      </c>
      <c r="AC299" s="8">
        <f xml:space="preserve"> (Data!$D$45 - AC$88 - AC$43)</f>
        <v>-13</v>
      </c>
      <c r="AD299" s="8">
        <f xml:space="preserve"> (Data!$D$45 - AD$88 - AD$43)</f>
        <v>-14</v>
      </c>
      <c r="AE299" s="8">
        <f xml:space="preserve"> (Data!$D$45 - AE$88 - AE$43)</f>
        <v>-14</v>
      </c>
      <c r="AF299" s="8">
        <f xml:space="preserve"> (Data!$D$45 - AF$88 - AF$43)</f>
        <v>-15</v>
      </c>
      <c r="AG299" s="8">
        <f xml:space="preserve"> (Data!$D$45 - AG$88 - AG$43)</f>
        <v>-15</v>
      </c>
      <c r="AH299" s="8">
        <f xml:space="preserve"> (Data!$D$45 - AH$88 - AH$43)</f>
        <v>-16</v>
      </c>
      <c r="AI299" s="8">
        <f xml:space="preserve"> (Data!$D$45 - AI$88 - AI$43)</f>
        <v>-16</v>
      </c>
      <c r="AJ299" s="8">
        <f xml:space="preserve"> (Data!$D$45 - AJ$88 - AJ$43)</f>
        <v>-17</v>
      </c>
      <c r="AK299" s="8">
        <f xml:space="preserve"> (Data!$D$45 - AK$88 - AK$43)</f>
        <v>-17</v>
      </c>
      <c r="AL299" s="8">
        <f xml:space="preserve"> (Data!$D$45 - AL$88 - AL$43)</f>
        <v>-18</v>
      </c>
      <c r="AM299" s="8">
        <f xml:space="preserve"> (Data!$D$45 - AM$88 - AM$43)</f>
        <v>-18</v>
      </c>
      <c r="AN299" s="8">
        <f xml:space="preserve"> (Data!$D$45 - AN$88 - AN$43)</f>
        <v>-19</v>
      </c>
      <c r="AO299" s="8">
        <f xml:space="preserve"> (Data!$D$45 - AO$88 - AO$43)</f>
        <v>-19</v>
      </c>
      <c r="AP299" s="8">
        <f xml:space="preserve"> (Data!$D$45 - AP$88 - AP$43)</f>
        <v>-20</v>
      </c>
      <c r="AQ299" s="8">
        <f xml:space="preserve"> (Data!$D$45 - AQ$88 - AQ$43)</f>
        <v>-20</v>
      </c>
      <c r="AR299" s="8">
        <f xml:space="preserve"> (Data!$D$45 - AR$88 - AR$43)</f>
        <v>-21</v>
      </c>
      <c r="AS299" s="8">
        <f xml:space="preserve"> (Data!$D$45 - AS$88 - AS$43)</f>
        <v>-21</v>
      </c>
      <c r="AT299" s="8">
        <f xml:space="preserve"> (Data!$D$45 - AT$88 - AT$43)</f>
        <v>-22</v>
      </c>
      <c r="AU299" s="8">
        <f xml:space="preserve"> (Data!$D$45 - AU$88 - AU$43)</f>
        <v>-22</v>
      </c>
      <c r="AV299" s="8">
        <f xml:space="preserve"> (Data!$D$45 - AV$88 - AV$43)</f>
        <v>-23</v>
      </c>
      <c r="AW299" s="8">
        <f xml:space="preserve"> (Data!$D$45 - AW$88 - AW$43)</f>
        <v>-23</v>
      </c>
      <c r="AX299" s="8">
        <f xml:space="preserve"> (Data!$D$45 - AX$88 - AX$43)</f>
        <v>-24</v>
      </c>
      <c r="AY299" s="8">
        <f xml:space="preserve"> (Data!$D$45 - AY$88 - AY$43)</f>
        <v>-24</v>
      </c>
    </row>
    <row r="300" spans="1:51">
      <c r="A300" s="8" t="s">
        <v>59</v>
      </c>
      <c r="B300" s="8">
        <f xml:space="preserve"> (Data!$D$45 - B$87 - B$43)</f>
        <v>16</v>
      </c>
      <c r="C300" s="8">
        <f xml:space="preserve"> (Data!$D$45 - C$87 - C$43)</f>
        <v>15</v>
      </c>
      <c r="D300" s="8">
        <f xml:space="preserve"> (Data!$D$45 - D$87 - D$43)</f>
        <v>15</v>
      </c>
      <c r="E300" s="8">
        <f xml:space="preserve"> (Data!$D$45 - E$87 - E$43)</f>
        <v>11</v>
      </c>
      <c r="F300" s="8">
        <f xml:space="preserve"> (Data!$D$45 - F$87 - F$43)</f>
        <v>10</v>
      </c>
      <c r="G300" s="8">
        <f xml:space="preserve"> (Data!$D$45 - G$87 - G$43)</f>
        <v>7</v>
      </c>
      <c r="H300" s="8">
        <f xml:space="preserve"> (Data!$D$45 - H$87 - H$43)</f>
        <v>7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0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-6</v>
      </c>
      <c r="O300" s="8">
        <f xml:space="preserve"> (Data!$D$45 - O$87 - O$43)</f>
        <v>-6</v>
      </c>
      <c r="P300" s="8">
        <f xml:space="preserve"> (Data!$D$45 - P$87 - P$43)</f>
        <v>-7</v>
      </c>
      <c r="Q300" s="8">
        <f xml:space="preserve"> (Data!$D$45 - Q$87 - Q$43)</f>
        <v>-7</v>
      </c>
      <c r="R300" s="8">
        <f xml:space="preserve"> (Data!$D$45 - R$87 - R$43)</f>
        <v>-8</v>
      </c>
      <c r="S300" s="8">
        <f xml:space="preserve"> (Data!$D$45 - S$87 - S$43)</f>
        <v>-8</v>
      </c>
      <c r="T300" s="8">
        <f xml:space="preserve"> (Data!$D$45 - T$87 - T$43)</f>
        <v>-9</v>
      </c>
      <c r="U300" s="8">
        <f xml:space="preserve"> (Data!$D$45 - U$87 - U$43)</f>
        <v>-9</v>
      </c>
      <c r="V300" s="8">
        <f xml:space="preserve"> (Data!$D$45 - V$87 - V$43)</f>
        <v>-10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23</v>
      </c>
      <c r="C302" s="8">
        <f xml:space="preserve"> (Data!$D$46 - C$89 - C$43)</f>
        <v>22</v>
      </c>
      <c r="D302" s="8">
        <f xml:space="preserve"> (Data!$D$46 - D$89 - D$43)</f>
        <v>22</v>
      </c>
      <c r="E302" s="8">
        <f xml:space="preserve"> (Data!$D$46 - E$89 - E$43)</f>
        <v>18</v>
      </c>
      <c r="F302" s="8">
        <f xml:space="preserve"> (Data!$D$46 - F$89 - F$43)</f>
        <v>17</v>
      </c>
      <c r="G302" s="8">
        <f xml:space="preserve"> (Data!$D$46 - G$89 - G$43)</f>
        <v>14</v>
      </c>
      <c r="H302" s="8">
        <f xml:space="preserve"> (Data!$D$46 - H$89 - H$43)</f>
        <v>14</v>
      </c>
      <c r="I302" s="8">
        <f xml:space="preserve"> (Data!$D$46 - I$89 - I$43)</f>
        <v>10</v>
      </c>
      <c r="J302" s="8">
        <f xml:space="preserve"> (Data!$D$46 - J$89 - J$43)</f>
        <v>9</v>
      </c>
      <c r="K302" s="8">
        <f xml:space="preserve"> (Data!$D$46 - K$89 - K$43)</f>
        <v>8</v>
      </c>
      <c r="L302" s="8">
        <f xml:space="preserve"> (Data!$D$46 - L$89 - L$43)</f>
        <v>7</v>
      </c>
      <c r="M302" s="8">
        <f xml:space="preserve"> (Data!$D$46 - M$89 - M$43)</f>
        <v>7</v>
      </c>
      <c r="N302" s="8">
        <f xml:space="preserve"> (Data!$D$46 - N$89 - N$43)</f>
        <v>3</v>
      </c>
      <c r="O302" s="8">
        <f xml:space="preserve"> (Data!$D$46 - O$89 - O$43)</f>
        <v>2</v>
      </c>
      <c r="P302" s="8">
        <f xml:space="preserve"> (Data!$D$46 - P$89 - P$43)</f>
        <v>2</v>
      </c>
      <c r="Q302" s="8">
        <f xml:space="preserve"> (Data!$D$46 - Q$89 - Q$43)</f>
        <v>1</v>
      </c>
      <c r="R302" s="8">
        <f xml:space="preserve"> (Data!$D$46 - R$89 - R$43)</f>
        <v>1</v>
      </c>
      <c r="S302" s="8">
        <f xml:space="preserve"> (Data!$D$46 - S$89 - S$43)</f>
        <v>1</v>
      </c>
      <c r="T302" s="8">
        <f xml:space="preserve"> (Data!$D$46 - T$89 - T$43)</f>
        <v>0</v>
      </c>
      <c r="U302" s="8">
        <f xml:space="preserve"> (Data!$D$46 - U$89 - U$43)</f>
        <v>0</v>
      </c>
      <c r="V302" s="8">
        <f xml:space="preserve"> (Data!$D$46 - V$89 - V$43)</f>
        <v>-1</v>
      </c>
      <c r="W302" s="8">
        <f xml:space="preserve"> (Data!$D$46 - W$89 - W$43)</f>
        <v>-1</v>
      </c>
      <c r="X302" s="8">
        <f xml:space="preserve"> (Data!$D$46 - X$89 - X$43)</f>
        <v>-1</v>
      </c>
      <c r="Y302" s="8">
        <f xml:space="preserve"> (Data!$D$46 - Y$89 - Y$43)</f>
        <v>-2</v>
      </c>
      <c r="Z302" s="8">
        <f xml:space="preserve"> (Data!$D$46 - Z$89 - Z$43)</f>
        <v>-2</v>
      </c>
      <c r="AA302" s="8">
        <f xml:space="preserve"> (Data!$D$46 - AA$89 - AA$43)</f>
        <v>-3</v>
      </c>
      <c r="AB302" s="8">
        <f xml:space="preserve"> (Data!$D$46 - AB$89 - AB$43)</f>
        <v>-3</v>
      </c>
      <c r="AC302" s="8">
        <f xml:space="preserve"> (Data!$D$46 - AC$89 - AC$43)</f>
        <v>-3</v>
      </c>
      <c r="AD302" s="8">
        <f xml:space="preserve"> (Data!$D$46 - AD$89 - AD$43)</f>
        <v>-4</v>
      </c>
      <c r="AE302" s="8">
        <f xml:space="preserve"> (Data!$D$46 - AE$89 - AE$43)</f>
        <v>-4</v>
      </c>
      <c r="AF302" s="8">
        <f xml:space="preserve"> (Data!$D$46 - AF$89 - AF$43)</f>
        <v>-5</v>
      </c>
      <c r="AG302" s="8">
        <f xml:space="preserve"> (Data!$D$46 - AG$89 - AG$43)</f>
        <v>-5</v>
      </c>
      <c r="AH302" s="8">
        <f xml:space="preserve"> (Data!$D$46 - AH$89 - AH$43)</f>
        <v>-5</v>
      </c>
      <c r="AI302" s="8">
        <f xml:space="preserve"> (Data!$D$46 - AI$89 - AI$43)</f>
        <v>-6</v>
      </c>
      <c r="AJ302" s="8">
        <f xml:space="preserve"> (Data!$D$46 - AJ$89 - AJ$43)</f>
        <v>-6</v>
      </c>
      <c r="AK302" s="8">
        <f xml:space="preserve"> (Data!$D$46 - AK$89 - AK$43)</f>
        <v>-7</v>
      </c>
      <c r="AL302" s="8">
        <f xml:space="preserve"> (Data!$D$46 - AL$89 - AL$43)</f>
        <v>-7</v>
      </c>
      <c r="AM302" s="8">
        <f xml:space="preserve"> (Data!$D$46 - AM$89 - AM$43)</f>
        <v>-7</v>
      </c>
      <c r="AN302" s="8">
        <f xml:space="preserve"> (Data!$D$46 - AN$89 - AN$43)</f>
        <v>-8</v>
      </c>
      <c r="AO302" s="8">
        <f xml:space="preserve"> (Data!$D$46 - AO$89 - AO$43)</f>
        <v>-8</v>
      </c>
      <c r="AP302" s="8">
        <f xml:space="preserve"> (Data!$D$46 - AP$89 - AP$43)</f>
        <v>-9</v>
      </c>
      <c r="AQ302" s="8">
        <f xml:space="preserve"> (Data!$D$46 - AQ$89 - AQ$43)</f>
        <v>-9</v>
      </c>
      <c r="AR302" s="8">
        <f xml:space="preserve"> (Data!$D$46 - AR$89 - AR$43)</f>
        <v>-9</v>
      </c>
      <c r="AS302" s="8">
        <f xml:space="preserve"> (Data!$D$46 - AS$89 - AS$43)</f>
        <v>-10</v>
      </c>
      <c r="AT302" s="8">
        <f xml:space="preserve"> (Data!$D$46 - AT$89 - AT$43)</f>
        <v>-10</v>
      </c>
      <c r="AU302" s="8">
        <f xml:space="preserve"> (Data!$D$46 - AU$89 - AU$43)</f>
        <v>-11</v>
      </c>
      <c r="AV302" s="8">
        <f xml:space="preserve"> (Data!$D$46 - AV$89 - AV$43)</f>
        <v>-11</v>
      </c>
      <c r="AW302" s="8">
        <f xml:space="preserve"> (Data!$D$46 - AW$89 - AW$43)</f>
        <v>-11</v>
      </c>
      <c r="AX302" s="8">
        <f xml:space="preserve"> (Data!$D$46 - AX$89 - AX$43)</f>
        <v>-12</v>
      </c>
      <c r="AY302" s="8">
        <f xml:space="preserve"> (Data!$D$46 - AY$89 - AY$43)</f>
        <v>-12</v>
      </c>
    </row>
    <row r="303" spans="1:51">
      <c r="A303" s="8" t="s">
        <v>57</v>
      </c>
      <c r="B303" s="8">
        <f xml:space="preserve"> (Data!$D$46 - B$88 - B$43)</f>
        <v>21</v>
      </c>
      <c r="C303" s="8">
        <f xml:space="preserve"> (Data!$D$46 - C$88 - C$43)</f>
        <v>20</v>
      </c>
      <c r="D303" s="8">
        <f xml:space="preserve"> (Data!$D$46 - D$88 - D$43)</f>
        <v>20</v>
      </c>
      <c r="E303" s="8">
        <f xml:space="preserve"> (Data!$D$46 - E$88 - E$43)</f>
        <v>16</v>
      </c>
      <c r="F303" s="8">
        <f xml:space="preserve"> (Data!$D$46 - F$88 - F$43)</f>
        <v>15</v>
      </c>
      <c r="G303" s="8">
        <f xml:space="preserve"> (Data!$D$46 - G$88 - G$43)</f>
        <v>12</v>
      </c>
      <c r="H303" s="8">
        <f xml:space="preserve"> (Data!$D$46 - H$88 - H$43)</f>
        <v>12</v>
      </c>
      <c r="I303" s="8">
        <f xml:space="preserve"> (Data!$D$46 - I$88 - I$43)</f>
        <v>8</v>
      </c>
      <c r="J303" s="8">
        <f xml:space="preserve"> (Data!$D$46 - J$88 - J$43)</f>
        <v>7</v>
      </c>
      <c r="K303" s="8">
        <f xml:space="preserve"> (Data!$D$46 - K$88 - K$43)</f>
        <v>5</v>
      </c>
      <c r="L303" s="8">
        <f xml:space="preserve"> (Data!$D$46 - L$88 - L$43)</f>
        <v>4</v>
      </c>
      <c r="M303" s="8">
        <f xml:space="preserve"> (Data!$D$46 - M$88 - M$43)</f>
        <v>4</v>
      </c>
      <c r="N303" s="8">
        <f xml:space="preserve"> (Data!$D$46 - N$88 - N$43)</f>
        <v>-1</v>
      </c>
      <c r="O303" s="8">
        <f xml:space="preserve"> (Data!$D$46 - O$88 - O$43)</f>
        <v>-1</v>
      </c>
      <c r="P303" s="8">
        <f xml:space="preserve"> (Data!$D$46 - P$88 - P$43)</f>
        <v>-2</v>
      </c>
      <c r="Q303" s="8">
        <f xml:space="preserve"> (Data!$D$46 - Q$88 - Q$43)</f>
        <v>-2</v>
      </c>
      <c r="R303" s="8">
        <f xml:space="preserve"> (Data!$D$46 - R$88 - R$43)</f>
        <v>-3</v>
      </c>
      <c r="S303" s="8">
        <f xml:space="preserve"> (Data!$D$46 - S$88 - S$43)</f>
        <v>-3</v>
      </c>
      <c r="T303" s="8">
        <f xml:space="preserve"> (Data!$D$46 - T$88 - T$43)</f>
        <v>-4</v>
      </c>
      <c r="U303" s="8">
        <f xml:space="preserve"> (Data!$D$46 - U$88 - U$43)</f>
        <v>-4</v>
      </c>
      <c r="V303" s="8">
        <f xml:space="preserve"> (Data!$D$46 - V$88 - V$43)</f>
        <v>-5</v>
      </c>
      <c r="W303" s="8">
        <f xml:space="preserve"> (Data!$D$46 - W$88 - W$43)</f>
        <v>-5</v>
      </c>
      <c r="X303" s="8">
        <f xml:space="preserve"> (Data!$D$46 - X$88 - X$43)</f>
        <v>-6</v>
      </c>
      <c r="Y303" s="8">
        <f xml:space="preserve"> (Data!$D$46 - Y$88 - Y$43)</f>
        <v>-6</v>
      </c>
      <c r="Z303" s="8">
        <f xml:space="preserve"> (Data!$D$46 - Z$88 - Z$43)</f>
        <v>-7</v>
      </c>
      <c r="AA303" s="8">
        <f xml:space="preserve"> (Data!$D$46 - AA$88 - AA$43)</f>
        <v>-7</v>
      </c>
      <c r="AB303" s="8">
        <f xml:space="preserve"> (Data!$D$46 - AB$88 - AB$43)</f>
        <v>-8</v>
      </c>
      <c r="AC303" s="8">
        <f xml:space="preserve"> (Data!$D$46 - AC$88 - AC$43)</f>
        <v>-8</v>
      </c>
      <c r="AD303" s="8">
        <f xml:space="preserve"> (Data!$D$46 - AD$88 - AD$43)</f>
        <v>-9</v>
      </c>
      <c r="AE303" s="8">
        <f xml:space="preserve"> (Data!$D$46 - AE$88 - AE$43)</f>
        <v>-9</v>
      </c>
      <c r="AF303" s="8">
        <f xml:space="preserve"> (Data!$D$46 - AF$88 - AF$43)</f>
        <v>-10</v>
      </c>
      <c r="AG303" s="8">
        <f xml:space="preserve"> (Data!$D$46 - AG$88 - AG$43)</f>
        <v>-10</v>
      </c>
      <c r="AH303" s="8">
        <f xml:space="preserve"> (Data!$D$46 - AH$88 - AH$43)</f>
        <v>-11</v>
      </c>
      <c r="AI303" s="8">
        <f xml:space="preserve"> (Data!$D$46 - AI$88 - AI$43)</f>
        <v>-11</v>
      </c>
      <c r="AJ303" s="8">
        <f xml:space="preserve"> (Data!$D$46 - AJ$88 - AJ$43)</f>
        <v>-12</v>
      </c>
      <c r="AK303" s="8">
        <f xml:space="preserve"> (Data!$D$46 - AK$88 - AK$43)</f>
        <v>-12</v>
      </c>
      <c r="AL303" s="8">
        <f xml:space="preserve"> (Data!$D$46 - AL$88 - AL$43)</f>
        <v>-13</v>
      </c>
      <c r="AM303" s="8">
        <f xml:space="preserve"> (Data!$D$46 - AM$88 - AM$43)</f>
        <v>-13</v>
      </c>
      <c r="AN303" s="8">
        <f xml:space="preserve"> (Data!$D$46 - AN$88 - AN$43)</f>
        <v>-14</v>
      </c>
      <c r="AO303" s="8">
        <f xml:space="preserve"> (Data!$D$46 - AO$88 - AO$43)</f>
        <v>-14</v>
      </c>
      <c r="AP303" s="8">
        <f xml:space="preserve"> (Data!$D$46 - AP$88 - AP$43)</f>
        <v>-15</v>
      </c>
      <c r="AQ303" s="8">
        <f xml:space="preserve"> (Data!$D$46 - AQ$88 - AQ$43)</f>
        <v>-15</v>
      </c>
      <c r="AR303" s="8">
        <f xml:space="preserve"> (Data!$D$46 - AR$88 - AR$43)</f>
        <v>-16</v>
      </c>
      <c r="AS303" s="8">
        <f xml:space="preserve"> (Data!$D$46 - AS$88 - AS$43)</f>
        <v>-16</v>
      </c>
      <c r="AT303" s="8">
        <f xml:space="preserve"> (Data!$D$46 - AT$88 - AT$43)</f>
        <v>-17</v>
      </c>
      <c r="AU303" s="8">
        <f xml:space="preserve"> (Data!$D$46 - AU$88 - AU$43)</f>
        <v>-17</v>
      </c>
      <c r="AV303" s="8">
        <f xml:space="preserve"> (Data!$D$46 - AV$88 - AV$43)</f>
        <v>-18</v>
      </c>
      <c r="AW303" s="8">
        <f xml:space="preserve"> (Data!$D$46 - AW$88 - AW$43)</f>
        <v>-18</v>
      </c>
      <c r="AX303" s="8">
        <f xml:space="preserve"> (Data!$D$46 - AX$88 - AX$43)</f>
        <v>-19</v>
      </c>
      <c r="AY303" s="8">
        <f xml:space="preserve"> (Data!$D$46 - AY$88 - AY$43)</f>
        <v>-19</v>
      </c>
    </row>
    <row r="304" spans="1:51">
      <c r="A304" s="8" t="s">
        <v>58</v>
      </c>
      <c r="B304" s="8">
        <f xml:space="preserve"> (Data!$D$46 - B$88 - B$43)</f>
        <v>21</v>
      </c>
      <c r="C304" s="8">
        <f xml:space="preserve"> (Data!$D$46 - C$88 - C$43)</f>
        <v>20</v>
      </c>
      <c r="D304" s="8">
        <f xml:space="preserve"> (Data!$D$46 - D$88 - D$43)</f>
        <v>20</v>
      </c>
      <c r="E304" s="8">
        <f xml:space="preserve"> (Data!$D$46 - E$88 - E$43)</f>
        <v>16</v>
      </c>
      <c r="F304" s="8">
        <f xml:space="preserve"> (Data!$D$46 - F$88 - F$43)</f>
        <v>15</v>
      </c>
      <c r="G304" s="8">
        <f xml:space="preserve"> (Data!$D$46 - G$88 - G$43)</f>
        <v>12</v>
      </c>
      <c r="H304" s="8">
        <f xml:space="preserve"> (Data!$D$46 - H$88 - H$43)</f>
        <v>12</v>
      </c>
      <c r="I304" s="8">
        <f xml:space="preserve"> (Data!$D$46 - I$88 - I$43)</f>
        <v>8</v>
      </c>
      <c r="J304" s="8">
        <f xml:space="preserve"> (Data!$D$46 - J$88 - J$43)</f>
        <v>7</v>
      </c>
      <c r="K304" s="8">
        <f xml:space="preserve"> (Data!$D$46 - K$88 - K$43)</f>
        <v>5</v>
      </c>
      <c r="L304" s="8">
        <f xml:space="preserve"> (Data!$D$46 - L$88 - L$43)</f>
        <v>4</v>
      </c>
      <c r="M304" s="8">
        <f xml:space="preserve"> (Data!$D$46 - M$88 - M$43)</f>
        <v>4</v>
      </c>
      <c r="N304" s="8">
        <f xml:space="preserve"> (Data!$D$46 - N$88 - N$43)</f>
        <v>-1</v>
      </c>
      <c r="O304" s="8">
        <f xml:space="preserve"> (Data!$D$46 - O$88 - O$43)</f>
        <v>-1</v>
      </c>
      <c r="P304" s="8">
        <f xml:space="preserve"> (Data!$D$46 - P$88 - P$43)</f>
        <v>-2</v>
      </c>
      <c r="Q304" s="8">
        <f xml:space="preserve"> (Data!$D$46 - Q$88 - Q$43)</f>
        <v>-2</v>
      </c>
      <c r="R304" s="8">
        <f xml:space="preserve"> (Data!$D$46 - R$88 - R$43)</f>
        <v>-3</v>
      </c>
      <c r="S304" s="8">
        <f xml:space="preserve"> (Data!$D$46 - S$88 - S$43)</f>
        <v>-3</v>
      </c>
      <c r="T304" s="8">
        <f xml:space="preserve"> (Data!$D$46 - T$88 - T$43)</f>
        <v>-4</v>
      </c>
      <c r="U304" s="8">
        <f xml:space="preserve"> (Data!$D$46 - U$88 - U$43)</f>
        <v>-4</v>
      </c>
      <c r="V304" s="8">
        <f xml:space="preserve"> (Data!$D$46 - V$88 - V$43)</f>
        <v>-5</v>
      </c>
      <c r="W304" s="8">
        <f xml:space="preserve"> (Data!$D$46 - W$88 - W$43)</f>
        <v>-5</v>
      </c>
      <c r="X304" s="8">
        <f xml:space="preserve"> (Data!$D$46 - X$88 - X$43)</f>
        <v>-6</v>
      </c>
      <c r="Y304" s="8">
        <f xml:space="preserve"> (Data!$D$46 - Y$88 - Y$43)</f>
        <v>-6</v>
      </c>
      <c r="Z304" s="8">
        <f xml:space="preserve"> (Data!$D$46 - Z$88 - Z$43)</f>
        <v>-7</v>
      </c>
      <c r="AA304" s="8">
        <f xml:space="preserve"> (Data!$D$46 - AA$88 - AA$43)</f>
        <v>-7</v>
      </c>
      <c r="AB304" s="8">
        <f xml:space="preserve"> (Data!$D$46 - AB$88 - AB$43)</f>
        <v>-8</v>
      </c>
      <c r="AC304" s="8">
        <f xml:space="preserve"> (Data!$D$46 - AC$88 - AC$43)</f>
        <v>-8</v>
      </c>
      <c r="AD304" s="8">
        <f xml:space="preserve"> (Data!$D$46 - AD$88 - AD$43)</f>
        <v>-9</v>
      </c>
      <c r="AE304" s="8">
        <f xml:space="preserve"> (Data!$D$46 - AE$88 - AE$43)</f>
        <v>-9</v>
      </c>
      <c r="AF304" s="8">
        <f xml:space="preserve"> (Data!$D$46 - AF$88 - AF$43)</f>
        <v>-10</v>
      </c>
      <c r="AG304" s="8">
        <f xml:space="preserve"> (Data!$D$46 - AG$88 - AG$43)</f>
        <v>-10</v>
      </c>
      <c r="AH304" s="8">
        <f xml:space="preserve"> (Data!$D$46 - AH$88 - AH$43)</f>
        <v>-11</v>
      </c>
      <c r="AI304" s="8">
        <f xml:space="preserve"> (Data!$D$46 - AI$88 - AI$43)</f>
        <v>-11</v>
      </c>
      <c r="AJ304" s="8">
        <f xml:space="preserve"> (Data!$D$46 - AJ$88 - AJ$43)</f>
        <v>-12</v>
      </c>
      <c r="AK304" s="8">
        <f xml:space="preserve"> (Data!$D$46 - AK$88 - AK$43)</f>
        <v>-12</v>
      </c>
      <c r="AL304" s="8">
        <f xml:space="preserve"> (Data!$D$46 - AL$88 - AL$43)</f>
        <v>-13</v>
      </c>
      <c r="AM304" s="8">
        <f xml:space="preserve"> (Data!$D$46 - AM$88 - AM$43)</f>
        <v>-13</v>
      </c>
      <c r="AN304" s="8">
        <f xml:space="preserve"> (Data!$D$46 - AN$88 - AN$43)</f>
        <v>-14</v>
      </c>
      <c r="AO304" s="8">
        <f xml:space="preserve"> (Data!$D$46 - AO$88 - AO$43)</f>
        <v>-14</v>
      </c>
      <c r="AP304" s="8">
        <f xml:space="preserve"> (Data!$D$46 - AP$88 - AP$43)</f>
        <v>-15</v>
      </c>
      <c r="AQ304" s="8">
        <f xml:space="preserve"> (Data!$D$46 - AQ$88 - AQ$43)</f>
        <v>-15</v>
      </c>
      <c r="AR304" s="8">
        <f xml:space="preserve"> (Data!$D$46 - AR$88 - AR$43)</f>
        <v>-16</v>
      </c>
      <c r="AS304" s="8">
        <f xml:space="preserve"> (Data!$D$46 - AS$88 - AS$43)</f>
        <v>-16</v>
      </c>
      <c r="AT304" s="8">
        <f xml:space="preserve"> (Data!$D$46 - AT$88 - AT$43)</f>
        <v>-17</v>
      </c>
      <c r="AU304" s="8">
        <f xml:space="preserve"> (Data!$D$46 - AU$88 - AU$43)</f>
        <v>-17</v>
      </c>
      <c r="AV304" s="8">
        <f xml:space="preserve"> (Data!$D$46 - AV$88 - AV$43)</f>
        <v>-18</v>
      </c>
      <c r="AW304" s="8">
        <f xml:space="preserve"> (Data!$D$46 - AW$88 - AW$43)</f>
        <v>-18</v>
      </c>
      <c r="AX304" s="8">
        <f xml:space="preserve"> (Data!$D$46 - AX$88 - AX$43)</f>
        <v>-19</v>
      </c>
      <c r="AY304" s="8">
        <f xml:space="preserve"> (Data!$D$46 - AY$88 - AY$43)</f>
        <v>-19</v>
      </c>
    </row>
    <row r="305" spans="1:51">
      <c r="A305" s="8" t="s">
        <v>59</v>
      </c>
      <c r="B305" s="8">
        <f xml:space="preserve"> (Data!$D$46 - B$87 - B$43)</f>
        <v>21</v>
      </c>
      <c r="C305" s="8">
        <f xml:space="preserve"> (Data!$D$46 - C$87 - C$43)</f>
        <v>20</v>
      </c>
      <c r="D305" s="8">
        <f xml:space="preserve"> (Data!$D$46 - D$87 - D$43)</f>
        <v>20</v>
      </c>
      <c r="E305" s="8">
        <f xml:space="preserve"> (Data!$D$46 - E$87 - E$43)</f>
        <v>16</v>
      </c>
      <c r="F305" s="8">
        <f xml:space="preserve"> (Data!$D$46 - F$87 - F$43)</f>
        <v>15</v>
      </c>
      <c r="G305" s="8">
        <f xml:space="preserve"> (Data!$D$46 - G$87 - G$43)</f>
        <v>12</v>
      </c>
      <c r="H305" s="8">
        <f xml:space="preserve"> (Data!$D$46 - H$87 - H$43)</f>
        <v>12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5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-1</v>
      </c>
      <c r="O305" s="8">
        <f xml:space="preserve"> (Data!$D$46 - O$87 - O$43)</f>
        <v>-1</v>
      </c>
      <c r="P305" s="8">
        <f xml:space="preserve"> (Data!$D$46 - P$87 - P$43)</f>
        <v>-2</v>
      </c>
      <c r="Q305" s="8">
        <f xml:space="preserve"> (Data!$D$46 - Q$87 - Q$43)</f>
        <v>-2</v>
      </c>
      <c r="R305" s="8">
        <f xml:space="preserve"> (Data!$D$46 - R$87 - R$43)</f>
        <v>-3</v>
      </c>
      <c r="S305" s="8">
        <f xml:space="preserve"> (Data!$D$46 - S$87 - S$43)</f>
        <v>-3</v>
      </c>
      <c r="T305" s="8">
        <f xml:space="preserve"> (Data!$D$46 - T$87 - T$43)</f>
        <v>-4</v>
      </c>
      <c r="U305" s="8">
        <f xml:space="preserve"> (Data!$D$46 - U$87 - U$43)</f>
        <v>-4</v>
      </c>
      <c r="V305" s="8">
        <f xml:space="preserve"> (Data!$D$46 - V$87 - V$43)</f>
        <v>-5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23</v>
      </c>
      <c r="C309" s="8">
        <f xml:space="preserve"> (Data!$E$44 - C$89 - C$43)</f>
        <v>22</v>
      </c>
      <c r="D309" s="8">
        <f xml:space="preserve"> (Data!$E$44 - D$89 - D$43)</f>
        <v>22</v>
      </c>
      <c r="E309" s="8">
        <f xml:space="preserve"> (Data!$E$44 - E$89 - E$43)</f>
        <v>18</v>
      </c>
      <c r="F309" s="8">
        <f xml:space="preserve"> (Data!$E$44 - F$89 - F$43)</f>
        <v>17</v>
      </c>
      <c r="G309" s="8">
        <f xml:space="preserve"> (Data!$E$44 - G$89 - G$43)</f>
        <v>14</v>
      </c>
      <c r="H309" s="8">
        <f xml:space="preserve"> (Data!$E$44 - H$89 - H$43)</f>
        <v>14</v>
      </c>
      <c r="I309" s="8">
        <f xml:space="preserve"> (Data!$E$44 - I$89 - I$43)</f>
        <v>10</v>
      </c>
      <c r="J309" s="8">
        <f xml:space="preserve"> (Data!$E$44 - J$89 - J$43)</f>
        <v>9</v>
      </c>
      <c r="K309" s="8">
        <f xml:space="preserve"> (Data!$E$44 - K$89 - K$43)</f>
        <v>8</v>
      </c>
      <c r="L309" s="8">
        <f xml:space="preserve"> (Data!$E$44 - L$89 - L$43)</f>
        <v>7</v>
      </c>
      <c r="M309" s="8">
        <f xml:space="preserve"> (Data!$E$44 - M$89 - M$43)</f>
        <v>7</v>
      </c>
      <c r="N309" s="8">
        <f xml:space="preserve"> (Data!$E$44 - N$89 - N$43)</f>
        <v>3</v>
      </c>
      <c r="O309" s="8">
        <f xml:space="preserve"> (Data!$E$44 - O$89 - O$43)</f>
        <v>2</v>
      </c>
      <c r="P309" s="8">
        <f xml:space="preserve"> (Data!$E$44 - P$89 - P$43)</f>
        <v>2</v>
      </c>
      <c r="Q309" s="8">
        <f xml:space="preserve"> (Data!$E$44 - Q$89 - Q$43)</f>
        <v>1</v>
      </c>
      <c r="R309" s="8">
        <f xml:space="preserve"> (Data!$E$44 - R$89 - R$43)</f>
        <v>1</v>
      </c>
      <c r="S309" s="8">
        <f xml:space="preserve"> (Data!$E$44 - S$89 - S$43)</f>
        <v>1</v>
      </c>
      <c r="T309" s="8">
        <f xml:space="preserve"> (Data!$E$44 - T$89 - T$43)</f>
        <v>0</v>
      </c>
      <c r="U309" s="8">
        <f xml:space="preserve"> (Data!$E$44 - U$89 - U$43)</f>
        <v>0</v>
      </c>
      <c r="V309" s="8">
        <f xml:space="preserve"> (Data!$E$44 - V$89 - V$43)</f>
        <v>-1</v>
      </c>
      <c r="W309" s="8">
        <f xml:space="preserve"> (Data!$E$44 - W$89 - W$43)</f>
        <v>-1</v>
      </c>
      <c r="X309" s="8">
        <f xml:space="preserve"> (Data!$E$44 - X$89 - X$43)</f>
        <v>-1</v>
      </c>
      <c r="Y309" s="8">
        <f xml:space="preserve"> (Data!$E$44 - Y$89 - Y$43)</f>
        <v>-2</v>
      </c>
      <c r="Z309" s="8">
        <f xml:space="preserve"> (Data!$E$44 - Z$89 - Z$43)</f>
        <v>-2</v>
      </c>
      <c r="AA309" s="8">
        <f xml:space="preserve"> (Data!$E$44 - AA$89 - AA$43)</f>
        <v>-3</v>
      </c>
      <c r="AB309" s="8">
        <f xml:space="preserve"> (Data!$E$44 - AB$89 - AB$43)</f>
        <v>-3</v>
      </c>
      <c r="AC309" s="8">
        <f xml:space="preserve"> (Data!$E$44 - AC$89 - AC$43)</f>
        <v>-3</v>
      </c>
      <c r="AD309" s="8">
        <f xml:space="preserve"> (Data!$E$44 - AD$89 - AD$43)</f>
        <v>-4</v>
      </c>
      <c r="AE309" s="8">
        <f xml:space="preserve"> (Data!$E$44 - AE$89 - AE$43)</f>
        <v>-4</v>
      </c>
      <c r="AF309" s="8">
        <f xml:space="preserve"> (Data!$E$44 - AF$89 - AF$43)</f>
        <v>-5</v>
      </c>
      <c r="AG309" s="8">
        <f xml:space="preserve"> (Data!$E$44 - AG$89 - AG$43)</f>
        <v>-5</v>
      </c>
      <c r="AH309" s="8">
        <f xml:space="preserve"> (Data!$E$44 - AH$89 - AH$43)</f>
        <v>-5</v>
      </c>
      <c r="AI309" s="8">
        <f xml:space="preserve"> (Data!$E$44 - AI$89 - AI$43)</f>
        <v>-6</v>
      </c>
      <c r="AJ309" s="8">
        <f xml:space="preserve"> (Data!$E$44 - AJ$89 - AJ$43)</f>
        <v>-6</v>
      </c>
      <c r="AK309" s="8">
        <f xml:space="preserve"> (Data!$E$44 - AK$89 - AK$43)</f>
        <v>-7</v>
      </c>
      <c r="AL309" s="8">
        <f xml:space="preserve"> (Data!$E$44 - AL$89 - AL$43)</f>
        <v>-7</v>
      </c>
      <c r="AM309" s="8">
        <f xml:space="preserve"> (Data!$E$44 - AM$89 - AM$43)</f>
        <v>-7</v>
      </c>
      <c r="AN309" s="8">
        <f xml:space="preserve"> (Data!$E$44 - AN$89 - AN$43)</f>
        <v>-8</v>
      </c>
      <c r="AO309" s="8">
        <f xml:space="preserve"> (Data!$E$44 - AO$89 - AO$43)</f>
        <v>-8</v>
      </c>
      <c r="AP309" s="8">
        <f xml:space="preserve"> (Data!$E$44 - AP$89 - AP$43)</f>
        <v>-9</v>
      </c>
      <c r="AQ309" s="8">
        <f xml:space="preserve"> (Data!$E$44 - AQ$89 - AQ$43)</f>
        <v>-9</v>
      </c>
      <c r="AR309" s="8">
        <f xml:space="preserve"> (Data!$E$44 - AR$89 - AR$43)</f>
        <v>-9</v>
      </c>
      <c r="AS309" s="8">
        <f xml:space="preserve"> (Data!$E$44 - AS$89 - AS$43)</f>
        <v>-10</v>
      </c>
      <c r="AT309" s="8">
        <f xml:space="preserve"> (Data!$E$44 - AT$89 - AT$43)</f>
        <v>-10</v>
      </c>
      <c r="AU309" s="8">
        <f xml:space="preserve"> (Data!$E$44 - AU$89 - AU$43)</f>
        <v>-11</v>
      </c>
      <c r="AV309" s="8">
        <f xml:space="preserve"> (Data!$E$44 - AV$89 - AV$43)</f>
        <v>-11</v>
      </c>
      <c r="AW309" s="8">
        <f xml:space="preserve"> (Data!$E$44 - AW$89 - AW$43)</f>
        <v>-11</v>
      </c>
      <c r="AX309" s="8">
        <f xml:space="preserve"> (Data!$E$44 - AX$89 - AX$43)</f>
        <v>-12</v>
      </c>
      <c r="AY309" s="8">
        <f xml:space="preserve"> (Data!$E$44 - AY$89 - AY$43)</f>
        <v>-12</v>
      </c>
    </row>
    <row r="310" spans="1:51">
      <c r="A310" s="8" t="s">
        <v>57</v>
      </c>
      <c r="B310" s="8">
        <f xml:space="preserve"> (Data!$E$44 - B$88 - B$43)</f>
        <v>21</v>
      </c>
      <c r="C310" s="8">
        <f xml:space="preserve"> (Data!$E$44 - C$88 - C$43)</f>
        <v>20</v>
      </c>
      <c r="D310" s="8">
        <f xml:space="preserve"> (Data!$E$44 - D$88 - D$43)</f>
        <v>20</v>
      </c>
      <c r="E310" s="8">
        <f xml:space="preserve"> (Data!$E$44 - E$88 - E$43)</f>
        <v>16</v>
      </c>
      <c r="F310" s="8">
        <f xml:space="preserve"> (Data!$E$44 - F$88 - F$43)</f>
        <v>15</v>
      </c>
      <c r="G310" s="8">
        <f xml:space="preserve"> (Data!$E$44 - G$88 - G$43)</f>
        <v>12</v>
      </c>
      <c r="H310" s="8">
        <f xml:space="preserve"> (Data!$E$44 - H$88 - H$43)</f>
        <v>12</v>
      </c>
      <c r="I310" s="8">
        <f xml:space="preserve"> (Data!$E$44 - I$88 - I$43)</f>
        <v>8</v>
      </c>
      <c r="J310" s="8">
        <f xml:space="preserve"> (Data!$E$44 - J$88 - J$43)</f>
        <v>7</v>
      </c>
      <c r="K310" s="8">
        <f xml:space="preserve"> (Data!$E$44 - K$88 - K$43)</f>
        <v>5</v>
      </c>
      <c r="L310" s="8">
        <f xml:space="preserve"> (Data!$E$44 - L$88 - L$43)</f>
        <v>4</v>
      </c>
      <c r="M310" s="8">
        <f xml:space="preserve"> (Data!$E$44 - M$88 - M$43)</f>
        <v>4</v>
      </c>
      <c r="N310" s="8">
        <f xml:space="preserve"> (Data!$E$44 - N$88 - N$43)</f>
        <v>-1</v>
      </c>
      <c r="O310" s="8">
        <f xml:space="preserve"> (Data!$E$44 - O$88 - O$43)</f>
        <v>-1</v>
      </c>
      <c r="P310" s="8">
        <f xml:space="preserve"> (Data!$E$44 - P$88 - P$43)</f>
        <v>-2</v>
      </c>
      <c r="Q310" s="8">
        <f xml:space="preserve"> (Data!$E$44 - Q$88 - Q$43)</f>
        <v>-2</v>
      </c>
      <c r="R310" s="8">
        <f xml:space="preserve"> (Data!$E$44 - R$88 - R$43)</f>
        <v>-3</v>
      </c>
      <c r="S310" s="8">
        <f xml:space="preserve"> (Data!$E$44 - S$88 - S$43)</f>
        <v>-3</v>
      </c>
      <c r="T310" s="8">
        <f xml:space="preserve"> (Data!$E$44 - T$88 - T$43)</f>
        <v>-4</v>
      </c>
      <c r="U310" s="8">
        <f xml:space="preserve"> (Data!$E$44 - U$88 - U$43)</f>
        <v>-4</v>
      </c>
      <c r="V310" s="8">
        <f xml:space="preserve"> (Data!$E$44 - V$88 - V$43)</f>
        <v>-5</v>
      </c>
      <c r="W310" s="8">
        <f xml:space="preserve"> (Data!$E$44 - W$88 - W$43)</f>
        <v>-5</v>
      </c>
      <c r="X310" s="8">
        <f xml:space="preserve"> (Data!$E$44 - X$88 - X$43)</f>
        <v>-6</v>
      </c>
      <c r="Y310" s="8">
        <f xml:space="preserve"> (Data!$E$44 - Y$88 - Y$43)</f>
        <v>-6</v>
      </c>
      <c r="Z310" s="8">
        <f xml:space="preserve"> (Data!$E$44 - Z$88 - Z$43)</f>
        <v>-7</v>
      </c>
      <c r="AA310" s="8">
        <f xml:space="preserve"> (Data!$E$44 - AA$88 - AA$43)</f>
        <v>-7</v>
      </c>
      <c r="AB310" s="8">
        <f xml:space="preserve"> (Data!$E$44 - AB$88 - AB$43)</f>
        <v>-8</v>
      </c>
      <c r="AC310" s="8">
        <f xml:space="preserve"> (Data!$E$44 - AC$88 - AC$43)</f>
        <v>-8</v>
      </c>
      <c r="AD310" s="8">
        <f xml:space="preserve"> (Data!$E$44 - AD$88 - AD$43)</f>
        <v>-9</v>
      </c>
      <c r="AE310" s="8">
        <f xml:space="preserve"> (Data!$E$44 - AE$88 - AE$43)</f>
        <v>-9</v>
      </c>
      <c r="AF310" s="8">
        <f xml:space="preserve"> (Data!$E$44 - AF$88 - AF$43)</f>
        <v>-10</v>
      </c>
      <c r="AG310" s="8">
        <f xml:space="preserve"> (Data!$E$44 - AG$88 - AG$43)</f>
        <v>-10</v>
      </c>
      <c r="AH310" s="8">
        <f xml:space="preserve"> (Data!$E$44 - AH$88 - AH$43)</f>
        <v>-11</v>
      </c>
      <c r="AI310" s="8">
        <f xml:space="preserve"> (Data!$E$44 - AI$88 - AI$43)</f>
        <v>-11</v>
      </c>
      <c r="AJ310" s="8">
        <f xml:space="preserve"> (Data!$E$44 - AJ$88 - AJ$43)</f>
        <v>-12</v>
      </c>
      <c r="AK310" s="8">
        <f xml:space="preserve"> (Data!$E$44 - AK$88 - AK$43)</f>
        <v>-12</v>
      </c>
      <c r="AL310" s="8">
        <f xml:space="preserve"> (Data!$E$44 - AL$88 - AL$43)</f>
        <v>-13</v>
      </c>
      <c r="AM310" s="8">
        <f xml:space="preserve"> (Data!$E$44 - AM$88 - AM$43)</f>
        <v>-13</v>
      </c>
      <c r="AN310" s="8">
        <f xml:space="preserve"> (Data!$E$44 - AN$88 - AN$43)</f>
        <v>-14</v>
      </c>
      <c r="AO310" s="8">
        <f xml:space="preserve"> (Data!$E$44 - AO$88 - AO$43)</f>
        <v>-14</v>
      </c>
      <c r="AP310" s="8">
        <f xml:space="preserve"> (Data!$E$44 - AP$88 - AP$43)</f>
        <v>-15</v>
      </c>
      <c r="AQ310" s="8">
        <f xml:space="preserve"> (Data!$E$44 - AQ$88 - AQ$43)</f>
        <v>-15</v>
      </c>
      <c r="AR310" s="8">
        <f xml:space="preserve"> (Data!$E$44 - AR$88 - AR$43)</f>
        <v>-16</v>
      </c>
      <c r="AS310" s="8">
        <f xml:space="preserve"> (Data!$E$44 - AS$88 - AS$43)</f>
        <v>-16</v>
      </c>
      <c r="AT310" s="8">
        <f xml:space="preserve"> (Data!$E$44 - AT$88 - AT$43)</f>
        <v>-17</v>
      </c>
      <c r="AU310" s="8">
        <f xml:space="preserve"> (Data!$E$44 - AU$88 - AU$43)</f>
        <v>-17</v>
      </c>
      <c r="AV310" s="8">
        <f xml:space="preserve"> (Data!$E$44 - AV$88 - AV$43)</f>
        <v>-18</v>
      </c>
      <c r="AW310" s="8">
        <f xml:space="preserve"> (Data!$E$44 - AW$88 - AW$43)</f>
        <v>-18</v>
      </c>
      <c r="AX310" s="8">
        <f xml:space="preserve"> (Data!$E$44 - AX$88 - AX$43)</f>
        <v>-19</v>
      </c>
      <c r="AY310" s="8">
        <f xml:space="preserve"> (Data!$E$44 - AY$88 - AY$43)</f>
        <v>-19</v>
      </c>
    </row>
    <row r="311" spans="1:51">
      <c r="A311" s="8" t="s">
        <v>58</v>
      </c>
      <c r="B311" s="8">
        <f xml:space="preserve"> (Data!$E$44 - B$88 - B$43)</f>
        <v>21</v>
      </c>
      <c r="C311" s="8">
        <f xml:space="preserve"> (Data!$E$44 - C$88 - C$43)</f>
        <v>20</v>
      </c>
      <c r="D311" s="8">
        <f xml:space="preserve"> (Data!$E$44 - D$88 - D$43)</f>
        <v>20</v>
      </c>
      <c r="E311" s="8">
        <f xml:space="preserve"> (Data!$E$44 - E$88 - E$43)</f>
        <v>16</v>
      </c>
      <c r="F311" s="8">
        <f xml:space="preserve"> (Data!$E$44 - F$88 - F$43)</f>
        <v>15</v>
      </c>
      <c r="G311" s="8">
        <f xml:space="preserve"> (Data!$E$44 - G$88 - G$43)</f>
        <v>12</v>
      </c>
      <c r="H311" s="8">
        <f xml:space="preserve"> (Data!$E$44 - H$88 - H$43)</f>
        <v>12</v>
      </c>
      <c r="I311" s="8">
        <f xml:space="preserve"> (Data!$E$44 - I$88 - I$43)</f>
        <v>8</v>
      </c>
      <c r="J311" s="8">
        <f xml:space="preserve"> (Data!$E$44 - J$88 - J$43)</f>
        <v>7</v>
      </c>
      <c r="K311" s="8">
        <f xml:space="preserve"> (Data!$E$44 - K$88 - K$43)</f>
        <v>5</v>
      </c>
      <c r="L311" s="8">
        <f xml:space="preserve"> (Data!$E$44 - L$88 - L$43)</f>
        <v>4</v>
      </c>
      <c r="M311" s="8">
        <f xml:space="preserve"> (Data!$E$44 - M$88 - M$43)</f>
        <v>4</v>
      </c>
      <c r="N311" s="8">
        <f xml:space="preserve"> (Data!$E$44 - N$88 - N$43)</f>
        <v>-1</v>
      </c>
      <c r="O311" s="8">
        <f xml:space="preserve"> (Data!$E$44 - O$88 - O$43)</f>
        <v>-1</v>
      </c>
      <c r="P311" s="8">
        <f xml:space="preserve"> (Data!$E$44 - P$88 - P$43)</f>
        <v>-2</v>
      </c>
      <c r="Q311" s="8">
        <f xml:space="preserve"> (Data!$E$44 - Q$88 - Q$43)</f>
        <v>-2</v>
      </c>
      <c r="R311" s="8">
        <f xml:space="preserve"> (Data!$E$44 - R$88 - R$43)</f>
        <v>-3</v>
      </c>
      <c r="S311" s="8">
        <f xml:space="preserve"> (Data!$E$44 - S$88 - S$43)</f>
        <v>-3</v>
      </c>
      <c r="T311" s="8">
        <f xml:space="preserve"> (Data!$E$44 - T$88 - T$43)</f>
        <v>-4</v>
      </c>
      <c r="U311" s="8">
        <f xml:space="preserve"> (Data!$E$44 - U$88 - U$43)</f>
        <v>-4</v>
      </c>
      <c r="V311" s="8">
        <f xml:space="preserve"> (Data!$E$44 - V$88 - V$43)</f>
        <v>-5</v>
      </c>
      <c r="W311" s="8">
        <f xml:space="preserve"> (Data!$E$44 - W$88 - W$43)</f>
        <v>-5</v>
      </c>
      <c r="X311" s="8">
        <f xml:space="preserve"> (Data!$E$44 - X$88 - X$43)</f>
        <v>-6</v>
      </c>
      <c r="Y311" s="8">
        <f xml:space="preserve"> (Data!$E$44 - Y$88 - Y$43)</f>
        <v>-6</v>
      </c>
      <c r="Z311" s="8">
        <f xml:space="preserve"> (Data!$E$44 - Z$88 - Z$43)</f>
        <v>-7</v>
      </c>
      <c r="AA311" s="8">
        <f xml:space="preserve"> (Data!$E$44 - AA$88 - AA$43)</f>
        <v>-7</v>
      </c>
      <c r="AB311" s="8">
        <f xml:space="preserve"> (Data!$E$44 - AB$88 - AB$43)</f>
        <v>-8</v>
      </c>
      <c r="AC311" s="8">
        <f xml:space="preserve"> (Data!$E$44 - AC$88 - AC$43)</f>
        <v>-8</v>
      </c>
      <c r="AD311" s="8">
        <f xml:space="preserve"> (Data!$E$44 - AD$88 - AD$43)</f>
        <v>-9</v>
      </c>
      <c r="AE311" s="8">
        <f xml:space="preserve"> (Data!$E$44 - AE$88 - AE$43)</f>
        <v>-9</v>
      </c>
      <c r="AF311" s="8">
        <f xml:space="preserve"> (Data!$E$44 - AF$88 - AF$43)</f>
        <v>-10</v>
      </c>
      <c r="AG311" s="8">
        <f xml:space="preserve"> (Data!$E$44 - AG$88 - AG$43)</f>
        <v>-10</v>
      </c>
      <c r="AH311" s="8">
        <f xml:space="preserve"> (Data!$E$44 - AH$88 - AH$43)</f>
        <v>-11</v>
      </c>
      <c r="AI311" s="8">
        <f xml:space="preserve"> (Data!$E$44 - AI$88 - AI$43)</f>
        <v>-11</v>
      </c>
      <c r="AJ311" s="8">
        <f xml:space="preserve"> (Data!$E$44 - AJ$88 - AJ$43)</f>
        <v>-12</v>
      </c>
      <c r="AK311" s="8">
        <f xml:space="preserve"> (Data!$E$44 - AK$88 - AK$43)</f>
        <v>-12</v>
      </c>
      <c r="AL311" s="8">
        <f xml:space="preserve"> (Data!$E$44 - AL$88 - AL$43)</f>
        <v>-13</v>
      </c>
      <c r="AM311" s="8">
        <f xml:space="preserve"> (Data!$E$44 - AM$88 - AM$43)</f>
        <v>-13</v>
      </c>
      <c r="AN311" s="8">
        <f xml:space="preserve"> (Data!$E$44 - AN$88 - AN$43)</f>
        <v>-14</v>
      </c>
      <c r="AO311" s="8">
        <f xml:space="preserve"> (Data!$E$44 - AO$88 - AO$43)</f>
        <v>-14</v>
      </c>
      <c r="AP311" s="8">
        <f xml:space="preserve"> (Data!$E$44 - AP$88 - AP$43)</f>
        <v>-15</v>
      </c>
      <c r="AQ311" s="8">
        <f xml:space="preserve"> (Data!$E$44 - AQ$88 - AQ$43)</f>
        <v>-15</v>
      </c>
      <c r="AR311" s="8">
        <f xml:space="preserve"> (Data!$E$44 - AR$88 - AR$43)</f>
        <v>-16</v>
      </c>
      <c r="AS311" s="8">
        <f xml:space="preserve"> (Data!$E$44 - AS$88 - AS$43)</f>
        <v>-16</v>
      </c>
      <c r="AT311" s="8">
        <f xml:space="preserve"> (Data!$E$44 - AT$88 - AT$43)</f>
        <v>-17</v>
      </c>
      <c r="AU311" s="8">
        <f xml:space="preserve"> (Data!$E$44 - AU$88 - AU$43)</f>
        <v>-17</v>
      </c>
      <c r="AV311" s="8">
        <f xml:space="preserve"> (Data!$E$44 - AV$88 - AV$43)</f>
        <v>-18</v>
      </c>
      <c r="AW311" s="8">
        <f xml:space="preserve"> (Data!$E$44 - AW$88 - AW$43)</f>
        <v>-18</v>
      </c>
      <c r="AX311" s="8">
        <f xml:space="preserve"> (Data!$E$44 - AX$88 - AX$43)</f>
        <v>-19</v>
      </c>
      <c r="AY311" s="8">
        <f xml:space="preserve"> (Data!$E$44 - AY$88 - AY$43)</f>
        <v>-19</v>
      </c>
    </row>
    <row r="312" spans="1:51">
      <c r="A312" s="8" t="s">
        <v>59</v>
      </c>
      <c r="B312" s="8">
        <f xml:space="preserve"> (Data!$E$44 - B$87 - B$43)</f>
        <v>21</v>
      </c>
      <c r="C312" s="8">
        <f xml:space="preserve"> (Data!$E$44 - C$87 - C$43)</f>
        <v>20</v>
      </c>
      <c r="D312" s="8">
        <f xml:space="preserve"> (Data!$E$44 - D$87 - D$43)</f>
        <v>20</v>
      </c>
      <c r="E312" s="8">
        <f xml:space="preserve"> (Data!$E$44 - E$87 - E$43)</f>
        <v>16</v>
      </c>
      <c r="F312" s="8">
        <f xml:space="preserve"> (Data!$E$44 - F$87 - F$43)</f>
        <v>15</v>
      </c>
      <c r="G312" s="8">
        <f xml:space="preserve"> (Data!$E$44 - G$87 - G$43)</f>
        <v>12</v>
      </c>
      <c r="H312" s="8">
        <f xml:space="preserve"> (Data!$E$44 - H$87 - H$43)</f>
        <v>12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5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-1</v>
      </c>
      <c r="O312" s="8">
        <f xml:space="preserve"> (Data!$E$44 - O$87 - O$43)</f>
        <v>-1</v>
      </c>
      <c r="P312" s="8">
        <f xml:space="preserve"> (Data!$E$44 - P$87 - P$43)</f>
        <v>-2</v>
      </c>
      <c r="Q312" s="8">
        <f xml:space="preserve"> (Data!$E$44 - Q$87 - Q$43)</f>
        <v>-2</v>
      </c>
      <c r="R312" s="8">
        <f xml:space="preserve"> (Data!$E$44 - R$87 - R$43)</f>
        <v>-3</v>
      </c>
      <c r="S312" s="8">
        <f xml:space="preserve"> (Data!$E$44 - S$87 - S$43)</f>
        <v>-3</v>
      </c>
      <c r="T312" s="8">
        <f xml:space="preserve"> (Data!$E$44 - T$87 - T$43)</f>
        <v>-4</v>
      </c>
      <c r="U312" s="8">
        <f xml:space="preserve"> (Data!$E$44 - U$87 - U$43)</f>
        <v>-4</v>
      </c>
      <c r="V312" s="8">
        <f xml:space="preserve"> (Data!$E$44 - V$87 - V$43)</f>
        <v>-5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28</v>
      </c>
      <c r="C314" s="8">
        <f xml:space="preserve"> (Data!$E$45 - C$89 - C$43)</f>
        <v>27</v>
      </c>
      <c r="D314" s="8">
        <f xml:space="preserve"> (Data!$E$45 - D$89 - D$43)</f>
        <v>27</v>
      </c>
      <c r="E314" s="8">
        <f xml:space="preserve"> (Data!$E$45 - E$89 - E$43)</f>
        <v>23</v>
      </c>
      <c r="F314" s="8">
        <f xml:space="preserve"> (Data!$E$45 - F$89 - F$43)</f>
        <v>22</v>
      </c>
      <c r="G314" s="8">
        <f xml:space="preserve"> (Data!$E$45 - G$89 - G$43)</f>
        <v>19</v>
      </c>
      <c r="H314" s="8">
        <f xml:space="preserve"> (Data!$E$45 - H$89 - H$43)</f>
        <v>19</v>
      </c>
      <c r="I314" s="8">
        <f xml:space="preserve"> (Data!$E$45 - I$89 - I$43)</f>
        <v>15</v>
      </c>
      <c r="J314" s="8">
        <f xml:space="preserve"> (Data!$E$45 - J$89 - J$43)</f>
        <v>14</v>
      </c>
      <c r="K314" s="8">
        <f xml:space="preserve"> (Data!$E$45 - K$89 - K$43)</f>
        <v>13</v>
      </c>
      <c r="L314" s="8">
        <f xml:space="preserve"> (Data!$E$45 - L$89 - L$43)</f>
        <v>12</v>
      </c>
      <c r="M314" s="8">
        <f xml:space="preserve"> (Data!$E$45 - M$89 - M$43)</f>
        <v>12</v>
      </c>
      <c r="N314" s="8">
        <f xml:space="preserve"> (Data!$E$45 - N$89 - N$43)</f>
        <v>8</v>
      </c>
      <c r="O314" s="8">
        <f xml:space="preserve"> (Data!$E$45 - O$89 - O$43)</f>
        <v>7</v>
      </c>
      <c r="P314" s="8">
        <f xml:space="preserve"> (Data!$E$45 - P$89 - P$43)</f>
        <v>7</v>
      </c>
      <c r="Q314" s="8">
        <f xml:space="preserve"> (Data!$E$45 - Q$89 - Q$43)</f>
        <v>6</v>
      </c>
      <c r="R314" s="8">
        <f xml:space="preserve"> (Data!$E$45 - R$89 - R$43)</f>
        <v>6</v>
      </c>
      <c r="S314" s="8">
        <f xml:space="preserve"> (Data!$E$45 - S$89 - S$43)</f>
        <v>6</v>
      </c>
      <c r="T314" s="8">
        <f xml:space="preserve"> (Data!$E$45 - T$89 - T$43)</f>
        <v>5</v>
      </c>
      <c r="U314" s="8">
        <f xml:space="preserve"> (Data!$E$45 - U$89 - U$43)</f>
        <v>5</v>
      </c>
      <c r="V314" s="8">
        <f xml:space="preserve"> (Data!$E$45 - V$89 - V$43)</f>
        <v>4</v>
      </c>
      <c r="W314" s="8">
        <f xml:space="preserve"> (Data!$E$45 - W$89 - W$43)</f>
        <v>4</v>
      </c>
      <c r="X314" s="8">
        <f xml:space="preserve"> (Data!$E$45 - X$89 - X$43)</f>
        <v>4</v>
      </c>
      <c r="Y314" s="8">
        <f xml:space="preserve"> (Data!$E$45 - Y$89 - Y$43)</f>
        <v>3</v>
      </c>
      <c r="Z314" s="8">
        <f xml:space="preserve"> (Data!$E$45 - Z$89 - Z$43)</f>
        <v>3</v>
      </c>
      <c r="AA314" s="8">
        <f xml:space="preserve"> (Data!$E$45 - AA$89 - AA$43)</f>
        <v>2</v>
      </c>
      <c r="AB314" s="8">
        <f xml:space="preserve"> (Data!$E$45 - AB$89 - AB$43)</f>
        <v>2</v>
      </c>
      <c r="AC314" s="8">
        <f xml:space="preserve"> (Data!$E$45 - AC$89 - AC$43)</f>
        <v>2</v>
      </c>
      <c r="AD314" s="8">
        <f xml:space="preserve"> (Data!$E$45 - AD$89 - AD$43)</f>
        <v>1</v>
      </c>
      <c r="AE314" s="8">
        <f xml:space="preserve"> (Data!$E$45 - AE$89 - AE$43)</f>
        <v>1</v>
      </c>
      <c r="AF314" s="8">
        <f xml:space="preserve"> (Data!$E$45 - AF$89 - AF$43)</f>
        <v>0</v>
      </c>
      <c r="AG314" s="8">
        <f xml:space="preserve"> (Data!$E$45 - AG$89 - AG$43)</f>
        <v>0</v>
      </c>
      <c r="AH314" s="8">
        <f xml:space="preserve"> (Data!$E$45 - AH$89 - AH$43)</f>
        <v>0</v>
      </c>
      <c r="AI314" s="8">
        <f xml:space="preserve"> (Data!$E$45 - AI$89 - AI$43)</f>
        <v>-1</v>
      </c>
      <c r="AJ314" s="8">
        <f xml:space="preserve"> (Data!$E$45 - AJ$89 - AJ$43)</f>
        <v>-1</v>
      </c>
      <c r="AK314" s="8">
        <f xml:space="preserve"> (Data!$E$45 - AK$89 - AK$43)</f>
        <v>-2</v>
      </c>
      <c r="AL314" s="8">
        <f xml:space="preserve"> (Data!$E$45 - AL$89 - AL$43)</f>
        <v>-2</v>
      </c>
      <c r="AM314" s="8">
        <f xml:space="preserve"> (Data!$E$45 - AM$89 - AM$43)</f>
        <v>-2</v>
      </c>
      <c r="AN314" s="8">
        <f xml:space="preserve"> (Data!$E$45 - AN$89 - AN$43)</f>
        <v>-3</v>
      </c>
      <c r="AO314" s="8">
        <f xml:space="preserve"> (Data!$E$45 - AO$89 - AO$43)</f>
        <v>-3</v>
      </c>
      <c r="AP314" s="8">
        <f xml:space="preserve"> (Data!$E$45 - AP$89 - AP$43)</f>
        <v>-4</v>
      </c>
      <c r="AQ314" s="8">
        <f xml:space="preserve"> (Data!$E$45 - AQ$89 - AQ$43)</f>
        <v>-4</v>
      </c>
      <c r="AR314" s="8">
        <f xml:space="preserve"> (Data!$E$45 - AR$89 - AR$43)</f>
        <v>-4</v>
      </c>
      <c r="AS314" s="8">
        <f xml:space="preserve"> (Data!$E$45 - AS$89 - AS$43)</f>
        <v>-5</v>
      </c>
      <c r="AT314" s="8">
        <f xml:space="preserve"> (Data!$E$45 - AT$89 - AT$43)</f>
        <v>-5</v>
      </c>
      <c r="AU314" s="8">
        <f xml:space="preserve"> (Data!$E$45 - AU$89 - AU$43)</f>
        <v>-6</v>
      </c>
      <c r="AV314" s="8">
        <f xml:space="preserve"> (Data!$E$45 - AV$89 - AV$43)</f>
        <v>-6</v>
      </c>
      <c r="AW314" s="8">
        <f xml:space="preserve"> (Data!$E$45 - AW$89 - AW$43)</f>
        <v>-6</v>
      </c>
      <c r="AX314" s="8">
        <f xml:space="preserve"> (Data!$E$45 - AX$89 - AX$43)</f>
        <v>-7</v>
      </c>
      <c r="AY314" s="8">
        <f xml:space="preserve"> (Data!$E$45 - AY$89 - AY$43)</f>
        <v>-7</v>
      </c>
    </row>
    <row r="315" spans="1:51">
      <c r="A315" s="8" t="s">
        <v>57</v>
      </c>
      <c r="B315" s="8">
        <f xml:space="preserve"> (Data!$E$45 - B$88 - B$43)</f>
        <v>26</v>
      </c>
      <c r="C315" s="8">
        <f xml:space="preserve"> (Data!$E$45 - C$88 - C$43)</f>
        <v>25</v>
      </c>
      <c r="D315" s="8">
        <f xml:space="preserve"> (Data!$E$45 - D$88 - D$43)</f>
        <v>25</v>
      </c>
      <c r="E315" s="8">
        <f xml:space="preserve"> (Data!$E$45 - E$88 - E$43)</f>
        <v>21</v>
      </c>
      <c r="F315" s="8">
        <f xml:space="preserve"> (Data!$E$45 - F$88 - F$43)</f>
        <v>20</v>
      </c>
      <c r="G315" s="8">
        <f xml:space="preserve"> (Data!$E$45 - G$88 - G$43)</f>
        <v>17</v>
      </c>
      <c r="H315" s="8">
        <f xml:space="preserve"> (Data!$E$45 - H$88 - H$43)</f>
        <v>17</v>
      </c>
      <c r="I315" s="8">
        <f xml:space="preserve"> (Data!$E$45 - I$88 - I$43)</f>
        <v>13</v>
      </c>
      <c r="J315" s="8">
        <f xml:space="preserve"> (Data!$E$45 - J$88 - J$43)</f>
        <v>12</v>
      </c>
      <c r="K315" s="8">
        <f xml:space="preserve"> (Data!$E$45 - K$88 - K$43)</f>
        <v>10</v>
      </c>
      <c r="L315" s="8">
        <f xml:space="preserve"> (Data!$E$45 - L$88 - L$43)</f>
        <v>9</v>
      </c>
      <c r="M315" s="8">
        <f xml:space="preserve"> (Data!$E$45 - M$88 - M$43)</f>
        <v>9</v>
      </c>
      <c r="N315" s="8">
        <f xml:space="preserve"> (Data!$E$45 - N$88 - N$43)</f>
        <v>4</v>
      </c>
      <c r="O315" s="8">
        <f xml:space="preserve"> (Data!$E$45 - O$88 - O$43)</f>
        <v>4</v>
      </c>
      <c r="P315" s="8">
        <f xml:space="preserve"> (Data!$E$45 - P$88 - P$43)</f>
        <v>3</v>
      </c>
      <c r="Q315" s="8">
        <f xml:space="preserve"> (Data!$E$45 - Q$88 - Q$43)</f>
        <v>3</v>
      </c>
      <c r="R315" s="8">
        <f xml:space="preserve"> (Data!$E$45 - R$88 - R$43)</f>
        <v>2</v>
      </c>
      <c r="S315" s="8">
        <f xml:space="preserve"> (Data!$E$45 - S$88 - S$43)</f>
        <v>2</v>
      </c>
      <c r="T315" s="8">
        <f xml:space="preserve"> (Data!$E$45 - T$88 - T$43)</f>
        <v>1</v>
      </c>
      <c r="U315" s="8">
        <f xml:space="preserve"> (Data!$E$45 - U$88 - U$43)</f>
        <v>1</v>
      </c>
      <c r="V315" s="8">
        <f xml:space="preserve"> (Data!$E$45 - V$88 - V$43)</f>
        <v>0</v>
      </c>
      <c r="W315" s="8">
        <f xml:space="preserve"> (Data!$E$45 - W$88 - W$43)</f>
        <v>0</v>
      </c>
      <c r="X315" s="8">
        <f xml:space="preserve"> (Data!$E$45 - X$88 - X$43)</f>
        <v>-1</v>
      </c>
      <c r="Y315" s="8">
        <f xml:space="preserve"> (Data!$E$45 - Y$88 - Y$43)</f>
        <v>-1</v>
      </c>
      <c r="Z315" s="8">
        <f xml:space="preserve"> (Data!$E$45 - Z$88 - Z$43)</f>
        <v>-2</v>
      </c>
      <c r="AA315" s="8">
        <f xml:space="preserve"> (Data!$E$45 - AA$88 - AA$43)</f>
        <v>-2</v>
      </c>
      <c r="AB315" s="8">
        <f xml:space="preserve"> (Data!$E$45 - AB$88 - AB$43)</f>
        <v>-3</v>
      </c>
      <c r="AC315" s="8">
        <f xml:space="preserve"> (Data!$E$45 - AC$88 - AC$43)</f>
        <v>-3</v>
      </c>
      <c r="AD315" s="8">
        <f xml:space="preserve"> (Data!$E$45 - AD$88 - AD$43)</f>
        <v>-4</v>
      </c>
      <c r="AE315" s="8">
        <f xml:space="preserve"> (Data!$E$45 - AE$88 - AE$43)</f>
        <v>-4</v>
      </c>
      <c r="AF315" s="8">
        <f xml:space="preserve"> (Data!$E$45 - AF$88 - AF$43)</f>
        <v>-5</v>
      </c>
      <c r="AG315" s="8">
        <f xml:space="preserve"> (Data!$E$45 - AG$88 - AG$43)</f>
        <v>-5</v>
      </c>
      <c r="AH315" s="8">
        <f xml:space="preserve"> (Data!$E$45 - AH$88 - AH$43)</f>
        <v>-6</v>
      </c>
      <c r="AI315" s="8">
        <f xml:space="preserve"> (Data!$E$45 - AI$88 - AI$43)</f>
        <v>-6</v>
      </c>
      <c r="AJ315" s="8">
        <f xml:space="preserve"> (Data!$E$45 - AJ$88 - AJ$43)</f>
        <v>-7</v>
      </c>
      <c r="AK315" s="8">
        <f xml:space="preserve"> (Data!$E$45 - AK$88 - AK$43)</f>
        <v>-7</v>
      </c>
      <c r="AL315" s="8">
        <f xml:space="preserve"> (Data!$E$45 - AL$88 - AL$43)</f>
        <v>-8</v>
      </c>
      <c r="AM315" s="8">
        <f xml:space="preserve"> (Data!$E$45 - AM$88 - AM$43)</f>
        <v>-8</v>
      </c>
      <c r="AN315" s="8">
        <f xml:space="preserve"> (Data!$E$45 - AN$88 - AN$43)</f>
        <v>-9</v>
      </c>
      <c r="AO315" s="8">
        <f xml:space="preserve"> (Data!$E$45 - AO$88 - AO$43)</f>
        <v>-9</v>
      </c>
      <c r="AP315" s="8">
        <f xml:space="preserve"> (Data!$E$45 - AP$88 - AP$43)</f>
        <v>-10</v>
      </c>
      <c r="AQ315" s="8">
        <f xml:space="preserve"> (Data!$E$45 - AQ$88 - AQ$43)</f>
        <v>-10</v>
      </c>
      <c r="AR315" s="8">
        <f xml:space="preserve"> (Data!$E$45 - AR$88 - AR$43)</f>
        <v>-11</v>
      </c>
      <c r="AS315" s="8">
        <f xml:space="preserve"> (Data!$E$45 - AS$88 - AS$43)</f>
        <v>-11</v>
      </c>
      <c r="AT315" s="8">
        <f xml:space="preserve"> (Data!$E$45 - AT$88 - AT$43)</f>
        <v>-12</v>
      </c>
      <c r="AU315" s="8">
        <f xml:space="preserve"> (Data!$E$45 - AU$88 - AU$43)</f>
        <v>-12</v>
      </c>
      <c r="AV315" s="8">
        <f xml:space="preserve"> (Data!$E$45 - AV$88 - AV$43)</f>
        <v>-13</v>
      </c>
      <c r="AW315" s="8">
        <f xml:space="preserve"> (Data!$E$45 - AW$88 - AW$43)</f>
        <v>-13</v>
      </c>
      <c r="AX315" s="8">
        <f xml:space="preserve"> (Data!$E$45 - AX$88 - AX$43)</f>
        <v>-14</v>
      </c>
      <c r="AY315" s="8">
        <f xml:space="preserve"> (Data!$E$45 - AY$88 - AY$43)</f>
        <v>-14</v>
      </c>
    </row>
    <row r="316" spans="1:51">
      <c r="A316" s="8" t="s">
        <v>58</v>
      </c>
      <c r="B316" s="8">
        <f xml:space="preserve"> (Data!$E$45 - B$88 - B$43)</f>
        <v>26</v>
      </c>
      <c r="C316" s="8">
        <f xml:space="preserve"> (Data!$E$45 - C$88 - C$43)</f>
        <v>25</v>
      </c>
      <c r="D316" s="8">
        <f xml:space="preserve"> (Data!$E$45 - D$88 - D$43)</f>
        <v>25</v>
      </c>
      <c r="E316" s="8">
        <f xml:space="preserve"> (Data!$E$45 - E$88 - E$43)</f>
        <v>21</v>
      </c>
      <c r="F316" s="8">
        <f xml:space="preserve"> (Data!$E$45 - F$88 - F$43)</f>
        <v>20</v>
      </c>
      <c r="G316" s="8">
        <f xml:space="preserve"> (Data!$E$45 - G$88 - G$43)</f>
        <v>17</v>
      </c>
      <c r="H316" s="8">
        <f xml:space="preserve"> (Data!$E$45 - H$88 - H$43)</f>
        <v>17</v>
      </c>
      <c r="I316" s="8">
        <f xml:space="preserve"> (Data!$E$45 - I$88 - I$43)</f>
        <v>13</v>
      </c>
      <c r="J316" s="8">
        <f xml:space="preserve"> (Data!$E$45 - J$88 - J$43)</f>
        <v>12</v>
      </c>
      <c r="K316" s="8">
        <f xml:space="preserve"> (Data!$E$45 - K$88 - K$43)</f>
        <v>10</v>
      </c>
      <c r="L316" s="8">
        <f xml:space="preserve"> (Data!$E$45 - L$88 - L$43)</f>
        <v>9</v>
      </c>
      <c r="M316" s="8">
        <f xml:space="preserve"> (Data!$E$45 - M$88 - M$43)</f>
        <v>9</v>
      </c>
      <c r="N316" s="8">
        <f xml:space="preserve"> (Data!$E$45 - N$88 - N$43)</f>
        <v>4</v>
      </c>
      <c r="O316" s="8">
        <f xml:space="preserve"> (Data!$E$45 - O$88 - O$43)</f>
        <v>4</v>
      </c>
      <c r="P316" s="8">
        <f xml:space="preserve"> (Data!$E$45 - P$88 - P$43)</f>
        <v>3</v>
      </c>
      <c r="Q316" s="8">
        <f xml:space="preserve"> (Data!$E$45 - Q$88 - Q$43)</f>
        <v>3</v>
      </c>
      <c r="R316" s="8">
        <f xml:space="preserve"> (Data!$E$45 - R$88 - R$43)</f>
        <v>2</v>
      </c>
      <c r="S316" s="8">
        <f xml:space="preserve"> (Data!$E$45 - S$88 - S$43)</f>
        <v>2</v>
      </c>
      <c r="T316" s="8">
        <f xml:space="preserve"> (Data!$E$45 - T$88 - T$43)</f>
        <v>1</v>
      </c>
      <c r="U316" s="8">
        <f xml:space="preserve"> (Data!$E$45 - U$88 - U$43)</f>
        <v>1</v>
      </c>
      <c r="V316" s="8">
        <f xml:space="preserve"> (Data!$E$45 - V$88 - V$43)</f>
        <v>0</v>
      </c>
      <c r="W316" s="8">
        <f xml:space="preserve"> (Data!$E$45 - W$88 - W$43)</f>
        <v>0</v>
      </c>
      <c r="X316" s="8">
        <f xml:space="preserve"> (Data!$E$45 - X$88 - X$43)</f>
        <v>-1</v>
      </c>
      <c r="Y316" s="8">
        <f xml:space="preserve"> (Data!$E$45 - Y$88 - Y$43)</f>
        <v>-1</v>
      </c>
      <c r="Z316" s="8">
        <f xml:space="preserve"> (Data!$E$45 - Z$88 - Z$43)</f>
        <v>-2</v>
      </c>
      <c r="AA316" s="8">
        <f xml:space="preserve"> (Data!$E$45 - AA$88 - AA$43)</f>
        <v>-2</v>
      </c>
      <c r="AB316" s="8">
        <f xml:space="preserve"> (Data!$E$45 - AB$88 - AB$43)</f>
        <v>-3</v>
      </c>
      <c r="AC316" s="8">
        <f xml:space="preserve"> (Data!$E$45 - AC$88 - AC$43)</f>
        <v>-3</v>
      </c>
      <c r="AD316" s="8">
        <f xml:space="preserve"> (Data!$E$45 - AD$88 - AD$43)</f>
        <v>-4</v>
      </c>
      <c r="AE316" s="8">
        <f xml:space="preserve"> (Data!$E$45 - AE$88 - AE$43)</f>
        <v>-4</v>
      </c>
      <c r="AF316" s="8">
        <f xml:space="preserve"> (Data!$E$45 - AF$88 - AF$43)</f>
        <v>-5</v>
      </c>
      <c r="AG316" s="8">
        <f xml:space="preserve"> (Data!$E$45 - AG$88 - AG$43)</f>
        <v>-5</v>
      </c>
      <c r="AH316" s="8">
        <f xml:space="preserve"> (Data!$E$45 - AH$88 - AH$43)</f>
        <v>-6</v>
      </c>
      <c r="AI316" s="8">
        <f xml:space="preserve"> (Data!$E$45 - AI$88 - AI$43)</f>
        <v>-6</v>
      </c>
      <c r="AJ316" s="8">
        <f xml:space="preserve"> (Data!$E$45 - AJ$88 - AJ$43)</f>
        <v>-7</v>
      </c>
      <c r="AK316" s="8">
        <f xml:space="preserve"> (Data!$E$45 - AK$88 - AK$43)</f>
        <v>-7</v>
      </c>
      <c r="AL316" s="8">
        <f xml:space="preserve"> (Data!$E$45 - AL$88 - AL$43)</f>
        <v>-8</v>
      </c>
      <c r="AM316" s="8">
        <f xml:space="preserve"> (Data!$E$45 - AM$88 - AM$43)</f>
        <v>-8</v>
      </c>
      <c r="AN316" s="8">
        <f xml:space="preserve"> (Data!$E$45 - AN$88 - AN$43)</f>
        <v>-9</v>
      </c>
      <c r="AO316" s="8">
        <f xml:space="preserve"> (Data!$E$45 - AO$88 - AO$43)</f>
        <v>-9</v>
      </c>
      <c r="AP316" s="8">
        <f xml:space="preserve"> (Data!$E$45 - AP$88 - AP$43)</f>
        <v>-10</v>
      </c>
      <c r="AQ316" s="8">
        <f xml:space="preserve"> (Data!$E$45 - AQ$88 - AQ$43)</f>
        <v>-10</v>
      </c>
      <c r="AR316" s="8">
        <f xml:space="preserve"> (Data!$E$45 - AR$88 - AR$43)</f>
        <v>-11</v>
      </c>
      <c r="AS316" s="8">
        <f xml:space="preserve"> (Data!$E$45 - AS$88 - AS$43)</f>
        <v>-11</v>
      </c>
      <c r="AT316" s="8">
        <f xml:space="preserve"> (Data!$E$45 - AT$88 - AT$43)</f>
        <v>-12</v>
      </c>
      <c r="AU316" s="8">
        <f xml:space="preserve"> (Data!$E$45 - AU$88 - AU$43)</f>
        <v>-12</v>
      </c>
      <c r="AV316" s="8">
        <f xml:space="preserve"> (Data!$E$45 - AV$88 - AV$43)</f>
        <v>-13</v>
      </c>
      <c r="AW316" s="8">
        <f xml:space="preserve"> (Data!$E$45 - AW$88 - AW$43)</f>
        <v>-13</v>
      </c>
      <c r="AX316" s="8">
        <f xml:space="preserve"> (Data!$E$45 - AX$88 - AX$43)</f>
        <v>-14</v>
      </c>
      <c r="AY316" s="8">
        <f xml:space="preserve"> (Data!$E$45 - AY$88 - AY$43)</f>
        <v>-14</v>
      </c>
    </row>
    <row r="317" spans="1:51">
      <c r="A317" s="8" t="s">
        <v>59</v>
      </c>
      <c r="B317" s="8">
        <f xml:space="preserve"> (Data!$E$45 - B$87 - B$43)</f>
        <v>26</v>
      </c>
      <c r="C317" s="8">
        <f xml:space="preserve"> (Data!$E$45 - C$87 - C$43)</f>
        <v>25</v>
      </c>
      <c r="D317" s="8">
        <f xml:space="preserve"> (Data!$E$45 - D$87 - D$43)</f>
        <v>25</v>
      </c>
      <c r="E317" s="8">
        <f xml:space="preserve"> (Data!$E$45 - E$87 - E$43)</f>
        <v>21</v>
      </c>
      <c r="F317" s="8">
        <f xml:space="preserve"> (Data!$E$45 - F$87 - F$43)</f>
        <v>20</v>
      </c>
      <c r="G317" s="8">
        <f xml:space="preserve"> (Data!$E$45 - G$87 - G$43)</f>
        <v>17</v>
      </c>
      <c r="H317" s="8">
        <f xml:space="preserve"> (Data!$E$45 - H$87 - H$43)</f>
        <v>17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10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4</v>
      </c>
      <c r="O317" s="8">
        <f xml:space="preserve"> (Data!$E$45 - O$87 - O$43)</f>
        <v>4</v>
      </c>
      <c r="P317" s="8">
        <f xml:space="preserve"> (Data!$E$45 - P$87 - P$43)</f>
        <v>3</v>
      </c>
      <c r="Q317" s="8">
        <f xml:space="preserve"> (Data!$E$45 - Q$87 - Q$43)</f>
        <v>3</v>
      </c>
      <c r="R317" s="8">
        <f xml:space="preserve"> (Data!$E$45 - R$87 - R$43)</f>
        <v>2</v>
      </c>
      <c r="S317" s="8">
        <f xml:space="preserve"> (Data!$E$45 - S$87 - S$43)</f>
        <v>2</v>
      </c>
      <c r="T317" s="8">
        <f xml:space="preserve"> (Data!$E$45 - T$87 - T$43)</f>
        <v>1</v>
      </c>
      <c r="U317" s="8">
        <f xml:space="preserve"> (Data!$E$45 - U$87 - U$43)</f>
        <v>1</v>
      </c>
      <c r="V317" s="8">
        <f xml:space="preserve"> (Data!$E$45 - V$87 - V$43)</f>
        <v>0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33</v>
      </c>
      <c r="C319" s="8">
        <f xml:space="preserve"> (Data!$E$46 - C$89 - C$43)</f>
        <v>32</v>
      </c>
      <c r="D319" s="8">
        <f xml:space="preserve"> (Data!$E$46 - D$89 - D$43)</f>
        <v>32</v>
      </c>
      <c r="E319" s="8">
        <f xml:space="preserve"> (Data!$E$46 - E$89 - E$43)</f>
        <v>28</v>
      </c>
      <c r="F319" s="8">
        <f xml:space="preserve"> (Data!$E$46 - F$89 - F$43)</f>
        <v>27</v>
      </c>
      <c r="G319" s="8">
        <f xml:space="preserve"> (Data!$E$46 - G$89 - G$43)</f>
        <v>24</v>
      </c>
      <c r="H319" s="8">
        <f xml:space="preserve"> (Data!$E$46 - H$89 - H$43)</f>
        <v>24</v>
      </c>
      <c r="I319" s="8">
        <f xml:space="preserve"> (Data!$E$46 - I$89 - I$43)</f>
        <v>20</v>
      </c>
      <c r="J319" s="8">
        <f xml:space="preserve"> (Data!$E$46 - J$89 - J$43)</f>
        <v>19</v>
      </c>
      <c r="K319" s="8">
        <f xml:space="preserve"> (Data!$E$46 - K$89 - K$43)</f>
        <v>18</v>
      </c>
      <c r="L319" s="8">
        <f xml:space="preserve"> (Data!$E$46 - L$89 - L$43)</f>
        <v>17</v>
      </c>
      <c r="M319" s="8">
        <f xml:space="preserve"> (Data!$E$46 - M$89 - M$43)</f>
        <v>17</v>
      </c>
      <c r="N319" s="8">
        <f xml:space="preserve"> (Data!$E$46 - N$89 - N$43)</f>
        <v>13</v>
      </c>
      <c r="O319" s="8">
        <f xml:space="preserve"> (Data!$E$46 - O$89 - O$43)</f>
        <v>12</v>
      </c>
      <c r="P319" s="8">
        <f xml:space="preserve"> (Data!$E$46 - P$89 - P$43)</f>
        <v>12</v>
      </c>
      <c r="Q319" s="8">
        <f xml:space="preserve"> (Data!$E$46 - Q$89 - Q$43)</f>
        <v>11</v>
      </c>
      <c r="R319" s="8">
        <f xml:space="preserve"> (Data!$E$46 - R$89 - R$43)</f>
        <v>11</v>
      </c>
      <c r="S319" s="8">
        <f xml:space="preserve"> (Data!$E$46 - S$89 - S$43)</f>
        <v>11</v>
      </c>
      <c r="T319" s="8">
        <f xml:space="preserve"> (Data!$E$46 - T$89 - T$43)</f>
        <v>10</v>
      </c>
      <c r="U319" s="8">
        <f xml:space="preserve"> (Data!$E$46 - U$89 - U$43)</f>
        <v>10</v>
      </c>
      <c r="V319" s="8">
        <f xml:space="preserve"> (Data!$E$46 - V$89 - V$43)</f>
        <v>9</v>
      </c>
      <c r="W319" s="8">
        <f xml:space="preserve"> (Data!$E$46 - W$89 - W$43)</f>
        <v>9</v>
      </c>
      <c r="X319" s="8">
        <f xml:space="preserve"> (Data!$E$46 - X$89 - X$43)</f>
        <v>9</v>
      </c>
      <c r="Y319" s="8">
        <f xml:space="preserve"> (Data!$E$46 - Y$89 - Y$43)</f>
        <v>8</v>
      </c>
      <c r="Z319" s="8">
        <f xml:space="preserve"> (Data!$E$46 - Z$89 - Z$43)</f>
        <v>8</v>
      </c>
      <c r="AA319" s="8">
        <f xml:space="preserve"> (Data!$E$46 - AA$89 - AA$43)</f>
        <v>7</v>
      </c>
      <c r="AB319" s="8">
        <f xml:space="preserve"> (Data!$E$46 - AB$89 - AB$43)</f>
        <v>7</v>
      </c>
      <c r="AC319" s="8">
        <f xml:space="preserve"> (Data!$E$46 - AC$89 - AC$43)</f>
        <v>7</v>
      </c>
      <c r="AD319" s="8">
        <f xml:space="preserve"> (Data!$E$46 - AD$89 - AD$43)</f>
        <v>6</v>
      </c>
      <c r="AE319" s="8">
        <f xml:space="preserve"> (Data!$E$46 - AE$89 - AE$43)</f>
        <v>6</v>
      </c>
      <c r="AF319" s="8">
        <f xml:space="preserve"> (Data!$E$46 - AF$89 - AF$43)</f>
        <v>5</v>
      </c>
      <c r="AG319" s="8">
        <f xml:space="preserve"> (Data!$E$46 - AG$89 - AG$43)</f>
        <v>5</v>
      </c>
      <c r="AH319" s="8">
        <f xml:space="preserve"> (Data!$E$46 - AH$89 - AH$43)</f>
        <v>5</v>
      </c>
      <c r="AI319" s="8">
        <f xml:space="preserve"> (Data!$E$46 - AI$89 - AI$43)</f>
        <v>4</v>
      </c>
      <c r="AJ319" s="8">
        <f xml:space="preserve"> (Data!$E$46 - AJ$89 - AJ$43)</f>
        <v>4</v>
      </c>
      <c r="AK319" s="8">
        <f xml:space="preserve"> (Data!$E$46 - AK$89 - AK$43)</f>
        <v>3</v>
      </c>
      <c r="AL319" s="8">
        <f xml:space="preserve"> (Data!$E$46 - AL$89 - AL$43)</f>
        <v>3</v>
      </c>
      <c r="AM319" s="8">
        <f xml:space="preserve"> (Data!$E$46 - AM$89 - AM$43)</f>
        <v>3</v>
      </c>
      <c r="AN319" s="8">
        <f xml:space="preserve"> (Data!$E$46 - AN$89 - AN$43)</f>
        <v>2</v>
      </c>
      <c r="AO319" s="8">
        <f xml:space="preserve"> (Data!$E$46 - AO$89 - AO$43)</f>
        <v>2</v>
      </c>
      <c r="AP319" s="8">
        <f xml:space="preserve"> (Data!$E$46 - AP$89 - AP$43)</f>
        <v>1</v>
      </c>
      <c r="AQ319" s="8">
        <f xml:space="preserve"> (Data!$E$46 - AQ$89 - AQ$43)</f>
        <v>1</v>
      </c>
      <c r="AR319" s="8">
        <f xml:space="preserve"> (Data!$E$46 - AR$89 - AR$43)</f>
        <v>1</v>
      </c>
      <c r="AS319" s="8">
        <f xml:space="preserve"> (Data!$E$46 - AS$89 - AS$43)</f>
        <v>0</v>
      </c>
      <c r="AT319" s="8">
        <f xml:space="preserve"> (Data!$E$46 - AT$89 - AT$43)</f>
        <v>0</v>
      </c>
      <c r="AU319" s="8">
        <f xml:space="preserve"> (Data!$E$46 - AU$89 - AU$43)</f>
        <v>-1</v>
      </c>
      <c r="AV319" s="8">
        <f xml:space="preserve"> (Data!$E$46 - AV$89 - AV$43)</f>
        <v>-1</v>
      </c>
      <c r="AW319" s="8">
        <f xml:space="preserve"> (Data!$E$46 - AW$89 - AW$43)</f>
        <v>-1</v>
      </c>
      <c r="AX319" s="8">
        <f xml:space="preserve"> (Data!$E$46 - AX$89 - AX$43)</f>
        <v>-2</v>
      </c>
      <c r="AY319" s="8">
        <f xml:space="preserve"> (Data!$E$46 - AY$89 - AY$43)</f>
        <v>-2</v>
      </c>
    </row>
    <row r="320" spans="1:51">
      <c r="A320" s="8" t="s">
        <v>57</v>
      </c>
      <c r="B320" s="8">
        <f xml:space="preserve"> (Data!$E$46 - B$88 - B$43)</f>
        <v>31</v>
      </c>
      <c r="C320" s="8">
        <f xml:space="preserve"> (Data!$E$46 - C$88 - C$43)</f>
        <v>30</v>
      </c>
      <c r="D320" s="8">
        <f xml:space="preserve"> (Data!$E$46 - D$88 - D$43)</f>
        <v>30</v>
      </c>
      <c r="E320" s="8">
        <f xml:space="preserve"> (Data!$E$46 - E$88 - E$43)</f>
        <v>26</v>
      </c>
      <c r="F320" s="8">
        <f xml:space="preserve"> (Data!$E$46 - F$88 - F$43)</f>
        <v>25</v>
      </c>
      <c r="G320" s="8">
        <f xml:space="preserve"> (Data!$E$46 - G$88 - G$43)</f>
        <v>22</v>
      </c>
      <c r="H320" s="8">
        <f xml:space="preserve"> (Data!$E$46 - H$88 - H$43)</f>
        <v>22</v>
      </c>
      <c r="I320" s="8">
        <f xml:space="preserve"> (Data!$E$46 - I$88 - I$43)</f>
        <v>18</v>
      </c>
      <c r="J320" s="8">
        <f xml:space="preserve"> (Data!$E$46 - J$88 - J$43)</f>
        <v>17</v>
      </c>
      <c r="K320" s="8">
        <f xml:space="preserve"> (Data!$E$46 - K$88 - K$43)</f>
        <v>15</v>
      </c>
      <c r="L320" s="8">
        <f xml:space="preserve"> (Data!$E$46 - L$88 - L$43)</f>
        <v>14</v>
      </c>
      <c r="M320" s="8">
        <f xml:space="preserve"> (Data!$E$46 - M$88 - M$43)</f>
        <v>14</v>
      </c>
      <c r="N320" s="8">
        <f xml:space="preserve"> (Data!$E$46 - N$88 - N$43)</f>
        <v>9</v>
      </c>
      <c r="O320" s="8">
        <f xml:space="preserve"> (Data!$E$46 - O$88 - O$43)</f>
        <v>9</v>
      </c>
      <c r="P320" s="8">
        <f xml:space="preserve"> (Data!$E$46 - P$88 - P$43)</f>
        <v>8</v>
      </c>
      <c r="Q320" s="8">
        <f xml:space="preserve"> (Data!$E$46 - Q$88 - Q$43)</f>
        <v>8</v>
      </c>
      <c r="R320" s="8">
        <f xml:space="preserve"> (Data!$E$46 - R$88 - R$43)</f>
        <v>7</v>
      </c>
      <c r="S320" s="8">
        <f xml:space="preserve"> (Data!$E$46 - S$88 - S$43)</f>
        <v>7</v>
      </c>
      <c r="T320" s="8">
        <f xml:space="preserve"> (Data!$E$46 - T$88 - T$43)</f>
        <v>6</v>
      </c>
      <c r="U320" s="8">
        <f xml:space="preserve"> (Data!$E$46 - U$88 - U$43)</f>
        <v>6</v>
      </c>
      <c r="V320" s="8">
        <f xml:space="preserve"> (Data!$E$46 - V$88 - V$43)</f>
        <v>5</v>
      </c>
      <c r="W320" s="8">
        <f xml:space="preserve"> (Data!$E$46 - W$88 - W$43)</f>
        <v>5</v>
      </c>
      <c r="X320" s="8">
        <f xml:space="preserve"> (Data!$E$46 - X$88 - X$43)</f>
        <v>4</v>
      </c>
      <c r="Y320" s="8">
        <f xml:space="preserve"> (Data!$E$46 - Y$88 - Y$43)</f>
        <v>4</v>
      </c>
      <c r="Z320" s="8">
        <f xml:space="preserve"> (Data!$E$46 - Z$88 - Z$43)</f>
        <v>3</v>
      </c>
      <c r="AA320" s="8">
        <f xml:space="preserve"> (Data!$E$46 - AA$88 - AA$43)</f>
        <v>3</v>
      </c>
      <c r="AB320" s="8">
        <f xml:space="preserve"> (Data!$E$46 - AB$88 - AB$43)</f>
        <v>2</v>
      </c>
      <c r="AC320" s="8">
        <f xml:space="preserve"> (Data!$E$46 - AC$88 - AC$43)</f>
        <v>2</v>
      </c>
      <c r="AD320" s="8">
        <f xml:space="preserve"> (Data!$E$46 - AD$88 - AD$43)</f>
        <v>1</v>
      </c>
      <c r="AE320" s="8">
        <f xml:space="preserve"> (Data!$E$46 - AE$88 - AE$43)</f>
        <v>1</v>
      </c>
      <c r="AF320" s="8">
        <f xml:space="preserve"> (Data!$E$46 - AF$88 - AF$43)</f>
        <v>0</v>
      </c>
      <c r="AG320" s="8">
        <f xml:space="preserve"> (Data!$E$46 - AG$88 - AG$43)</f>
        <v>0</v>
      </c>
      <c r="AH320" s="8">
        <f xml:space="preserve"> (Data!$E$46 - AH$88 - AH$43)</f>
        <v>-1</v>
      </c>
      <c r="AI320" s="8">
        <f xml:space="preserve"> (Data!$E$46 - AI$88 - AI$43)</f>
        <v>-1</v>
      </c>
      <c r="AJ320" s="8">
        <f xml:space="preserve"> (Data!$E$46 - AJ$88 - AJ$43)</f>
        <v>-2</v>
      </c>
      <c r="AK320" s="8">
        <f xml:space="preserve"> (Data!$E$46 - AK$88 - AK$43)</f>
        <v>-2</v>
      </c>
      <c r="AL320" s="8">
        <f xml:space="preserve"> (Data!$E$46 - AL$88 - AL$43)</f>
        <v>-3</v>
      </c>
      <c r="AM320" s="8">
        <f xml:space="preserve"> (Data!$E$46 - AM$88 - AM$43)</f>
        <v>-3</v>
      </c>
      <c r="AN320" s="8">
        <f xml:space="preserve"> (Data!$E$46 - AN$88 - AN$43)</f>
        <v>-4</v>
      </c>
      <c r="AO320" s="8">
        <f xml:space="preserve"> (Data!$E$46 - AO$88 - AO$43)</f>
        <v>-4</v>
      </c>
      <c r="AP320" s="8">
        <f xml:space="preserve"> (Data!$E$46 - AP$88 - AP$43)</f>
        <v>-5</v>
      </c>
      <c r="AQ320" s="8">
        <f xml:space="preserve"> (Data!$E$46 - AQ$88 - AQ$43)</f>
        <v>-5</v>
      </c>
      <c r="AR320" s="8">
        <f xml:space="preserve"> (Data!$E$46 - AR$88 - AR$43)</f>
        <v>-6</v>
      </c>
      <c r="AS320" s="8">
        <f xml:space="preserve"> (Data!$E$46 - AS$88 - AS$43)</f>
        <v>-6</v>
      </c>
      <c r="AT320" s="8">
        <f xml:space="preserve"> (Data!$E$46 - AT$88 - AT$43)</f>
        <v>-7</v>
      </c>
      <c r="AU320" s="8">
        <f xml:space="preserve"> (Data!$E$46 - AU$88 - AU$43)</f>
        <v>-7</v>
      </c>
      <c r="AV320" s="8">
        <f xml:space="preserve"> (Data!$E$46 - AV$88 - AV$43)</f>
        <v>-8</v>
      </c>
      <c r="AW320" s="8">
        <f xml:space="preserve"> (Data!$E$46 - AW$88 - AW$43)</f>
        <v>-8</v>
      </c>
      <c r="AX320" s="8">
        <f xml:space="preserve"> (Data!$E$46 - AX$88 - AX$43)</f>
        <v>-9</v>
      </c>
      <c r="AY320" s="8">
        <f xml:space="preserve"> (Data!$E$46 - AY$88 - AY$43)</f>
        <v>-9</v>
      </c>
    </row>
    <row r="321" spans="1:51">
      <c r="A321" s="8" t="s">
        <v>58</v>
      </c>
      <c r="B321" s="8">
        <f xml:space="preserve"> (Data!$E$46 - B$88 - B$43)</f>
        <v>31</v>
      </c>
      <c r="C321" s="8">
        <f xml:space="preserve"> (Data!$E$46 - C$88 - C$43)</f>
        <v>30</v>
      </c>
      <c r="D321" s="8">
        <f xml:space="preserve"> (Data!$E$46 - D$88 - D$43)</f>
        <v>30</v>
      </c>
      <c r="E321" s="8">
        <f xml:space="preserve"> (Data!$E$46 - E$88 - E$43)</f>
        <v>26</v>
      </c>
      <c r="F321" s="8">
        <f xml:space="preserve"> (Data!$E$46 - F$88 - F$43)</f>
        <v>25</v>
      </c>
      <c r="G321" s="8">
        <f xml:space="preserve"> (Data!$E$46 - G$88 - G$43)</f>
        <v>22</v>
      </c>
      <c r="H321" s="8">
        <f xml:space="preserve"> (Data!$E$46 - H$88 - H$43)</f>
        <v>22</v>
      </c>
      <c r="I321" s="8">
        <f xml:space="preserve"> (Data!$E$46 - I$88 - I$43)</f>
        <v>18</v>
      </c>
      <c r="J321" s="8">
        <f xml:space="preserve"> (Data!$E$46 - J$88 - J$43)</f>
        <v>17</v>
      </c>
      <c r="K321" s="8">
        <f xml:space="preserve"> (Data!$E$46 - K$88 - K$43)</f>
        <v>15</v>
      </c>
      <c r="L321" s="8">
        <f xml:space="preserve"> (Data!$E$46 - L$88 - L$43)</f>
        <v>14</v>
      </c>
      <c r="M321" s="8">
        <f xml:space="preserve"> (Data!$E$46 - M$88 - M$43)</f>
        <v>14</v>
      </c>
      <c r="N321" s="8">
        <f xml:space="preserve"> (Data!$E$46 - N$88 - N$43)</f>
        <v>9</v>
      </c>
      <c r="O321" s="8">
        <f xml:space="preserve"> (Data!$E$46 - O$88 - O$43)</f>
        <v>9</v>
      </c>
      <c r="P321" s="8">
        <f xml:space="preserve"> (Data!$E$46 - P$88 - P$43)</f>
        <v>8</v>
      </c>
      <c r="Q321" s="8">
        <f xml:space="preserve"> (Data!$E$46 - Q$88 - Q$43)</f>
        <v>8</v>
      </c>
      <c r="R321" s="8">
        <f xml:space="preserve"> (Data!$E$46 - R$88 - R$43)</f>
        <v>7</v>
      </c>
      <c r="S321" s="8">
        <f xml:space="preserve"> (Data!$E$46 - S$88 - S$43)</f>
        <v>7</v>
      </c>
      <c r="T321" s="8">
        <f xml:space="preserve"> (Data!$E$46 - T$88 - T$43)</f>
        <v>6</v>
      </c>
      <c r="U321" s="8">
        <f xml:space="preserve"> (Data!$E$46 - U$88 - U$43)</f>
        <v>6</v>
      </c>
      <c r="V321" s="8">
        <f xml:space="preserve"> (Data!$E$46 - V$88 - V$43)</f>
        <v>5</v>
      </c>
      <c r="W321" s="8">
        <f xml:space="preserve"> (Data!$E$46 - W$88 - W$43)</f>
        <v>5</v>
      </c>
      <c r="X321" s="8">
        <f xml:space="preserve"> (Data!$E$46 - X$88 - X$43)</f>
        <v>4</v>
      </c>
      <c r="Y321" s="8">
        <f xml:space="preserve"> (Data!$E$46 - Y$88 - Y$43)</f>
        <v>4</v>
      </c>
      <c r="Z321" s="8">
        <f xml:space="preserve"> (Data!$E$46 - Z$88 - Z$43)</f>
        <v>3</v>
      </c>
      <c r="AA321" s="8">
        <f xml:space="preserve"> (Data!$E$46 - AA$88 - AA$43)</f>
        <v>3</v>
      </c>
      <c r="AB321" s="8">
        <f xml:space="preserve"> (Data!$E$46 - AB$88 - AB$43)</f>
        <v>2</v>
      </c>
      <c r="AC321" s="8">
        <f xml:space="preserve"> (Data!$E$46 - AC$88 - AC$43)</f>
        <v>2</v>
      </c>
      <c r="AD321" s="8">
        <f xml:space="preserve"> (Data!$E$46 - AD$88 - AD$43)</f>
        <v>1</v>
      </c>
      <c r="AE321" s="8">
        <f xml:space="preserve"> (Data!$E$46 - AE$88 - AE$43)</f>
        <v>1</v>
      </c>
      <c r="AF321" s="8">
        <f xml:space="preserve"> (Data!$E$46 - AF$88 - AF$43)</f>
        <v>0</v>
      </c>
      <c r="AG321" s="8">
        <f xml:space="preserve"> (Data!$E$46 - AG$88 - AG$43)</f>
        <v>0</v>
      </c>
      <c r="AH321" s="8">
        <f xml:space="preserve"> (Data!$E$46 - AH$88 - AH$43)</f>
        <v>-1</v>
      </c>
      <c r="AI321" s="8">
        <f xml:space="preserve"> (Data!$E$46 - AI$88 - AI$43)</f>
        <v>-1</v>
      </c>
      <c r="AJ321" s="8">
        <f xml:space="preserve"> (Data!$E$46 - AJ$88 - AJ$43)</f>
        <v>-2</v>
      </c>
      <c r="AK321" s="8">
        <f xml:space="preserve"> (Data!$E$46 - AK$88 - AK$43)</f>
        <v>-2</v>
      </c>
      <c r="AL321" s="8">
        <f xml:space="preserve"> (Data!$E$46 - AL$88 - AL$43)</f>
        <v>-3</v>
      </c>
      <c r="AM321" s="8">
        <f xml:space="preserve"> (Data!$E$46 - AM$88 - AM$43)</f>
        <v>-3</v>
      </c>
      <c r="AN321" s="8">
        <f xml:space="preserve"> (Data!$E$46 - AN$88 - AN$43)</f>
        <v>-4</v>
      </c>
      <c r="AO321" s="8">
        <f xml:space="preserve"> (Data!$E$46 - AO$88 - AO$43)</f>
        <v>-4</v>
      </c>
      <c r="AP321" s="8">
        <f xml:space="preserve"> (Data!$E$46 - AP$88 - AP$43)</f>
        <v>-5</v>
      </c>
      <c r="AQ321" s="8">
        <f xml:space="preserve"> (Data!$E$46 - AQ$88 - AQ$43)</f>
        <v>-5</v>
      </c>
      <c r="AR321" s="8">
        <f xml:space="preserve"> (Data!$E$46 - AR$88 - AR$43)</f>
        <v>-6</v>
      </c>
      <c r="AS321" s="8">
        <f xml:space="preserve"> (Data!$E$46 - AS$88 - AS$43)</f>
        <v>-6</v>
      </c>
      <c r="AT321" s="8">
        <f xml:space="preserve"> (Data!$E$46 - AT$88 - AT$43)</f>
        <v>-7</v>
      </c>
      <c r="AU321" s="8">
        <f xml:space="preserve"> (Data!$E$46 - AU$88 - AU$43)</f>
        <v>-7</v>
      </c>
      <c r="AV321" s="8">
        <f xml:space="preserve"> (Data!$E$46 - AV$88 - AV$43)</f>
        <v>-8</v>
      </c>
      <c r="AW321" s="8">
        <f xml:space="preserve"> (Data!$E$46 - AW$88 - AW$43)</f>
        <v>-8</v>
      </c>
      <c r="AX321" s="8">
        <f xml:space="preserve"> (Data!$E$46 - AX$88 - AX$43)</f>
        <v>-9</v>
      </c>
      <c r="AY321" s="8">
        <f xml:space="preserve"> (Data!$E$46 - AY$88 - AY$43)</f>
        <v>-9</v>
      </c>
    </row>
    <row r="322" spans="1:51">
      <c r="A322" s="8" t="s">
        <v>59</v>
      </c>
      <c r="B322" s="8">
        <f xml:space="preserve"> (Data!$E$46 - B$87 - B$43)</f>
        <v>31</v>
      </c>
      <c r="C322" s="8">
        <f xml:space="preserve"> (Data!$E$46 - C$87 - C$43)</f>
        <v>30</v>
      </c>
      <c r="D322" s="8">
        <f xml:space="preserve"> (Data!$E$46 - D$87 - D$43)</f>
        <v>30</v>
      </c>
      <c r="E322" s="8">
        <f xml:space="preserve"> (Data!$E$46 - E$87 - E$43)</f>
        <v>26</v>
      </c>
      <c r="F322" s="8">
        <f xml:space="preserve"> (Data!$E$46 - F$87 - F$43)</f>
        <v>25</v>
      </c>
      <c r="G322" s="8">
        <f xml:space="preserve"> (Data!$E$46 - G$87 - G$43)</f>
        <v>22</v>
      </c>
      <c r="H322" s="8">
        <f xml:space="preserve"> (Data!$E$46 - H$87 - H$43)</f>
        <v>22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15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9</v>
      </c>
      <c r="O322" s="8">
        <f xml:space="preserve"> (Data!$E$46 - O$87 - O$43)</f>
        <v>9</v>
      </c>
      <c r="P322" s="8">
        <f xml:space="preserve"> (Data!$E$46 - P$87 - P$43)</f>
        <v>8</v>
      </c>
      <c r="Q322" s="8">
        <f xml:space="preserve"> (Data!$E$46 - Q$87 - Q$43)</f>
        <v>8</v>
      </c>
      <c r="R322" s="8">
        <f xml:space="preserve"> (Data!$E$46 - R$87 - R$43)</f>
        <v>7</v>
      </c>
      <c r="S322" s="8">
        <f xml:space="preserve"> (Data!$E$46 - S$87 - S$43)</f>
        <v>7</v>
      </c>
      <c r="T322" s="8">
        <f xml:space="preserve"> (Data!$E$46 - T$87 - T$43)</f>
        <v>6</v>
      </c>
      <c r="U322" s="8">
        <f xml:space="preserve"> (Data!$E$46 - U$87 - U$43)</f>
        <v>6</v>
      </c>
      <c r="V322" s="8">
        <f xml:space="preserve"> (Data!$E$46 - V$87 - V$43)</f>
        <v>5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{748E8960-6438-4285-BCE6-38E3130840C9}</x14:id>
        </ext>
      </extLst>
    </cfRule>
  </conditionalFormatting>
  <conditionalFormatting sqref="B92:AY99">
    <cfRule type="cellIs" dxfId="107" priority="17" operator="equal">
      <formula>-1</formula>
    </cfRule>
    <cfRule type="cellIs" dxfId="106" priority="18" operator="equal">
      <formula>1</formula>
    </cfRule>
  </conditionalFormatting>
  <conditionalFormatting sqref="B200:AY207">
    <cfRule type="cellIs" dxfId="105" priority="16" operator="greaterThan">
      <formula>0</formula>
    </cfRule>
  </conditionalFormatting>
  <conditionalFormatting sqref="B9:AY14">
    <cfRule type="expression" dxfId="104" priority="6">
      <formula>B$7&lt;=$B$5</formula>
    </cfRule>
    <cfRule type="expression" dxfId="103" priority="15">
      <formula>A9&lt;B9</formula>
    </cfRule>
  </conditionalFormatting>
  <conditionalFormatting sqref="B193:AY198">
    <cfRule type="expression" dxfId="102" priority="14">
      <formula>A193&lt;B193</formula>
    </cfRule>
  </conditionalFormatting>
  <conditionalFormatting sqref="B8:AY8">
    <cfRule type="cellIs" dxfId="101" priority="12" operator="lessThan">
      <formula>0</formula>
    </cfRule>
    <cfRule type="cellIs" dxfId="100" priority="13" operator="greaterThan">
      <formula>0</formula>
    </cfRule>
  </conditionalFormatting>
  <conditionalFormatting sqref="B25 P25:AY25">
    <cfRule type="expression" dxfId="99" priority="5">
      <formula>B$7&lt;=$B$5</formula>
    </cfRule>
    <cfRule type="expression" dxfId="98" priority="23">
      <formula>B24&gt;0</formula>
    </cfRule>
  </conditionalFormatting>
  <conditionalFormatting sqref="B27 O27:AY27">
    <cfRule type="expression" dxfId="97" priority="4">
      <formula>B$7&lt;=$B$5</formula>
    </cfRule>
    <cfRule type="expression" dxfId="96" priority="11">
      <formula>B26&gt;0</formula>
    </cfRule>
  </conditionalFormatting>
  <conditionalFormatting sqref="B227:AY234">
    <cfRule type="dataBar" priority="10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{FF9E1947-F8D2-4B5B-8CCC-2883141C7317}</x14:id>
        </ext>
      </extLst>
    </cfRule>
  </conditionalFormatting>
  <conditionalFormatting sqref="B42:AY49">
    <cfRule type="expression" dxfId="95" priority="7" stopIfTrue="1">
      <formula>B227&gt;0.75</formula>
    </cfRule>
    <cfRule type="expression" dxfId="94" priority="8" stopIfTrue="1">
      <formula>B227&gt;0.5</formula>
    </cfRule>
    <cfRule type="expression" dxfId="93" priority="9">
      <formula>B227&lt;=0.5</formula>
    </cfRule>
  </conditionalFormatting>
  <conditionalFormatting sqref="B15:AY15">
    <cfRule type="cellIs" dxfId="92" priority="24" operator="lessThan">
      <formula>0</formula>
    </cfRule>
    <cfRule type="cellIs" dxfId="91" priority="25" operator="greaterThan">
      <formula>0</formula>
    </cfRule>
    <cfRule type="cellIs" dxfId="90" priority="26" operator="greaterThan">
      <formula>$C$224</formula>
    </cfRule>
  </conditionalFormatting>
  <conditionalFormatting sqref="B16:AY23">
    <cfRule type="expression" dxfId="87" priority="2" stopIfTrue="1">
      <formula>IF($B$5=B$7, IF($A$1="Player",1,0),0)</formula>
    </cfRule>
    <cfRule type="expression" dxfId="89" priority="27" stopIfTrue="1">
      <formula>B16&gt;A16</formula>
    </cfRule>
    <cfRule type="expression" dxfId="88" priority="31">
      <formula>B92=1</formula>
    </cfRule>
  </conditionalFormatting>
  <conditionalFormatting sqref="A16:A23">
    <cfRule type="expression" dxfId="86" priority="29" stopIfTrue="1">
      <formula>B92=0</formula>
    </cfRule>
    <cfRule type="expression" dxfId="85" priority="30">
      <formula>$B92=1</formula>
    </cfRule>
  </conditionalFormatting>
  <conditionalFormatting sqref="B16:AY23">
    <cfRule type="expression" dxfId="84" priority="28">
      <formula>B$7&lt;=$B$5</formula>
    </cfRule>
    <cfRule type="expression" dxfId="83" priority="32" stopIfTrue="1">
      <formula>B92=0</formula>
    </cfRule>
  </conditionalFormatting>
  <conditionalFormatting sqref="B9:AY14">
    <cfRule type="expression" dxfId="82" priority="3">
      <formula>IF($B$5=B$7, IF($A$1="Player",1,0),0)</formula>
    </cfRule>
  </conditionalFormatting>
  <conditionalFormatting sqref="B25:AY25">
    <cfRule type="expression" dxfId="81" priority="1">
      <formula>IF($A$1="Player",IF($B$5=B$7,1,0),0)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8E8960-6438-4285-BCE6-38E3130840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FF9E1947-F8D2-4B5B-8CCC-2883141C731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B9F87A-9DC6-4EC5-ADE3-0E55071F7A64}">
          <x14:formula1>
            <xm:f>Data!$A$77:$A$87</xm:f>
          </x14:formula1>
          <xm:sqref>C3:AY3</xm:sqref>
        </x14:dataValidation>
        <x14:dataValidation type="list" allowBlank="1" showInputMessage="1" showErrorMessage="1" xr:uid="{542E7EE0-C14A-48F7-82A0-E3621F2BB127}">
          <x14:formula1>
            <xm:f>Data!$A$78:$A$87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9B28-4A4B-476D-90D4-8F23ED696D4F}">
  <sheetPr>
    <pageSetUpPr autoPageBreaks="0"/>
  </sheetPr>
  <dimension ref="A1:CS322"/>
  <sheetViews>
    <sheetView zoomScale="85" zoomScaleNormal="85" workbookViewId="0">
      <selection activeCell="C27" sqref="C27:N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1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56" t="s">
        <v>18</v>
      </c>
      <c r="B3" s="157" t="s">
        <v>114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58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1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7" t="s">
        <v>1</v>
      </c>
      <c r="B7" s="148">
        <v>1</v>
      </c>
      <c r="C7" s="148">
        <f>B7+1</f>
        <v>2</v>
      </c>
      <c r="D7" s="148">
        <f t="shared" ref="D7:AY7" si="0">C7+1</f>
        <v>3</v>
      </c>
      <c r="E7" s="148">
        <f t="shared" si="0"/>
        <v>4</v>
      </c>
      <c r="F7" s="148">
        <f t="shared" si="0"/>
        <v>5</v>
      </c>
      <c r="G7" s="148">
        <f t="shared" si="0"/>
        <v>6</v>
      </c>
      <c r="H7" s="148">
        <f t="shared" si="0"/>
        <v>7</v>
      </c>
      <c r="I7" s="148">
        <f t="shared" si="0"/>
        <v>8</v>
      </c>
      <c r="J7" s="148">
        <f t="shared" si="0"/>
        <v>9</v>
      </c>
      <c r="K7" s="148">
        <f t="shared" si="0"/>
        <v>10</v>
      </c>
      <c r="L7" s="148">
        <f t="shared" si="0"/>
        <v>11</v>
      </c>
      <c r="M7" s="148">
        <f t="shared" si="0"/>
        <v>12</v>
      </c>
      <c r="N7" s="148">
        <f t="shared" si="0"/>
        <v>13</v>
      </c>
      <c r="O7" s="148">
        <f t="shared" si="0"/>
        <v>14</v>
      </c>
      <c r="P7" s="148">
        <f t="shared" si="0"/>
        <v>15</v>
      </c>
      <c r="Q7" s="148">
        <f t="shared" si="0"/>
        <v>16</v>
      </c>
      <c r="R7" s="148">
        <f t="shared" si="0"/>
        <v>17</v>
      </c>
      <c r="S7" s="148">
        <f t="shared" si="0"/>
        <v>18</v>
      </c>
      <c r="T7" s="148">
        <f t="shared" si="0"/>
        <v>19</v>
      </c>
      <c r="U7" s="149">
        <f t="shared" si="0"/>
        <v>20</v>
      </c>
      <c r="V7" s="149">
        <f t="shared" si="0"/>
        <v>21</v>
      </c>
      <c r="W7" s="149">
        <f t="shared" si="0"/>
        <v>22</v>
      </c>
      <c r="X7" s="149">
        <f t="shared" si="0"/>
        <v>23</v>
      </c>
      <c r="Y7" s="149">
        <f t="shared" si="0"/>
        <v>24</v>
      </c>
      <c r="Z7" s="149">
        <f t="shared" si="0"/>
        <v>25</v>
      </c>
      <c r="AA7" s="149">
        <f t="shared" si="0"/>
        <v>26</v>
      </c>
      <c r="AB7" s="149">
        <f t="shared" si="0"/>
        <v>27</v>
      </c>
      <c r="AC7" s="149">
        <f t="shared" si="0"/>
        <v>28</v>
      </c>
      <c r="AD7" s="149">
        <f t="shared" si="0"/>
        <v>29</v>
      </c>
      <c r="AE7" s="149">
        <f t="shared" si="0"/>
        <v>30</v>
      </c>
      <c r="AF7" s="149">
        <f t="shared" si="0"/>
        <v>31</v>
      </c>
      <c r="AG7" s="149">
        <f t="shared" si="0"/>
        <v>32</v>
      </c>
      <c r="AH7" s="149">
        <f t="shared" si="0"/>
        <v>33</v>
      </c>
      <c r="AI7" s="149">
        <f t="shared" si="0"/>
        <v>34</v>
      </c>
      <c r="AJ7" s="149">
        <f t="shared" si="0"/>
        <v>35</v>
      </c>
      <c r="AK7" s="149">
        <f t="shared" si="0"/>
        <v>36</v>
      </c>
      <c r="AL7" s="149">
        <f t="shared" si="0"/>
        <v>37</v>
      </c>
      <c r="AM7" s="149">
        <f t="shared" si="0"/>
        <v>38</v>
      </c>
      <c r="AN7" s="149">
        <f t="shared" si="0"/>
        <v>39</v>
      </c>
      <c r="AO7" s="149">
        <f t="shared" si="0"/>
        <v>40</v>
      </c>
      <c r="AP7" s="149">
        <f t="shared" si="0"/>
        <v>41</v>
      </c>
      <c r="AQ7" s="149">
        <f t="shared" si="0"/>
        <v>42</v>
      </c>
      <c r="AR7" s="149">
        <f t="shared" si="0"/>
        <v>43</v>
      </c>
      <c r="AS7" s="149">
        <f t="shared" si="0"/>
        <v>44</v>
      </c>
      <c r="AT7" s="149">
        <f t="shared" si="0"/>
        <v>45</v>
      </c>
      <c r="AU7" s="149">
        <f t="shared" si="0"/>
        <v>46</v>
      </c>
      <c r="AV7" s="149">
        <f t="shared" si="0"/>
        <v>47</v>
      </c>
      <c r="AW7" s="149">
        <f t="shared" si="0"/>
        <v>48</v>
      </c>
      <c r="AX7" s="149">
        <f t="shared" si="0"/>
        <v>49</v>
      </c>
      <c r="AY7" s="149">
        <f t="shared" si="0"/>
        <v>50</v>
      </c>
    </row>
    <row r="8" spans="1:97" ht="17.649999999999999">
      <c r="A8" s="2" t="s">
        <v>3</v>
      </c>
      <c r="B8" s="153">
        <f xml:space="preserve"> IF(B7=1,78,IF(MOD(B7,4)=0,1,0)) - SUM(B193:B198)</f>
        <v>0</v>
      </c>
      <c r="C8" s="153">
        <f xml:space="preserve"> IF(C7=1,78,IF(MOD(C7,4)=0,1,0)) - SUM(C193:C198)</f>
        <v>0</v>
      </c>
      <c r="D8" s="153">
        <f xml:space="preserve"> IF(D7=1,78,IF(MOD(D7,4)=0,1,0)) - SUM(D193:D198)</f>
        <v>0</v>
      </c>
      <c r="E8" s="153">
        <f xml:space="preserve"> IF(E7=1,78,IF(MOD(E7,4)=0,1,0)) - SUM(E193:E198)</f>
        <v>0</v>
      </c>
      <c r="F8" s="153">
        <f xml:space="preserve"> IF(F7=1,78,IF(MOD(F7,4)=0,1,0)) - SUM(F193:F198)</f>
        <v>0</v>
      </c>
      <c r="G8" s="153">
        <f xml:space="preserve"> IF(G7=1,78,IF(MOD(G7,4)=0,1,0)) - SUM(G193:G198)</f>
        <v>0</v>
      </c>
      <c r="H8" s="153">
        <f xml:space="preserve"> IF(H7=1,78,IF(MOD(H7,4)=0,1,0)) - SUM(H193:H198)</f>
        <v>0</v>
      </c>
      <c r="I8" s="153">
        <f xml:space="preserve"> IF(I7=1,78,IF(MOD(I7,4)=0,1,0)) - SUM(I193:I198)</f>
        <v>0</v>
      </c>
      <c r="J8" s="153">
        <f xml:space="preserve"> IF(J7=1,78,IF(MOD(J7,4)=0,1,0)) - SUM(J193:J198)</f>
        <v>0</v>
      </c>
      <c r="K8" s="152">
        <f xml:space="preserve"> IF(K7=1,78,IF(MOD(K7,4)=0,1,0)) - SUM(K193:K198)</f>
        <v>0</v>
      </c>
      <c r="L8" s="153">
        <f xml:space="preserve"> IF(L7=1,78,IF(MOD(L7,4)=0,1,0)) - SUM(L193:L198)</f>
        <v>0</v>
      </c>
      <c r="M8" s="153">
        <f xml:space="preserve"> IF(M7=1,78,IF(MOD(M7,4)=0,1,0)) - SUM(M193:M198)</f>
        <v>0</v>
      </c>
      <c r="N8" s="153">
        <f xml:space="preserve"> IF(N7=1,78,IF(MOD(N7,4)=0,1,0)) - SUM(N193:N198)</f>
        <v>0</v>
      </c>
      <c r="O8" s="153">
        <f xml:space="preserve"> IF(O7=1,78,IF(MOD(O7,4)=0,1,0)) - SUM(O193:O198)</f>
        <v>0</v>
      </c>
      <c r="P8" s="153">
        <f xml:space="preserve"> IF(P7=1,78,IF(MOD(P7,4)=0,1,0)) - SUM(P193:P198)</f>
        <v>0</v>
      </c>
      <c r="Q8" s="153">
        <f xml:space="preserve"> IF(Q7=1,78,IF(MOD(Q7,4)=0,1,0)) - SUM(Q193:Q198)</f>
        <v>1</v>
      </c>
      <c r="R8" s="153">
        <f xml:space="preserve"> IF(R7=1,78,IF(MOD(R7,4)=0,1,0)) - SUM(R193:R198)</f>
        <v>0</v>
      </c>
      <c r="S8" s="153">
        <f xml:space="preserve"> IF(S7=1,78,IF(MOD(S7,4)=0,1,0)) - SUM(S193:S198)</f>
        <v>0</v>
      </c>
      <c r="T8" s="153">
        <f xml:space="preserve"> IF(T7=1,78,IF(MOD(T7,4)=0,1,0)) - SUM(T193:T198)</f>
        <v>0</v>
      </c>
      <c r="U8" s="125">
        <f xml:space="preserve"> IF(U7=1,78,IF(MOD(U7,4)=0,1,0)) - SUM(U193:U198)</f>
        <v>1</v>
      </c>
      <c r="V8" s="125">
        <f t="shared" ref="V8:AY8" si="1" xml:space="preserve"> IF(V7=1,78,IF(MOD(V7,4)=0,1,0)) - SUM(V193:V198)</f>
        <v>0</v>
      </c>
      <c r="W8" s="125">
        <f t="shared" si="1"/>
        <v>0</v>
      </c>
      <c r="X8" s="125">
        <f t="shared" si="1"/>
        <v>0</v>
      </c>
      <c r="Y8" s="125">
        <f t="shared" si="1"/>
        <v>1</v>
      </c>
      <c r="Z8" s="125">
        <f t="shared" si="1"/>
        <v>0</v>
      </c>
      <c r="AA8" s="125">
        <f t="shared" si="1"/>
        <v>0</v>
      </c>
      <c r="AB8" s="125">
        <f t="shared" si="1"/>
        <v>0</v>
      </c>
      <c r="AC8" s="125">
        <f t="shared" si="1"/>
        <v>1</v>
      </c>
      <c r="AD8" s="125">
        <f t="shared" si="1"/>
        <v>0</v>
      </c>
      <c r="AE8" s="125">
        <f t="shared" si="1"/>
        <v>0</v>
      </c>
      <c r="AF8" s="125">
        <f t="shared" si="1"/>
        <v>0</v>
      </c>
      <c r="AG8" s="125">
        <f t="shared" si="1"/>
        <v>1</v>
      </c>
      <c r="AH8" s="125">
        <f t="shared" si="1"/>
        <v>0</v>
      </c>
      <c r="AI8" s="125">
        <f t="shared" si="1"/>
        <v>0</v>
      </c>
      <c r="AJ8" s="125">
        <f t="shared" si="1"/>
        <v>0</v>
      </c>
      <c r="AK8" s="125">
        <f t="shared" si="1"/>
        <v>1</v>
      </c>
      <c r="AL8" s="125">
        <f t="shared" si="1"/>
        <v>0</v>
      </c>
      <c r="AM8" s="125">
        <f t="shared" si="1"/>
        <v>0</v>
      </c>
      <c r="AN8" s="125">
        <f t="shared" si="1"/>
        <v>0</v>
      </c>
      <c r="AO8" s="125">
        <f t="shared" si="1"/>
        <v>1</v>
      </c>
      <c r="AP8" s="125">
        <f t="shared" si="1"/>
        <v>0</v>
      </c>
      <c r="AQ8" s="125">
        <f t="shared" si="1"/>
        <v>0</v>
      </c>
      <c r="AR8" s="125">
        <f t="shared" si="1"/>
        <v>0</v>
      </c>
      <c r="AS8" s="125">
        <f t="shared" si="1"/>
        <v>1</v>
      </c>
      <c r="AT8" s="125">
        <f t="shared" si="1"/>
        <v>0</v>
      </c>
      <c r="AU8" s="125">
        <f t="shared" si="1"/>
        <v>0</v>
      </c>
      <c r="AV8" s="125">
        <f t="shared" si="1"/>
        <v>0</v>
      </c>
      <c r="AW8" s="125">
        <f t="shared" si="1"/>
        <v>1</v>
      </c>
      <c r="AX8" s="125">
        <f t="shared" si="1"/>
        <v>0</v>
      </c>
      <c r="AY8" s="125">
        <f t="shared" si="1"/>
        <v>0</v>
      </c>
    </row>
    <row r="9" spans="1:97" s="98" customFormat="1" ht="15" customHeight="1">
      <c r="A9" s="87" t="s">
        <v>2</v>
      </c>
      <c r="B9" s="87">
        <v>10</v>
      </c>
      <c r="C9" s="87">
        <v>10</v>
      </c>
      <c r="D9" s="87">
        <v>10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87">
        <v>10</v>
      </c>
      <c r="P9" s="87">
        <v>10</v>
      </c>
      <c r="Q9" s="87">
        <v>10</v>
      </c>
      <c r="R9" s="87">
        <v>10</v>
      </c>
      <c r="S9" s="87">
        <v>10</v>
      </c>
      <c r="T9" s="87">
        <v>10</v>
      </c>
      <c r="U9" s="87">
        <v>10</v>
      </c>
      <c r="V9" s="87">
        <v>10</v>
      </c>
      <c r="W9" s="87">
        <v>10</v>
      </c>
      <c r="X9" s="87">
        <v>10</v>
      </c>
      <c r="Y9" s="87">
        <v>10</v>
      </c>
      <c r="Z9" s="87">
        <v>10</v>
      </c>
      <c r="AA9" s="87">
        <v>10</v>
      </c>
      <c r="AB9" s="87">
        <v>10</v>
      </c>
      <c r="AC9" s="87">
        <v>10</v>
      </c>
      <c r="AD9" s="87">
        <v>10</v>
      </c>
      <c r="AE9" s="87">
        <v>10</v>
      </c>
      <c r="AF9" s="87">
        <v>10</v>
      </c>
      <c r="AG9" s="87">
        <v>10</v>
      </c>
      <c r="AH9" s="87">
        <v>10</v>
      </c>
      <c r="AI9" s="87">
        <v>10</v>
      </c>
      <c r="AJ9" s="87">
        <v>10</v>
      </c>
      <c r="AK9" s="87">
        <v>10</v>
      </c>
      <c r="AL9" s="87">
        <v>10</v>
      </c>
      <c r="AM9" s="87">
        <v>10</v>
      </c>
      <c r="AN9" s="87">
        <v>10</v>
      </c>
      <c r="AO9" s="87">
        <v>10</v>
      </c>
      <c r="AP9" s="87">
        <v>10</v>
      </c>
      <c r="AQ9" s="87">
        <v>10</v>
      </c>
      <c r="AR9" s="87">
        <v>10</v>
      </c>
      <c r="AS9" s="87">
        <v>10</v>
      </c>
      <c r="AT9" s="87">
        <v>10</v>
      </c>
      <c r="AU9" s="87">
        <v>10</v>
      </c>
      <c r="AV9" s="87">
        <v>10</v>
      </c>
      <c r="AW9" s="87">
        <v>10</v>
      </c>
      <c r="AX9" s="87">
        <v>10</v>
      </c>
      <c r="AY9" s="87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60">
        <v>16</v>
      </c>
      <c r="K11" s="160">
        <v>16</v>
      </c>
      <c r="L11" s="160">
        <v>16</v>
      </c>
      <c r="M11" s="154">
        <v>17</v>
      </c>
      <c r="N11" s="160">
        <v>17</v>
      </c>
      <c r="O11" s="160">
        <v>17</v>
      </c>
      <c r="P11" s="160">
        <v>17</v>
      </c>
      <c r="Q11" s="160">
        <v>17</v>
      </c>
      <c r="R11" s="160">
        <v>17</v>
      </c>
      <c r="S11" s="160">
        <v>17</v>
      </c>
      <c r="T11" s="160">
        <v>17</v>
      </c>
      <c r="U11" s="160">
        <v>17</v>
      </c>
      <c r="V11" s="160">
        <v>17</v>
      </c>
      <c r="W11" s="160">
        <v>17</v>
      </c>
      <c r="X11" s="160">
        <v>17</v>
      </c>
      <c r="Y11" s="160">
        <v>17</v>
      </c>
      <c r="Z11" s="160">
        <v>17</v>
      </c>
      <c r="AA11" s="160">
        <v>17</v>
      </c>
      <c r="AB11" s="160">
        <v>17</v>
      </c>
      <c r="AC11" s="160">
        <v>17</v>
      </c>
      <c r="AD11" s="160">
        <v>17</v>
      </c>
      <c r="AE11" s="160">
        <v>17</v>
      </c>
      <c r="AF11" s="160">
        <v>17</v>
      </c>
      <c r="AG11" s="160">
        <v>17</v>
      </c>
      <c r="AH11" s="160">
        <v>17</v>
      </c>
      <c r="AI11" s="160">
        <v>17</v>
      </c>
      <c r="AJ11" s="160">
        <v>17</v>
      </c>
      <c r="AK11" s="160">
        <v>17</v>
      </c>
      <c r="AL11" s="160">
        <v>17</v>
      </c>
      <c r="AM11" s="160">
        <v>17</v>
      </c>
      <c r="AN11" s="160">
        <v>17</v>
      </c>
      <c r="AO11" s="160">
        <v>17</v>
      </c>
      <c r="AP11" s="160">
        <v>17</v>
      </c>
      <c r="AQ11" s="160">
        <v>17</v>
      </c>
      <c r="AR11" s="160">
        <v>17</v>
      </c>
      <c r="AS11" s="160">
        <v>17</v>
      </c>
      <c r="AT11" s="160">
        <v>17</v>
      </c>
      <c r="AU11" s="160">
        <v>17</v>
      </c>
      <c r="AV11" s="160">
        <v>17</v>
      </c>
      <c r="AW11" s="160">
        <v>17</v>
      </c>
      <c r="AX11" s="160">
        <v>17</v>
      </c>
      <c r="AY11" s="160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4">
        <f xml:space="preserve"> B224 - SUM(B200:B207)</f>
        <v>0</v>
      </c>
      <c r="C15" s="124">
        <f xml:space="preserve"> C224 - SUM(C200:C207) + B15</f>
        <v>0</v>
      </c>
      <c r="D15" s="124">
        <f xml:space="preserve"> D224 - SUM(D200:D207) + C15</f>
        <v>3</v>
      </c>
      <c r="E15" s="124">
        <f xml:space="preserve"> E224 - SUM(E200:E207) + D15</f>
        <v>0</v>
      </c>
      <c r="F15" s="124">
        <f xml:space="preserve"> F224 - SUM(F200:F207) + E15</f>
        <v>0</v>
      </c>
      <c r="G15" s="124">
        <f xml:space="preserve"> G224 - SUM(G200:G207) + F15</f>
        <v>0</v>
      </c>
      <c r="H15" s="124">
        <f xml:space="preserve"> H224 - SUM(H200:H207) + G15</f>
        <v>0</v>
      </c>
      <c r="I15" s="124">
        <f xml:space="preserve"> I224 - SUM(I200:I207) + H15</f>
        <v>0</v>
      </c>
      <c r="J15" s="124">
        <f xml:space="preserve"> J224 - SUM(J200:J207) + I15</f>
        <v>0</v>
      </c>
      <c r="K15" s="152">
        <f xml:space="preserve"> K224 - SUM(K200:K207) + J15</f>
        <v>0</v>
      </c>
      <c r="L15" s="124">
        <f xml:space="preserve"> L224 - SUM(L200:L207) + K15</f>
        <v>0</v>
      </c>
      <c r="M15" s="124">
        <f xml:space="preserve"> M224 - SUM(M200:M207) + L15</f>
        <v>0</v>
      </c>
      <c r="N15" s="124">
        <f xml:space="preserve"> N224 - SUM(N200:N207) + M15</f>
        <v>0</v>
      </c>
      <c r="O15" s="124">
        <f xml:space="preserve"> O224 - SUM(O200:O207) + N15</f>
        <v>5</v>
      </c>
      <c r="P15" s="124">
        <f xml:space="preserve"> P224 - SUM(P200:P207) + O15</f>
        <v>10</v>
      </c>
      <c r="Q15" s="124">
        <f xml:space="preserve"> Q224 - SUM(Q200:Q207) + P15</f>
        <v>15</v>
      </c>
      <c r="R15" s="124">
        <f xml:space="preserve"> R224 - SUM(R200:R207) + Q15</f>
        <v>20</v>
      </c>
      <c r="S15" s="124">
        <f xml:space="preserve"> S224 - SUM(S200:S207) + R15</f>
        <v>25</v>
      </c>
      <c r="T15" s="124">
        <f xml:space="preserve"> T224 - SUM(T200:T207) + S15</f>
        <v>30</v>
      </c>
      <c r="U15" s="125">
        <f xml:space="preserve"> U224 - SUM(U200:U207) + T15</f>
        <v>35</v>
      </c>
      <c r="V15" s="125">
        <f t="shared" ref="V15:AY15" si="2" xml:space="preserve"> V224 - SUM(V200:V207) + U15</f>
        <v>40</v>
      </c>
      <c r="W15" s="125">
        <f t="shared" si="2"/>
        <v>45</v>
      </c>
      <c r="X15" s="125">
        <f t="shared" si="2"/>
        <v>50</v>
      </c>
      <c r="Y15" s="125">
        <f t="shared" si="2"/>
        <v>55</v>
      </c>
      <c r="Z15" s="125">
        <f t="shared" si="2"/>
        <v>60</v>
      </c>
      <c r="AA15" s="125">
        <f t="shared" si="2"/>
        <v>65</v>
      </c>
      <c r="AB15" s="125">
        <f t="shared" si="2"/>
        <v>70</v>
      </c>
      <c r="AC15" s="125">
        <f t="shared" si="2"/>
        <v>75</v>
      </c>
      <c r="AD15" s="125">
        <f t="shared" si="2"/>
        <v>80</v>
      </c>
      <c r="AE15" s="125">
        <f t="shared" si="2"/>
        <v>85</v>
      </c>
      <c r="AF15" s="125">
        <f t="shared" si="2"/>
        <v>90</v>
      </c>
      <c r="AG15" s="125">
        <f t="shared" si="2"/>
        <v>95</v>
      </c>
      <c r="AH15" s="125">
        <f t="shared" si="2"/>
        <v>100</v>
      </c>
      <c r="AI15" s="125">
        <f t="shared" si="2"/>
        <v>105</v>
      </c>
      <c r="AJ15" s="125">
        <f t="shared" si="2"/>
        <v>110</v>
      </c>
      <c r="AK15" s="125">
        <f t="shared" si="2"/>
        <v>115</v>
      </c>
      <c r="AL15" s="125">
        <f t="shared" si="2"/>
        <v>120</v>
      </c>
      <c r="AM15" s="125">
        <f t="shared" si="2"/>
        <v>125</v>
      </c>
      <c r="AN15" s="125">
        <f t="shared" si="2"/>
        <v>130</v>
      </c>
      <c r="AO15" s="125">
        <f t="shared" si="2"/>
        <v>135</v>
      </c>
      <c r="AP15" s="125">
        <f t="shared" si="2"/>
        <v>140</v>
      </c>
      <c r="AQ15" s="125">
        <f t="shared" si="2"/>
        <v>145</v>
      </c>
      <c r="AR15" s="125">
        <f t="shared" si="2"/>
        <v>150</v>
      </c>
      <c r="AS15" s="125">
        <f t="shared" si="2"/>
        <v>155</v>
      </c>
      <c r="AT15" s="125">
        <f t="shared" si="2"/>
        <v>160</v>
      </c>
      <c r="AU15" s="125">
        <f t="shared" si="2"/>
        <v>165</v>
      </c>
      <c r="AV15" s="125">
        <f t="shared" si="2"/>
        <v>170</v>
      </c>
      <c r="AW15" s="125">
        <f t="shared" si="2"/>
        <v>175</v>
      </c>
      <c r="AX15" s="125">
        <f t="shared" si="2"/>
        <v>180</v>
      </c>
      <c r="AY15" s="125">
        <f t="shared" si="2"/>
        <v>185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6">
        <f xml:space="preserve"> INDEX( Data!$B$78:$AY$85, MATCH( B36, Data!$A$78:$A$85, 0 ), MATCH( B39, Data!$B$77:$AY$77, 0 ) )</f>
        <v>1</v>
      </c>
      <c r="C24" s="126">
        <f xml:space="preserve"> INDEX( Data!$B$78:$AY$85, MATCH( C36, Data!$A$78:$A$85, 0 ), MATCH( C39, Data!$B$77:$AY$77, 0 ) )</f>
        <v>0</v>
      </c>
      <c r="D24" s="126">
        <f xml:space="preserve"> INDEX( Data!$B$78:$AY$85, MATCH( D36, Data!$A$78:$A$85, 0 ), MATCH( D39, Data!$B$77:$AY$77, 0 ) )</f>
        <v>1</v>
      </c>
      <c r="E24" s="126">
        <f xml:space="preserve"> INDEX( Data!$B$78:$AY$85, MATCH( E36, Data!$A$78:$A$85, 0 ), MATCH( E39, Data!$B$77:$AY$77, 0 ) )</f>
        <v>0</v>
      </c>
      <c r="F24" s="126">
        <f xml:space="preserve"> INDEX( Data!$B$78:$AY$85, MATCH( F36, Data!$A$78:$A$85, 0 ), MATCH( F39, Data!$B$77:$AY$77, 0 ) )</f>
        <v>0</v>
      </c>
      <c r="G24" s="126">
        <f xml:space="preserve"> INDEX( Data!$B$78:$AY$85, MATCH( G36, Data!$A$78:$A$85, 0 ), MATCH( G39, Data!$B$77:$AY$77, 0 ) )</f>
        <v>1</v>
      </c>
      <c r="H24" s="126">
        <f xml:space="preserve"> INDEX( Data!$B$78:$AY$85, MATCH( H36, Data!$A$78:$A$85, 0 ), MATCH( H39, Data!$B$77:$AY$77, 0 ) )</f>
        <v>1</v>
      </c>
      <c r="I24" s="126">
        <f xml:space="preserve"> INDEX( Data!$B$78:$AY$85, MATCH( I36, Data!$A$78:$A$85, 0 ), MATCH( I39, Data!$B$77:$AY$77, 0 ) )</f>
        <v>0</v>
      </c>
      <c r="J24" s="126">
        <f xml:space="preserve"> INDEX( Data!$B$78:$AY$85, MATCH( J36, Data!$A$78:$A$85, 0 ), MATCH( J39, Data!$B$77:$AY$77, 0 ) )</f>
        <v>1</v>
      </c>
      <c r="K24" s="126">
        <f xml:space="preserve"> INDEX( Data!$B$78:$AY$85, MATCH( K36, Data!$A$78:$A$85, 0 ), MATCH( K39, Data!$B$77:$AY$77, 0 ) )</f>
        <v>0</v>
      </c>
      <c r="L24" s="126">
        <f xml:space="preserve"> INDEX( Data!$B$78:$AY$85, MATCH( L36, Data!$A$78:$A$85, 0 ), MATCH( L39, Data!$B$77:$AY$77, 0 ) )</f>
        <v>0</v>
      </c>
      <c r="M24" s="126">
        <f xml:space="preserve"> INDEX( Data!$B$78:$AY$85, MATCH( M36, Data!$A$78:$A$85, 0 ), MATCH( M39, Data!$B$77:$AY$77, 0 ) )</f>
        <v>1</v>
      </c>
      <c r="N24" s="126">
        <f xml:space="preserve"> INDEX( Data!$B$78:$AY$85, MATCH( N36, Data!$A$78:$A$85, 0 ), MATCH( N39, Data!$B$77:$AY$77, 0 ) )</f>
        <v>1</v>
      </c>
      <c r="O24" s="126">
        <f xml:space="preserve"> INDEX( Data!$B$78:$AY$85, MATCH( O36, Data!$A$78:$A$85, 0 ), MATCH( O39, Data!$B$77:$AY$77, 0 ) )</f>
        <v>0</v>
      </c>
      <c r="P24" s="126">
        <f xml:space="preserve"> INDEX( Data!$B$78:$AY$85, MATCH( P36, Data!$A$78:$A$85, 0 ), MATCH( P39, Data!$B$77:$AY$77, 0 ) )</f>
        <v>1</v>
      </c>
      <c r="Q24" s="126">
        <f xml:space="preserve"> INDEX( Data!$B$78:$AY$85, MATCH( Q36, Data!$A$78:$A$85, 0 ), MATCH( Q39, Data!$B$77:$AY$77, 0 ) )</f>
        <v>0</v>
      </c>
      <c r="R24" s="126">
        <f xml:space="preserve"> INDEX( Data!$B$78:$AY$85, MATCH( R36, Data!$A$78:$A$85, 0 ), MATCH( R39, Data!$B$77:$AY$77, 0 ) )</f>
        <v>0</v>
      </c>
      <c r="S24" s="126">
        <f xml:space="preserve"> INDEX( Data!$B$78:$AY$85, MATCH( S36, Data!$A$78:$A$85, 0 ), MATCH( S39, Data!$B$77:$AY$77, 0 ) )</f>
        <v>1</v>
      </c>
      <c r="T24" s="126">
        <f xml:space="preserve"> INDEX( Data!$B$78:$AY$85, MATCH( T36, Data!$A$78:$A$85, 0 ), MATCH( T39, Data!$B$77:$AY$77, 0 ) )</f>
        <v>1</v>
      </c>
      <c r="U24" s="126">
        <f xml:space="preserve"> INDEX( Data!$B$78:$AY$85, MATCH( U36, Data!$A$78:$A$85, 0 ), MATCH( U39, Data!$B$77:$AY$77, 0 ) )</f>
        <v>0</v>
      </c>
      <c r="V24" s="126">
        <f xml:space="preserve"> INDEX( Data!$B$78:$AY$85, MATCH( V36, Data!$A$78:$A$85, 0 ), MATCH( V39, Data!$B$77:$AY$77, 0 ) )</f>
        <v>1</v>
      </c>
      <c r="W24" s="126">
        <f xml:space="preserve"> INDEX( Data!$B$78:$AY$85, MATCH( W36, Data!$A$78:$A$85, 0 ), MATCH( W39, Data!$B$77:$AY$77, 0 ) )</f>
        <v>0</v>
      </c>
      <c r="X24" s="126">
        <f xml:space="preserve"> INDEX( Data!$B$78:$AY$85, MATCH( X36, Data!$A$78:$A$85, 0 ), MATCH( X39, Data!$B$77:$AY$77, 0 ) )</f>
        <v>0</v>
      </c>
      <c r="Y24" s="126">
        <f xml:space="preserve"> INDEX( Data!$B$78:$AY$85, MATCH( Y36, Data!$A$78:$A$85, 0 ), MATCH( Y39, Data!$B$77:$AY$77, 0 ) )</f>
        <v>1</v>
      </c>
      <c r="Z24" s="126">
        <f xml:space="preserve"> INDEX( Data!$B$78:$AY$85, MATCH( Z36, Data!$A$78:$A$85, 0 ), MATCH( Z39, Data!$B$77:$AY$77, 0 ) )</f>
        <v>1</v>
      </c>
      <c r="AA24" s="126">
        <f xml:space="preserve"> INDEX( Data!$B$78:$AY$85, MATCH( AA36, Data!$A$78:$A$85, 0 ), MATCH( AA39, Data!$B$77:$AY$77, 0 ) )</f>
        <v>0</v>
      </c>
      <c r="AB24" s="126">
        <f xml:space="preserve"> INDEX( Data!$B$78:$AY$85, MATCH( AB36, Data!$A$78:$A$85, 0 ), MATCH( AB39, Data!$B$77:$AY$77, 0 ) )</f>
        <v>1</v>
      </c>
      <c r="AC24" s="126">
        <f xml:space="preserve"> INDEX( Data!$B$78:$AY$85, MATCH( AC36, Data!$A$78:$A$85, 0 ), MATCH( AC39, Data!$B$77:$AY$77, 0 ) )</f>
        <v>0</v>
      </c>
      <c r="AD24" s="126">
        <f xml:space="preserve"> INDEX( Data!$B$78:$AY$85, MATCH( AD36, Data!$A$78:$A$85, 0 ), MATCH( AD39, Data!$B$77:$AY$77, 0 ) )</f>
        <v>0</v>
      </c>
      <c r="AE24" s="126">
        <f xml:space="preserve"> INDEX( Data!$B$78:$AY$85, MATCH( AE36, Data!$A$78:$A$85, 0 ), MATCH( AE39, Data!$B$77:$AY$77, 0 ) )</f>
        <v>1</v>
      </c>
      <c r="AF24" s="126">
        <f xml:space="preserve"> INDEX( Data!$B$78:$AY$85, MATCH( AF36, Data!$A$78:$A$85, 0 ), MATCH( AF39, Data!$B$77:$AY$77, 0 ) )</f>
        <v>1</v>
      </c>
      <c r="AG24" s="126">
        <f xml:space="preserve"> INDEX( Data!$B$78:$AY$85, MATCH( AG36, Data!$A$78:$A$85, 0 ), MATCH( AG39, Data!$B$77:$AY$77, 0 ) )</f>
        <v>0</v>
      </c>
      <c r="AH24" s="126">
        <f xml:space="preserve"> INDEX( Data!$B$78:$AY$85, MATCH( AH36, Data!$A$78:$A$85, 0 ), MATCH( AH39, Data!$B$77:$AY$77, 0 ) )</f>
        <v>1</v>
      </c>
      <c r="AI24" s="126">
        <f xml:space="preserve"> INDEX( Data!$B$78:$AY$85, MATCH( AI36, Data!$A$78:$A$85, 0 ), MATCH( AI39, Data!$B$77:$AY$77, 0 ) )</f>
        <v>0</v>
      </c>
      <c r="AJ24" s="126">
        <f xml:space="preserve"> INDEX( Data!$B$78:$AY$85, MATCH( AJ36, Data!$A$78:$A$85, 0 ), MATCH( AJ39, Data!$B$77:$AY$77, 0 ) )</f>
        <v>0</v>
      </c>
      <c r="AK24" s="126">
        <f xml:space="preserve"> INDEX( Data!$B$78:$AY$85, MATCH( AK36, Data!$A$78:$A$85, 0 ), MATCH( AK39, Data!$B$77:$AY$77, 0 ) )</f>
        <v>1</v>
      </c>
      <c r="AL24" s="126">
        <f xml:space="preserve"> INDEX( Data!$B$78:$AY$85, MATCH( AL36, Data!$A$78:$A$85, 0 ), MATCH( AL39, Data!$B$77:$AY$77, 0 ) )</f>
        <v>1</v>
      </c>
      <c r="AM24" s="126">
        <f xml:space="preserve"> INDEX( Data!$B$78:$AY$85, MATCH( AM36, Data!$A$78:$A$85, 0 ), MATCH( AM39, Data!$B$77:$AY$77, 0 ) )</f>
        <v>0</v>
      </c>
      <c r="AN24" s="126">
        <f xml:space="preserve"> INDEX( Data!$B$78:$AY$85, MATCH( AN36, Data!$A$78:$A$85, 0 ), MATCH( AN39, Data!$B$77:$AY$77, 0 ) )</f>
        <v>1</v>
      </c>
      <c r="AO24" s="126">
        <f xml:space="preserve"> INDEX( Data!$B$78:$AY$85, MATCH( AO36, Data!$A$78:$A$85, 0 ), MATCH( AO39, Data!$B$77:$AY$77, 0 ) )</f>
        <v>0</v>
      </c>
      <c r="AP24" s="126">
        <f xml:space="preserve"> INDEX( Data!$B$78:$AY$85, MATCH( AP36, Data!$A$78:$A$85, 0 ), MATCH( AP39, Data!$B$77:$AY$77, 0 ) )</f>
        <v>0</v>
      </c>
      <c r="AQ24" s="126">
        <f xml:space="preserve"> INDEX( Data!$B$78:$AY$85, MATCH( AQ36, Data!$A$78:$A$85, 0 ), MATCH( AQ39, Data!$B$77:$AY$77, 0 ) )</f>
        <v>1</v>
      </c>
      <c r="AR24" s="126">
        <f xml:space="preserve"> INDEX( Data!$B$78:$AY$85, MATCH( AR36, Data!$A$78:$A$85, 0 ), MATCH( AR39, Data!$B$77:$AY$77, 0 ) )</f>
        <v>1</v>
      </c>
      <c r="AS24" s="126">
        <f xml:space="preserve"> INDEX( Data!$B$78:$AY$85, MATCH( AS36, Data!$A$78:$A$85, 0 ), MATCH( AS39, Data!$B$77:$AY$77, 0 ) )</f>
        <v>0</v>
      </c>
      <c r="AT24" s="126">
        <f xml:space="preserve"> INDEX( Data!$B$78:$AY$85, MATCH( AT36, Data!$A$78:$A$85, 0 ), MATCH( AT39, Data!$B$77:$AY$77, 0 ) )</f>
        <v>1</v>
      </c>
      <c r="AU24" s="126">
        <f xml:space="preserve"> INDEX( Data!$B$78:$AY$85, MATCH( AU36, Data!$A$78:$A$85, 0 ), MATCH( AU39, Data!$B$77:$AY$77, 0 ) )</f>
        <v>0</v>
      </c>
      <c r="AV24" s="126">
        <f xml:space="preserve"> INDEX( Data!$B$78:$AY$85, MATCH( AV36, Data!$A$78:$A$85, 0 ), MATCH( AV39, Data!$B$77:$AY$77, 0 ) )</f>
        <v>0</v>
      </c>
      <c r="AW24" s="126">
        <f xml:space="preserve"> INDEX( Data!$B$78:$AY$85, MATCH( AW36, Data!$A$78:$A$85, 0 ), MATCH( AW39, Data!$B$77:$AY$77, 0 ) )</f>
        <v>1</v>
      </c>
      <c r="AX24" s="126">
        <f xml:space="preserve"> INDEX( Data!$B$78:$AY$85, MATCH( AX36, Data!$A$78:$A$85, 0 ), MATCH( AX39, Data!$B$77:$AY$77, 0 ) )</f>
        <v>1</v>
      </c>
      <c r="AY24" s="126">
        <f xml:space="preserve"> INDEX( Data!$B$78:$AY$85, MATCH( AY36, Data!$A$78:$A$85, 0 ), MATCH( AY39, Data!$B$77:$AY$77,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8" t="s">
        <v>11</v>
      </c>
      <c r="C25" s="68"/>
      <c r="D25" s="16" t="s">
        <v>14</v>
      </c>
      <c r="E25" s="68"/>
      <c r="F25" s="68"/>
      <c r="G25" s="16" t="s">
        <v>127</v>
      </c>
      <c r="H25" s="16" t="s">
        <v>128</v>
      </c>
      <c r="I25" s="68"/>
      <c r="J25" s="16" t="s">
        <v>129</v>
      </c>
      <c r="K25" s="68"/>
      <c r="L25" s="68"/>
      <c r="M25" s="16" t="s">
        <v>130</v>
      </c>
      <c r="N25" s="16" t="s">
        <v>131</v>
      </c>
      <c r="O25" s="6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6">
        <f xml:space="preserve"> IF(B7=1, 0, INDEX( Data!$B$92:$AY$99, MATCH( B36, Data!$A$92:$A$99, 0 ), MATCH( B39, Data!$B$91:$AY$91, 0 ) ))</f>
        <v>0</v>
      </c>
      <c r="C26" s="126">
        <f xml:space="preserve"> IF(C7=1, 0, INDEX( Data!$B$92:$AY$99, MATCH( C36, Data!$A$92:$A$99, 0 ), MATCH( C39, Data!$B$91:$AY$91, 0 ) ))</f>
        <v>1</v>
      </c>
      <c r="D26" s="126">
        <f xml:space="preserve"> IF(D7=1, 0, INDEX( Data!$B$92:$AY$99, MATCH( D36, Data!$A$92:$A$99, 0 ), MATCH( D39, Data!$B$91:$AY$91, 0 ) ))</f>
        <v>1</v>
      </c>
      <c r="E26" s="126">
        <f xml:space="preserve"> IF(E7=1, 0, INDEX( Data!$B$92:$AY$99, MATCH( E36, Data!$A$92:$A$99, 0 ), MATCH( E39, Data!$B$91:$AY$91, 0 ) ))</f>
        <v>1</v>
      </c>
      <c r="F26" s="126">
        <f xml:space="preserve"> IF(F7=1, 0, INDEX( Data!$B$92:$AY$99, MATCH( F36, Data!$A$92:$A$99, 0 ), MATCH( F39, Data!$B$91:$AY$91, 0 ) ))</f>
        <v>1</v>
      </c>
      <c r="G26" s="126">
        <f xml:space="preserve"> IF(G7=1, 0, INDEX( Data!$B$92:$AY$99, MATCH( G36, Data!$A$92:$A$99, 0 ), MATCH( G39, Data!$B$91:$AY$91, 0 ) ))</f>
        <v>1</v>
      </c>
      <c r="H26" s="126">
        <f xml:space="preserve"> IF(H7=1, 0, INDEX( Data!$B$92:$AY$99, MATCH( H36, Data!$A$92:$A$99, 0 ), MATCH( H39, Data!$B$91:$AY$91, 0 ) ))</f>
        <v>1</v>
      </c>
      <c r="I26" s="126">
        <f xml:space="preserve"> IF(I7=1, 0, INDEX( Data!$B$92:$AY$99, MATCH( I36, Data!$A$92:$A$99, 0 ), MATCH( I39, Data!$B$91:$AY$91, 0 ) ))</f>
        <v>1</v>
      </c>
      <c r="J26" s="126">
        <f xml:space="preserve"> IF(J7=1, 0, INDEX( Data!$B$92:$AY$99, MATCH( J36, Data!$A$92:$A$99, 0 ), MATCH( J39, Data!$B$91:$AY$91, 0 ) ))</f>
        <v>1</v>
      </c>
      <c r="K26" s="126">
        <f xml:space="preserve"> IF(K7=1, 0, INDEX( Data!$B$92:$AY$99, MATCH( K36, Data!$A$92:$A$99, 0 ), MATCH( K39, Data!$B$91:$AY$91, 0 ) ))</f>
        <v>1</v>
      </c>
      <c r="L26" s="126">
        <f xml:space="preserve"> IF(L7=1, 0, INDEX( Data!$B$92:$AY$99, MATCH( L36, Data!$A$92:$A$99, 0 ), MATCH( L39, Data!$B$91:$AY$91, 0 ) ))</f>
        <v>1</v>
      </c>
      <c r="M26" s="126">
        <f xml:space="preserve"> IF(M7=1, 0, INDEX( Data!$B$92:$AY$99, MATCH( M36, Data!$A$92:$A$99, 0 ), MATCH( M39, Data!$B$91:$AY$91, 0 ) ))</f>
        <v>1</v>
      </c>
      <c r="N26" s="126">
        <f xml:space="preserve"> IF(N7=1, 0, INDEX( Data!$B$92:$AY$99, MATCH( N36, Data!$A$92:$A$99, 0 ), MATCH( N39, Data!$B$91:$AY$91, 0 ) ))</f>
        <v>1</v>
      </c>
      <c r="O26" s="126">
        <f xml:space="preserve"> IF(O7=1, 0, INDEX( Data!$B$92:$AY$99, MATCH( O36, Data!$A$92:$A$99, 0 ), MATCH( O39, Data!$B$91:$AY$91, 0 ) ))</f>
        <v>1</v>
      </c>
      <c r="P26" s="126">
        <f xml:space="preserve"> IF(P7=1, 0, INDEX( Data!$B$92:$AY$99, MATCH( P36, Data!$A$92:$A$99, 0 ), MATCH( P39, Data!$B$91:$AY$91, 0 ) ))</f>
        <v>1</v>
      </c>
      <c r="Q26" s="126">
        <f xml:space="preserve"> IF(Q7=1, 0, INDEX( Data!$B$92:$AY$99, MATCH( Q36, Data!$A$92:$A$99, 0 ), MATCH( Q39, Data!$B$91:$AY$91, 0 ) ))</f>
        <v>1</v>
      </c>
      <c r="R26" s="126">
        <f xml:space="preserve"> IF(R7=1, 0, INDEX( Data!$B$92:$AY$99, MATCH( R36, Data!$A$92:$A$99, 0 ), MATCH( R39, Data!$B$91:$AY$91, 0 ) ))</f>
        <v>1</v>
      </c>
      <c r="S26" s="126">
        <f xml:space="preserve"> IF(S7=1, 0, INDEX( Data!$B$92:$AY$99, MATCH( S36, Data!$A$92:$A$99, 0 ), MATCH( S39, Data!$B$91:$AY$91, 0 ) ))</f>
        <v>1</v>
      </c>
      <c r="T26" s="126">
        <f xml:space="preserve"> IF(T7=1, 0, INDEX( Data!$B$92:$AY$99, MATCH( T36, Data!$A$92:$A$99, 0 ), MATCH( T39, Data!$B$91:$AY$91, 0 ) ))</f>
        <v>1</v>
      </c>
      <c r="U26" s="126">
        <f xml:space="preserve"> IF(U7=1, 0, INDEX( Data!$B$92:$AY$99, MATCH( U36, Data!$A$92:$A$99, 0 ), MATCH( U39, Data!$B$91:$AY$91, 0 ) ))</f>
        <v>1</v>
      </c>
      <c r="V26" s="126">
        <f xml:space="preserve"> IF(V7=1, 0, INDEX( Data!$B$92:$AY$99, MATCH( V36, Data!$A$92:$A$99, 0 ), MATCH( V39, Data!$B$91:$AY$91, 0 ) ))</f>
        <v>1</v>
      </c>
      <c r="W26" s="126">
        <f xml:space="preserve"> IF(W7=1, 0, INDEX( Data!$B$92:$AY$99, MATCH( W36, Data!$A$92:$A$99, 0 ), MATCH( W39, Data!$B$91:$AY$91, 0 ) ))</f>
        <v>1</v>
      </c>
      <c r="X26" s="126">
        <f xml:space="preserve"> IF(X7=1, 0, INDEX( Data!$B$92:$AY$99, MATCH( X36, Data!$A$92:$A$99, 0 ), MATCH( X39, Data!$B$91:$AY$91, 0 ) ))</f>
        <v>1</v>
      </c>
      <c r="Y26" s="126">
        <f xml:space="preserve"> IF(Y7=1, 0, INDEX( Data!$B$92:$AY$99, MATCH( Y36, Data!$A$92:$A$99, 0 ), MATCH( Y39, Data!$B$91:$AY$91, 0 ) ))</f>
        <v>1</v>
      </c>
      <c r="Z26" s="126">
        <f xml:space="preserve"> IF(Z7=1, 0, INDEX( Data!$B$92:$AY$99, MATCH( Z36, Data!$A$92:$A$99, 0 ), MATCH( Z39, Data!$B$91:$AY$91, 0 ) ))</f>
        <v>1</v>
      </c>
      <c r="AA26" s="126">
        <f xml:space="preserve"> IF(AA7=1, 0, INDEX( Data!$B$92:$AY$99, MATCH( AA36, Data!$A$92:$A$99, 0 ), MATCH( AA39, Data!$B$91:$AY$91, 0 ) ))</f>
        <v>1</v>
      </c>
      <c r="AB26" s="126">
        <f xml:space="preserve"> IF(AB7=1, 0, INDEX( Data!$B$92:$AY$99, MATCH( AB36, Data!$A$92:$A$99, 0 ), MATCH( AB39, Data!$B$91:$AY$91, 0 ) ))</f>
        <v>1</v>
      </c>
      <c r="AC26" s="126">
        <f xml:space="preserve"> IF(AC7=1, 0, INDEX( Data!$B$92:$AY$99, MATCH( AC36, Data!$A$92:$A$99, 0 ), MATCH( AC39, Data!$B$91:$AY$91, 0 ) ))</f>
        <v>1</v>
      </c>
      <c r="AD26" s="126">
        <f xml:space="preserve"> IF(AD7=1, 0, INDEX( Data!$B$92:$AY$99, MATCH( AD36, Data!$A$92:$A$99, 0 ), MATCH( AD39, Data!$B$91:$AY$91, 0 ) ))</f>
        <v>1</v>
      </c>
      <c r="AE26" s="126">
        <f xml:space="preserve"> IF(AE7=1, 0, INDEX( Data!$B$92:$AY$99, MATCH( AE36, Data!$A$92:$A$99, 0 ), MATCH( AE39, Data!$B$91:$AY$91, 0 ) ))</f>
        <v>1</v>
      </c>
      <c r="AF26" s="126">
        <f xml:space="preserve"> IF(AF7=1, 0, INDEX( Data!$B$92:$AY$99, MATCH( AF36, Data!$A$92:$A$99, 0 ), MATCH( AF39, Data!$B$91:$AY$91, 0 ) ))</f>
        <v>1</v>
      </c>
      <c r="AG26" s="126">
        <f xml:space="preserve"> IF(AG7=1, 0, INDEX( Data!$B$92:$AY$99, MATCH( AG36, Data!$A$92:$A$99, 0 ), MATCH( AG39, Data!$B$91:$AY$91, 0 ) ))</f>
        <v>1</v>
      </c>
      <c r="AH26" s="126">
        <f xml:space="preserve"> IF(AH7=1, 0, INDEX( Data!$B$92:$AY$99, MATCH( AH36, Data!$A$92:$A$99, 0 ), MATCH( AH39, Data!$B$91:$AY$91, 0 ) ))</f>
        <v>1</v>
      </c>
      <c r="AI26" s="126">
        <f xml:space="preserve"> IF(AI7=1, 0, INDEX( Data!$B$92:$AY$99, MATCH( AI36, Data!$A$92:$A$99, 0 ), MATCH( AI39, Data!$B$91:$AY$91, 0 ) ))</f>
        <v>1</v>
      </c>
      <c r="AJ26" s="126">
        <f xml:space="preserve"> IF(AJ7=1, 0, INDEX( Data!$B$92:$AY$99, MATCH( AJ36, Data!$A$92:$A$99, 0 ), MATCH( AJ39, Data!$B$91:$AY$91, 0 ) ))</f>
        <v>1</v>
      </c>
      <c r="AK26" s="126">
        <f xml:space="preserve"> IF(AK7=1, 0, INDEX( Data!$B$92:$AY$99, MATCH( AK36, Data!$A$92:$A$99, 0 ), MATCH( AK39, Data!$B$91:$AY$91, 0 ) ))</f>
        <v>1</v>
      </c>
      <c r="AL26" s="126">
        <f xml:space="preserve"> IF(AL7=1, 0, INDEX( Data!$B$92:$AY$99, MATCH( AL36, Data!$A$92:$A$99, 0 ), MATCH( AL39, Data!$B$91:$AY$91, 0 ) ))</f>
        <v>1</v>
      </c>
      <c r="AM26" s="126">
        <f xml:space="preserve"> IF(AM7=1, 0, INDEX( Data!$B$92:$AY$99, MATCH( AM36, Data!$A$92:$A$99, 0 ), MATCH( AM39, Data!$B$91:$AY$91, 0 ) ))</f>
        <v>1</v>
      </c>
      <c r="AN26" s="126">
        <f xml:space="preserve"> IF(AN7=1, 0, INDEX( Data!$B$92:$AY$99, MATCH( AN36, Data!$A$92:$A$99, 0 ), MATCH( AN39, Data!$B$91:$AY$91, 0 ) ))</f>
        <v>1</v>
      </c>
      <c r="AO26" s="126">
        <f xml:space="preserve"> IF(AO7=1, 0, INDEX( Data!$B$92:$AY$99, MATCH( AO36, Data!$A$92:$A$99, 0 ), MATCH( AO39, Data!$B$91:$AY$91, 0 ) ))</f>
        <v>1</v>
      </c>
      <c r="AP26" s="126">
        <f xml:space="preserve"> IF(AP7=1, 0, INDEX( Data!$B$92:$AY$99, MATCH( AP36, Data!$A$92:$A$99, 0 ), MATCH( AP39, Data!$B$91:$AY$91, 0 ) ))</f>
        <v>1</v>
      </c>
      <c r="AQ26" s="126">
        <f xml:space="preserve"> IF(AQ7=1, 0, INDEX( Data!$B$92:$AY$99, MATCH( AQ36, Data!$A$92:$A$99, 0 ), MATCH( AQ39, Data!$B$91:$AY$91, 0 ) ))</f>
        <v>1</v>
      </c>
      <c r="AR26" s="126">
        <f xml:space="preserve"> IF(AR7=1, 0, INDEX( Data!$B$92:$AY$99, MATCH( AR36, Data!$A$92:$A$99, 0 ), MATCH( AR39, Data!$B$91:$AY$91, 0 ) ))</f>
        <v>1</v>
      </c>
      <c r="AS26" s="126">
        <f xml:space="preserve"> IF(AS7=1, 0, INDEX( Data!$B$92:$AY$99, MATCH( AS36, Data!$A$92:$A$99, 0 ), MATCH( AS39, Data!$B$91:$AY$91, 0 ) ))</f>
        <v>1</v>
      </c>
      <c r="AT26" s="126">
        <f xml:space="preserve"> IF(AT7=1, 0, INDEX( Data!$B$92:$AY$99, MATCH( AT36, Data!$A$92:$A$99, 0 ), MATCH( AT39, Data!$B$91:$AY$91, 0 ) ))</f>
        <v>1</v>
      </c>
      <c r="AU26" s="126">
        <f xml:space="preserve"> IF(AU7=1, 0, INDEX( Data!$B$92:$AY$99, MATCH( AU36, Data!$A$92:$A$99, 0 ), MATCH( AU39, Data!$B$91:$AY$91, 0 ) ))</f>
        <v>1</v>
      </c>
      <c r="AV26" s="126">
        <f xml:space="preserve"> IF(AV7=1, 0, INDEX( Data!$B$92:$AY$99, MATCH( AV36, Data!$A$92:$A$99, 0 ), MATCH( AV39, Data!$B$91:$AY$91, 0 ) ))</f>
        <v>1</v>
      </c>
      <c r="AW26" s="126">
        <f xml:space="preserve"> IF(AW7=1, 0, INDEX( Data!$B$92:$AY$99, MATCH( AW36, Data!$A$92:$A$99, 0 ), MATCH( AW39, Data!$B$91:$AY$91, 0 ) ))</f>
        <v>1</v>
      </c>
      <c r="AX26" s="126">
        <f xml:space="preserve"> IF(AX7=1, 0, INDEX( Data!$B$92:$AY$99, MATCH( AX36, Data!$A$92:$A$99, 0 ), MATCH( AX39, Data!$B$91:$AY$91, 0 ) ))</f>
        <v>1</v>
      </c>
      <c r="AY26" s="126">
        <f xml:space="preserve"> IF(AY7=1, 0, INDEX( Data!$B$92:$AY$99, MATCH( AY36, Data!$A$92:$A$99, 0 ), MATCH( AY39, Data!$B$91:$AY$91,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3"/>
      <c r="B27" s="146"/>
      <c r="C27" s="159" t="s">
        <v>120</v>
      </c>
      <c r="D27" s="159" t="s">
        <v>121</v>
      </c>
      <c r="E27" s="159" t="s">
        <v>75</v>
      </c>
      <c r="F27" s="159" t="s">
        <v>122</v>
      </c>
      <c r="G27" s="159" t="s">
        <v>123</v>
      </c>
      <c r="H27" s="159" t="s">
        <v>124</v>
      </c>
      <c r="I27" s="159" t="s">
        <v>72</v>
      </c>
      <c r="J27" s="159" t="s">
        <v>73</v>
      </c>
      <c r="K27" s="16" t="s">
        <v>125</v>
      </c>
      <c r="L27" s="16" t="s">
        <v>74</v>
      </c>
      <c r="M27" s="16" t="s">
        <v>126</v>
      </c>
      <c r="N27" s="16" t="s">
        <v>76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3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42" t="s">
        <v>105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4"/>
      <c r="L33" s="143"/>
      <c r="M33" s="143"/>
      <c r="N33" s="143"/>
      <c r="O33" s="143"/>
      <c r="P33" s="143"/>
      <c r="Q33" s="143"/>
      <c r="R33" s="143"/>
      <c r="S33" s="143"/>
      <c r="T33" s="143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</row>
    <row r="34" spans="1:97" s="18" customFormat="1" ht="16.149999999999999" thickTop="1">
      <c r="K34" s="141"/>
    </row>
    <row r="35" spans="1:97" s="18" customFormat="1"/>
    <row r="36" spans="1:97" s="18" customFormat="1" ht="16.05" customHeight="1">
      <c r="A36" s="59" t="s">
        <v>18</v>
      </c>
      <c r="B36" s="119" t="str">
        <f xml:space="preserve"> IF(B3="", IF(A36="Class", "", A36), B3)</f>
        <v>Jedi Sentinel</v>
      </c>
      <c r="C36" s="119" t="str">
        <f xml:space="preserve"> IF(C3="", IF(B36="Class", "", B36), C3)</f>
        <v>Jedi Sentinel</v>
      </c>
      <c r="D36" s="119" t="str">
        <f t="shared" ref="D36:AY36" si="3" xml:space="preserve"> IF(D3="", IF(C36="Class", "", C36), D3)</f>
        <v>Jedi Sentinel</v>
      </c>
      <c r="E36" s="119" t="str">
        <f t="shared" si="3"/>
        <v>Jedi Sentinel</v>
      </c>
      <c r="F36" s="119" t="str">
        <f t="shared" si="3"/>
        <v>Jedi Sentinel</v>
      </c>
      <c r="G36" s="119" t="str">
        <f t="shared" si="3"/>
        <v>Jedi Sentinel</v>
      </c>
      <c r="H36" s="119" t="str">
        <f t="shared" si="3"/>
        <v>Jedi Sentinel</v>
      </c>
      <c r="I36" s="119" t="str">
        <f t="shared" si="3"/>
        <v>Jedi Sentinel</v>
      </c>
      <c r="J36" s="119" t="str">
        <f t="shared" si="3"/>
        <v>Jedi Sentinel</v>
      </c>
      <c r="K36" s="119" t="str">
        <f t="shared" si="3"/>
        <v>Jedi Sentinel</v>
      </c>
      <c r="L36" s="119" t="str">
        <f t="shared" si="3"/>
        <v>Jedi Sentinel</v>
      </c>
      <c r="M36" s="119" t="str">
        <f t="shared" si="3"/>
        <v>Jedi Sentinel</v>
      </c>
      <c r="N36" s="119" t="str">
        <f t="shared" si="3"/>
        <v>Jedi Sentinel</v>
      </c>
      <c r="O36" s="119" t="str">
        <f t="shared" si="3"/>
        <v>Jedi Sentinel</v>
      </c>
      <c r="P36" s="119" t="str">
        <f t="shared" si="3"/>
        <v>Jedi Sentinel</v>
      </c>
      <c r="Q36" s="119" t="str">
        <f t="shared" si="3"/>
        <v>Jedi Sentinel</v>
      </c>
      <c r="R36" s="119" t="str">
        <f t="shared" si="3"/>
        <v>Jedi Sentinel</v>
      </c>
      <c r="S36" s="119" t="str">
        <f t="shared" si="3"/>
        <v>Jedi Sentinel</v>
      </c>
      <c r="T36" s="119" t="str">
        <f t="shared" si="3"/>
        <v>Jedi Sentinel</v>
      </c>
      <c r="U36" s="119" t="str">
        <f t="shared" si="3"/>
        <v>Jedi Sentinel</v>
      </c>
      <c r="V36" s="119" t="str">
        <f t="shared" si="3"/>
        <v>Jedi Sentinel</v>
      </c>
      <c r="W36" s="119" t="str">
        <f t="shared" si="3"/>
        <v>Jedi Sentinel</v>
      </c>
      <c r="X36" s="119" t="str">
        <f t="shared" si="3"/>
        <v>Jedi Sentinel</v>
      </c>
      <c r="Y36" s="119" t="str">
        <f t="shared" si="3"/>
        <v>Jedi Sentinel</v>
      </c>
      <c r="Z36" s="119" t="str">
        <f t="shared" si="3"/>
        <v>Jedi Sentinel</v>
      </c>
      <c r="AA36" s="119" t="str">
        <f t="shared" si="3"/>
        <v>Jedi Sentinel</v>
      </c>
      <c r="AB36" s="119" t="str">
        <f t="shared" si="3"/>
        <v>Jedi Sentinel</v>
      </c>
      <c r="AC36" s="119" t="str">
        <f t="shared" si="3"/>
        <v>Jedi Sentinel</v>
      </c>
      <c r="AD36" s="119" t="str">
        <f t="shared" si="3"/>
        <v>Jedi Sentinel</v>
      </c>
      <c r="AE36" s="119" t="str">
        <f t="shared" si="3"/>
        <v>Jedi Sentinel</v>
      </c>
      <c r="AF36" s="119" t="str">
        <f t="shared" si="3"/>
        <v>Jedi Sentinel</v>
      </c>
      <c r="AG36" s="119" t="str">
        <f t="shared" si="3"/>
        <v>Jedi Sentinel</v>
      </c>
      <c r="AH36" s="119" t="str">
        <f t="shared" si="3"/>
        <v>Jedi Sentinel</v>
      </c>
      <c r="AI36" s="119" t="str">
        <f t="shared" si="3"/>
        <v>Jedi Sentinel</v>
      </c>
      <c r="AJ36" s="119" t="str">
        <f t="shared" si="3"/>
        <v>Jedi Sentinel</v>
      </c>
      <c r="AK36" s="119" t="str">
        <f t="shared" si="3"/>
        <v>Jedi Sentinel</v>
      </c>
      <c r="AL36" s="119" t="str">
        <f t="shared" si="3"/>
        <v>Jedi Sentinel</v>
      </c>
      <c r="AM36" s="119" t="str">
        <f t="shared" si="3"/>
        <v>Jedi Sentinel</v>
      </c>
      <c r="AN36" s="119" t="str">
        <f t="shared" si="3"/>
        <v>Jedi Sentinel</v>
      </c>
      <c r="AO36" s="119" t="str">
        <f t="shared" si="3"/>
        <v>Jedi Sentinel</v>
      </c>
      <c r="AP36" s="119" t="str">
        <f t="shared" si="3"/>
        <v>Jedi Sentinel</v>
      </c>
      <c r="AQ36" s="119" t="str">
        <f t="shared" si="3"/>
        <v>Jedi Sentinel</v>
      </c>
      <c r="AR36" s="119" t="str">
        <f t="shared" si="3"/>
        <v>Jedi Sentinel</v>
      </c>
      <c r="AS36" s="119" t="str">
        <f t="shared" si="3"/>
        <v>Jedi Sentinel</v>
      </c>
      <c r="AT36" s="119" t="str">
        <f t="shared" si="3"/>
        <v>Jedi Sentinel</v>
      </c>
      <c r="AU36" s="119" t="str">
        <f t="shared" si="3"/>
        <v>Jedi Sentinel</v>
      </c>
      <c r="AV36" s="119" t="str">
        <f t="shared" si="3"/>
        <v>Jedi Sentinel</v>
      </c>
      <c r="AW36" s="119" t="str">
        <f t="shared" si="3"/>
        <v>Jedi Sentinel</v>
      </c>
      <c r="AX36" s="119" t="str">
        <f t="shared" si="3"/>
        <v>Jedi Sentinel</v>
      </c>
      <c r="AY36" s="119" t="str">
        <f t="shared" si="3"/>
        <v>Jedi Sentinel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79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5" t="s">
        <v>93</v>
      </c>
      <c r="B39" s="106">
        <f>IF(B36=A36,A39+1,1)</f>
        <v>1</v>
      </c>
      <c r="C39" s="106">
        <f>IF(C36=B36,B39+1,1)</f>
        <v>2</v>
      </c>
      <c r="D39" s="106">
        <f>IF(D36=C36,C39+1,1)</f>
        <v>3</v>
      </c>
      <c r="E39" s="106">
        <f>IF(E36=D36,D39+1,1)</f>
        <v>4</v>
      </c>
      <c r="F39" s="106">
        <f>IF(F36=E36,E39+1,1)</f>
        <v>5</v>
      </c>
      <c r="G39" s="106">
        <f>IF(G36=F36,F39+1,1)</f>
        <v>6</v>
      </c>
      <c r="H39" s="106">
        <f>IF(H36=G36,G39+1,1)</f>
        <v>7</v>
      </c>
      <c r="I39" s="106">
        <f>IF(I36=H36,H39+1,1)</f>
        <v>8</v>
      </c>
      <c r="J39" s="106">
        <f>IF(J36=I36,I39+1,1)</f>
        <v>9</v>
      </c>
      <c r="K39" s="106">
        <f>IF(K36=J36,J39+1,1)</f>
        <v>10</v>
      </c>
      <c r="L39" s="106">
        <f>IF(L36=K36,K39+1,1)</f>
        <v>11</v>
      </c>
      <c r="M39" s="106">
        <f>IF(M36=L36,L39+1,1)</f>
        <v>12</v>
      </c>
      <c r="N39" s="106">
        <f>IF(N36=M36,M39+1,1)</f>
        <v>13</v>
      </c>
      <c r="O39" s="106">
        <f>IF(O36=N36,N39+1,1)</f>
        <v>14</v>
      </c>
      <c r="P39" s="106">
        <f>IF(P36=O36,O39+1,1)</f>
        <v>15</v>
      </c>
      <c r="Q39" s="106">
        <f>IF(Q36=P36,P39+1,1)</f>
        <v>16</v>
      </c>
      <c r="R39" s="106">
        <f>IF(R36=Q36,Q39+1,1)</f>
        <v>17</v>
      </c>
      <c r="S39" s="106">
        <f>IF(S36=R36,R39+1,1)</f>
        <v>18</v>
      </c>
      <c r="T39" s="106">
        <f>IF(T36=S36,S39+1,1)</f>
        <v>19</v>
      </c>
      <c r="U39" s="107">
        <f>IF(U36=T36,T39+1,1)</f>
        <v>20</v>
      </c>
      <c r="V39" s="107">
        <f t="shared" ref="V39:AY39" si="4">IF(V36=U36,U39+1,1)</f>
        <v>21</v>
      </c>
      <c r="W39" s="107">
        <f t="shared" si="4"/>
        <v>22</v>
      </c>
      <c r="X39" s="107">
        <f t="shared" si="4"/>
        <v>23</v>
      </c>
      <c r="Y39" s="107">
        <f t="shared" si="4"/>
        <v>24</v>
      </c>
      <c r="Z39" s="107">
        <f t="shared" si="4"/>
        <v>25</v>
      </c>
      <c r="AA39" s="107">
        <f t="shared" si="4"/>
        <v>26</v>
      </c>
      <c r="AB39" s="107">
        <f t="shared" si="4"/>
        <v>27</v>
      </c>
      <c r="AC39" s="107">
        <f t="shared" si="4"/>
        <v>28</v>
      </c>
      <c r="AD39" s="107">
        <f t="shared" si="4"/>
        <v>29</v>
      </c>
      <c r="AE39" s="107">
        <f t="shared" si="4"/>
        <v>30</v>
      </c>
      <c r="AF39" s="107">
        <f t="shared" si="4"/>
        <v>31</v>
      </c>
      <c r="AG39" s="107">
        <f t="shared" si="4"/>
        <v>32</v>
      </c>
      <c r="AH39" s="107">
        <f t="shared" si="4"/>
        <v>33</v>
      </c>
      <c r="AI39" s="107">
        <f t="shared" si="4"/>
        <v>34</v>
      </c>
      <c r="AJ39" s="107">
        <f t="shared" si="4"/>
        <v>35</v>
      </c>
      <c r="AK39" s="107">
        <f t="shared" si="4"/>
        <v>36</v>
      </c>
      <c r="AL39" s="107">
        <f t="shared" si="4"/>
        <v>37</v>
      </c>
      <c r="AM39" s="107">
        <f t="shared" si="4"/>
        <v>38</v>
      </c>
      <c r="AN39" s="107">
        <f t="shared" si="4"/>
        <v>39</v>
      </c>
      <c r="AO39" s="107">
        <f t="shared" si="4"/>
        <v>40</v>
      </c>
      <c r="AP39" s="107">
        <f t="shared" si="4"/>
        <v>41</v>
      </c>
      <c r="AQ39" s="107">
        <f t="shared" si="4"/>
        <v>42</v>
      </c>
      <c r="AR39" s="107">
        <f t="shared" si="4"/>
        <v>43</v>
      </c>
      <c r="AS39" s="107">
        <f t="shared" si="4"/>
        <v>44</v>
      </c>
      <c r="AT39" s="107">
        <f t="shared" si="4"/>
        <v>45</v>
      </c>
      <c r="AU39" s="107">
        <f t="shared" si="4"/>
        <v>46</v>
      </c>
      <c r="AV39" s="107">
        <f t="shared" si="4"/>
        <v>47</v>
      </c>
      <c r="AW39" s="107">
        <f t="shared" si="4"/>
        <v>48</v>
      </c>
      <c r="AX39" s="107">
        <f t="shared" si="4"/>
        <v>49</v>
      </c>
      <c r="AY39" s="107">
        <f t="shared" si="4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100" t="s">
        <v>106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</row>
    <row r="42" spans="1:97" s="18" customFormat="1">
      <c r="A42" s="62" t="s">
        <v>10</v>
      </c>
      <c r="B42" s="8">
        <f xml:space="preserve"> B16 + B221</f>
        <v>6</v>
      </c>
      <c r="C42" s="8">
        <f xml:space="preserve"> C16 + C221</f>
        <v>6</v>
      </c>
      <c r="D42" s="8">
        <f xml:space="preserve"> D16 + D221</f>
        <v>6</v>
      </c>
      <c r="E42" s="8">
        <f xml:space="preserve"> E16 + E221</f>
        <v>6</v>
      </c>
      <c r="F42" s="8">
        <f xml:space="preserve"> F16 + F221</f>
        <v>7</v>
      </c>
      <c r="G42" s="8">
        <f xml:space="preserve"> G16 + G221</f>
        <v>10</v>
      </c>
      <c r="H42" s="8">
        <f xml:space="preserve"> H16 + H221</f>
        <v>12</v>
      </c>
      <c r="I42" s="8">
        <f xml:space="preserve"> I16 + I221</f>
        <v>13</v>
      </c>
      <c r="J42" s="8">
        <f xml:space="preserve"> J16 + J221</f>
        <v>14</v>
      </c>
      <c r="K42" s="8">
        <f xml:space="preserve"> K16 + K221</f>
        <v>14</v>
      </c>
      <c r="L42" s="8">
        <f xml:space="preserve"> L16 + L221</f>
        <v>14</v>
      </c>
      <c r="M42" s="8">
        <f xml:space="preserve"> M16 + M221</f>
        <v>17</v>
      </c>
      <c r="N42" s="8">
        <f xml:space="preserve"> N16 + N221</f>
        <v>18</v>
      </c>
      <c r="O42" s="8">
        <f xml:space="preserve"> O16 + O221</f>
        <v>18</v>
      </c>
      <c r="P42" s="8">
        <f xml:space="preserve"> P16 + P221</f>
        <v>18</v>
      </c>
      <c r="Q42" s="8">
        <f xml:space="preserve"> Q16 + Q221</f>
        <v>18</v>
      </c>
      <c r="R42" s="8">
        <f xml:space="preserve"> R16 + R221</f>
        <v>18</v>
      </c>
      <c r="S42" s="8">
        <f xml:space="preserve"> S16 + S221</f>
        <v>18</v>
      </c>
      <c r="T42" s="8">
        <f xml:space="preserve"> T16 + T221</f>
        <v>18</v>
      </c>
      <c r="U42" s="8">
        <f xml:space="preserve"> U16 + U221</f>
        <v>18</v>
      </c>
      <c r="V42" s="8">
        <f t="shared" ref="V42:AY42" si="5" xml:space="preserve"> V16 + V221</f>
        <v>18</v>
      </c>
      <c r="W42" s="8">
        <f t="shared" si="5"/>
        <v>18</v>
      </c>
      <c r="X42" s="8">
        <f t="shared" si="5"/>
        <v>18</v>
      </c>
      <c r="Y42" s="8">
        <f t="shared" si="5"/>
        <v>18</v>
      </c>
      <c r="Z42" s="8">
        <f t="shared" si="5"/>
        <v>18</v>
      </c>
      <c r="AA42" s="8">
        <f t="shared" si="5"/>
        <v>18</v>
      </c>
      <c r="AB42" s="8">
        <f t="shared" si="5"/>
        <v>18</v>
      </c>
      <c r="AC42" s="8">
        <f t="shared" si="5"/>
        <v>18</v>
      </c>
      <c r="AD42" s="8">
        <f t="shared" si="5"/>
        <v>18</v>
      </c>
      <c r="AE42" s="8">
        <f t="shared" si="5"/>
        <v>18</v>
      </c>
      <c r="AF42" s="8">
        <f t="shared" si="5"/>
        <v>18</v>
      </c>
      <c r="AG42" s="8">
        <f t="shared" si="5"/>
        <v>18</v>
      </c>
      <c r="AH42" s="8">
        <f t="shared" si="5"/>
        <v>18</v>
      </c>
      <c r="AI42" s="8">
        <f t="shared" si="5"/>
        <v>18</v>
      </c>
      <c r="AJ42" s="8">
        <f t="shared" si="5"/>
        <v>18</v>
      </c>
      <c r="AK42" s="8">
        <f t="shared" si="5"/>
        <v>18</v>
      </c>
      <c r="AL42" s="8">
        <f t="shared" si="5"/>
        <v>18</v>
      </c>
      <c r="AM42" s="8">
        <f t="shared" si="5"/>
        <v>18</v>
      </c>
      <c r="AN42" s="8">
        <f t="shared" si="5"/>
        <v>18</v>
      </c>
      <c r="AO42" s="8">
        <f t="shared" si="5"/>
        <v>18</v>
      </c>
      <c r="AP42" s="8">
        <f t="shared" si="5"/>
        <v>18</v>
      </c>
      <c r="AQ42" s="8">
        <f t="shared" si="5"/>
        <v>18</v>
      </c>
      <c r="AR42" s="8">
        <f t="shared" si="5"/>
        <v>18</v>
      </c>
      <c r="AS42" s="8">
        <f t="shared" si="5"/>
        <v>18</v>
      </c>
      <c r="AT42" s="8">
        <f t="shared" si="5"/>
        <v>18</v>
      </c>
      <c r="AU42" s="8">
        <f t="shared" si="5"/>
        <v>18</v>
      </c>
      <c r="AV42" s="8">
        <f t="shared" si="5"/>
        <v>18</v>
      </c>
      <c r="AW42" s="8">
        <f t="shared" si="5"/>
        <v>18</v>
      </c>
      <c r="AX42" s="8">
        <f t="shared" si="5"/>
        <v>18</v>
      </c>
      <c r="AY42" s="8">
        <f t="shared" si="5"/>
        <v>18</v>
      </c>
    </row>
    <row r="43" spans="1:97" s="18" customFormat="1">
      <c r="A43" s="63" t="s">
        <v>11</v>
      </c>
      <c r="B43" s="8">
        <f xml:space="preserve"> B17 + B221</f>
        <v>2</v>
      </c>
      <c r="C43" s="8">
        <f xml:space="preserve"> C17 + C221</f>
        <v>6</v>
      </c>
      <c r="D43" s="8">
        <f xml:space="preserve"> D17 + D221</f>
        <v>7</v>
      </c>
      <c r="E43" s="8">
        <f xml:space="preserve"> E17 + E221</f>
        <v>7</v>
      </c>
      <c r="F43" s="8">
        <f xml:space="preserve"> F17 + F221</f>
        <v>8</v>
      </c>
      <c r="G43" s="8">
        <f xml:space="preserve"> G17 + G221</f>
        <v>10</v>
      </c>
      <c r="H43" s="8">
        <f xml:space="preserve"> H17 + H221</f>
        <v>10</v>
      </c>
      <c r="I43" s="8">
        <f xml:space="preserve"> I17 + I221</f>
        <v>13</v>
      </c>
      <c r="J43" s="8">
        <f xml:space="preserve"> J17 + J221</f>
        <v>14</v>
      </c>
      <c r="K43" s="8">
        <f xml:space="preserve"> K17 + K221</f>
        <v>14</v>
      </c>
      <c r="L43" s="8">
        <f xml:space="preserve"> L17 + L221</f>
        <v>14</v>
      </c>
      <c r="M43" s="8">
        <f xml:space="preserve"> M17 + M221</f>
        <v>14</v>
      </c>
      <c r="N43" s="8">
        <f xml:space="preserve"> N17 + N221</f>
        <v>18</v>
      </c>
      <c r="O43" s="8">
        <f xml:space="preserve"> O17 + O221</f>
        <v>18</v>
      </c>
      <c r="P43" s="8">
        <f xml:space="preserve"> P17 + P221</f>
        <v>18</v>
      </c>
      <c r="Q43" s="8">
        <f xml:space="preserve"> Q17 + Q221</f>
        <v>18</v>
      </c>
      <c r="R43" s="8">
        <f xml:space="preserve"> R17 + R221</f>
        <v>18</v>
      </c>
      <c r="S43" s="8">
        <f xml:space="preserve"> S17 + S221</f>
        <v>18</v>
      </c>
      <c r="T43" s="8">
        <f xml:space="preserve"> T17 + T221</f>
        <v>18</v>
      </c>
      <c r="U43" s="8">
        <f xml:space="preserve"> U17 + U221</f>
        <v>18</v>
      </c>
      <c r="V43" s="8">
        <f t="shared" ref="V43:AY43" si="6" xml:space="preserve"> V17 + V221</f>
        <v>18</v>
      </c>
      <c r="W43" s="8">
        <f t="shared" si="6"/>
        <v>18</v>
      </c>
      <c r="X43" s="8">
        <f t="shared" si="6"/>
        <v>18</v>
      </c>
      <c r="Y43" s="8">
        <f t="shared" si="6"/>
        <v>18</v>
      </c>
      <c r="Z43" s="8">
        <f t="shared" si="6"/>
        <v>18</v>
      </c>
      <c r="AA43" s="8">
        <f t="shared" si="6"/>
        <v>18</v>
      </c>
      <c r="AB43" s="8">
        <f t="shared" si="6"/>
        <v>18</v>
      </c>
      <c r="AC43" s="8">
        <f t="shared" si="6"/>
        <v>18</v>
      </c>
      <c r="AD43" s="8">
        <f t="shared" si="6"/>
        <v>18</v>
      </c>
      <c r="AE43" s="8">
        <f t="shared" si="6"/>
        <v>18</v>
      </c>
      <c r="AF43" s="8">
        <f t="shared" si="6"/>
        <v>18</v>
      </c>
      <c r="AG43" s="8">
        <f t="shared" si="6"/>
        <v>18</v>
      </c>
      <c r="AH43" s="8">
        <f t="shared" si="6"/>
        <v>18</v>
      </c>
      <c r="AI43" s="8">
        <f t="shared" si="6"/>
        <v>18</v>
      </c>
      <c r="AJ43" s="8">
        <f t="shared" si="6"/>
        <v>18</v>
      </c>
      <c r="AK43" s="8">
        <f t="shared" si="6"/>
        <v>18</v>
      </c>
      <c r="AL43" s="8">
        <f t="shared" si="6"/>
        <v>18</v>
      </c>
      <c r="AM43" s="8">
        <f t="shared" si="6"/>
        <v>18</v>
      </c>
      <c r="AN43" s="8">
        <f t="shared" si="6"/>
        <v>18</v>
      </c>
      <c r="AO43" s="8">
        <f t="shared" si="6"/>
        <v>18</v>
      </c>
      <c r="AP43" s="8">
        <f t="shared" si="6"/>
        <v>18</v>
      </c>
      <c r="AQ43" s="8">
        <f t="shared" si="6"/>
        <v>18</v>
      </c>
      <c r="AR43" s="8">
        <f t="shared" si="6"/>
        <v>18</v>
      </c>
      <c r="AS43" s="8">
        <f t="shared" si="6"/>
        <v>18</v>
      </c>
      <c r="AT43" s="8">
        <f t="shared" si="6"/>
        <v>18</v>
      </c>
      <c r="AU43" s="8">
        <f t="shared" si="6"/>
        <v>18</v>
      </c>
      <c r="AV43" s="8">
        <f t="shared" si="6"/>
        <v>18</v>
      </c>
      <c r="AW43" s="8">
        <f t="shared" si="6"/>
        <v>18</v>
      </c>
      <c r="AX43" s="8">
        <f t="shared" si="6"/>
        <v>18</v>
      </c>
      <c r="AY43" s="8">
        <f t="shared" si="6"/>
        <v>18</v>
      </c>
    </row>
    <row r="44" spans="1:97">
      <c r="A44" s="63" t="s">
        <v>12</v>
      </c>
      <c r="B44" s="8">
        <f xml:space="preserve"> B18 + B219</f>
        <v>5</v>
      </c>
      <c r="C44" s="8">
        <f xml:space="preserve"> C18 + C219</f>
        <v>5</v>
      </c>
      <c r="D44" s="8">
        <f xml:space="preserve"> D18 + D219</f>
        <v>5</v>
      </c>
      <c r="E44" s="8">
        <f xml:space="preserve"> E18 + E219</f>
        <v>5</v>
      </c>
      <c r="F44" s="8">
        <f xml:space="preserve"> F18 + F219</f>
        <v>5</v>
      </c>
      <c r="G44" s="8">
        <f xml:space="preserve"> G18 + G219</f>
        <v>5</v>
      </c>
      <c r="H44" s="8">
        <f xml:space="preserve"> H18 + H219</f>
        <v>5</v>
      </c>
      <c r="I44" s="8">
        <f xml:space="preserve"> I18 + I219</f>
        <v>5</v>
      </c>
      <c r="J44" s="8">
        <f xml:space="preserve"> J18 + J219</f>
        <v>5</v>
      </c>
      <c r="K44" s="8">
        <f xml:space="preserve"> K18 + K219</f>
        <v>5</v>
      </c>
      <c r="L44" s="8">
        <f xml:space="preserve"> L18 + L219</f>
        <v>5</v>
      </c>
      <c r="M44" s="8">
        <f xml:space="preserve"> M18 + M219</f>
        <v>5</v>
      </c>
      <c r="N44" s="8">
        <f xml:space="preserve"> N18 + N219</f>
        <v>5</v>
      </c>
      <c r="O44" s="8">
        <f xml:space="preserve"> O18 + O219</f>
        <v>5</v>
      </c>
      <c r="P44" s="8">
        <f xml:space="preserve"> P18 + P219</f>
        <v>5</v>
      </c>
      <c r="Q44" s="8">
        <f xml:space="preserve"> Q18 + Q219</f>
        <v>5</v>
      </c>
      <c r="R44" s="8">
        <f xml:space="preserve"> R18 + R219</f>
        <v>5</v>
      </c>
      <c r="S44" s="8">
        <f xml:space="preserve"> S18 + S219</f>
        <v>5</v>
      </c>
      <c r="T44" s="8">
        <f xml:space="preserve"> T18 + T219</f>
        <v>5</v>
      </c>
      <c r="U44" s="8">
        <f xml:space="preserve"> U18 + U219</f>
        <v>5</v>
      </c>
      <c r="V44" s="8">
        <f t="shared" ref="V44:AY44" si="7" xml:space="preserve"> V18 + V219</f>
        <v>5</v>
      </c>
      <c r="W44" s="8">
        <f t="shared" si="7"/>
        <v>5</v>
      </c>
      <c r="X44" s="8">
        <f t="shared" si="7"/>
        <v>5</v>
      </c>
      <c r="Y44" s="8">
        <f t="shared" si="7"/>
        <v>5</v>
      </c>
      <c r="Z44" s="8">
        <f t="shared" si="7"/>
        <v>5</v>
      </c>
      <c r="AA44" s="8">
        <f t="shared" si="7"/>
        <v>5</v>
      </c>
      <c r="AB44" s="8">
        <f t="shared" si="7"/>
        <v>5</v>
      </c>
      <c r="AC44" s="8">
        <f t="shared" si="7"/>
        <v>5</v>
      </c>
      <c r="AD44" s="8">
        <f t="shared" si="7"/>
        <v>5</v>
      </c>
      <c r="AE44" s="8">
        <f t="shared" si="7"/>
        <v>5</v>
      </c>
      <c r="AF44" s="8">
        <f t="shared" si="7"/>
        <v>5</v>
      </c>
      <c r="AG44" s="8">
        <f t="shared" si="7"/>
        <v>5</v>
      </c>
      <c r="AH44" s="8">
        <f t="shared" si="7"/>
        <v>5</v>
      </c>
      <c r="AI44" s="8">
        <f t="shared" si="7"/>
        <v>5</v>
      </c>
      <c r="AJ44" s="8">
        <f t="shared" si="7"/>
        <v>5</v>
      </c>
      <c r="AK44" s="8">
        <f t="shared" si="7"/>
        <v>5</v>
      </c>
      <c r="AL44" s="8">
        <f t="shared" si="7"/>
        <v>5</v>
      </c>
      <c r="AM44" s="8">
        <f t="shared" si="7"/>
        <v>5</v>
      </c>
      <c r="AN44" s="8">
        <f t="shared" si="7"/>
        <v>5</v>
      </c>
      <c r="AO44" s="8">
        <f t="shared" si="7"/>
        <v>5</v>
      </c>
      <c r="AP44" s="8">
        <f t="shared" si="7"/>
        <v>5</v>
      </c>
      <c r="AQ44" s="8">
        <f t="shared" si="7"/>
        <v>5</v>
      </c>
      <c r="AR44" s="8">
        <f t="shared" si="7"/>
        <v>5</v>
      </c>
      <c r="AS44" s="8">
        <f t="shared" si="7"/>
        <v>5</v>
      </c>
      <c r="AT44" s="8">
        <f t="shared" si="7"/>
        <v>5</v>
      </c>
      <c r="AU44" s="8">
        <f t="shared" si="7"/>
        <v>5</v>
      </c>
      <c r="AV44" s="8">
        <f t="shared" si="7"/>
        <v>5</v>
      </c>
      <c r="AW44" s="8">
        <f t="shared" si="7"/>
        <v>5</v>
      </c>
      <c r="AX44" s="8">
        <f t="shared" si="7"/>
        <v>5</v>
      </c>
      <c r="AY44" s="8">
        <f t="shared" si="7"/>
        <v>5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xml:space="preserve"> B19 + B222 + B84</f>
        <v>6</v>
      </c>
      <c r="C45" s="8">
        <f xml:space="preserve"> C19 + C222 + C84</f>
        <v>6</v>
      </c>
      <c r="D45" s="8">
        <f xml:space="preserve"> D19 + D222 + D84</f>
        <v>6</v>
      </c>
      <c r="E45" s="8">
        <f xml:space="preserve"> E19 + E222 + E84</f>
        <v>6</v>
      </c>
      <c r="F45" s="8">
        <f xml:space="preserve"> F19 + F222 + F84</f>
        <v>7</v>
      </c>
      <c r="G45" s="8">
        <f xml:space="preserve"> G19 + G222 + G84</f>
        <v>7</v>
      </c>
      <c r="H45" s="8">
        <f xml:space="preserve"> H19 + H222 + H84</f>
        <v>7</v>
      </c>
      <c r="I45" s="8">
        <f xml:space="preserve"> I19 + I222 + I84</f>
        <v>7</v>
      </c>
      <c r="J45" s="8">
        <f xml:space="preserve"> J19 + J222 + J84</f>
        <v>9</v>
      </c>
      <c r="K45" s="8">
        <f xml:space="preserve"> K19 + K222 + K84</f>
        <v>10</v>
      </c>
      <c r="L45" s="8">
        <f xml:space="preserve"> L19 + L222 + L84</f>
        <v>10</v>
      </c>
      <c r="M45" s="8">
        <f xml:space="preserve"> M19 + M222 + M84</f>
        <v>11</v>
      </c>
      <c r="N45" s="8">
        <f xml:space="preserve"> N19 + N222 + N84</f>
        <v>11</v>
      </c>
      <c r="O45" s="8">
        <f xml:space="preserve"> O19 + O222 + O84</f>
        <v>11</v>
      </c>
      <c r="P45" s="8">
        <f xml:space="preserve"> P19 + P222 + P84</f>
        <v>11</v>
      </c>
      <c r="Q45" s="8">
        <f xml:space="preserve"> Q19 + Q222 + Q84</f>
        <v>11</v>
      </c>
      <c r="R45" s="8">
        <f xml:space="preserve"> R19 + R222 + R84</f>
        <v>11</v>
      </c>
      <c r="S45" s="8">
        <f xml:space="preserve"> S19 + S222 + S84</f>
        <v>11</v>
      </c>
      <c r="T45" s="8">
        <f xml:space="preserve"> T19 + T222 + T84</f>
        <v>11</v>
      </c>
      <c r="U45" s="8">
        <f xml:space="preserve"> U19 + U222 + U84</f>
        <v>11</v>
      </c>
      <c r="V45" s="8">
        <f t="shared" ref="V45:AY45" si="8" xml:space="preserve"> V19 + V222 + V84</f>
        <v>11</v>
      </c>
      <c r="W45" s="8">
        <f t="shared" si="8"/>
        <v>11</v>
      </c>
      <c r="X45" s="8">
        <f t="shared" si="8"/>
        <v>11</v>
      </c>
      <c r="Y45" s="8">
        <f t="shared" si="8"/>
        <v>11</v>
      </c>
      <c r="Z45" s="8">
        <f t="shared" si="8"/>
        <v>11</v>
      </c>
      <c r="AA45" s="8">
        <f t="shared" si="8"/>
        <v>11</v>
      </c>
      <c r="AB45" s="8">
        <f t="shared" si="8"/>
        <v>11</v>
      </c>
      <c r="AC45" s="8">
        <f t="shared" si="8"/>
        <v>11</v>
      </c>
      <c r="AD45" s="8">
        <f t="shared" si="8"/>
        <v>11</v>
      </c>
      <c r="AE45" s="8">
        <f t="shared" si="8"/>
        <v>11</v>
      </c>
      <c r="AF45" s="8">
        <f t="shared" si="8"/>
        <v>11</v>
      </c>
      <c r="AG45" s="8">
        <f t="shared" si="8"/>
        <v>11</v>
      </c>
      <c r="AH45" s="8">
        <f t="shared" si="8"/>
        <v>11</v>
      </c>
      <c r="AI45" s="8">
        <f t="shared" si="8"/>
        <v>11</v>
      </c>
      <c r="AJ45" s="8">
        <f t="shared" si="8"/>
        <v>11</v>
      </c>
      <c r="AK45" s="8">
        <f t="shared" si="8"/>
        <v>11</v>
      </c>
      <c r="AL45" s="8">
        <f t="shared" si="8"/>
        <v>11</v>
      </c>
      <c r="AM45" s="8">
        <f t="shared" si="8"/>
        <v>11</v>
      </c>
      <c r="AN45" s="8">
        <f t="shared" si="8"/>
        <v>11</v>
      </c>
      <c r="AO45" s="8">
        <f t="shared" si="8"/>
        <v>11</v>
      </c>
      <c r="AP45" s="8">
        <f t="shared" si="8"/>
        <v>11</v>
      </c>
      <c r="AQ45" s="8">
        <f t="shared" si="8"/>
        <v>11</v>
      </c>
      <c r="AR45" s="8">
        <f t="shared" si="8"/>
        <v>11</v>
      </c>
      <c r="AS45" s="8">
        <f t="shared" si="8"/>
        <v>11</v>
      </c>
      <c r="AT45" s="8">
        <f t="shared" si="8"/>
        <v>11</v>
      </c>
      <c r="AU45" s="8">
        <f t="shared" si="8"/>
        <v>11</v>
      </c>
      <c r="AV45" s="8">
        <f t="shared" si="8"/>
        <v>11</v>
      </c>
      <c r="AW45" s="8">
        <f t="shared" si="8"/>
        <v>11</v>
      </c>
      <c r="AX45" s="8">
        <f t="shared" si="8"/>
        <v>11</v>
      </c>
      <c r="AY45" s="8">
        <f t="shared" si="8"/>
        <v>11</v>
      </c>
    </row>
    <row r="46" spans="1:97" s="29" customFormat="1">
      <c r="A46" s="63" t="s">
        <v>22</v>
      </c>
      <c r="B46" s="8">
        <f xml:space="preserve"> B20 + B223 + B84</f>
        <v>6</v>
      </c>
      <c r="C46" s="8">
        <f xml:space="preserve"> C20 + C223 + C84</f>
        <v>7</v>
      </c>
      <c r="D46" s="8">
        <f xml:space="preserve"> D20 + D223 + D84</f>
        <v>8</v>
      </c>
      <c r="E46" s="8">
        <f xml:space="preserve"> E20 + E223 + E84</f>
        <v>9</v>
      </c>
      <c r="F46" s="8">
        <f xml:space="preserve"> F20 + F223 + F84</f>
        <v>10</v>
      </c>
      <c r="G46" s="8">
        <f xml:space="preserve"> G20 + G223 + G84</f>
        <v>10</v>
      </c>
      <c r="H46" s="8">
        <f xml:space="preserve"> H20 + H223 + H84</f>
        <v>10</v>
      </c>
      <c r="I46" s="8">
        <f xml:space="preserve"> I20 + I223 + I84</f>
        <v>10</v>
      </c>
      <c r="J46" s="8">
        <f xml:space="preserve"> J20 + J223 + J84</f>
        <v>10</v>
      </c>
      <c r="K46" s="8">
        <f xml:space="preserve"> K20 + K223 + K84</f>
        <v>10</v>
      </c>
      <c r="L46" s="8">
        <f xml:space="preserve"> L20 + L223 + L84</f>
        <v>12</v>
      </c>
      <c r="M46" s="8">
        <f xml:space="preserve"> M20 + M223 + M84</f>
        <v>12</v>
      </c>
      <c r="N46" s="8">
        <f xml:space="preserve"> N20 + N223 + N84</f>
        <v>12</v>
      </c>
      <c r="O46" s="8">
        <f xml:space="preserve"> O20 + O223 + O84</f>
        <v>12</v>
      </c>
      <c r="P46" s="8">
        <f xml:space="preserve"> P20 + P223 + P84</f>
        <v>12</v>
      </c>
      <c r="Q46" s="8">
        <f xml:space="preserve"> Q20 + Q223 + Q84</f>
        <v>12</v>
      </c>
      <c r="R46" s="8">
        <f xml:space="preserve"> R20 + R223 + R84</f>
        <v>12</v>
      </c>
      <c r="S46" s="8">
        <f xml:space="preserve"> S20 + S223 + S84</f>
        <v>12</v>
      </c>
      <c r="T46" s="8">
        <f xml:space="preserve"> T20 + T223 + T84</f>
        <v>12</v>
      </c>
      <c r="U46" s="8">
        <f xml:space="preserve"> U20 + U223 + U84</f>
        <v>12</v>
      </c>
      <c r="V46" s="8">
        <f t="shared" ref="V46:AY46" si="9" xml:space="preserve"> V20 + V223 + V84</f>
        <v>12</v>
      </c>
      <c r="W46" s="8">
        <f t="shared" si="9"/>
        <v>12</v>
      </c>
      <c r="X46" s="8">
        <f t="shared" si="9"/>
        <v>12</v>
      </c>
      <c r="Y46" s="8">
        <f t="shared" si="9"/>
        <v>12</v>
      </c>
      <c r="Z46" s="8">
        <f t="shared" si="9"/>
        <v>12</v>
      </c>
      <c r="AA46" s="8">
        <f t="shared" si="9"/>
        <v>12</v>
      </c>
      <c r="AB46" s="8">
        <f t="shared" si="9"/>
        <v>12</v>
      </c>
      <c r="AC46" s="8">
        <f t="shared" si="9"/>
        <v>12</v>
      </c>
      <c r="AD46" s="8">
        <f t="shared" si="9"/>
        <v>12</v>
      </c>
      <c r="AE46" s="8">
        <f t="shared" si="9"/>
        <v>12</v>
      </c>
      <c r="AF46" s="8">
        <f t="shared" si="9"/>
        <v>12</v>
      </c>
      <c r="AG46" s="8">
        <f t="shared" si="9"/>
        <v>12</v>
      </c>
      <c r="AH46" s="8">
        <f t="shared" si="9"/>
        <v>12</v>
      </c>
      <c r="AI46" s="8">
        <f t="shared" si="9"/>
        <v>12</v>
      </c>
      <c r="AJ46" s="8">
        <f t="shared" si="9"/>
        <v>12</v>
      </c>
      <c r="AK46" s="8">
        <f t="shared" si="9"/>
        <v>12</v>
      </c>
      <c r="AL46" s="8">
        <f t="shared" si="9"/>
        <v>12</v>
      </c>
      <c r="AM46" s="8">
        <f t="shared" si="9"/>
        <v>12</v>
      </c>
      <c r="AN46" s="8">
        <f t="shared" si="9"/>
        <v>12</v>
      </c>
      <c r="AO46" s="8">
        <f t="shared" si="9"/>
        <v>12</v>
      </c>
      <c r="AP46" s="8">
        <f t="shared" si="9"/>
        <v>12</v>
      </c>
      <c r="AQ46" s="8">
        <f t="shared" si="9"/>
        <v>12</v>
      </c>
      <c r="AR46" s="8">
        <f t="shared" si="9"/>
        <v>12</v>
      </c>
      <c r="AS46" s="8">
        <f t="shared" si="9"/>
        <v>12</v>
      </c>
      <c r="AT46" s="8">
        <f t="shared" si="9"/>
        <v>12</v>
      </c>
      <c r="AU46" s="8">
        <f t="shared" si="9"/>
        <v>12</v>
      </c>
      <c r="AV46" s="8">
        <f t="shared" si="9"/>
        <v>12</v>
      </c>
      <c r="AW46" s="8">
        <f t="shared" si="9"/>
        <v>12</v>
      </c>
      <c r="AX46" s="8">
        <f t="shared" si="9"/>
        <v>12</v>
      </c>
      <c r="AY46" s="8">
        <f t="shared" si="9"/>
        <v>12</v>
      </c>
    </row>
    <row r="47" spans="1:97" s="29" customFormat="1">
      <c r="A47" s="63" t="s">
        <v>14</v>
      </c>
      <c r="B47" s="8">
        <f xml:space="preserve"> B21 + B221</f>
        <v>2</v>
      </c>
      <c r="C47" s="8">
        <f xml:space="preserve"> C21 + C221</f>
        <v>2</v>
      </c>
      <c r="D47" s="8">
        <f xml:space="preserve"> D21 + D221</f>
        <v>2</v>
      </c>
      <c r="E47" s="8">
        <f xml:space="preserve"> E21 + E221</f>
        <v>9</v>
      </c>
      <c r="F47" s="8">
        <f xml:space="preserve"> F21 + F221</f>
        <v>10</v>
      </c>
      <c r="G47" s="8">
        <f xml:space="preserve"> G21 + G221</f>
        <v>10</v>
      </c>
      <c r="H47" s="8">
        <f xml:space="preserve"> H21 + H221</f>
        <v>12</v>
      </c>
      <c r="I47" s="8">
        <f xml:space="preserve"> I21 + I221</f>
        <v>13</v>
      </c>
      <c r="J47" s="8">
        <f xml:space="preserve"> J21 + J221</f>
        <v>14</v>
      </c>
      <c r="K47" s="8">
        <f xml:space="preserve"> K21 + K221</f>
        <v>15</v>
      </c>
      <c r="L47" s="8">
        <f xml:space="preserve"> L21 + L221</f>
        <v>16</v>
      </c>
      <c r="M47" s="8">
        <f xml:space="preserve"> M21 + M221</f>
        <v>16</v>
      </c>
      <c r="N47" s="8">
        <f xml:space="preserve"> N21 + N221</f>
        <v>16</v>
      </c>
      <c r="O47" s="8">
        <f xml:space="preserve"> O21 + O221</f>
        <v>16</v>
      </c>
      <c r="P47" s="8">
        <f xml:space="preserve"> P21 + P221</f>
        <v>16</v>
      </c>
      <c r="Q47" s="8">
        <f xml:space="preserve"> Q21 + Q221</f>
        <v>16</v>
      </c>
      <c r="R47" s="8">
        <f xml:space="preserve"> R21 + R221</f>
        <v>16</v>
      </c>
      <c r="S47" s="8">
        <f xml:space="preserve"> S21 + S221</f>
        <v>16</v>
      </c>
      <c r="T47" s="8">
        <f xml:space="preserve"> T21 + T221</f>
        <v>16</v>
      </c>
      <c r="U47" s="8">
        <f xml:space="preserve"> U21 + U221</f>
        <v>16</v>
      </c>
      <c r="V47" s="8">
        <f t="shared" ref="V47:AY48" si="10" xml:space="preserve"> V21 + V221</f>
        <v>16</v>
      </c>
      <c r="W47" s="8">
        <f t="shared" si="10"/>
        <v>16</v>
      </c>
      <c r="X47" s="8">
        <f t="shared" si="10"/>
        <v>16</v>
      </c>
      <c r="Y47" s="8">
        <f t="shared" si="10"/>
        <v>16</v>
      </c>
      <c r="Z47" s="8">
        <f t="shared" si="10"/>
        <v>16</v>
      </c>
      <c r="AA47" s="8">
        <f t="shared" si="10"/>
        <v>16</v>
      </c>
      <c r="AB47" s="8">
        <f t="shared" si="10"/>
        <v>16</v>
      </c>
      <c r="AC47" s="8">
        <f t="shared" si="10"/>
        <v>16</v>
      </c>
      <c r="AD47" s="8">
        <f t="shared" si="10"/>
        <v>16</v>
      </c>
      <c r="AE47" s="8">
        <f t="shared" si="10"/>
        <v>16</v>
      </c>
      <c r="AF47" s="8">
        <f t="shared" si="10"/>
        <v>16</v>
      </c>
      <c r="AG47" s="8">
        <f t="shared" si="10"/>
        <v>16</v>
      </c>
      <c r="AH47" s="8">
        <f t="shared" si="10"/>
        <v>16</v>
      </c>
      <c r="AI47" s="8">
        <f t="shared" si="10"/>
        <v>16</v>
      </c>
      <c r="AJ47" s="8">
        <f t="shared" si="10"/>
        <v>16</v>
      </c>
      <c r="AK47" s="8">
        <f t="shared" si="10"/>
        <v>16</v>
      </c>
      <c r="AL47" s="8">
        <f t="shared" si="10"/>
        <v>16</v>
      </c>
      <c r="AM47" s="8">
        <f t="shared" si="10"/>
        <v>16</v>
      </c>
      <c r="AN47" s="8">
        <f t="shared" si="10"/>
        <v>16</v>
      </c>
      <c r="AO47" s="8">
        <f t="shared" si="10"/>
        <v>16</v>
      </c>
      <c r="AP47" s="8">
        <f t="shared" si="10"/>
        <v>16</v>
      </c>
      <c r="AQ47" s="8">
        <f t="shared" si="10"/>
        <v>16</v>
      </c>
      <c r="AR47" s="8">
        <f t="shared" si="10"/>
        <v>16</v>
      </c>
      <c r="AS47" s="8">
        <f t="shared" si="10"/>
        <v>16</v>
      </c>
      <c r="AT47" s="8">
        <f t="shared" si="10"/>
        <v>16</v>
      </c>
      <c r="AU47" s="8">
        <f t="shared" si="10"/>
        <v>16</v>
      </c>
      <c r="AV47" s="8">
        <f t="shared" si="10"/>
        <v>16</v>
      </c>
      <c r="AW47" s="8">
        <f t="shared" si="10"/>
        <v>16</v>
      </c>
      <c r="AX47" s="8">
        <f t="shared" si="10"/>
        <v>16</v>
      </c>
      <c r="AY47" s="8">
        <f t="shared" si="10"/>
        <v>16</v>
      </c>
    </row>
    <row r="48" spans="1:97" s="29" customFormat="1">
      <c r="A48" s="63" t="s">
        <v>15</v>
      </c>
      <c r="B48" s="8">
        <f xml:space="preserve"> B22 + B222</f>
        <v>6</v>
      </c>
      <c r="C48" s="8">
        <f xml:space="preserve"> C22 + C222</f>
        <v>6</v>
      </c>
      <c r="D48" s="8">
        <f xml:space="preserve"> D22 + D222</f>
        <v>6</v>
      </c>
      <c r="E48" s="8">
        <f xml:space="preserve"> E22 + E222</f>
        <v>6</v>
      </c>
      <c r="F48" s="8">
        <f xml:space="preserve"> F22 + F222</f>
        <v>6</v>
      </c>
      <c r="G48" s="8">
        <f xml:space="preserve"> G22 + G222</f>
        <v>6</v>
      </c>
      <c r="H48" s="8">
        <f xml:space="preserve"> H22 + H222</f>
        <v>7</v>
      </c>
      <c r="I48" s="8">
        <f xml:space="preserve"> I22 + I222</f>
        <v>7</v>
      </c>
      <c r="J48" s="8">
        <f xml:space="preserve"> J22 + J222</f>
        <v>7</v>
      </c>
      <c r="K48" s="8">
        <f xml:space="preserve"> K22 + K222</f>
        <v>10</v>
      </c>
      <c r="L48" s="8">
        <f xml:space="preserve"> L22 + L222</f>
        <v>12</v>
      </c>
      <c r="M48" s="8">
        <f xml:space="preserve"> M22 + M222</f>
        <v>13</v>
      </c>
      <c r="N48" s="8">
        <f xml:space="preserve"> N22 + N222</f>
        <v>13</v>
      </c>
      <c r="O48" s="8">
        <f xml:space="preserve"> O22 + O222</f>
        <v>13</v>
      </c>
      <c r="P48" s="8">
        <f xml:space="preserve"> P22 + P222</f>
        <v>13</v>
      </c>
      <c r="Q48" s="8">
        <f xml:space="preserve"> Q22 + Q222</f>
        <v>13</v>
      </c>
      <c r="R48" s="8">
        <f xml:space="preserve"> R22 + R222</f>
        <v>13</v>
      </c>
      <c r="S48" s="8">
        <f xml:space="preserve"> S22 + S222</f>
        <v>13</v>
      </c>
      <c r="T48" s="8">
        <f xml:space="preserve"> T22 + T222</f>
        <v>13</v>
      </c>
      <c r="U48" s="8">
        <f xml:space="preserve"> U22 + U222</f>
        <v>13</v>
      </c>
      <c r="V48" s="8">
        <f t="shared" si="10"/>
        <v>13</v>
      </c>
      <c r="W48" s="8">
        <f t="shared" si="10"/>
        <v>13</v>
      </c>
      <c r="X48" s="8">
        <f t="shared" si="10"/>
        <v>13</v>
      </c>
      <c r="Y48" s="8">
        <f t="shared" si="10"/>
        <v>13</v>
      </c>
      <c r="Z48" s="8">
        <f t="shared" si="10"/>
        <v>13</v>
      </c>
      <c r="AA48" s="8">
        <f t="shared" si="10"/>
        <v>13</v>
      </c>
      <c r="AB48" s="8">
        <f t="shared" si="10"/>
        <v>13</v>
      </c>
      <c r="AC48" s="8">
        <f t="shared" si="10"/>
        <v>13</v>
      </c>
      <c r="AD48" s="8">
        <f t="shared" si="10"/>
        <v>13</v>
      </c>
      <c r="AE48" s="8">
        <f t="shared" si="10"/>
        <v>13</v>
      </c>
      <c r="AF48" s="8">
        <f t="shared" si="10"/>
        <v>13</v>
      </c>
      <c r="AG48" s="8">
        <f t="shared" si="10"/>
        <v>13</v>
      </c>
      <c r="AH48" s="8">
        <f t="shared" si="10"/>
        <v>13</v>
      </c>
      <c r="AI48" s="8">
        <f t="shared" si="10"/>
        <v>13</v>
      </c>
      <c r="AJ48" s="8">
        <f t="shared" si="10"/>
        <v>13</v>
      </c>
      <c r="AK48" s="8">
        <f t="shared" si="10"/>
        <v>13</v>
      </c>
      <c r="AL48" s="8">
        <f t="shared" si="10"/>
        <v>13</v>
      </c>
      <c r="AM48" s="8">
        <f t="shared" si="10"/>
        <v>13</v>
      </c>
      <c r="AN48" s="8">
        <f t="shared" si="10"/>
        <v>13</v>
      </c>
      <c r="AO48" s="8">
        <f t="shared" si="10"/>
        <v>13</v>
      </c>
      <c r="AP48" s="8">
        <f t="shared" si="10"/>
        <v>13</v>
      </c>
      <c r="AQ48" s="8">
        <f t="shared" si="10"/>
        <v>13</v>
      </c>
      <c r="AR48" s="8">
        <f t="shared" si="10"/>
        <v>13</v>
      </c>
      <c r="AS48" s="8">
        <f t="shared" si="10"/>
        <v>13</v>
      </c>
      <c r="AT48" s="8">
        <f t="shared" si="10"/>
        <v>13</v>
      </c>
      <c r="AU48" s="8">
        <f t="shared" si="10"/>
        <v>13</v>
      </c>
      <c r="AV48" s="8">
        <f t="shared" si="10"/>
        <v>13</v>
      </c>
      <c r="AW48" s="8">
        <f t="shared" si="10"/>
        <v>13</v>
      </c>
      <c r="AX48" s="8">
        <f t="shared" si="10"/>
        <v>13</v>
      </c>
      <c r="AY48" s="8">
        <f t="shared" si="10"/>
        <v>13</v>
      </c>
    </row>
    <row r="49" spans="1:97" s="29" customFormat="1">
      <c r="A49" s="63" t="s">
        <v>16</v>
      </c>
      <c r="B49" s="8">
        <f xml:space="preserve"> B23 + B222 + B84</f>
        <v>2</v>
      </c>
      <c r="C49" s="8">
        <f xml:space="preserve"> C23 + C222 + C84</f>
        <v>2</v>
      </c>
      <c r="D49" s="8">
        <f xml:space="preserve"> D23 + D222 + D84</f>
        <v>2</v>
      </c>
      <c r="E49" s="8">
        <f xml:space="preserve"> E23 + E222 + E84</f>
        <v>2</v>
      </c>
      <c r="F49" s="8">
        <f xml:space="preserve"> F23 + F222 + F84</f>
        <v>2</v>
      </c>
      <c r="G49" s="8">
        <f xml:space="preserve"> G23 + G222 + G84</f>
        <v>2</v>
      </c>
      <c r="H49" s="8">
        <f xml:space="preserve"> H23 + H222 + H84</f>
        <v>2</v>
      </c>
      <c r="I49" s="8">
        <f xml:space="preserve"> I23 + I222 + I84</f>
        <v>2</v>
      </c>
      <c r="J49" s="8">
        <f xml:space="preserve"> J23 + J222 + J84</f>
        <v>2</v>
      </c>
      <c r="K49" s="8">
        <f xml:space="preserve"> K23 + K222 + K84</f>
        <v>2</v>
      </c>
      <c r="L49" s="8">
        <f xml:space="preserve"> L23 + L222 + L84</f>
        <v>2</v>
      </c>
      <c r="M49" s="8">
        <f xml:space="preserve"> M23 + M222 + M84</f>
        <v>2</v>
      </c>
      <c r="N49" s="8">
        <f xml:space="preserve"> N23 + N222 + N84</f>
        <v>2</v>
      </c>
      <c r="O49" s="8">
        <f xml:space="preserve"> O23 + O222 + O84</f>
        <v>2</v>
      </c>
      <c r="P49" s="8">
        <f xml:space="preserve"> P23 + P222 + P84</f>
        <v>2</v>
      </c>
      <c r="Q49" s="8">
        <f xml:space="preserve"> Q23 + Q222 + Q84</f>
        <v>2</v>
      </c>
      <c r="R49" s="8">
        <f xml:space="preserve"> R23 + R222 + R84</f>
        <v>2</v>
      </c>
      <c r="S49" s="8">
        <f xml:space="preserve"> S23 + S222 + S84</f>
        <v>2</v>
      </c>
      <c r="T49" s="8">
        <f xml:space="preserve"> T23 + T222 + T84</f>
        <v>2</v>
      </c>
      <c r="U49" s="8">
        <f xml:space="preserve"> U23 + U222 + U84</f>
        <v>2</v>
      </c>
      <c r="V49" s="8">
        <f t="shared" ref="V49:AY49" si="11" xml:space="preserve"> V23 + V222 + V84</f>
        <v>2</v>
      </c>
      <c r="W49" s="8">
        <f t="shared" si="11"/>
        <v>2</v>
      </c>
      <c r="X49" s="8">
        <f t="shared" si="11"/>
        <v>2</v>
      </c>
      <c r="Y49" s="8">
        <f t="shared" si="11"/>
        <v>2</v>
      </c>
      <c r="Z49" s="8">
        <f t="shared" si="11"/>
        <v>2</v>
      </c>
      <c r="AA49" s="8">
        <f t="shared" si="11"/>
        <v>2</v>
      </c>
      <c r="AB49" s="8">
        <f t="shared" si="11"/>
        <v>2</v>
      </c>
      <c r="AC49" s="8">
        <f t="shared" si="11"/>
        <v>2</v>
      </c>
      <c r="AD49" s="8">
        <f t="shared" si="11"/>
        <v>2</v>
      </c>
      <c r="AE49" s="8">
        <f t="shared" si="11"/>
        <v>2</v>
      </c>
      <c r="AF49" s="8">
        <f t="shared" si="11"/>
        <v>2</v>
      </c>
      <c r="AG49" s="8">
        <f t="shared" si="11"/>
        <v>2</v>
      </c>
      <c r="AH49" s="8">
        <f t="shared" si="11"/>
        <v>2</v>
      </c>
      <c r="AI49" s="8">
        <f t="shared" si="11"/>
        <v>2</v>
      </c>
      <c r="AJ49" s="8">
        <f t="shared" si="11"/>
        <v>2</v>
      </c>
      <c r="AK49" s="8">
        <f t="shared" si="11"/>
        <v>2</v>
      </c>
      <c r="AL49" s="8">
        <f t="shared" si="11"/>
        <v>2</v>
      </c>
      <c r="AM49" s="8">
        <f t="shared" si="11"/>
        <v>2</v>
      </c>
      <c r="AN49" s="8">
        <f t="shared" si="11"/>
        <v>2</v>
      </c>
      <c r="AO49" s="8">
        <f t="shared" si="11"/>
        <v>2</v>
      </c>
      <c r="AP49" s="8">
        <f t="shared" si="11"/>
        <v>2</v>
      </c>
      <c r="AQ49" s="8">
        <f t="shared" si="11"/>
        <v>2</v>
      </c>
      <c r="AR49" s="8">
        <f t="shared" si="11"/>
        <v>2</v>
      </c>
      <c r="AS49" s="8">
        <f t="shared" si="11"/>
        <v>2</v>
      </c>
      <c r="AT49" s="8">
        <f t="shared" si="11"/>
        <v>2</v>
      </c>
      <c r="AU49" s="8">
        <f t="shared" si="11"/>
        <v>2</v>
      </c>
      <c r="AV49" s="8">
        <f t="shared" si="11"/>
        <v>2</v>
      </c>
      <c r="AW49" s="8">
        <f t="shared" si="11"/>
        <v>2</v>
      </c>
      <c r="AX49" s="8">
        <f t="shared" si="11"/>
        <v>2</v>
      </c>
      <c r="AY49" s="8">
        <f t="shared" si="11"/>
        <v>2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Data!$E$49:$E$58, MATCH( B36, Data!$D$49:$D$58, 0 ) )</f>
        <v>8</v>
      </c>
      <c r="C52" s="52">
        <f xml:space="preserve"> INDEX( Data!$E$49:$E$58, MATCH( C36, Data!$D$49:$D$58, 0 ) )</f>
        <v>8</v>
      </c>
      <c r="D52" s="52">
        <f xml:space="preserve"> INDEX( Data!$E$49:$E$58, MATCH( D36, Data!$D$49:$D$58, 0 ) )</f>
        <v>8</v>
      </c>
      <c r="E52" s="52">
        <f xml:space="preserve"> INDEX( Data!$E$49:$E$58, MATCH( E36, Data!$D$49:$D$58, 0 ) )</f>
        <v>8</v>
      </c>
      <c r="F52" s="52">
        <f xml:space="preserve"> INDEX( Data!$E$49:$E$58, MATCH( F36, Data!$D$49:$D$58, 0 ) )</f>
        <v>8</v>
      </c>
      <c r="G52" s="52">
        <f xml:space="preserve"> INDEX( Data!$E$49:$E$58, MATCH( G36, Data!$D$49:$D$58, 0 ) )</f>
        <v>8</v>
      </c>
      <c r="H52" s="52">
        <f xml:space="preserve"> INDEX( Data!$E$49:$E$58, MATCH( H36, Data!$D$49:$D$58, 0 ) )</f>
        <v>8</v>
      </c>
      <c r="I52" s="52">
        <f xml:space="preserve"> INDEX( Data!$E$49:$E$58, MATCH( I36, Data!$D$49:$D$58, 0 ) )</f>
        <v>8</v>
      </c>
      <c r="J52" s="52">
        <f xml:space="preserve"> INDEX( Data!$E$49:$E$58, MATCH( J36, Data!$D$49:$D$58, 0 ) )</f>
        <v>8</v>
      </c>
      <c r="K52" s="52">
        <f xml:space="preserve"> INDEX( Data!$E$49:$E$58, MATCH( K36, Data!$D$49:$D$58, 0 ) )</f>
        <v>8</v>
      </c>
      <c r="L52" s="52">
        <f xml:space="preserve"> INDEX( Data!$E$49:$E$58, MATCH( L36, Data!$D$49:$D$58, 0 ) )</f>
        <v>8</v>
      </c>
      <c r="M52" s="52">
        <f xml:space="preserve"> INDEX( Data!$E$49:$E$58, MATCH( M36, Data!$D$49:$D$58, 0 ) )</f>
        <v>8</v>
      </c>
      <c r="N52" s="52">
        <f xml:space="preserve"> INDEX( Data!$E$49:$E$58, MATCH( N36, Data!$D$49:$D$58, 0 ) )</f>
        <v>8</v>
      </c>
      <c r="O52" s="52">
        <f xml:space="preserve"> INDEX( Data!$E$49:$E$58, MATCH( O36, Data!$D$49:$D$58, 0 ) )</f>
        <v>8</v>
      </c>
      <c r="P52" s="52">
        <f xml:space="preserve"> INDEX( Data!$E$49:$E$58, MATCH( P36, Data!$D$49:$D$58, 0 ) )</f>
        <v>8</v>
      </c>
      <c r="Q52" s="52">
        <f xml:space="preserve"> INDEX( Data!$E$49:$E$58, MATCH( Q36, Data!$D$49:$D$58, 0 ) )</f>
        <v>8</v>
      </c>
      <c r="R52" s="52">
        <f xml:space="preserve"> INDEX( Data!$E$49:$E$58, MATCH( R36, Data!$D$49:$D$58, 0 ) )</f>
        <v>8</v>
      </c>
      <c r="S52" s="52">
        <f xml:space="preserve"> INDEX( Data!$E$49:$E$58, MATCH( S36, Data!$D$49:$D$58, 0 ) )</f>
        <v>8</v>
      </c>
      <c r="T52" s="52">
        <f xml:space="preserve"> INDEX( Data!$E$49:$E$58, MATCH( T36, Data!$D$49:$D$58, 0 ) )</f>
        <v>8</v>
      </c>
      <c r="U52" s="52">
        <f xml:space="preserve"> INDEX( Data!$E$49:$E$58, MATCH( U36, Data!$D$49:$D$58, 0 ) )</f>
        <v>8</v>
      </c>
      <c r="V52" s="52">
        <f xml:space="preserve"> INDEX( Data!$E$49:$E$58, MATCH( V36, Data!$D$49:$D$58, 0 ) )</f>
        <v>8</v>
      </c>
      <c r="W52" s="52">
        <f xml:space="preserve"> INDEX( Data!$E$49:$E$58, MATCH( W36, Data!$D$49:$D$58, 0 ) )</f>
        <v>8</v>
      </c>
      <c r="X52" s="52">
        <f xml:space="preserve"> INDEX( Data!$E$49:$E$58, MATCH( X36, Data!$D$49:$D$58, 0 ) )</f>
        <v>8</v>
      </c>
      <c r="Y52" s="52">
        <f xml:space="preserve"> INDEX( Data!$E$49:$E$58, MATCH( Y36, Data!$D$49:$D$58, 0 ) )</f>
        <v>8</v>
      </c>
      <c r="Z52" s="52">
        <f xml:space="preserve"> INDEX( Data!$E$49:$E$58, MATCH( Z36, Data!$D$49:$D$58, 0 ) )</f>
        <v>8</v>
      </c>
      <c r="AA52" s="52">
        <f xml:space="preserve"> INDEX( Data!$E$49:$E$58, MATCH( AA36, Data!$D$49:$D$58, 0 ) )</f>
        <v>8</v>
      </c>
      <c r="AB52" s="52">
        <f xml:space="preserve"> INDEX( Data!$E$49:$E$58, MATCH( AB36, Data!$D$49:$D$58, 0 ) )</f>
        <v>8</v>
      </c>
      <c r="AC52" s="52">
        <f xml:space="preserve"> INDEX( Data!$E$49:$E$58, MATCH( AC36, Data!$D$49:$D$58, 0 ) )</f>
        <v>8</v>
      </c>
      <c r="AD52" s="52">
        <f xml:space="preserve"> INDEX( Data!$E$49:$E$58, MATCH( AD36, Data!$D$49:$D$58, 0 ) )</f>
        <v>8</v>
      </c>
      <c r="AE52" s="52">
        <f xml:space="preserve"> INDEX( Data!$E$49:$E$58, MATCH( AE36, Data!$D$49:$D$58, 0 ) )</f>
        <v>8</v>
      </c>
      <c r="AF52" s="52">
        <f xml:space="preserve"> INDEX( Data!$E$49:$E$58, MATCH( AF36, Data!$D$49:$D$58, 0 ) )</f>
        <v>8</v>
      </c>
      <c r="AG52" s="52">
        <f xml:space="preserve"> INDEX( Data!$E$49:$E$58, MATCH( AG36, Data!$D$49:$D$58, 0 ) )</f>
        <v>8</v>
      </c>
      <c r="AH52" s="52">
        <f xml:space="preserve"> INDEX( Data!$E$49:$E$58, MATCH( AH36, Data!$D$49:$D$58, 0 ) )</f>
        <v>8</v>
      </c>
      <c r="AI52" s="52">
        <f xml:space="preserve"> INDEX( Data!$E$49:$E$58, MATCH( AI36, Data!$D$49:$D$58, 0 ) )</f>
        <v>8</v>
      </c>
      <c r="AJ52" s="52">
        <f xml:space="preserve"> INDEX( Data!$E$49:$E$58, MATCH( AJ36, Data!$D$49:$D$58, 0 ) )</f>
        <v>8</v>
      </c>
      <c r="AK52" s="52">
        <f xml:space="preserve"> INDEX( Data!$E$49:$E$58, MATCH( AK36, Data!$D$49:$D$58, 0 ) )</f>
        <v>8</v>
      </c>
      <c r="AL52" s="52">
        <f xml:space="preserve"> INDEX( Data!$E$49:$E$58, MATCH( AL36, Data!$D$49:$D$58, 0 ) )</f>
        <v>8</v>
      </c>
      <c r="AM52" s="52">
        <f xml:space="preserve"> INDEX( Data!$E$49:$E$58, MATCH( AM36, Data!$D$49:$D$58, 0 ) )</f>
        <v>8</v>
      </c>
      <c r="AN52" s="52">
        <f xml:space="preserve"> INDEX( Data!$E$49:$E$58, MATCH( AN36, Data!$D$49:$D$58, 0 ) )</f>
        <v>8</v>
      </c>
      <c r="AO52" s="52">
        <f xml:space="preserve"> INDEX( Data!$E$49:$E$58, MATCH( AO36, Data!$D$49:$D$58, 0 ) )</f>
        <v>8</v>
      </c>
      <c r="AP52" s="52">
        <f xml:space="preserve"> INDEX( Data!$E$49:$E$58, MATCH( AP36, Data!$D$49:$D$58, 0 ) )</f>
        <v>8</v>
      </c>
      <c r="AQ52" s="52">
        <f xml:space="preserve"> INDEX( Data!$E$49:$E$58, MATCH( AQ36, Data!$D$49:$D$58, 0 ) )</f>
        <v>8</v>
      </c>
      <c r="AR52" s="52">
        <f xml:space="preserve"> INDEX( Data!$E$49:$E$58, MATCH( AR36, Data!$D$49:$D$58, 0 ) )</f>
        <v>8</v>
      </c>
      <c r="AS52" s="52">
        <f xml:space="preserve"> INDEX( Data!$E$49:$E$58, MATCH( AS36, Data!$D$49:$D$58, 0 ) )</f>
        <v>8</v>
      </c>
      <c r="AT52" s="52">
        <f xml:space="preserve"> INDEX( Data!$E$49:$E$58, MATCH( AT36, Data!$D$49:$D$58, 0 ) )</f>
        <v>8</v>
      </c>
      <c r="AU52" s="52">
        <f xml:space="preserve"> INDEX( Data!$E$49:$E$58, MATCH( AU36, Data!$D$49:$D$58, 0 ) )</f>
        <v>8</v>
      </c>
      <c r="AV52" s="52">
        <f xml:space="preserve"> INDEX( Data!$E$49:$E$58, MATCH( AV36, Data!$D$49:$D$58, 0 ) )</f>
        <v>8</v>
      </c>
      <c r="AW52" s="52">
        <f xml:space="preserve"> INDEX( Data!$E$49:$E$58, MATCH( AW36, Data!$D$49:$D$58, 0 ) )</f>
        <v>8</v>
      </c>
      <c r="AX52" s="52">
        <f xml:space="preserve"> INDEX( Data!$E$49:$E$58, MATCH( AX36, Data!$D$49:$D$58, 0 ) )</f>
        <v>8</v>
      </c>
      <c r="AY52" s="52">
        <f xml:space="preserve"> INDEX( Data!$E$49:$E$58, MATCH( AY36, Data!$D$49:$D$58,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AY53" si="12" xml:space="preserve"> B53 + C52</f>
        <v>16</v>
      </c>
      <c r="D53" s="52">
        <f t="shared" si="12"/>
        <v>24</v>
      </c>
      <c r="E53" s="52">
        <f t="shared" si="12"/>
        <v>32</v>
      </c>
      <c r="F53" s="52">
        <f t="shared" si="12"/>
        <v>40</v>
      </c>
      <c r="G53" s="52">
        <f t="shared" si="12"/>
        <v>48</v>
      </c>
      <c r="H53" s="52">
        <f t="shared" si="12"/>
        <v>56</v>
      </c>
      <c r="I53" s="52">
        <f t="shared" si="12"/>
        <v>64</v>
      </c>
      <c r="J53" s="91">
        <f t="shared" si="12"/>
        <v>72</v>
      </c>
      <c r="K53" s="52">
        <f t="shared" si="12"/>
        <v>80</v>
      </c>
      <c r="L53" s="128">
        <f t="shared" si="12"/>
        <v>88</v>
      </c>
      <c r="M53" s="52">
        <f t="shared" si="12"/>
        <v>96</v>
      </c>
      <c r="N53" s="52">
        <f t="shared" si="12"/>
        <v>104</v>
      </c>
      <c r="O53" s="52">
        <f t="shared" si="12"/>
        <v>112</v>
      </c>
      <c r="P53" s="52">
        <f t="shared" si="12"/>
        <v>120</v>
      </c>
      <c r="Q53" s="52">
        <f t="shared" si="12"/>
        <v>128</v>
      </c>
      <c r="R53" s="52">
        <f t="shared" si="12"/>
        <v>136</v>
      </c>
      <c r="S53" s="52">
        <f t="shared" si="12"/>
        <v>144</v>
      </c>
      <c r="T53" s="52">
        <f t="shared" si="12"/>
        <v>152</v>
      </c>
      <c r="U53" s="52">
        <f t="shared" si="12"/>
        <v>160</v>
      </c>
      <c r="V53" s="52">
        <f t="shared" si="12"/>
        <v>168</v>
      </c>
      <c r="W53" s="52">
        <f t="shared" si="12"/>
        <v>176</v>
      </c>
      <c r="X53" s="52">
        <f t="shared" si="12"/>
        <v>184</v>
      </c>
      <c r="Y53" s="52">
        <f t="shared" si="12"/>
        <v>192</v>
      </c>
      <c r="Z53" s="52">
        <f t="shared" si="12"/>
        <v>200</v>
      </c>
      <c r="AA53" s="52">
        <f t="shared" si="12"/>
        <v>208</v>
      </c>
      <c r="AB53" s="52">
        <f t="shared" si="12"/>
        <v>216</v>
      </c>
      <c r="AC53" s="52">
        <f t="shared" si="12"/>
        <v>224</v>
      </c>
      <c r="AD53" s="52">
        <f t="shared" si="12"/>
        <v>232</v>
      </c>
      <c r="AE53" s="52">
        <f t="shared" si="12"/>
        <v>240</v>
      </c>
      <c r="AF53" s="52">
        <f t="shared" si="12"/>
        <v>248</v>
      </c>
      <c r="AG53" s="52">
        <f t="shared" si="12"/>
        <v>256</v>
      </c>
      <c r="AH53" s="52">
        <f t="shared" si="12"/>
        <v>264</v>
      </c>
      <c r="AI53" s="52">
        <f t="shared" si="12"/>
        <v>272</v>
      </c>
      <c r="AJ53" s="52">
        <f t="shared" si="12"/>
        <v>280</v>
      </c>
      <c r="AK53" s="52">
        <f t="shared" si="12"/>
        <v>288</v>
      </c>
      <c r="AL53" s="52">
        <f t="shared" si="12"/>
        <v>296</v>
      </c>
      <c r="AM53" s="52">
        <f t="shared" si="12"/>
        <v>304</v>
      </c>
      <c r="AN53" s="52">
        <f t="shared" si="12"/>
        <v>312</v>
      </c>
      <c r="AO53" s="52">
        <f t="shared" si="12"/>
        <v>320</v>
      </c>
      <c r="AP53" s="52">
        <f t="shared" si="12"/>
        <v>328</v>
      </c>
      <c r="AQ53" s="52">
        <f t="shared" si="12"/>
        <v>336</v>
      </c>
      <c r="AR53" s="52">
        <f t="shared" si="12"/>
        <v>344</v>
      </c>
      <c r="AS53" s="52">
        <f t="shared" si="12"/>
        <v>352</v>
      </c>
      <c r="AT53" s="52">
        <f t="shared" si="12"/>
        <v>360</v>
      </c>
      <c r="AU53" s="52">
        <f t="shared" si="12"/>
        <v>368</v>
      </c>
      <c r="AV53" s="52">
        <f t="shared" si="12"/>
        <v>376</v>
      </c>
      <c r="AW53" s="52">
        <f t="shared" si="12"/>
        <v>384</v>
      </c>
      <c r="AX53" s="52">
        <f t="shared" si="12"/>
        <v>392</v>
      </c>
      <c r="AY53" s="52">
        <f t="shared" si="12"/>
        <v>400</v>
      </c>
    </row>
    <row r="54" spans="1:97" s="18" customFormat="1" ht="18">
      <c r="A54" s="81" t="s">
        <v>65</v>
      </c>
      <c r="B54" s="82">
        <f xml:space="preserve"> B53 + B7 * B220 + B83* B7</f>
        <v>10</v>
      </c>
      <c r="C54" s="82">
        <f xml:space="preserve"> C53 + C7 * C220 + C83* C7</f>
        <v>20</v>
      </c>
      <c r="D54" s="82">
        <f xml:space="preserve"> D53 + D7 * D220 + D83* D7</f>
        <v>30</v>
      </c>
      <c r="E54" s="82">
        <f xml:space="preserve"> E53 + E7 * E220 + E83* E7</f>
        <v>40</v>
      </c>
      <c r="F54" s="82">
        <f xml:space="preserve"> F53 + F7 * F220 + F83* F7</f>
        <v>50</v>
      </c>
      <c r="G54" s="82">
        <f xml:space="preserve"> G53 + G7 * G220 + G83* G7</f>
        <v>60</v>
      </c>
      <c r="H54" s="82">
        <f xml:space="preserve"> H53 + H7 * H220 + H83* H7</f>
        <v>70</v>
      </c>
      <c r="I54" s="82">
        <f xml:space="preserve"> I53 + I7 * I220 + I83* I7</f>
        <v>88</v>
      </c>
      <c r="J54" s="92">
        <f xml:space="preserve"> J53 + J7 * J220 + J83* J7</f>
        <v>99</v>
      </c>
      <c r="K54" s="77">
        <f xml:space="preserve"> K53 + K7 * K220 + K83* K7</f>
        <v>110</v>
      </c>
      <c r="L54" s="129">
        <f xml:space="preserve"> L53 + L7 * L220 + L83* L7</f>
        <v>121</v>
      </c>
      <c r="M54" s="82">
        <f xml:space="preserve"> M53 + M7 * M220 + M83* M7</f>
        <v>132</v>
      </c>
      <c r="N54" s="82">
        <f xml:space="preserve"> N53 + N7 * N220 + N83* N7</f>
        <v>143</v>
      </c>
      <c r="O54" s="82">
        <f xml:space="preserve"> O53 + O7 * O220 + O83* O7</f>
        <v>154</v>
      </c>
      <c r="P54" s="82">
        <f xml:space="preserve"> P53 + P7 * P220 + P83* P7</f>
        <v>165</v>
      </c>
      <c r="Q54" s="82">
        <f xml:space="preserve"> Q53 + Q7 * Q220 + Q83* Q7</f>
        <v>176</v>
      </c>
      <c r="R54" s="82">
        <f xml:space="preserve"> R53 + R7 * R220 + R83* R7</f>
        <v>187</v>
      </c>
      <c r="S54" s="82">
        <f xml:space="preserve"> S53 + S7 * S220 + S83* S7</f>
        <v>198</v>
      </c>
      <c r="T54" s="82">
        <f xml:space="preserve"> T53 + T7 * T220 + T83* T7</f>
        <v>209</v>
      </c>
      <c r="U54" s="82">
        <f xml:space="preserve"> U53 + U7 * U220 + U83* U7</f>
        <v>220</v>
      </c>
      <c r="V54" s="82">
        <f t="shared" ref="V54:AY54" si="13" xml:space="preserve"> V53 + V7 * V220 + V83* V7</f>
        <v>231</v>
      </c>
      <c r="W54" s="82">
        <f t="shared" si="13"/>
        <v>242</v>
      </c>
      <c r="X54" s="82">
        <f t="shared" si="13"/>
        <v>253</v>
      </c>
      <c r="Y54" s="82">
        <f t="shared" si="13"/>
        <v>264</v>
      </c>
      <c r="Z54" s="82">
        <f t="shared" si="13"/>
        <v>275</v>
      </c>
      <c r="AA54" s="82">
        <f t="shared" si="13"/>
        <v>286</v>
      </c>
      <c r="AB54" s="82">
        <f t="shared" si="13"/>
        <v>297</v>
      </c>
      <c r="AC54" s="82">
        <f t="shared" si="13"/>
        <v>308</v>
      </c>
      <c r="AD54" s="82">
        <f t="shared" si="13"/>
        <v>319</v>
      </c>
      <c r="AE54" s="82">
        <f t="shared" si="13"/>
        <v>330</v>
      </c>
      <c r="AF54" s="82">
        <f t="shared" si="13"/>
        <v>341</v>
      </c>
      <c r="AG54" s="82">
        <f t="shared" si="13"/>
        <v>352</v>
      </c>
      <c r="AH54" s="82">
        <f t="shared" si="13"/>
        <v>363</v>
      </c>
      <c r="AI54" s="82">
        <f t="shared" si="13"/>
        <v>374</v>
      </c>
      <c r="AJ54" s="82">
        <f t="shared" si="13"/>
        <v>385</v>
      </c>
      <c r="AK54" s="82">
        <f t="shared" si="13"/>
        <v>396</v>
      </c>
      <c r="AL54" s="82">
        <f t="shared" si="13"/>
        <v>407</v>
      </c>
      <c r="AM54" s="82">
        <f t="shared" si="13"/>
        <v>418</v>
      </c>
      <c r="AN54" s="82">
        <f t="shared" si="13"/>
        <v>429</v>
      </c>
      <c r="AO54" s="82">
        <f t="shared" si="13"/>
        <v>440</v>
      </c>
      <c r="AP54" s="82">
        <f t="shared" si="13"/>
        <v>451</v>
      </c>
      <c r="AQ54" s="82">
        <f t="shared" si="13"/>
        <v>462</v>
      </c>
      <c r="AR54" s="82">
        <f t="shared" si="13"/>
        <v>473</v>
      </c>
      <c r="AS54" s="82">
        <f t="shared" si="13"/>
        <v>484</v>
      </c>
      <c r="AT54" s="82">
        <f t="shared" si="13"/>
        <v>495</v>
      </c>
      <c r="AU54" s="82">
        <f t="shared" si="13"/>
        <v>506</v>
      </c>
      <c r="AV54" s="82">
        <f t="shared" si="13"/>
        <v>517</v>
      </c>
      <c r="AW54" s="82">
        <f t="shared" si="13"/>
        <v>528</v>
      </c>
      <c r="AX54" s="82">
        <f t="shared" si="13"/>
        <v>539</v>
      </c>
      <c r="AY54" s="82">
        <f t="shared" si="13"/>
        <v>550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AY56" si="14" xml:space="preserve"> MIN((B210/B54),1)</f>
        <v>1</v>
      </c>
      <c r="C56" s="84">
        <f t="shared" si="14"/>
        <v>0.55000000000000004</v>
      </c>
      <c r="D56" s="84">
        <f t="shared" si="14"/>
        <v>0.4</v>
      </c>
      <c r="E56" s="84">
        <f t="shared" si="14"/>
        <v>0.32500000000000001</v>
      </c>
      <c r="F56" s="84">
        <f t="shared" si="14"/>
        <v>0.28000000000000003</v>
      </c>
      <c r="G56" s="84">
        <f t="shared" si="14"/>
        <v>0.25</v>
      </c>
      <c r="H56" s="84">
        <f t="shared" si="14"/>
        <v>0.22857142857142856</v>
      </c>
      <c r="I56" s="84">
        <f t="shared" si="14"/>
        <v>0.19318181818181818</v>
      </c>
      <c r="J56" s="93">
        <f t="shared" si="14"/>
        <v>0.18181818181818182</v>
      </c>
      <c r="K56" s="84">
        <f t="shared" si="14"/>
        <v>0.17272727272727273</v>
      </c>
      <c r="L56" s="130">
        <f t="shared" si="14"/>
        <v>0.16528925619834711</v>
      </c>
      <c r="M56" s="84">
        <f t="shared" si="14"/>
        <v>0.15909090909090909</v>
      </c>
      <c r="N56" s="84">
        <f t="shared" si="14"/>
        <v>0.15384615384615385</v>
      </c>
      <c r="O56" s="84">
        <f t="shared" si="14"/>
        <v>0.14935064935064934</v>
      </c>
      <c r="P56" s="84">
        <f t="shared" si="14"/>
        <v>0.14545454545454545</v>
      </c>
      <c r="Q56" s="84">
        <f t="shared" si="14"/>
        <v>0.14204545454545456</v>
      </c>
      <c r="R56" s="84">
        <f t="shared" si="14"/>
        <v>0.13903743315508021</v>
      </c>
      <c r="S56" s="84">
        <f t="shared" si="14"/>
        <v>0.13636363636363635</v>
      </c>
      <c r="T56" s="84">
        <f t="shared" si="14"/>
        <v>0.13397129186602871</v>
      </c>
      <c r="U56" s="84">
        <f t="shared" si="14"/>
        <v>0.13181818181818181</v>
      </c>
      <c r="V56" s="84">
        <f t="shared" si="14"/>
        <v>0.12987012987012986</v>
      </c>
      <c r="W56" s="84">
        <f t="shared" si="14"/>
        <v>0.128099173553719</v>
      </c>
      <c r="X56" s="84">
        <f t="shared" si="14"/>
        <v>0.12648221343873517</v>
      </c>
      <c r="Y56" s="84">
        <f t="shared" si="14"/>
        <v>0.125</v>
      </c>
      <c r="Z56" s="84">
        <f t="shared" si="14"/>
        <v>0.12363636363636364</v>
      </c>
      <c r="AA56" s="84">
        <f t="shared" si="14"/>
        <v>0.12237762237762238</v>
      </c>
      <c r="AB56" s="84">
        <f t="shared" si="14"/>
        <v>0.12121212121212122</v>
      </c>
      <c r="AC56" s="84">
        <f t="shared" si="14"/>
        <v>0.12012987012987013</v>
      </c>
      <c r="AD56" s="84">
        <f t="shared" si="14"/>
        <v>0.11912225705329153</v>
      </c>
      <c r="AE56" s="84">
        <f t="shared" si="14"/>
        <v>0.11818181818181818</v>
      </c>
      <c r="AF56" s="84">
        <f t="shared" si="14"/>
        <v>0.11730205278592376</v>
      </c>
      <c r="AG56" s="84">
        <f t="shared" si="14"/>
        <v>0.11647727272727272</v>
      </c>
      <c r="AH56" s="84">
        <f t="shared" si="14"/>
        <v>0.11570247933884298</v>
      </c>
      <c r="AI56" s="84">
        <f t="shared" si="14"/>
        <v>0.11497326203208556</v>
      </c>
      <c r="AJ56" s="84">
        <f t="shared" si="14"/>
        <v>0.11428571428571428</v>
      </c>
      <c r="AK56" s="84">
        <f t="shared" si="14"/>
        <v>0.11363636363636363</v>
      </c>
      <c r="AL56" s="84">
        <f t="shared" si="14"/>
        <v>0.11302211302211303</v>
      </c>
      <c r="AM56" s="84">
        <f t="shared" si="14"/>
        <v>0.11244019138755981</v>
      </c>
      <c r="AN56" s="84">
        <f t="shared" si="14"/>
        <v>0.11188811188811189</v>
      </c>
      <c r="AO56" s="84">
        <f t="shared" si="14"/>
        <v>0.11136363636363636</v>
      </c>
      <c r="AP56" s="84">
        <f t="shared" si="14"/>
        <v>0.11086474501108648</v>
      </c>
      <c r="AQ56" s="84">
        <f t="shared" si="14"/>
        <v>0.11038961038961038</v>
      </c>
      <c r="AR56" s="84">
        <f t="shared" si="14"/>
        <v>0.10993657505285412</v>
      </c>
      <c r="AS56" s="84">
        <f t="shared" si="14"/>
        <v>0.10950413223140495</v>
      </c>
      <c r="AT56" s="84">
        <f t="shared" si="14"/>
        <v>0.10909090909090909</v>
      </c>
      <c r="AU56" s="84">
        <f t="shared" si="14"/>
        <v>0.10869565217391304</v>
      </c>
      <c r="AV56" s="84">
        <f t="shared" si="14"/>
        <v>0.10831721470019343</v>
      </c>
      <c r="AW56" s="84">
        <f t="shared" si="14"/>
        <v>0.10795454545454546</v>
      </c>
      <c r="AX56" s="84">
        <f t="shared" si="14"/>
        <v>0.10760667903525047</v>
      </c>
      <c r="AY56" s="84">
        <f t="shared" si="14"/>
        <v>0.10727272727272727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AY57" si="15" xml:space="preserve"> MIN(B211/B54,1)</f>
        <v>1</v>
      </c>
      <c r="C57" s="84">
        <f t="shared" si="15"/>
        <v>0.8</v>
      </c>
      <c r="D57" s="84">
        <f t="shared" si="15"/>
        <v>0.56666666666666665</v>
      </c>
      <c r="E57" s="84">
        <f t="shared" si="15"/>
        <v>0.45</v>
      </c>
      <c r="F57" s="84">
        <f t="shared" si="15"/>
        <v>0.38</v>
      </c>
      <c r="G57" s="84">
        <f t="shared" si="15"/>
        <v>0.33333333333333331</v>
      </c>
      <c r="H57" s="84">
        <f t="shared" si="15"/>
        <v>0.3</v>
      </c>
      <c r="I57" s="84">
        <f t="shared" si="15"/>
        <v>0.25</v>
      </c>
      <c r="J57" s="93">
        <f t="shared" si="15"/>
        <v>0.23232323232323232</v>
      </c>
      <c r="K57" s="84">
        <f t="shared" si="15"/>
        <v>0.21818181818181817</v>
      </c>
      <c r="L57" s="130">
        <f t="shared" si="15"/>
        <v>0.20661157024793389</v>
      </c>
      <c r="M57" s="84">
        <f t="shared" si="15"/>
        <v>0.19696969696969696</v>
      </c>
      <c r="N57" s="84">
        <f t="shared" si="15"/>
        <v>0.1888111888111888</v>
      </c>
      <c r="O57" s="84">
        <f t="shared" si="15"/>
        <v>0.18181818181818182</v>
      </c>
      <c r="P57" s="84">
        <f t="shared" si="15"/>
        <v>0.17575757575757575</v>
      </c>
      <c r="Q57" s="84">
        <f t="shared" si="15"/>
        <v>0.17045454545454544</v>
      </c>
      <c r="R57" s="84">
        <f t="shared" si="15"/>
        <v>0.16577540106951871</v>
      </c>
      <c r="S57" s="84">
        <f t="shared" si="15"/>
        <v>0.16161616161616163</v>
      </c>
      <c r="T57" s="84">
        <f t="shared" si="15"/>
        <v>0.15789473684210525</v>
      </c>
      <c r="U57" s="84">
        <f t="shared" si="15"/>
        <v>0.15454545454545454</v>
      </c>
      <c r="V57" s="84">
        <f t="shared" si="15"/>
        <v>0.15151515151515152</v>
      </c>
      <c r="W57" s="84">
        <f t="shared" si="15"/>
        <v>0.1487603305785124</v>
      </c>
      <c r="X57" s="84">
        <f t="shared" si="15"/>
        <v>0.14624505928853754</v>
      </c>
      <c r="Y57" s="84">
        <f t="shared" si="15"/>
        <v>0.14393939393939395</v>
      </c>
      <c r="Z57" s="84">
        <f t="shared" si="15"/>
        <v>0.14181818181818182</v>
      </c>
      <c r="AA57" s="84">
        <f t="shared" si="15"/>
        <v>0.13986013986013987</v>
      </c>
      <c r="AB57" s="84">
        <f t="shared" si="15"/>
        <v>0.13804713804713806</v>
      </c>
      <c r="AC57" s="84">
        <f t="shared" si="15"/>
        <v>0.13636363636363635</v>
      </c>
      <c r="AD57" s="84">
        <f t="shared" si="15"/>
        <v>0.13479623824451412</v>
      </c>
      <c r="AE57" s="84">
        <f t="shared" si="15"/>
        <v>0.13333333333333333</v>
      </c>
      <c r="AF57" s="84">
        <f t="shared" si="15"/>
        <v>0.13196480938416422</v>
      </c>
      <c r="AG57" s="84">
        <f t="shared" si="15"/>
        <v>0.13068181818181818</v>
      </c>
      <c r="AH57" s="84">
        <f t="shared" si="15"/>
        <v>0.12947658402203857</v>
      </c>
      <c r="AI57" s="84">
        <f t="shared" si="15"/>
        <v>0.12834224598930483</v>
      </c>
      <c r="AJ57" s="84">
        <f t="shared" si="15"/>
        <v>0.12727272727272726</v>
      </c>
      <c r="AK57" s="84">
        <f t="shared" si="15"/>
        <v>0.12626262626262627</v>
      </c>
      <c r="AL57" s="84">
        <f t="shared" si="15"/>
        <v>0.12530712530712532</v>
      </c>
      <c r="AM57" s="84">
        <f t="shared" si="15"/>
        <v>0.12440191387559808</v>
      </c>
      <c r="AN57" s="84">
        <f t="shared" si="15"/>
        <v>0.12354312354312354</v>
      </c>
      <c r="AO57" s="84">
        <f t="shared" si="15"/>
        <v>0.12272727272727273</v>
      </c>
      <c r="AP57" s="84">
        <f t="shared" si="15"/>
        <v>0.12195121951219512</v>
      </c>
      <c r="AQ57" s="84">
        <f t="shared" si="15"/>
        <v>0.12121212121212122</v>
      </c>
      <c r="AR57" s="84">
        <f t="shared" si="15"/>
        <v>0.12050739957716702</v>
      </c>
      <c r="AS57" s="84">
        <f t="shared" si="15"/>
        <v>0.11983471074380166</v>
      </c>
      <c r="AT57" s="84">
        <f t="shared" si="15"/>
        <v>0.1191919191919192</v>
      </c>
      <c r="AU57" s="84">
        <f t="shared" si="15"/>
        <v>0.11857707509881422</v>
      </c>
      <c r="AV57" s="84">
        <f t="shared" si="15"/>
        <v>0.11798839458413926</v>
      </c>
      <c r="AW57" s="84">
        <f t="shared" si="15"/>
        <v>0.11742424242424243</v>
      </c>
      <c r="AX57" s="84">
        <f t="shared" si="15"/>
        <v>0.11688311688311688</v>
      </c>
      <c r="AY57" s="84">
        <f t="shared" si="15"/>
        <v>0.11636363636363636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AY58" si="16" xml:space="preserve"> MIN(B212/B54,1)</f>
        <v>1</v>
      </c>
      <c r="C58" s="85">
        <f t="shared" si="16"/>
        <v>0.7</v>
      </c>
      <c r="D58" s="85">
        <f t="shared" si="16"/>
        <v>0.46666666666666667</v>
      </c>
      <c r="E58" s="85">
        <f t="shared" si="16"/>
        <v>0.35</v>
      </c>
      <c r="F58" s="85">
        <f t="shared" si="16"/>
        <v>0.28000000000000003</v>
      </c>
      <c r="G58" s="85">
        <f t="shared" si="16"/>
        <v>0.23333333333333334</v>
      </c>
      <c r="H58" s="85">
        <f t="shared" si="16"/>
        <v>0.2</v>
      </c>
      <c r="I58" s="85">
        <f t="shared" si="16"/>
        <v>0.15909090909090909</v>
      </c>
      <c r="J58" s="94">
        <f t="shared" si="16"/>
        <v>0.14141414141414141</v>
      </c>
      <c r="K58" s="85">
        <f t="shared" si="16"/>
        <v>0.12727272727272726</v>
      </c>
      <c r="L58" s="131">
        <f t="shared" si="16"/>
        <v>0.11570247933884298</v>
      </c>
      <c r="M58" s="85">
        <f t="shared" si="16"/>
        <v>0.10606060606060606</v>
      </c>
      <c r="N58" s="85">
        <f t="shared" si="16"/>
        <v>9.7902097902097904E-2</v>
      </c>
      <c r="O58" s="85">
        <f t="shared" si="16"/>
        <v>9.0909090909090912E-2</v>
      </c>
      <c r="P58" s="85">
        <f t="shared" si="16"/>
        <v>8.4848484848484854E-2</v>
      </c>
      <c r="Q58" s="85">
        <f t="shared" si="16"/>
        <v>7.9545454545454544E-2</v>
      </c>
      <c r="R58" s="85">
        <f t="shared" si="16"/>
        <v>7.4866310160427801E-2</v>
      </c>
      <c r="S58" s="85">
        <f t="shared" si="16"/>
        <v>7.0707070707070704E-2</v>
      </c>
      <c r="T58" s="85">
        <f t="shared" si="16"/>
        <v>6.6985645933014357E-2</v>
      </c>
      <c r="U58" s="85">
        <f t="shared" si="16"/>
        <v>6.363636363636363E-2</v>
      </c>
      <c r="V58" s="85">
        <f t="shared" si="16"/>
        <v>6.0606060606060608E-2</v>
      </c>
      <c r="W58" s="85">
        <f t="shared" si="16"/>
        <v>5.7851239669421489E-2</v>
      </c>
      <c r="X58" s="85">
        <f t="shared" si="16"/>
        <v>5.533596837944664E-2</v>
      </c>
      <c r="Y58" s="85">
        <f t="shared" si="16"/>
        <v>5.3030303030303032E-2</v>
      </c>
      <c r="Z58" s="85">
        <f t="shared" si="16"/>
        <v>5.0909090909090911E-2</v>
      </c>
      <c r="AA58" s="85">
        <f t="shared" si="16"/>
        <v>4.8951048951048952E-2</v>
      </c>
      <c r="AB58" s="85">
        <f t="shared" si="16"/>
        <v>4.7138047138047139E-2</v>
      </c>
      <c r="AC58" s="85">
        <f t="shared" si="16"/>
        <v>4.5454545454545456E-2</v>
      </c>
      <c r="AD58" s="85">
        <f t="shared" si="16"/>
        <v>4.3887147335423198E-2</v>
      </c>
      <c r="AE58" s="85">
        <f t="shared" si="16"/>
        <v>4.2424242424242427E-2</v>
      </c>
      <c r="AF58" s="85">
        <f t="shared" si="16"/>
        <v>4.1055718475073312E-2</v>
      </c>
      <c r="AG58" s="85">
        <f t="shared" si="16"/>
        <v>3.9772727272727272E-2</v>
      </c>
      <c r="AH58" s="85">
        <f t="shared" si="16"/>
        <v>3.8567493112947659E-2</v>
      </c>
      <c r="AI58" s="85">
        <f t="shared" si="16"/>
        <v>3.7433155080213901E-2</v>
      </c>
      <c r="AJ58" s="85">
        <f t="shared" si="16"/>
        <v>3.6363636363636362E-2</v>
      </c>
      <c r="AK58" s="85">
        <f t="shared" si="16"/>
        <v>3.5353535353535352E-2</v>
      </c>
      <c r="AL58" s="85">
        <f t="shared" si="16"/>
        <v>3.4398034398034398E-2</v>
      </c>
      <c r="AM58" s="85">
        <f t="shared" si="16"/>
        <v>3.3492822966507178E-2</v>
      </c>
      <c r="AN58" s="85">
        <f t="shared" si="16"/>
        <v>3.2634032634032632E-2</v>
      </c>
      <c r="AO58" s="85">
        <f t="shared" si="16"/>
        <v>3.1818181818181815E-2</v>
      </c>
      <c r="AP58" s="85">
        <f t="shared" si="16"/>
        <v>3.1042128603104215E-2</v>
      </c>
      <c r="AQ58" s="85">
        <f t="shared" si="16"/>
        <v>3.0303030303030304E-2</v>
      </c>
      <c r="AR58" s="85">
        <f t="shared" si="16"/>
        <v>2.9598308668076109E-2</v>
      </c>
      <c r="AS58" s="85">
        <f t="shared" si="16"/>
        <v>2.8925619834710745E-2</v>
      </c>
      <c r="AT58" s="85">
        <f t="shared" si="16"/>
        <v>2.8282828282828285E-2</v>
      </c>
      <c r="AU58" s="85">
        <f t="shared" si="16"/>
        <v>2.766798418972332E-2</v>
      </c>
      <c r="AV58" s="85">
        <f t="shared" si="16"/>
        <v>2.7079303675048357E-2</v>
      </c>
      <c r="AW58" s="85">
        <f t="shared" si="16"/>
        <v>2.6515151515151516E-2</v>
      </c>
      <c r="AX58" s="85">
        <f t="shared" si="16"/>
        <v>2.5974025974025976E-2</v>
      </c>
      <c r="AY58" s="85">
        <f t="shared" si="16"/>
        <v>2.5454545454545455E-2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AY59" si="17" xml:space="preserve"> MIN(1,B213/B54)</f>
        <v>1</v>
      </c>
      <c r="C59" s="85">
        <f t="shared" si="17"/>
        <v>1</v>
      </c>
      <c r="D59" s="85">
        <f t="shared" si="17"/>
        <v>0.8666666666666667</v>
      </c>
      <c r="E59" s="85">
        <f t="shared" si="17"/>
        <v>0.65</v>
      </c>
      <c r="F59" s="85">
        <f t="shared" si="17"/>
        <v>0.52</v>
      </c>
      <c r="G59" s="85">
        <f t="shared" si="17"/>
        <v>0.43333333333333335</v>
      </c>
      <c r="H59" s="85">
        <f t="shared" si="17"/>
        <v>0.37142857142857144</v>
      </c>
      <c r="I59" s="85">
        <f t="shared" si="17"/>
        <v>0.29545454545454547</v>
      </c>
      <c r="J59" s="94">
        <f t="shared" si="17"/>
        <v>0.26262626262626265</v>
      </c>
      <c r="K59" s="85">
        <f t="shared" si="17"/>
        <v>0.23636363636363636</v>
      </c>
      <c r="L59" s="131">
        <f t="shared" si="17"/>
        <v>0.21487603305785125</v>
      </c>
      <c r="M59" s="85">
        <f t="shared" si="17"/>
        <v>0.19696969696969696</v>
      </c>
      <c r="N59" s="85">
        <f t="shared" si="17"/>
        <v>0.18181818181818182</v>
      </c>
      <c r="O59" s="85">
        <f t="shared" si="17"/>
        <v>0.16883116883116883</v>
      </c>
      <c r="P59" s="85">
        <f t="shared" si="17"/>
        <v>0.15757575757575756</v>
      </c>
      <c r="Q59" s="85">
        <f t="shared" si="17"/>
        <v>0.14772727272727273</v>
      </c>
      <c r="R59" s="85">
        <f t="shared" si="17"/>
        <v>0.13903743315508021</v>
      </c>
      <c r="S59" s="85">
        <f t="shared" si="17"/>
        <v>0.13131313131313133</v>
      </c>
      <c r="T59" s="85">
        <f t="shared" si="17"/>
        <v>0.12440191387559808</v>
      </c>
      <c r="U59" s="85">
        <f t="shared" si="17"/>
        <v>0.11818181818181818</v>
      </c>
      <c r="V59" s="85">
        <f t="shared" si="17"/>
        <v>0.11255411255411256</v>
      </c>
      <c r="W59" s="85">
        <f t="shared" si="17"/>
        <v>0.10743801652892562</v>
      </c>
      <c r="X59" s="85">
        <f t="shared" si="17"/>
        <v>0.10276679841897234</v>
      </c>
      <c r="Y59" s="85">
        <f t="shared" si="17"/>
        <v>9.8484848484848481E-2</v>
      </c>
      <c r="Z59" s="85">
        <f t="shared" si="17"/>
        <v>9.4545454545454544E-2</v>
      </c>
      <c r="AA59" s="85">
        <f t="shared" si="17"/>
        <v>9.0909090909090912E-2</v>
      </c>
      <c r="AB59" s="85">
        <f t="shared" si="17"/>
        <v>8.7542087542087546E-2</v>
      </c>
      <c r="AC59" s="85">
        <f t="shared" si="17"/>
        <v>8.4415584415584416E-2</v>
      </c>
      <c r="AD59" s="85">
        <f t="shared" si="17"/>
        <v>8.1504702194357362E-2</v>
      </c>
      <c r="AE59" s="85">
        <f t="shared" si="17"/>
        <v>7.8787878787878782E-2</v>
      </c>
      <c r="AF59" s="85">
        <f t="shared" si="17"/>
        <v>7.6246334310850442E-2</v>
      </c>
      <c r="AG59" s="85">
        <f t="shared" si="17"/>
        <v>7.3863636363636367E-2</v>
      </c>
      <c r="AH59" s="85">
        <f t="shared" si="17"/>
        <v>7.1625344352617082E-2</v>
      </c>
      <c r="AI59" s="85">
        <f t="shared" si="17"/>
        <v>6.9518716577540107E-2</v>
      </c>
      <c r="AJ59" s="85">
        <f t="shared" si="17"/>
        <v>6.7532467532467527E-2</v>
      </c>
      <c r="AK59" s="85">
        <f t="shared" si="17"/>
        <v>6.5656565656565663E-2</v>
      </c>
      <c r="AL59" s="85">
        <f t="shared" si="17"/>
        <v>6.3882063882063883E-2</v>
      </c>
      <c r="AM59" s="85">
        <f t="shared" si="17"/>
        <v>6.2200956937799042E-2</v>
      </c>
      <c r="AN59" s="85">
        <f t="shared" si="17"/>
        <v>6.0606060606060608E-2</v>
      </c>
      <c r="AO59" s="85">
        <f t="shared" si="17"/>
        <v>5.909090909090909E-2</v>
      </c>
      <c r="AP59" s="85">
        <f t="shared" si="17"/>
        <v>5.7649667405764965E-2</v>
      </c>
      <c r="AQ59" s="85">
        <f t="shared" si="17"/>
        <v>5.627705627705628E-2</v>
      </c>
      <c r="AR59" s="85">
        <f t="shared" si="17"/>
        <v>5.4968287526427059E-2</v>
      </c>
      <c r="AS59" s="85">
        <f t="shared" si="17"/>
        <v>5.3719008264462811E-2</v>
      </c>
      <c r="AT59" s="85">
        <f t="shared" si="17"/>
        <v>5.2525252525252523E-2</v>
      </c>
      <c r="AU59" s="85">
        <f t="shared" si="17"/>
        <v>5.1383399209486168E-2</v>
      </c>
      <c r="AV59" s="85">
        <f t="shared" si="17"/>
        <v>5.0290135396518373E-2</v>
      </c>
      <c r="AW59" s="85">
        <f t="shared" si="17"/>
        <v>4.924242424242424E-2</v>
      </c>
      <c r="AX59" s="85">
        <f t="shared" si="17"/>
        <v>4.8237476808905382E-2</v>
      </c>
      <c r="AY59" s="85">
        <f t="shared" si="17"/>
        <v>4.7272727272727272E-2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AY60" si="18" xml:space="preserve"> MIN(1,B214/B54)</f>
        <v>1</v>
      </c>
      <c r="C60" s="85">
        <f t="shared" si="18"/>
        <v>1</v>
      </c>
      <c r="D60" s="85">
        <f t="shared" si="18"/>
        <v>1</v>
      </c>
      <c r="E60" s="85">
        <f t="shared" si="18"/>
        <v>0.95</v>
      </c>
      <c r="F60" s="85">
        <f t="shared" si="18"/>
        <v>0.76</v>
      </c>
      <c r="G60" s="85">
        <f t="shared" si="18"/>
        <v>0.6333333333333333</v>
      </c>
      <c r="H60" s="85">
        <f t="shared" si="18"/>
        <v>0.54285714285714282</v>
      </c>
      <c r="I60" s="85">
        <f t="shared" si="18"/>
        <v>0.43181818181818182</v>
      </c>
      <c r="J60" s="94">
        <f t="shared" si="18"/>
        <v>0.38383838383838381</v>
      </c>
      <c r="K60" s="85">
        <f t="shared" si="18"/>
        <v>0.34545454545454546</v>
      </c>
      <c r="L60" s="131">
        <f t="shared" si="18"/>
        <v>0.31404958677685951</v>
      </c>
      <c r="M60" s="85">
        <f t="shared" si="18"/>
        <v>0.2878787878787879</v>
      </c>
      <c r="N60" s="85">
        <f t="shared" si="18"/>
        <v>0.26573426573426573</v>
      </c>
      <c r="O60" s="85">
        <f t="shared" si="18"/>
        <v>0.24675324675324675</v>
      </c>
      <c r="P60" s="85">
        <f t="shared" si="18"/>
        <v>0.23030303030303031</v>
      </c>
      <c r="Q60" s="85">
        <f t="shared" si="18"/>
        <v>0.21590909090909091</v>
      </c>
      <c r="R60" s="85">
        <f t="shared" si="18"/>
        <v>0.20320855614973263</v>
      </c>
      <c r="S60" s="85">
        <f t="shared" si="18"/>
        <v>0.19191919191919191</v>
      </c>
      <c r="T60" s="85">
        <f t="shared" si="18"/>
        <v>0.18181818181818182</v>
      </c>
      <c r="U60" s="85">
        <f t="shared" si="18"/>
        <v>0.17272727272727273</v>
      </c>
      <c r="V60" s="85">
        <f t="shared" si="18"/>
        <v>0.16450216450216451</v>
      </c>
      <c r="W60" s="85">
        <f t="shared" si="18"/>
        <v>0.15702479338842976</v>
      </c>
      <c r="X60" s="85">
        <f t="shared" si="18"/>
        <v>0.15019762845849802</v>
      </c>
      <c r="Y60" s="85">
        <f t="shared" si="18"/>
        <v>0.14393939393939395</v>
      </c>
      <c r="Z60" s="85">
        <f t="shared" si="18"/>
        <v>0.13818181818181818</v>
      </c>
      <c r="AA60" s="85">
        <f t="shared" si="18"/>
        <v>0.13286713286713286</v>
      </c>
      <c r="AB60" s="85">
        <f t="shared" si="18"/>
        <v>0.12794612794612795</v>
      </c>
      <c r="AC60" s="85">
        <f t="shared" si="18"/>
        <v>0.12337662337662338</v>
      </c>
      <c r="AD60" s="85">
        <f t="shared" si="18"/>
        <v>0.11912225705329153</v>
      </c>
      <c r="AE60" s="85">
        <f t="shared" si="18"/>
        <v>0.11515151515151516</v>
      </c>
      <c r="AF60" s="85">
        <f t="shared" si="18"/>
        <v>0.11143695014662756</v>
      </c>
      <c r="AG60" s="85">
        <f t="shared" si="18"/>
        <v>0.10795454545454546</v>
      </c>
      <c r="AH60" s="85">
        <f t="shared" si="18"/>
        <v>0.1046831955922865</v>
      </c>
      <c r="AI60" s="85">
        <f t="shared" si="18"/>
        <v>0.10160427807486631</v>
      </c>
      <c r="AJ60" s="85">
        <f t="shared" si="18"/>
        <v>9.8701298701298706E-2</v>
      </c>
      <c r="AK60" s="85">
        <f t="shared" si="18"/>
        <v>9.5959595959595953E-2</v>
      </c>
      <c r="AL60" s="85">
        <f t="shared" si="18"/>
        <v>9.3366093366093361E-2</v>
      </c>
      <c r="AM60" s="85">
        <f t="shared" si="18"/>
        <v>9.0909090909090912E-2</v>
      </c>
      <c r="AN60" s="85">
        <f t="shared" si="18"/>
        <v>8.8578088578088576E-2</v>
      </c>
      <c r="AO60" s="85">
        <f t="shared" si="18"/>
        <v>8.6363636363636365E-2</v>
      </c>
      <c r="AP60" s="85">
        <f t="shared" si="18"/>
        <v>8.4257206208425722E-2</v>
      </c>
      <c r="AQ60" s="85">
        <f t="shared" si="18"/>
        <v>8.2251082251082255E-2</v>
      </c>
      <c r="AR60" s="85">
        <f t="shared" si="18"/>
        <v>8.0338266384778007E-2</v>
      </c>
      <c r="AS60" s="85">
        <f t="shared" si="18"/>
        <v>7.8512396694214878E-2</v>
      </c>
      <c r="AT60" s="85">
        <f t="shared" si="18"/>
        <v>7.6767676767676762E-2</v>
      </c>
      <c r="AU60" s="85">
        <f t="shared" si="18"/>
        <v>7.5098814229249009E-2</v>
      </c>
      <c r="AV60" s="85">
        <f t="shared" si="18"/>
        <v>7.3500967117988397E-2</v>
      </c>
      <c r="AW60" s="85">
        <f t="shared" si="18"/>
        <v>7.1969696969696975E-2</v>
      </c>
      <c r="AX60" s="85">
        <f t="shared" si="18"/>
        <v>7.050092764378478E-2</v>
      </c>
      <c r="AY60" s="85">
        <f t="shared" si="18"/>
        <v>6.9090909090909092E-2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Data!$E$62:$E$71, MATCH( B36, Data!$D$62:$D$71, 0 ) )</f>
        <v>6</v>
      </c>
      <c r="C62" s="52">
        <f xml:space="preserve"> INDEX( Data!$E$62:$E$71, MATCH( C36, Data!$D$62:$D$71, 0 ) )</f>
        <v>6</v>
      </c>
      <c r="D62" s="52">
        <f xml:space="preserve"> INDEX( Data!$E$62:$E$71, MATCH( D36, Data!$D$62:$D$71, 0 ) )</f>
        <v>6</v>
      </c>
      <c r="E62" s="52">
        <f xml:space="preserve"> INDEX( Data!$E$62:$E$71, MATCH( E36, Data!$D$62:$D$71, 0 ) )</f>
        <v>6</v>
      </c>
      <c r="F62" s="52">
        <f xml:space="preserve"> INDEX( Data!$E$62:$E$71, MATCH( F36, Data!$D$62:$D$71, 0 ) )</f>
        <v>6</v>
      </c>
      <c r="G62" s="52">
        <f xml:space="preserve"> INDEX( Data!$E$62:$E$71, MATCH( G36, Data!$D$62:$D$71, 0 ) )</f>
        <v>6</v>
      </c>
      <c r="H62" s="52">
        <f xml:space="preserve"> INDEX( Data!$E$62:$E$71, MATCH( H36, Data!$D$62:$D$71, 0 ) )</f>
        <v>6</v>
      </c>
      <c r="I62" s="52">
        <f xml:space="preserve"> INDEX( Data!$E$62:$E$71, MATCH( I36, Data!$D$62:$D$71, 0 ) )</f>
        <v>6</v>
      </c>
      <c r="J62" s="52">
        <f xml:space="preserve"> INDEX( Data!$E$62:$E$71, MATCH( J36, Data!$D$62:$D$71, 0 ) )</f>
        <v>6</v>
      </c>
      <c r="K62" s="52">
        <f xml:space="preserve"> INDEX( Data!$E$62:$E$71, MATCH( K36, Data!$D$62:$D$71, 0 ) )</f>
        <v>6</v>
      </c>
      <c r="L62" s="52">
        <f xml:space="preserve"> INDEX( Data!$E$62:$E$71, MATCH( L36, Data!$D$62:$D$71, 0 ) )</f>
        <v>6</v>
      </c>
      <c r="M62" s="52">
        <f xml:space="preserve"> INDEX( Data!$E$62:$E$71, MATCH( M36, Data!$D$62:$D$71, 0 ) )</f>
        <v>6</v>
      </c>
      <c r="N62" s="52">
        <f xml:space="preserve"> INDEX( Data!$E$62:$E$71, MATCH( N36, Data!$D$62:$D$71, 0 ) )</f>
        <v>6</v>
      </c>
      <c r="O62" s="52">
        <f xml:space="preserve"> INDEX( Data!$E$62:$E$71, MATCH( O36, Data!$D$62:$D$71, 0 ) )</f>
        <v>6</v>
      </c>
      <c r="P62" s="52">
        <f xml:space="preserve"> INDEX( Data!$E$62:$E$71, MATCH( P36, Data!$D$62:$D$71, 0 ) )</f>
        <v>6</v>
      </c>
      <c r="Q62" s="52">
        <f xml:space="preserve"> INDEX( Data!$E$62:$E$71, MATCH( Q36, Data!$D$62:$D$71, 0 ) )</f>
        <v>6</v>
      </c>
      <c r="R62" s="52">
        <f xml:space="preserve"> INDEX( Data!$E$62:$E$71, MATCH( R36, Data!$D$62:$D$71, 0 ) )</f>
        <v>6</v>
      </c>
      <c r="S62" s="52">
        <f xml:space="preserve"> INDEX( Data!$E$62:$E$71, MATCH( S36, Data!$D$62:$D$71, 0 ) )</f>
        <v>6</v>
      </c>
      <c r="T62" s="52">
        <f xml:space="preserve"> INDEX( Data!$E$62:$E$71, MATCH( T36, Data!$D$62:$D$71, 0 ) )</f>
        <v>6</v>
      </c>
      <c r="U62" s="52">
        <f xml:space="preserve"> INDEX( Data!$E$62:$E$71, MATCH( U36, Data!$D$62:$D$71, 0 ) )</f>
        <v>6</v>
      </c>
      <c r="V62" s="52">
        <f xml:space="preserve"> INDEX( Data!$E$62:$E$71, MATCH( V36, Data!$D$62:$D$71, 0 ) )</f>
        <v>6</v>
      </c>
      <c r="W62" s="52">
        <f xml:space="preserve"> INDEX( Data!$E$62:$E$71, MATCH( W36, Data!$D$62:$D$71, 0 ) )</f>
        <v>6</v>
      </c>
      <c r="X62" s="52">
        <f xml:space="preserve"> INDEX( Data!$E$62:$E$71, MATCH( X36, Data!$D$62:$D$71, 0 ) )</f>
        <v>6</v>
      </c>
      <c r="Y62" s="52">
        <f xml:space="preserve"> INDEX( Data!$E$62:$E$71, MATCH( Y36, Data!$D$62:$D$71, 0 ) )</f>
        <v>6</v>
      </c>
      <c r="Z62" s="52">
        <f xml:space="preserve"> INDEX( Data!$E$62:$E$71, MATCH( Z36, Data!$D$62:$D$71, 0 ) )</f>
        <v>6</v>
      </c>
      <c r="AA62" s="52">
        <f xml:space="preserve"> INDEX( Data!$E$62:$E$71, MATCH( AA36, Data!$D$62:$D$71, 0 ) )</f>
        <v>6</v>
      </c>
      <c r="AB62" s="52">
        <f xml:space="preserve"> INDEX( Data!$E$62:$E$71, MATCH( AB36, Data!$D$62:$D$71, 0 ) )</f>
        <v>6</v>
      </c>
      <c r="AC62" s="52">
        <f xml:space="preserve"> INDEX( Data!$E$62:$E$71, MATCH( AC36, Data!$D$62:$D$71, 0 ) )</f>
        <v>6</v>
      </c>
      <c r="AD62" s="52">
        <f xml:space="preserve"> INDEX( Data!$E$62:$E$71, MATCH( AD36, Data!$D$62:$D$71, 0 ) )</f>
        <v>6</v>
      </c>
      <c r="AE62" s="52">
        <f xml:space="preserve"> INDEX( Data!$E$62:$E$71, MATCH( AE36, Data!$D$62:$D$71, 0 ) )</f>
        <v>6</v>
      </c>
      <c r="AF62" s="52">
        <f xml:space="preserve"> INDEX( Data!$E$62:$E$71, MATCH( AF36, Data!$D$62:$D$71, 0 ) )</f>
        <v>6</v>
      </c>
      <c r="AG62" s="52">
        <f xml:space="preserve"> INDEX( Data!$E$62:$E$71, MATCH( AG36, Data!$D$62:$D$71, 0 ) )</f>
        <v>6</v>
      </c>
      <c r="AH62" s="52">
        <f xml:space="preserve"> INDEX( Data!$E$62:$E$71, MATCH( AH36, Data!$D$62:$D$71, 0 ) )</f>
        <v>6</v>
      </c>
      <c r="AI62" s="52">
        <f xml:space="preserve"> INDEX( Data!$E$62:$E$71, MATCH( AI36, Data!$D$62:$D$71, 0 ) )</f>
        <v>6</v>
      </c>
      <c r="AJ62" s="52">
        <f xml:space="preserve"> INDEX( Data!$E$62:$E$71, MATCH( AJ36, Data!$D$62:$D$71, 0 ) )</f>
        <v>6</v>
      </c>
      <c r="AK62" s="52">
        <f xml:space="preserve"> INDEX( Data!$E$62:$E$71, MATCH( AK36, Data!$D$62:$D$71, 0 ) )</f>
        <v>6</v>
      </c>
      <c r="AL62" s="52">
        <f xml:space="preserve"> INDEX( Data!$E$62:$E$71, MATCH( AL36, Data!$D$62:$D$71, 0 ) )</f>
        <v>6</v>
      </c>
      <c r="AM62" s="52">
        <f xml:space="preserve"> INDEX( Data!$E$62:$E$71, MATCH( AM36, Data!$D$62:$D$71, 0 ) )</f>
        <v>6</v>
      </c>
      <c r="AN62" s="52">
        <f xml:space="preserve"> INDEX( Data!$E$62:$E$71, MATCH( AN36, Data!$D$62:$D$71, 0 ) )</f>
        <v>6</v>
      </c>
      <c r="AO62" s="52">
        <f xml:space="preserve"> INDEX( Data!$E$62:$E$71, MATCH( AO36, Data!$D$62:$D$71, 0 ) )</f>
        <v>6</v>
      </c>
      <c r="AP62" s="52">
        <f xml:space="preserve"> INDEX( Data!$E$62:$E$71, MATCH( AP36, Data!$D$62:$D$71, 0 ) )</f>
        <v>6</v>
      </c>
      <c r="AQ62" s="52">
        <f xml:space="preserve"> INDEX( Data!$E$62:$E$71, MATCH( AQ36, Data!$D$62:$D$71, 0 ) )</f>
        <v>6</v>
      </c>
      <c r="AR62" s="52">
        <f xml:space="preserve"> INDEX( Data!$E$62:$E$71, MATCH( AR36, Data!$D$62:$D$71, 0 ) )</f>
        <v>6</v>
      </c>
      <c r="AS62" s="52">
        <f xml:space="preserve"> INDEX( Data!$E$62:$E$71, MATCH( AS36, Data!$D$62:$D$71, 0 ) )</f>
        <v>6</v>
      </c>
      <c r="AT62" s="52">
        <f xml:space="preserve"> INDEX( Data!$E$62:$E$71, MATCH( AT36, Data!$D$62:$D$71, 0 ) )</f>
        <v>6</v>
      </c>
      <c r="AU62" s="52">
        <f xml:space="preserve"> INDEX( Data!$E$62:$E$71, MATCH( AU36, Data!$D$62:$D$71, 0 ) )</f>
        <v>6</v>
      </c>
      <c r="AV62" s="52">
        <f xml:space="preserve"> INDEX( Data!$E$62:$E$71, MATCH( AV36, Data!$D$62:$D$71, 0 ) )</f>
        <v>6</v>
      </c>
      <c r="AW62" s="52">
        <f xml:space="preserve"> INDEX( Data!$E$62:$E$71, MATCH( AW36, Data!$D$62:$D$71, 0 ) )</f>
        <v>6</v>
      </c>
      <c r="AX62" s="52">
        <f xml:space="preserve"> INDEX( Data!$E$62:$E$71, MATCH( AX36, Data!$D$62:$D$71, 0 ) )</f>
        <v>6</v>
      </c>
      <c r="AY62" s="52">
        <f xml:space="preserve"> INDEX( Data!$E$62:$E$71, MATCH( AY36, Data!$D$62:$D$71, 0 ) )</f>
        <v>6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6</v>
      </c>
      <c r="C63" s="52">
        <f t="shared" ref="C63:AY63" si="19" xml:space="preserve"> B63 + C62</f>
        <v>12</v>
      </c>
      <c r="D63" s="52">
        <f t="shared" si="19"/>
        <v>18</v>
      </c>
      <c r="E63" s="52">
        <f t="shared" si="19"/>
        <v>24</v>
      </c>
      <c r="F63" s="52">
        <f t="shared" si="19"/>
        <v>30</v>
      </c>
      <c r="G63" s="52">
        <f t="shared" si="19"/>
        <v>36</v>
      </c>
      <c r="H63" s="52">
        <f t="shared" si="19"/>
        <v>42</v>
      </c>
      <c r="I63" s="52">
        <f t="shared" si="19"/>
        <v>48</v>
      </c>
      <c r="J63" s="91">
        <f t="shared" si="19"/>
        <v>54</v>
      </c>
      <c r="K63" s="52">
        <f t="shared" si="19"/>
        <v>60</v>
      </c>
      <c r="L63" s="128">
        <f t="shared" si="19"/>
        <v>66</v>
      </c>
      <c r="M63" s="52">
        <f t="shared" si="19"/>
        <v>72</v>
      </c>
      <c r="N63" s="52">
        <f t="shared" si="19"/>
        <v>78</v>
      </c>
      <c r="O63" s="52">
        <f t="shared" si="19"/>
        <v>84</v>
      </c>
      <c r="P63" s="52">
        <f t="shared" si="19"/>
        <v>90</v>
      </c>
      <c r="Q63" s="52">
        <f t="shared" si="19"/>
        <v>96</v>
      </c>
      <c r="R63" s="52">
        <f t="shared" si="19"/>
        <v>102</v>
      </c>
      <c r="S63" s="52">
        <f t="shared" si="19"/>
        <v>108</v>
      </c>
      <c r="T63" s="52">
        <f t="shared" si="19"/>
        <v>114</v>
      </c>
      <c r="U63" s="52">
        <f t="shared" si="19"/>
        <v>120</v>
      </c>
      <c r="V63" s="52">
        <f t="shared" si="19"/>
        <v>126</v>
      </c>
      <c r="W63" s="52">
        <f t="shared" si="19"/>
        <v>132</v>
      </c>
      <c r="X63" s="52">
        <f t="shared" si="19"/>
        <v>138</v>
      </c>
      <c r="Y63" s="52">
        <f t="shared" si="19"/>
        <v>144</v>
      </c>
      <c r="Z63" s="52">
        <f t="shared" si="19"/>
        <v>150</v>
      </c>
      <c r="AA63" s="52">
        <f t="shared" si="19"/>
        <v>156</v>
      </c>
      <c r="AB63" s="52">
        <f t="shared" si="19"/>
        <v>162</v>
      </c>
      <c r="AC63" s="52">
        <f t="shared" si="19"/>
        <v>168</v>
      </c>
      <c r="AD63" s="52">
        <f t="shared" si="19"/>
        <v>174</v>
      </c>
      <c r="AE63" s="52">
        <f t="shared" si="19"/>
        <v>180</v>
      </c>
      <c r="AF63" s="52">
        <f t="shared" si="19"/>
        <v>186</v>
      </c>
      <c r="AG63" s="52">
        <f t="shared" si="19"/>
        <v>192</v>
      </c>
      <c r="AH63" s="52">
        <f t="shared" si="19"/>
        <v>198</v>
      </c>
      <c r="AI63" s="52">
        <f t="shared" si="19"/>
        <v>204</v>
      </c>
      <c r="AJ63" s="52">
        <f t="shared" si="19"/>
        <v>210</v>
      </c>
      <c r="AK63" s="52">
        <f t="shared" si="19"/>
        <v>216</v>
      </c>
      <c r="AL63" s="52">
        <f t="shared" si="19"/>
        <v>222</v>
      </c>
      <c r="AM63" s="52">
        <f t="shared" si="19"/>
        <v>228</v>
      </c>
      <c r="AN63" s="52">
        <f t="shared" si="19"/>
        <v>234</v>
      </c>
      <c r="AO63" s="52">
        <f t="shared" si="19"/>
        <v>240</v>
      </c>
      <c r="AP63" s="52">
        <f t="shared" si="19"/>
        <v>246</v>
      </c>
      <c r="AQ63" s="52">
        <f t="shared" si="19"/>
        <v>252</v>
      </c>
      <c r="AR63" s="52">
        <f t="shared" si="19"/>
        <v>258</v>
      </c>
      <c r="AS63" s="52">
        <f t="shared" si="19"/>
        <v>264</v>
      </c>
      <c r="AT63" s="52">
        <f t="shared" si="19"/>
        <v>270</v>
      </c>
      <c r="AU63" s="52">
        <f t="shared" si="19"/>
        <v>276</v>
      </c>
      <c r="AV63" s="52">
        <f t="shared" si="19"/>
        <v>282</v>
      </c>
      <c r="AW63" s="52">
        <f t="shared" si="19"/>
        <v>288</v>
      </c>
      <c r="AX63" s="52">
        <f t="shared" si="19"/>
        <v>294</v>
      </c>
      <c r="AY63" s="52">
        <f t="shared" si="19"/>
        <v>300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46</v>
      </c>
      <c r="C64" s="52">
        <f t="shared" ref="C64:J64" si="20" xml:space="preserve"> B64 + C62 + IF(AND(B64=0,C62&lt;&gt;0),40,0)</f>
        <v>52</v>
      </c>
      <c r="D64" s="52">
        <f t="shared" si="20"/>
        <v>58</v>
      </c>
      <c r="E64" s="52">
        <f t="shared" si="20"/>
        <v>64</v>
      </c>
      <c r="F64" s="52">
        <f t="shared" si="20"/>
        <v>70</v>
      </c>
      <c r="G64" s="52">
        <f t="shared" si="20"/>
        <v>76</v>
      </c>
      <c r="H64" s="52">
        <f t="shared" si="20"/>
        <v>82</v>
      </c>
      <c r="I64" s="52">
        <f t="shared" si="20"/>
        <v>88</v>
      </c>
      <c r="J64" s="91">
        <f t="shared" si="20"/>
        <v>94</v>
      </c>
      <c r="K64" s="52">
        <f xml:space="preserve"> J64 + K62 + IF(AND(J64=0,K62&lt;&gt;0),40,0)</f>
        <v>100</v>
      </c>
      <c r="L64" s="128">
        <f t="shared" ref="L64:AY64" si="21" xml:space="preserve"> K64 + L62 + IF(AND(K64=0,L62&lt;&gt;0),40,0)</f>
        <v>106</v>
      </c>
      <c r="M64" s="52">
        <f t="shared" si="21"/>
        <v>112</v>
      </c>
      <c r="N64" s="52">
        <f t="shared" si="21"/>
        <v>118</v>
      </c>
      <c r="O64" s="52">
        <f t="shared" si="21"/>
        <v>124</v>
      </c>
      <c r="P64" s="52">
        <f t="shared" si="21"/>
        <v>130</v>
      </c>
      <c r="Q64" s="52">
        <f t="shared" si="21"/>
        <v>136</v>
      </c>
      <c r="R64" s="52">
        <f t="shared" si="21"/>
        <v>142</v>
      </c>
      <c r="S64" s="52">
        <f t="shared" si="21"/>
        <v>148</v>
      </c>
      <c r="T64" s="52">
        <f t="shared" si="21"/>
        <v>154</v>
      </c>
      <c r="U64" s="52">
        <f t="shared" si="21"/>
        <v>160</v>
      </c>
      <c r="V64" s="52">
        <f t="shared" si="21"/>
        <v>166</v>
      </c>
      <c r="W64" s="52">
        <f t="shared" si="21"/>
        <v>172</v>
      </c>
      <c r="X64" s="52">
        <f t="shared" si="21"/>
        <v>178</v>
      </c>
      <c r="Y64" s="52">
        <f t="shared" si="21"/>
        <v>184</v>
      </c>
      <c r="Z64" s="52">
        <f t="shared" si="21"/>
        <v>190</v>
      </c>
      <c r="AA64" s="52">
        <f t="shared" si="21"/>
        <v>196</v>
      </c>
      <c r="AB64" s="52">
        <f t="shared" si="21"/>
        <v>202</v>
      </c>
      <c r="AC64" s="52">
        <f t="shared" si="21"/>
        <v>208</v>
      </c>
      <c r="AD64" s="52">
        <f t="shared" si="21"/>
        <v>214</v>
      </c>
      <c r="AE64" s="52">
        <f t="shared" si="21"/>
        <v>220</v>
      </c>
      <c r="AF64" s="52">
        <f t="shared" si="21"/>
        <v>226</v>
      </c>
      <c r="AG64" s="52">
        <f t="shared" si="21"/>
        <v>232</v>
      </c>
      <c r="AH64" s="52">
        <f t="shared" si="21"/>
        <v>238</v>
      </c>
      <c r="AI64" s="52">
        <f t="shared" si="21"/>
        <v>244</v>
      </c>
      <c r="AJ64" s="52">
        <f t="shared" si="21"/>
        <v>250</v>
      </c>
      <c r="AK64" s="52">
        <f t="shared" si="21"/>
        <v>256</v>
      </c>
      <c r="AL64" s="52">
        <f t="shared" si="21"/>
        <v>262</v>
      </c>
      <c r="AM64" s="52">
        <f t="shared" si="21"/>
        <v>268</v>
      </c>
      <c r="AN64" s="52">
        <f t="shared" si="21"/>
        <v>274</v>
      </c>
      <c r="AO64" s="52">
        <f t="shared" si="21"/>
        <v>280</v>
      </c>
      <c r="AP64" s="52">
        <f t="shared" si="21"/>
        <v>286</v>
      </c>
      <c r="AQ64" s="52">
        <f t="shared" si="21"/>
        <v>292</v>
      </c>
      <c r="AR64" s="52">
        <f t="shared" si="21"/>
        <v>298</v>
      </c>
      <c r="AS64" s="52">
        <f t="shared" si="21"/>
        <v>304</v>
      </c>
      <c r="AT64" s="52">
        <f t="shared" si="21"/>
        <v>310</v>
      </c>
      <c r="AU64" s="52">
        <f t="shared" si="21"/>
        <v>316</v>
      </c>
      <c r="AV64" s="52">
        <f t="shared" si="21"/>
        <v>322</v>
      </c>
      <c r="AW64" s="52">
        <f t="shared" si="21"/>
        <v>328</v>
      </c>
      <c r="AX64" s="52">
        <f t="shared" si="21"/>
        <v>334</v>
      </c>
      <c r="AY64" s="52">
        <f t="shared" si="21"/>
        <v>340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AY65" si="22" xml:space="preserve"> B64 + IF(B64&lt;&gt;0,(B222+B223)*B39,0)</f>
        <v>50</v>
      </c>
      <c r="C65" s="77">
        <f t="shared" si="22"/>
        <v>60</v>
      </c>
      <c r="D65" s="77">
        <f t="shared" si="22"/>
        <v>70</v>
      </c>
      <c r="E65" s="77">
        <f t="shared" si="22"/>
        <v>80</v>
      </c>
      <c r="F65" s="77">
        <f t="shared" si="22"/>
        <v>90</v>
      </c>
      <c r="G65" s="77">
        <f t="shared" si="22"/>
        <v>100</v>
      </c>
      <c r="H65" s="77">
        <f t="shared" si="22"/>
        <v>110</v>
      </c>
      <c r="I65" s="77">
        <f t="shared" si="22"/>
        <v>120</v>
      </c>
      <c r="J65" s="95">
        <f t="shared" si="22"/>
        <v>130</v>
      </c>
      <c r="K65" s="77">
        <f t="shared" si="22"/>
        <v>140</v>
      </c>
      <c r="L65" s="132">
        <f t="shared" si="22"/>
        <v>150</v>
      </c>
      <c r="M65" s="77">
        <f t="shared" si="22"/>
        <v>160</v>
      </c>
      <c r="N65" s="77">
        <f t="shared" si="22"/>
        <v>170</v>
      </c>
      <c r="O65" s="77">
        <f t="shared" si="22"/>
        <v>180</v>
      </c>
      <c r="P65" s="77">
        <f t="shared" si="22"/>
        <v>190</v>
      </c>
      <c r="Q65" s="77">
        <f t="shared" si="22"/>
        <v>200</v>
      </c>
      <c r="R65" s="77">
        <f t="shared" si="22"/>
        <v>210</v>
      </c>
      <c r="S65" s="77">
        <f t="shared" si="22"/>
        <v>220</v>
      </c>
      <c r="T65" s="77">
        <f t="shared" si="22"/>
        <v>230</v>
      </c>
      <c r="U65" s="77">
        <f t="shared" si="22"/>
        <v>240</v>
      </c>
      <c r="V65" s="77">
        <f t="shared" si="22"/>
        <v>250</v>
      </c>
      <c r="W65" s="77">
        <f t="shared" si="22"/>
        <v>260</v>
      </c>
      <c r="X65" s="77">
        <f t="shared" si="22"/>
        <v>270</v>
      </c>
      <c r="Y65" s="77">
        <f t="shared" si="22"/>
        <v>280</v>
      </c>
      <c r="Z65" s="77">
        <f t="shared" si="22"/>
        <v>290</v>
      </c>
      <c r="AA65" s="77">
        <f t="shared" si="22"/>
        <v>300</v>
      </c>
      <c r="AB65" s="77">
        <f t="shared" si="22"/>
        <v>310</v>
      </c>
      <c r="AC65" s="77">
        <f t="shared" si="22"/>
        <v>320</v>
      </c>
      <c r="AD65" s="77">
        <f t="shared" si="22"/>
        <v>330</v>
      </c>
      <c r="AE65" s="77">
        <f t="shared" si="22"/>
        <v>340</v>
      </c>
      <c r="AF65" s="77">
        <f t="shared" si="22"/>
        <v>350</v>
      </c>
      <c r="AG65" s="77">
        <f t="shared" si="22"/>
        <v>360</v>
      </c>
      <c r="AH65" s="77">
        <f t="shared" si="22"/>
        <v>370</v>
      </c>
      <c r="AI65" s="77">
        <f t="shared" si="22"/>
        <v>380</v>
      </c>
      <c r="AJ65" s="77">
        <f t="shared" si="22"/>
        <v>390</v>
      </c>
      <c r="AK65" s="77">
        <f t="shared" si="22"/>
        <v>400</v>
      </c>
      <c r="AL65" s="77">
        <f t="shared" si="22"/>
        <v>410</v>
      </c>
      <c r="AM65" s="77">
        <f t="shared" si="22"/>
        <v>420</v>
      </c>
      <c r="AN65" s="77">
        <f t="shared" si="22"/>
        <v>430</v>
      </c>
      <c r="AO65" s="77">
        <f t="shared" si="22"/>
        <v>440</v>
      </c>
      <c r="AP65" s="77">
        <f t="shared" si="22"/>
        <v>450</v>
      </c>
      <c r="AQ65" s="77">
        <f t="shared" si="22"/>
        <v>460</v>
      </c>
      <c r="AR65" s="77">
        <f t="shared" si="22"/>
        <v>470</v>
      </c>
      <c r="AS65" s="77">
        <f t="shared" si="22"/>
        <v>480</v>
      </c>
      <c r="AT65" s="77">
        <f t="shared" si="22"/>
        <v>490</v>
      </c>
      <c r="AU65" s="77">
        <f t="shared" si="22"/>
        <v>500</v>
      </c>
      <c r="AV65" s="77">
        <f t="shared" si="22"/>
        <v>510</v>
      </c>
      <c r="AW65" s="77">
        <f t="shared" si="22"/>
        <v>520</v>
      </c>
      <c r="AX65" s="77">
        <f t="shared" si="22"/>
        <v>530</v>
      </c>
      <c r="AY65" s="77">
        <f t="shared" si="22"/>
        <v>540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</row>
    <row r="67" spans="1:97" s="8" customFormat="1">
      <c r="A67" s="88" t="s">
        <v>94</v>
      </c>
      <c r="B67" s="52" t="str">
        <f xml:space="preserve"> IF(OR(B36="Soldier",B36="Guardian",B36="Combat"),"Fast","Slow")</f>
        <v>Slow</v>
      </c>
      <c r="C67" s="52" t="str">
        <f xml:space="preserve"> IF(OR(C36="Soldier",C36="Guardian",C36="Combat"),"Fast","Slow")</f>
        <v>Slow</v>
      </c>
      <c r="D67" s="52" t="str">
        <f xml:space="preserve"> IF(OR(D36="Soldier",D36="Guardian",D36="Combat"),"Fast","Slow")</f>
        <v>Slow</v>
      </c>
      <c r="E67" s="52" t="str">
        <f xml:space="preserve"> IF(OR(E36="Soldier",E36="Guardian",E36="Combat"),"Fast","Slow")</f>
        <v>Slow</v>
      </c>
      <c r="F67" s="52" t="str">
        <f xml:space="preserve"> IF(OR(F36="Soldier",F36="Guardian",F36="Combat"),"Fast","Slow")</f>
        <v>Slow</v>
      </c>
      <c r="G67" s="52" t="str">
        <f xml:space="preserve"> IF(OR(G36="Soldier",G36="Guardian",G36="Combat"),"Fast","Slow")</f>
        <v>Slow</v>
      </c>
      <c r="H67" s="52" t="str">
        <f xml:space="preserve"> IF(OR(H36="Soldier",H36="Guardian",H36="Combat"),"Fast","Slow")</f>
        <v>Slow</v>
      </c>
      <c r="I67" s="52" t="str">
        <f xml:space="preserve"> IF(OR(I36="Soldier",I36="Guardian",I36="Combat"),"Fast","Slow")</f>
        <v>Slow</v>
      </c>
      <c r="J67" s="91" t="str">
        <f xml:space="preserve"> IF(OR(J36="Soldier",J36="Guardian",J36="Combat"),"Fast","Slow")</f>
        <v>Slow</v>
      </c>
      <c r="K67" s="52" t="str">
        <f xml:space="preserve"> IF(OR(K36="Soldier",K36="Guardian",K36="Combat"),"Fast","Slow")</f>
        <v>Slow</v>
      </c>
      <c r="L67" s="128" t="str">
        <f xml:space="preserve"> IF(OR(L36="Soldier",L36="Guardian",L36="Combat"),"Fast","Slow")</f>
        <v>Slow</v>
      </c>
      <c r="M67" s="52" t="str">
        <f xml:space="preserve"> IF(OR(M36="Soldier",M36="Guardian",M36="Combat"),"Fast","Slow")</f>
        <v>Slow</v>
      </c>
      <c r="N67" s="52" t="str">
        <f xml:space="preserve"> IF(OR(N36="Soldier",N36="Guardian",N36="Combat"),"Fast","Slow")</f>
        <v>Slow</v>
      </c>
      <c r="O67" s="52" t="str">
        <f xml:space="preserve"> IF(OR(O36="Soldier",O36="Guardian",O36="Combat"),"Fast","Slow")</f>
        <v>Slow</v>
      </c>
      <c r="P67" s="52" t="str">
        <f xml:space="preserve"> IF(OR(P36="Soldier",P36="Guardian",P36="Combat"),"Fast","Slow")</f>
        <v>Slow</v>
      </c>
      <c r="Q67" s="52" t="str">
        <f xml:space="preserve"> IF(OR(Q36="Soldier",Q36="Guardian",Q36="Combat"),"Fast","Slow")</f>
        <v>Slow</v>
      </c>
      <c r="R67" s="52" t="str">
        <f xml:space="preserve"> IF(OR(R36="Soldier",R36="Guardian",R36="Combat"),"Fast","Slow")</f>
        <v>Slow</v>
      </c>
      <c r="S67" s="52" t="str">
        <f xml:space="preserve"> IF(OR(S36="Soldier",S36="Guardian",S36="Combat"),"Fast","Slow")</f>
        <v>Slow</v>
      </c>
      <c r="T67" s="52" t="str">
        <f xml:space="preserve"> IF(OR(T36="Soldier",T36="Guardian",T36="Combat"),"Fast","Slow")</f>
        <v>Slow</v>
      </c>
      <c r="U67" s="52" t="str">
        <f xml:space="preserve"> IF(OR(U36="Soldier",U36="Guardian",U36="Combat"),"Fast","Slow")</f>
        <v>Slow</v>
      </c>
      <c r="V67" s="52" t="str">
        <f t="shared" ref="V67:AY67" si="23" xml:space="preserve"> IF(OR(V36="Soldier",V36="Guardian",V36="Combat"),"Fast","Slow")</f>
        <v>Slow</v>
      </c>
      <c r="W67" s="52" t="str">
        <f t="shared" si="23"/>
        <v>Slow</v>
      </c>
      <c r="X67" s="52" t="str">
        <f t="shared" si="23"/>
        <v>Slow</v>
      </c>
      <c r="Y67" s="52" t="str">
        <f t="shared" si="23"/>
        <v>Slow</v>
      </c>
      <c r="Z67" s="52" t="str">
        <f t="shared" si="23"/>
        <v>Slow</v>
      </c>
      <c r="AA67" s="52" t="str">
        <f t="shared" si="23"/>
        <v>Slow</v>
      </c>
      <c r="AB67" s="52" t="str">
        <f t="shared" si="23"/>
        <v>Slow</v>
      </c>
      <c r="AC67" s="52" t="str">
        <f t="shared" si="23"/>
        <v>Slow</v>
      </c>
      <c r="AD67" s="52" t="str">
        <f t="shared" si="23"/>
        <v>Slow</v>
      </c>
      <c r="AE67" s="52" t="str">
        <f t="shared" si="23"/>
        <v>Slow</v>
      </c>
      <c r="AF67" s="52" t="str">
        <f t="shared" si="23"/>
        <v>Slow</v>
      </c>
      <c r="AG67" s="52" t="str">
        <f t="shared" si="23"/>
        <v>Slow</v>
      </c>
      <c r="AH67" s="52" t="str">
        <f t="shared" si="23"/>
        <v>Slow</v>
      </c>
      <c r="AI67" s="52" t="str">
        <f t="shared" si="23"/>
        <v>Slow</v>
      </c>
      <c r="AJ67" s="52" t="str">
        <f t="shared" si="23"/>
        <v>Slow</v>
      </c>
      <c r="AK67" s="52" t="str">
        <f t="shared" si="23"/>
        <v>Slow</v>
      </c>
      <c r="AL67" s="52" t="str">
        <f t="shared" si="23"/>
        <v>Slow</v>
      </c>
      <c r="AM67" s="52" t="str">
        <f t="shared" si="23"/>
        <v>Slow</v>
      </c>
      <c r="AN67" s="52" t="str">
        <f t="shared" si="23"/>
        <v>Slow</v>
      </c>
      <c r="AO67" s="52" t="str">
        <f t="shared" si="23"/>
        <v>Slow</v>
      </c>
      <c r="AP67" s="52" t="str">
        <f t="shared" si="23"/>
        <v>Slow</v>
      </c>
      <c r="AQ67" s="52" t="str">
        <f t="shared" si="23"/>
        <v>Slow</v>
      </c>
      <c r="AR67" s="52" t="str">
        <f t="shared" si="23"/>
        <v>Slow</v>
      </c>
      <c r="AS67" s="52" t="str">
        <f t="shared" si="23"/>
        <v>Slow</v>
      </c>
      <c r="AT67" s="52" t="str">
        <f t="shared" si="23"/>
        <v>Slow</v>
      </c>
      <c r="AU67" s="52" t="str">
        <f t="shared" si="23"/>
        <v>Slow</v>
      </c>
      <c r="AV67" s="52" t="str">
        <f t="shared" si="23"/>
        <v>Slow</v>
      </c>
      <c r="AW67" s="52" t="str">
        <f t="shared" si="23"/>
        <v>Slow</v>
      </c>
      <c r="AX67" s="52" t="str">
        <f t="shared" si="23"/>
        <v>Slow</v>
      </c>
      <c r="AY67" s="52" t="str">
        <f t="shared" si="23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8" t="s">
        <v>95</v>
      </c>
      <c r="B68" s="23">
        <f xml:space="preserve"> IF(B67="Slow",0.75,1)</f>
        <v>0.75</v>
      </c>
      <c r="C68" s="23">
        <f t="shared" ref="C68:AY68" si="24" xml:space="preserve"> IF(C67="Slow",0.75,1)</f>
        <v>0.75</v>
      </c>
      <c r="D68" s="23">
        <f t="shared" si="24"/>
        <v>0.75</v>
      </c>
      <c r="E68" s="23">
        <f t="shared" si="24"/>
        <v>0.75</v>
      </c>
      <c r="F68" s="23">
        <f t="shared" si="24"/>
        <v>0.75</v>
      </c>
      <c r="G68" s="23">
        <f t="shared" si="24"/>
        <v>0.75</v>
      </c>
      <c r="H68" s="23">
        <f t="shared" si="24"/>
        <v>0.75</v>
      </c>
      <c r="I68" s="23">
        <f t="shared" si="24"/>
        <v>0.75</v>
      </c>
      <c r="J68" s="27">
        <f t="shared" si="24"/>
        <v>0.75</v>
      </c>
      <c r="K68" s="23">
        <f t="shared" si="24"/>
        <v>0.75</v>
      </c>
      <c r="L68" s="72">
        <f t="shared" si="24"/>
        <v>0.75</v>
      </c>
      <c r="M68" s="23">
        <f t="shared" si="24"/>
        <v>0.75</v>
      </c>
      <c r="N68" s="23">
        <f t="shared" si="24"/>
        <v>0.75</v>
      </c>
      <c r="O68" s="23">
        <f t="shared" si="24"/>
        <v>0.75</v>
      </c>
      <c r="P68" s="23">
        <f t="shared" si="24"/>
        <v>0.75</v>
      </c>
      <c r="Q68" s="23">
        <f t="shared" si="24"/>
        <v>0.75</v>
      </c>
      <c r="R68" s="23">
        <f t="shared" si="24"/>
        <v>0.75</v>
      </c>
      <c r="S68" s="23">
        <f t="shared" si="24"/>
        <v>0.75</v>
      </c>
      <c r="T68" s="23">
        <f t="shared" si="24"/>
        <v>0.75</v>
      </c>
      <c r="U68" s="23">
        <f t="shared" si="24"/>
        <v>0.75</v>
      </c>
      <c r="V68" s="23">
        <f t="shared" si="24"/>
        <v>0.75</v>
      </c>
      <c r="W68" s="23">
        <f t="shared" si="24"/>
        <v>0.75</v>
      </c>
      <c r="X68" s="23">
        <f t="shared" si="24"/>
        <v>0.75</v>
      </c>
      <c r="Y68" s="23">
        <f t="shared" si="24"/>
        <v>0.75</v>
      </c>
      <c r="Z68" s="23">
        <f t="shared" si="24"/>
        <v>0.75</v>
      </c>
      <c r="AA68" s="23">
        <f t="shared" si="24"/>
        <v>0.75</v>
      </c>
      <c r="AB68" s="23">
        <f t="shared" si="24"/>
        <v>0.75</v>
      </c>
      <c r="AC68" s="23">
        <f t="shared" si="24"/>
        <v>0.75</v>
      </c>
      <c r="AD68" s="23">
        <f t="shared" si="24"/>
        <v>0.75</v>
      </c>
      <c r="AE68" s="23">
        <f t="shared" si="24"/>
        <v>0.75</v>
      </c>
      <c r="AF68" s="23">
        <f t="shared" si="24"/>
        <v>0.75</v>
      </c>
      <c r="AG68" s="23">
        <f t="shared" si="24"/>
        <v>0.75</v>
      </c>
      <c r="AH68" s="23">
        <f t="shared" si="24"/>
        <v>0.75</v>
      </c>
      <c r="AI68" s="23">
        <f t="shared" si="24"/>
        <v>0.75</v>
      </c>
      <c r="AJ68" s="23">
        <f t="shared" si="24"/>
        <v>0.75</v>
      </c>
      <c r="AK68" s="23">
        <f t="shared" si="24"/>
        <v>0.75</v>
      </c>
      <c r="AL68" s="23">
        <f t="shared" si="24"/>
        <v>0.75</v>
      </c>
      <c r="AM68" s="23">
        <f t="shared" si="24"/>
        <v>0.75</v>
      </c>
      <c r="AN68" s="23">
        <f t="shared" si="24"/>
        <v>0.75</v>
      </c>
      <c r="AO68" s="23">
        <f t="shared" si="24"/>
        <v>0.75</v>
      </c>
      <c r="AP68" s="23">
        <f t="shared" si="24"/>
        <v>0.75</v>
      </c>
      <c r="AQ68" s="23">
        <f t="shared" si="24"/>
        <v>0.75</v>
      </c>
      <c r="AR68" s="23">
        <f t="shared" si="24"/>
        <v>0.75</v>
      </c>
      <c r="AS68" s="23">
        <f t="shared" si="24"/>
        <v>0.75</v>
      </c>
      <c r="AT68" s="23">
        <f t="shared" si="24"/>
        <v>0.75</v>
      </c>
      <c r="AU68" s="23">
        <f t="shared" si="24"/>
        <v>0.75</v>
      </c>
      <c r="AV68" s="23">
        <f t="shared" si="24"/>
        <v>0.75</v>
      </c>
      <c r="AW68" s="23">
        <f t="shared" si="24"/>
        <v>0.75</v>
      </c>
      <c r="AX68" s="23">
        <f t="shared" si="24"/>
        <v>0.75</v>
      </c>
      <c r="AY68" s="23">
        <f t="shared" si="24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8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AY69" si="25" xml:space="preserve"> C69+D68</f>
        <v>2.25</v>
      </c>
      <c r="E69" s="8">
        <f t="shared" si="25"/>
        <v>3</v>
      </c>
      <c r="F69" s="8">
        <f t="shared" si="25"/>
        <v>3.75</v>
      </c>
      <c r="G69" s="8">
        <f t="shared" si="25"/>
        <v>4.5</v>
      </c>
      <c r="H69" s="8">
        <f t="shared" si="25"/>
        <v>5.25</v>
      </c>
      <c r="I69" s="8">
        <f t="shared" si="25"/>
        <v>6</v>
      </c>
      <c r="J69" s="26">
        <f t="shared" si="25"/>
        <v>6.75</v>
      </c>
      <c r="K69" s="8">
        <f t="shared" si="25"/>
        <v>7.5</v>
      </c>
      <c r="L69" s="28">
        <f t="shared" si="25"/>
        <v>8.25</v>
      </c>
      <c r="M69" s="8">
        <f t="shared" si="25"/>
        <v>9</v>
      </c>
      <c r="N69" s="8">
        <f t="shared" si="25"/>
        <v>9.75</v>
      </c>
      <c r="O69" s="8">
        <f t="shared" si="25"/>
        <v>10.5</v>
      </c>
      <c r="P69" s="8">
        <f t="shared" si="25"/>
        <v>11.25</v>
      </c>
      <c r="Q69" s="8">
        <f t="shared" si="25"/>
        <v>12</v>
      </c>
      <c r="R69" s="8">
        <f t="shared" si="25"/>
        <v>12.75</v>
      </c>
      <c r="S69" s="8">
        <f t="shared" si="25"/>
        <v>13.5</v>
      </c>
      <c r="T69" s="8">
        <f t="shared" si="25"/>
        <v>14.25</v>
      </c>
      <c r="U69" s="8">
        <f t="shared" si="25"/>
        <v>15</v>
      </c>
      <c r="V69" s="8">
        <f t="shared" si="25"/>
        <v>15.75</v>
      </c>
      <c r="W69" s="8">
        <f t="shared" si="25"/>
        <v>16.5</v>
      </c>
      <c r="X69" s="8">
        <f t="shared" si="25"/>
        <v>17.25</v>
      </c>
      <c r="Y69" s="8">
        <f t="shared" si="25"/>
        <v>18</v>
      </c>
      <c r="Z69" s="8">
        <f t="shared" si="25"/>
        <v>18.75</v>
      </c>
      <c r="AA69" s="8">
        <f t="shared" si="25"/>
        <v>19.5</v>
      </c>
      <c r="AB69" s="8">
        <f t="shared" si="25"/>
        <v>20.25</v>
      </c>
      <c r="AC69" s="8">
        <f t="shared" si="25"/>
        <v>21</v>
      </c>
      <c r="AD69" s="8">
        <f t="shared" si="25"/>
        <v>21.75</v>
      </c>
      <c r="AE69" s="8">
        <f t="shared" si="25"/>
        <v>22.5</v>
      </c>
      <c r="AF69" s="8">
        <f t="shared" si="25"/>
        <v>23.25</v>
      </c>
      <c r="AG69" s="8">
        <f t="shared" si="25"/>
        <v>24</v>
      </c>
      <c r="AH69" s="8">
        <f t="shared" si="25"/>
        <v>24.75</v>
      </c>
      <c r="AI69" s="8">
        <f t="shared" si="25"/>
        <v>25.5</v>
      </c>
      <c r="AJ69" s="8">
        <f t="shared" si="25"/>
        <v>26.25</v>
      </c>
      <c r="AK69" s="8">
        <f t="shared" si="25"/>
        <v>27</v>
      </c>
      <c r="AL69" s="8">
        <f t="shared" si="25"/>
        <v>27.75</v>
      </c>
      <c r="AM69" s="8">
        <f t="shared" si="25"/>
        <v>28.5</v>
      </c>
      <c r="AN69" s="8">
        <f t="shared" si="25"/>
        <v>29.25</v>
      </c>
      <c r="AO69" s="8">
        <f t="shared" si="25"/>
        <v>30</v>
      </c>
      <c r="AP69" s="8">
        <f t="shared" si="25"/>
        <v>30.75</v>
      </c>
      <c r="AQ69" s="8">
        <f t="shared" si="25"/>
        <v>31.5</v>
      </c>
      <c r="AR69" s="8">
        <f t="shared" si="25"/>
        <v>32.25</v>
      </c>
      <c r="AS69" s="8">
        <f t="shared" si="25"/>
        <v>33</v>
      </c>
      <c r="AT69" s="8">
        <f t="shared" si="25"/>
        <v>33.75</v>
      </c>
      <c r="AU69" s="8">
        <f t="shared" si="25"/>
        <v>34.5</v>
      </c>
      <c r="AV69" s="8">
        <f t="shared" si="25"/>
        <v>35.25</v>
      </c>
      <c r="AW69" s="8">
        <f t="shared" si="25"/>
        <v>36</v>
      </c>
      <c r="AX69" s="8">
        <f t="shared" si="25"/>
        <v>36.75</v>
      </c>
      <c r="AY69" s="8">
        <f t="shared" si="25"/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9" t="s">
        <v>97</v>
      </c>
      <c r="B70" s="90">
        <f xml:space="preserve"> INT(B69)</f>
        <v>0</v>
      </c>
      <c r="C70" s="90">
        <f t="shared" ref="C70:AY70" si="26" xml:space="preserve"> INT(C69)</f>
        <v>1</v>
      </c>
      <c r="D70" s="90">
        <f t="shared" si="26"/>
        <v>2</v>
      </c>
      <c r="E70" s="90">
        <f t="shared" si="26"/>
        <v>3</v>
      </c>
      <c r="F70" s="90">
        <f t="shared" si="26"/>
        <v>3</v>
      </c>
      <c r="G70" s="90">
        <f t="shared" si="26"/>
        <v>4</v>
      </c>
      <c r="H70" s="90">
        <f t="shared" si="26"/>
        <v>5</v>
      </c>
      <c r="I70" s="90">
        <f t="shared" si="26"/>
        <v>6</v>
      </c>
      <c r="J70" s="96">
        <f t="shared" si="26"/>
        <v>6</v>
      </c>
      <c r="K70" s="90">
        <f t="shared" si="26"/>
        <v>7</v>
      </c>
      <c r="L70" s="133">
        <f t="shared" si="26"/>
        <v>8</v>
      </c>
      <c r="M70" s="90">
        <f t="shared" si="26"/>
        <v>9</v>
      </c>
      <c r="N70" s="90">
        <f t="shared" si="26"/>
        <v>9</v>
      </c>
      <c r="O70" s="90">
        <f t="shared" si="26"/>
        <v>10</v>
      </c>
      <c r="P70" s="90">
        <f t="shared" si="26"/>
        <v>11</v>
      </c>
      <c r="Q70" s="90">
        <f t="shared" si="26"/>
        <v>12</v>
      </c>
      <c r="R70" s="90">
        <f t="shared" si="26"/>
        <v>12</v>
      </c>
      <c r="S70" s="90">
        <f t="shared" si="26"/>
        <v>13</v>
      </c>
      <c r="T70" s="90">
        <f t="shared" si="26"/>
        <v>14</v>
      </c>
      <c r="U70" s="90">
        <f t="shared" si="26"/>
        <v>15</v>
      </c>
      <c r="V70" s="90">
        <f t="shared" si="26"/>
        <v>15</v>
      </c>
      <c r="W70" s="90">
        <f t="shared" si="26"/>
        <v>16</v>
      </c>
      <c r="X70" s="90">
        <f t="shared" si="26"/>
        <v>17</v>
      </c>
      <c r="Y70" s="90">
        <f t="shared" si="26"/>
        <v>18</v>
      </c>
      <c r="Z70" s="90">
        <f t="shared" si="26"/>
        <v>18</v>
      </c>
      <c r="AA70" s="90">
        <f t="shared" si="26"/>
        <v>19</v>
      </c>
      <c r="AB70" s="90">
        <f t="shared" si="26"/>
        <v>20</v>
      </c>
      <c r="AC70" s="90">
        <f t="shared" si="26"/>
        <v>21</v>
      </c>
      <c r="AD70" s="90">
        <f t="shared" si="26"/>
        <v>21</v>
      </c>
      <c r="AE70" s="90">
        <f t="shared" si="26"/>
        <v>22</v>
      </c>
      <c r="AF70" s="90">
        <f t="shared" si="26"/>
        <v>23</v>
      </c>
      <c r="AG70" s="90">
        <f t="shared" si="26"/>
        <v>24</v>
      </c>
      <c r="AH70" s="90">
        <f t="shared" si="26"/>
        <v>24</v>
      </c>
      <c r="AI70" s="90">
        <f t="shared" si="26"/>
        <v>25</v>
      </c>
      <c r="AJ70" s="90">
        <f t="shared" si="26"/>
        <v>26</v>
      </c>
      <c r="AK70" s="90">
        <f t="shared" si="26"/>
        <v>27</v>
      </c>
      <c r="AL70" s="90">
        <f t="shared" si="26"/>
        <v>27</v>
      </c>
      <c r="AM70" s="90">
        <f t="shared" si="26"/>
        <v>28</v>
      </c>
      <c r="AN70" s="90">
        <f t="shared" si="26"/>
        <v>29</v>
      </c>
      <c r="AO70" s="90">
        <f t="shared" si="26"/>
        <v>30</v>
      </c>
      <c r="AP70" s="90">
        <f t="shared" si="26"/>
        <v>30</v>
      </c>
      <c r="AQ70" s="90">
        <f t="shared" si="26"/>
        <v>31</v>
      </c>
      <c r="AR70" s="90">
        <f t="shared" si="26"/>
        <v>32</v>
      </c>
      <c r="AS70" s="90">
        <f t="shared" si="26"/>
        <v>33</v>
      </c>
      <c r="AT70" s="90">
        <f t="shared" si="26"/>
        <v>33</v>
      </c>
      <c r="AU70" s="90">
        <f t="shared" si="26"/>
        <v>34</v>
      </c>
      <c r="AV70" s="90">
        <f t="shared" si="26"/>
        <v>35</v>
      </c>
      <c r="AW70" s="90">
        <f t="shared" si="26"/>
        <v>36</v>
      </c>
      <c r="AX70" s="90">
        <f t="shared" si="26"/>
        <v>36</v>
      </c>
      <c r="AY70" s="90">
        <f t="shared" si="26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3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AY73" si="27" xml:space="preserve"> INT(B244/4)</f>
        <v>1</v>
      </c>
      <c r="C73" s="15">
        <f t="shared" si="27"/>
        <v>1</v>
      </c>
      <c r="D73" s="15">
        <f t="shared" si="27"/>
        <v>1</v>
      </c>
      <c r="E73" s="15">
        <f t="shared" si="27"/>
        <v>1</v>
      </c>
      <c r="F73" s="15">
        <f t="shared" si="27"/>
        <v>1</v>
      </c>
      <c r="G73" s="15">
        <f t="shared" si="27"/>
        <v>2</v>
      </c>
      <c r="H73" s="15">
        <f t="shared" si="27"/>
        <v>3</v>
      </c>
      <c r="I73" s="15">
        <f t="shared" si="27"/>
        <v>3</v>
      </c>
      <c r="J73" s="25">
        <f t="shared" si="27"/>
        <v>3</v>
      </c>
      <c r="K73" s="15">
        <f t="shared" si="27"/>
        <v>3</v>
      </c>
      <c r="L73" s="134">
        <f t="shared" si="27"/>
        <v>3</v>
      </c>
      <c r="M73" s="15">
        <f t="shared" si="27"/>
        <v>4</v>
      </c>
      <c r="N73" s="15">
        <f t="shared" si="27"/>
        <v>4</v>
      </c>
      <c r="O73" s="15">
        <f t="shared" si="27"/>
        <v>4</v>
      </c>
      <c r="P73" s="15">
        <f t="shared" si="27"/>
        <v>4</v>
      </c>
      <c r="Q73" s="15">
        <f t="shared" si="27"/>
        <v>4</v>
      </c>
      <c r="R73" s="15">
        <f t="shared" si="27"/>
        <v>4</v>
      </c>
      <c r="S73" s="15">
        <f t="shared" si="27"/>
        <v>4</v>
      </c>
      <c r="T73" s="15">
        <f t="shared" si="27"/>
        <v>4</v>
      </c>
      <c r="U73" s="15">
        <f t="shared" si="27"/>
        <v>4</v>
      </c>
      <c r="V73" s="15">
        <f t="shared" si="27"/>
        <v>4</v>
      </c>
      <c r="W73" s="15">
        <f t="shared" si="27"/>
        <v>4</v>
      </c>
      <c r="X73" s="15">
        <f t="shared" si="27"/>
        <v>4</v>
      </c>
      <c r="Y73" s="15">
        <f t="shared" si="27"/>
        <v>4</v>
      </c>
      <c r="Z73" s="15">
        <f t="shared" si="27"/>
        <v>4</v>
      </c>
      <c r="AA73" s="15">
        <f t="shared" si="27"/>
        <v>4</v>
      </c>
      <c r="AB73" s="15">
        <f t="shared" si="27"/>
        <v>4</v>
      </c>
      <c r="AC73" s="15">
        <f t="shared" si="27"/>
        <v>4</v>
      </c>
      <c r="AD73" s="15">
        <f t="shared" si="27"/>
        <v>4</v>
      </c>
      <c r="AE73" s="15">
        <f t="shared" si="27"/>
        <v>4</v>
      </c>
      <c r="AF73" s="15">
        <f t="shared" si="27"/>
        <v>4</v>
      </c>
      <c r="AG73" s="15">
        <f t="shared" si="27"/>
        <v>4</v>
      </c>
      <c r="AH73" s="15">
        <f t="shared" si="27"/>
        <v>4</v>
      </c>
      <c r="AI73" s="15">
        <f t="shared" si="27"/>
        <v>4</v>
      </c>
      <c r="AJ73" s="15">
        <f t="shared" si="27"/>
        <v>4</v>
      </c>
      <c r="AK73" s="15">
        <f t="shared" si="27"/>
        <v>4</v>
      </c>
      <c r="AL73" s="15">
        <f t="shared" si="27"/>
        <v>4</v>
      </c>
      <c r="AM73" s="15">
        <f t="shared" si="27"/>
        <v>4</v>
      </c>
      <c r="AN73" s="15">
        <f t="shared" si="27"/>
        <v>4</v>
      </c>
      <c r="AO73" s="15">
        <f t="shared" si="27"/>
        <v>4</v>
      </c>
      <c r="AP73" s="15">
        <f t="shared" si="27"/>
        <v>4</v>
      </c>
      <c r="AQ73" s="15">
        <f t="shared" si="27"/>
        <v>4</v>
      </c>
      <c r="AR73" s="15">
        <f t="shared" si="27"/>
        <v>4</v>
      </c>
      <c r="AS73" s="15">
        <f t="shared" si="27"/>
        <v>4</v>
      </c>
      <c r="AT73" s="15">
        <f t="shared" si="27"/>
        <v>4</v>
      </c>
      <c r="AU73" s="15">
        <f t="shared" si="27"/>
        <v>4</v>
      </c>
      <c r="AV73" s="15">
        <f t="shared" si="27"/>
        <v>4</v>
      </c>
      <c r="AW73" s="15">
        <f t="shared" si="27"/>
        <v>4</v>
      </c>
      <c r="AX73" s="15">
        <f t="shared" si="27"/>
        <v>4</v>
      </c>
      <c r="AY73" s="15">
        <f t="shared" si="27"/>
        <v>4</v>
      </c>
    </row>
    <row r="74" spans="1:97" ht="17.649999999999999">
      <c r="A74" s="22" t="s">
        <v>31</v>
      </c>
      <c r="B74" s="15">
        <f t="shared" ref="B74:AY74" si="28" xml:space="preserve"> INT(B248/4)</f>
        <v>0</v>
      </c>
      <c r="C74" s="15">
        <f t="shared" si="28"/>
        <v>0</v>
      </c>
      <c r="D74" s="15">
        <f t="shared" si="28"/>
        <v>0</v>
      </c>
      <c r="E74" s="15">
        <f t="shared" si="28"/>
        <v>2</v>
      </c>
      <c r="F74" s="15">
        <f t="shared" si="28"/>
        <v>2</v>
      </c>
      <c r="G74" s="15">
        <f t="shared" si="28"/>
        <v>2</v>
      </c>
      <c r="H74" s="15">
        <f t="shared" si="28"/>
        <v>3</v>
      </c>
      <c r="I74" s="15">
        <f t="shared" si="28"/>
        <v>3</v>
      </c>
      <c r="J74" s="25">
        <f t="shared" si="28"/>
        <v>3</v>
      </c>
      <c r="K74" s="15">
        <f t="shared" si="28"/>
        <v>3</v>
      </c>
      <c r="L74" s="134">
        <f t="shared" si="28"/>
        <v>4</v>
      </c>
      <c r="M74" s="15">
        <f t="shared" si="28"/>
        <v>4</v>
      </c>
      <c r="N74" s="15">
        <f t="shared" si="28"/>
        <v>4</v>
      </c>
      <c r="O74" s="15">
        <f t="shared" si="28"/>
        <v>4</v>
      </c>
      <c r="P74" s="15">
        <f t="shared" si="28"/>
        <v>4</v>
      </c>
      <c r="Q74" s="15">
        <f t="shared" si="28"/>
        <v>4</v>
      </c>
      <c r="R74" s="15">
        <f t="shared" si="28"/>
        <v>4</v>
      </c>
      <c r="S74" s="15">
        <f t="shared" si="28"/>
        <v>4</v>
      </c>
      <c r="T74" s="15">
        <f t="shared" si="28"/>
        <v>4</v>
      </c>
      <c r="U74" s="15">
        <f t="shared" si="28"/>
        <v>4</v>
      </c>
      <c r="V74" s="15">
        <f t="shared" si="28"/>
        <v>4</v>
      </c>
      <c r="W74" s="15">
        <f t="shared" si="28"/>
        <v>4</v>
      </c>
      <c r="X74" s="15">
        <f t="shared" si="28"/>
        <v>4</v>
      </c>
      <c r="Y74" s="15">
        <f t="shared" si="28"/>
        <v>4</v>
      </c>
      <c r="Z74" s="15">
        <f t="shared" si="28"/>
        <v>4</v>
      </c>
      <c r="AA74" s="15">
        <f t="shared" si="28"/>
        <v>4</v>
      </c>
      <c r="AB74" s="15">
        <f t="shared" si="28"/>
        <v>4</v>
      </c>
      <c r="AC74" s="15">
        <f t="shared" si="28"/>
        <v>4</v>
      </c>
      <c r="AD74" s="15">
        <f t="shared" si="28"/>
        <v>4</v>
      </c>
      <c r="AE74" s="15">
        <f t="shared" si="28"/>
        <v>4</v>
      </c>
      <c r="AF74" s="15">
        <f t="shared" si="28"/>
        <v>4</v>
      </c>
      <c r="AG74" s="15">
        <f t="shared" si="28"/>
        <v>4</v>
      </c>
      <c r="AH74" s="15">
        <f t="shared" si="28"/>
        <v>4</v>
      </c>
      <c r="AI74" s="15">
        <f t="shared" si="28"/>
        <v>4</v>
      </c>
      <c r="AJ74" s="15">
        <f t="shared" si="28"/>
        <v>4</v>
      </c>
      <c r="AK74" s="15">
        <f t="shared" si="28"/>
        <v>4</v>
      </c>
      <c r="AL74" s="15">
        <f t="shared" si="28"/>
        <v>4</v>
      </c>
      <c r="AM74" s="15">
        <f t="shared" si="28"/>
        <v>4</v>
      </c>
      <c r="AN74" s="15">
        <f t="shared" si="28"/>
        <v>4</v>
      </c>
      <c r="AO74" s="15">
        <f t="shared" si="28"/>
        <v>4</v>
      </c>
      <c r="AP74" s="15">
        <f t="shared" si="28"/>
        <v>4</v>
      </c>
      <c r="AQ74" s="15">
        <f t="shared" si="28"/>
        <v>4</v>
      </c>
      <c r="AR74" s="15">
        <f t="shared" si="28"/>
        <v>4</v>
      </c>
      <c r="AS74" s="15">
        <f t="shared" si="28"/>
        <v>4</v>
      </c>
      <c r="AT74" s="15">
        <f t="shared" si="28"/>
        <v>4</v>
      </c>
      <c r="AU74" s="15">
        <f t="shared" si="28"/>
        <v>4</v>
      </c>
      <c r="AV74" s="15">
        <f t="shared" si="28"/>
        <v>4</v>
      </c>
      <c r="AW74" s="15">
        <f t="shared" si="28"/>
        <v>4</v>
      </c>
      <c r="AX74" s="15">
        <f t="shared" si="28"/>
        <v>4</v>
      </c>
      <c r="AY74" s="15">
        <f t="shared" si="28"/>
        <v>4</v>
      </c>
    </row>
    <row r="75" spans="1:97" ht="17.649999999999999">
      <c r="A75" s="22" t="s">
        <v>26</v>
      </c>
      <c r="B75" s="40">
        <f t="shared" ref="B75:AY75" si="29" xml:space="preserve"> 40 + IF(B252 &gt; 0.25,10,0) + IF(B252 &gt; 0.5,25,0) + IF(B252 &gt; 0.75,25,0)</f>
        <v>100</v>
      </c>
      <c r="C75" s="40">
        <f t="shared" si="29"/>
        <v>100</v>
      </c>
      <c r="D75" s="40">
        <f t="shared" si="29"/>
        <v>100</v>
      </c>
      <c r="E75" s="40">
        <f t="shared" si="29"/>
        <v>100</v>
      </c>
      <c r="F75" s="40">
        <f t="shared" si="29"/>
        <v>100</v>
      </c>
      <c r="G75" s="40">
        <f t="shared" si="29"/>
        <v>100</v>
      </c>
      <c r="H75" s="40">
        <f t="shared" si="29"/>
        <v>100</v>
      </c>
      <c r="I75" s="40">
        <f t="shared" si="29"/>
        <v>100</v>
      </c>
      <c r="J75" s="97">
        <f t="shared" si="29"/>
        <v>100</v>
      </c>
      <c r="K75" s="40">
        <f t="shared" si="29"/>
        <v>75</v>
      </c>
      <c r="L75" s="135">
        <f t="shared" si="29"/>
        <v>100</v>
      </c>
      <c r="M75" s="40">
        <f t="shared" si="29"/>
        <v>100</v>
      </c>
      <c r="N75" s="40">
        <f t="shared" si="29"/>
        <v>75</v>
      </c>
      <c r="O75" s="40">
        <f t="shared" si="29"/>
        <v>75</v>
      </c>
      <c r="P75" s="40">
        <f t="shared" si="29"/>
        <v>75</v>
      </c>
      <c r="Q75" s="40">
        <f t="shared" si="29"/>
        <v>75</v>
      </c>
      <c r="R75" s="40">
        <f t="shared" si="29"/>
        <v>75</v>
      </c>
      <c r="S75" s="40">
        <f t="shared" si="29"/>
        <v>75</v>
      </c>
      <c r="T75" s="40">
        <f t="shared" si="29"/>
        <v>75</v>
      </c>
      <c r="U75" s="40">
        <f t="shared" si="29"/>
        <v>75</v>
      </c>
      <c r="V75" s="40">
        <f t="shared" si="29"/>
        <v>50</v>
      </c>
      <c r="W75" s="40">
        <f t="shared" si="29"/>
        <v>50</v>
      </c>
      <c r="X75" s="40">
        <f t="shared" si="29"/>
        <v>50</v>
      </c>
      <c r="Y75" s="40">
        <f t="shared" si="29"/>
        <v>50</v>
      </c>
      <c r="Z75" s="40">
        <f t="shared" si="29"/>
        <v>50</v>
      </c>
      <c r="AA75" s="40">
        <f t="shared" si="29"/>
        <v>50</v>
      </c>
      <c r="AB75" s="40">
        <f t="shared" si="29"/>
        <v>50</v>
      </c>
      <c r="AC75" s="40">
        <f t="shared" si="29"/>
        <v>50</v>
      </c>
      <c r="AD75" s="40">
        <f t="shared" si="29"/>
        <v>50</v>
      </c>
      <c r="AE75" s="40">
        <f t="shared" si="29"/>
        <v>50</v>
      </c>
      <c r="AF75" s="40">
        <f t="shared" si="29"/>
        <v>50</v>
      </c>
      <c r="AG75" s="40">
        <f t="shared" si="29"/>
        <v>50</v>
      </c>
      <c r="AH75" s="40">
        <f t="shared" si="29"/>
        <v>50</v>
      </c>
      <c r="AI75" s="40">
        <f t="shared" si="29"/>
        <v>50</v>
      </c>
      <c r="AJ75" s="40">
        <f t="shared" si="29"/>
        <v>50</v>
      </c>
      <c r="AK75" s="40">
        <f t="shared" si="29"/>
        <v>50</v>
      </c>
      <c r="AL75" s="40">
        <f t="shared" si="29"/>
        <v>50</v>
      </c>
      <c r="AM75" s="40">
        <f t="shared" si="29"/>
        <v>50</v>
      </c>
      <c r="AN75" s="40">
        <f t="shared" si="29"/>
        <v>50</v>
      </c>
      <c r="AO75" s="40">
        <f t="shared" si="29"/>
        <v>50</v>
      </c>
      <c r="AP75" s="40">
        <f t="shared" si="29"/>
        <v>50</v>
      </c>
      <c r="AQ75" s="40">
        <f t="shared" si="29"/>
        <v>50</v>
      </c>
      <c r="AR75" s="40">
        <f t="shared" si="29"/>
        <v>50</v>
      </c>
      <c r="AS75" s="40">
        <f t="shared" si="29"/>
        <v>50</v>
      </c>
      <c r="AT75" s="40">
        <f t="shared" si="29"/>
        <v>50</v>
      </c>
      <c r="AU75" s="40">
        <f t="shared" si="29"/>
        <v>50</v>
      </c>
      <c r="AV75" s="40">
        <f t="shared" si="29"/>
        <v>40</v>
      </c>
      <c r="AW75" s="40">
        <f t="shared" si="29"/>
        <v>40</v>
      </c>
      <c r="AX75" s="40">
        <f t="shared" si="29"/>
        <v>40</v>
      </c>
      <c r="AY75" s="40">
        <f t="shared" si="29"/>
        <v>40</v>
      </c>
    </row>
    <row r="76" spans="1:97" ht="17.649999999999999">
      <c r="A76" s="22" t="s">
        <v>27</v>
      </c>
      <c r="B76" s="40">
        <f xml:space="preserve"> IF(B$252 &gt; 0.25,25,0) + IF(B$252 &gt; 0.5,25,0) + IF(B$252 &gt; 0.75,25,0) + IF(B$252 &gt; 1,25,0)</f>
        <v>75</v>
      </c>
      <c r="C76" s="40">
        <f xml:space="preserve"> IF(C$252 &gt; 0.25,25,0) + IF(C$252 &gt; 0.5,25,0) + IF(C$252 &gt; 0.75,25,0) + IF(C$252 &gt; 1,25,0)</f>
        <v>75</v>
      </c>
      <c r="D76" s="40">
        <f xml:space="preserve"> IF(D$252 &gt; 0.25,25,0) + IF(D$252 &gt; 0.5,25,0) + IF(D$252 &gt; 0.75,25,0) + IF(D$252 &gt; 1,25,0)</f>
        <v>100</v>
      </c>
      <c r="E76" s="40">
        <f xml:space="preserve"> IF(E$252 &gt; 0.25,25,0) + IF(E$252 &gt; 0.5,25,0) + IF(E$252 &gt; 0.75,25,0) + IF(E$252 &gt; 1,25,0)</f>
        <v>100</v>
      </c>
      <c r="F76" s="40">
        <f xml:space="preserve"> IF(F$252 &gt; 0.25,25,0) + IF(F$252 &gt; 0.5,25,0) + IF(F$252 &gt; 0.75,25,0) + IF(F$252 &gt; 1,25,0)</f>
        <v>100</v>
      </c>
      <c r="G76" s="40">
        <f xml:space="preserve"> IF(G$252 &gt; 0.25,25,0) + IF(G$252 &gt; 0.5,25,0) + IF(G$252 &gt; 0.75,25,0) + IF(G$252 &gt; 1,25,0)</f>
        <v>75</v>
      </c>
      <c r="H76" s="40">
        <f xml:space="preserve"> IF(H$252 &gt; 0.25,25,0) + IF(H$252 &gt; 0.5,25,0) + IF(H$252 &gt; 0.75,25,0) + IF(H$252 &gt; 1,25,0)</f>
        <v>75</v>
      </c>
      <c r="I76" s="40">
        <f xml:space="preserve"> IF(I$252 &gt; 0.25,25,0) + IF(I$252 &gt; 0.5,25,0) + IF(I$252 &gt; 0.75,25,0) + IF(I$252 &gt; 1,25,0)</f>
        <v>75</v>
      </c>
      <c r="J76" s="97">
        <f xml:space="preserve"> IF(J$252 &gt; 0.25,25,0) + IF(J$252 &gt; 0.5,25,0) + IF(J$252 &gt; 0.75,25,0) + IF(J$252 &gt; 1,25,0)</f>
        <v>75</v>
      </c>
      <c r="K76" s="40">
        <f xml:space="preserve"> IF(K$252 &gt; 0.25,25,0) + IF(K$252 &gt; 0.5,25,0) + IF(K$252 &gt; 0.75,25,0) + IF(K$252 &gt; 1,25,0)</f>
        <v>50</v>
      </c>
      <c r="L76" s="135">
        <f xml:space="preserve"> IF(L$252 &gt; 0.25,25,0) + IF(L$252 &gt; 0.5,25,0) + IF(L$252 &gt; 0.75,25,0) + IF(L$252 &gt; 1,25,0)</f>
        <v>75</v>
      </c>
      <c r="M76" s="40">
        <f xml:space="preserve"> IF(M$252 &gt; 0.25,25,0) + IF(M$252 &gt; 0.5,25,0) + IF(M$252 &gt; 0.75,25,0) + IF(M$252 &gt; 1,25,0)</f>
        <v>75</v>
      </c>
      <c r="N76" s="40">
        <f xml:space="preserve"> IF(N$252 &gt; 0.25,25,0) + IF(N$252 &gt; 0.5,25,0) + IF(N$252 &gt; 0.75,25,0) + IF(N$252 &gt; 1,25,0)</f>
        <v>50</v>
      </c>
      <c r="O76" s="40">
        <f xml:space="preserve"> IF(O$252 &gt; 0.25,25,0) + IF(O$252 &gt; 0.5,25,0) + IF(O$252 &gt; 0.75,25,0) + IF(O$252 &gt; 1,25,0)</f>
        <v>50</v>
      </c>
      <c r="P76" s="40">
        <f xml:space="preserve"> IF(P$252 &gt; 0.25,25,0) + IF(P$252 &gt; 0.5,25,0) + IF(P$252 &gt; 0.75,25,0) + IF(P$252 &gt; 1,25,0)</f>
        <v>50</v>
      </c>
      <c r="Q76" s="40">
        <f xml:space="preserve"> IF(Q$252 &gt; 0.25,25,0) + IF(Q$252 &gt; 0.5,25,0) + IF(Q$252 &gt; 0.75,25,0) + IF(Q$252 &gt; 1,25,0)</f>
        <v>50</v>
      </c>
      <c r="R76" s="40">
        <f xml:space="preserve"> IF(R$252 &gt; 0.25,25,0) + IF(R$252 &gt; 0.5,25,0) + IF(R$252 &gt; 0.75,25,0) + IF(R$252 &gt; 1,25,0)</f>
        <v>50</v>
      </c>
      <c r="S76" s="40">
        <f xml:space="preserve"> IF(S$252 &gt; 0.25,25,0) + IF(S$252 &gt; 0.5,25,0) + IF(S$252 &gt; 0.75,25,0) + IF(S$252 &gt; 1,25,0)</f>
        <v>50</v>
      </c>
      <c r="T76" s="40">
        <f xml:space="preserve"> IF(T$252 &gt; 0.25,25,0) + IF(T$252 &gt; 0.5,25,0) + IF(T$252 &gt; 0.75,25,0) + IF(T$252 &gt; 1,25,0)</f>
        <v>50</v>
      </c>
      <c r="U76" s="40">
        <f xml:space="preserve"> IF(U$252 &gt; 0.25,25,0) + IF(U$252 &gt; 0.5,25,0) + IF(U$252 &gt; 0.75,25,0) + IF(U$252 &gt; 1,25,0)</f>
        <v>50</v>
      </c>
      <c r="V76" s="40">
        <f t="shared" ref="V76:AY76" si="30" xml:space="preserve"> IF(V$252 &gt; 0.25,25,0) + IF(V$252 &gt; 0.5,25,0) + IF(V$252 &gt; 0.75,25,0) + IF(V$252 &gt; 1,25,0)</f>
        <v>25</v>
      </c>
      <c r="W76" s="40">
        <f t="shared" si="30"/>
        <v>25</v>
      </c>
      <c r="X76" s="40">
        <f t="shared" si="30"/>
        <v>25</v>
      </c>
      <c r="Y76" s="40">
        <f t="shared" si="30"/>
        <v>25</v>
      </c>
      <c r="Z76" s="40">
        <f t="shared" si="30"/>
        <v>25</v>
      </c>
      <c r="AA76" s="40">
        <f t="shared" si="30"/>
        <v>25</v>
      </c>
      <c r="AB76" s="40">
        <f t="shared" si="30"/>
        <v>25</v>
      </c>
      <c r="AC76" s="40">
        <f t="shared" si="30"/>
        <v>25</v>
      </c>
      <c r="AD76" s="40">
        <f t="shared" si="30"/>
        <v>25</v>
      </c>
      <c r="AE76" s="40">
        <f t="shared" si="30"/>
        <v>25</v>
      </c>
      <c r="AF76" s="40">
        <f t="shared" si="30"/>
        <v>25</v>
      </c>
      <c r="AG76" s="40">
        <f t="shared" si="30"/>
        <v>25</v>
      </c>
      <c r="AH76" s="40">
        <f t="shared" si="30"/>
        <v>25</v>
      </c>
      <c r="AI76" s="40">
        <f t="shared" si="30"/>
        <v>25</v>
      </c>
      <c r="AJ76" s="40">
        <f t="shared" si="30"/>
        <v>25</v>
      </c>
      <c r="AK76" s="40">
        <f t="shared" si="30"/>
        <v>25</v>
      </c>
      <c r="AL76" s="40">
        <f t="shared" si="30"/>
        <v>25</v>
      </c>
      <c r="AM76" s="40">
        <f t="shared" si="30"/>
        <v>25</v>
      </c>
      <c r="AN76" s="40">
        <f t="shared" si="30"/>
        <v>25</v>
      </c>
      <c r="AO76" s="40">
        <f t="shared" si="30"/>
        <v>25</v>
      </c>
      <c r="AP76" s="40">
        <f t="shared" si="30"/>
        <v>25</v>
      </c>
      <c r="AQ76" s="40">
        <f t="shared" si="30"/>
        <v>25</v>
      </c>
      <c r="AR76" s="40">
        <f t="shared" si="30"/>
        <v>25</v>
      </c>
      <c r="AS76" s="40">
        <f t="shared" si="30"/>
        <v>25</v>
      </c>
      <c r="AT76" s="40">
        <f t="shared" si="30"/>
        <v>25</v>
      </c>
      <c r="AU76" s="40">
        <f t="shared" si="30"/>
        <v>25</v>
      </c>
      <c r="AV76" s="40">
        <f t="shared" si="30"/>
        <v>0</v>
      </c>
      <c r="AW76" s="40">
        <f t="shared" si="30"/>
        <v>0</v>
      </c>
      <c r="AX76" s="40">
        <f t="shared" si="30"/>
        <v>0</v>
      </c>
      <c r="AY76" s="40">
        <f t="shared" si="30"/>
        <v>0</v>
      </c>
    </row>
    <row r="77" spans="1:97" ht="17.649999999999999">
      <c r="A77" s="22" t="s">
        <v>28</v>
      </c>
      <c r="B77" s="40">
        <f xml:space="preserve"> IF(B$252 &gt; 0.5,25,0) + IF(B$252 &gt; 0.75,50,0) + IF(B$252 &gt; 1,25,0)</f>
        <v>75</v>
      </c>
      <c r="C77" s="40">
        <f xml:space="preserve"> IF(C$252 &gt; 0.5,25,0) + IF(C$252 &gt; 0.75,50,0) + IF(C$252 &gt; 1,25,0)</f>
        <v>75</v>
      </c>
      <c r="D77" s="40">
        <f xml:space="preserve"> IF(D$252 &gt; 0.5,25,0) + IF(D$252 &gt; 0.75,50,0) + IF(D$252 &gt; 1,25,0)</f>
        <v>100</v>
      </c>
      <c r="E77" s="40">
        <f xml:space="preserve"> IF(E$252 &gt; 0.5,25,0) + IF(E$252 &gt; 0.75,50,0) + IF(E$252 &gt; 1,25,0)</f>
        <v>100</v>
      </c>
      <c r="F77" s="40">
        <f xml:space="preserve"> IF(F$252 &gt; 0.5,25,0) + IF(F$252 &gt; 0.75,50,0) + IF(F$252 &gt; 1,25,0)</f>
        <v>100</v>
      </c>
      <c r="G77" s="40">
        <f xml:space="preserve"> IF(G$252 &gt; 0.5,25,0) + IF(G$252 &gt; 0.75,50,0) + IF(G$252 &gt; 1,25,0)</f>
        <v>75</v>
      </c>
      <c r="H77" s="40">
        <f xml:space="preserve"> IF(H$252 &gt; 0.5,25,0) + IF(H$252 &gt; 0.75,50,0) + IF(H$252 &gt; 1,25,0)</f>
        <v>75</v>
      </c>
      <c r="I77" s="40">
        <f xml:space="preserve"> IF(I$252 &gt; 0.5,25,0) + IF(I$252 &gt; 0.75,50,0) + IF(I$252 &gt; 1,25,0)</f>
        <v>75</v>
      </c>
      <c r="J77" s="97">
        <f xml:space="preserve"> IF(J$252 &gt; 0.5,25,0) + IF(J$252 &gt; 0.75,50,0) + IF(J$252 &gt; 1,25,0)</f>
        <v>75</v>
      </c>
      <c r="K77" s="40">
        <f xml:space="preserve"> IF(K$252 &gt; 0.5,25,0) + IF(K$252 &gt; 0.75,50,0) + IF(K$252 &gt; 1,25,0)</f>
        <v>25</v>
      </c>
      <c r="L77" s="135">
        <f xml:space="preserve"> IF(L$252 &gt; 0.5,25,0) + IF(L$252 &gt; 0.75,50,0) + IF(L$252 &gt; 1,25,0)</f>
        <v>75</v>
      </c>
      <c r="M77" s="40">
        <f xml:space="preserve"> IF(M$252 &gt; 0.5,25,0) + IF(M$252 &gt; 0.75,50,0) + IF(M$252 &gt; 1,25,0)</f>
        <v>75</v>
      </c>
      <c r="N77" s="40">
        <f xml:space="preserve"> IF(N$252 &gt; 0.5,25,0) + IF(N$252 &gt; 0.75,50,0) + IF(N$252 &gt; 1,25,0)</f>
        <v>25</v>
      </c>
      <c r="O77" s="40">
        <f xml:space="preserve"> IF(O$252 &gt; 0.5,25,0) + IF(O$252 &gt; 0.75,50,0) + IF(O$252 &gt; 1,25,0)</f>
        <v>25</v>
      </c>
      <c r="P77" s="40">
        <f xml:space="preserve"> IF(P$252 &gt; 0.5,25,0) + IF(P$252 &gt; 0.75,50,0) + IF(P$252 &gt; 1,25,0)</f>
        <v>25</v>
      </c>
      <c r="Q77" s="40">
        <f xml:space="preserve"> IF(Q$252 &gt; 0.5,25,0) + IF(Q$252 &gt; 0.75,50,0) + IF(Q$252 &gt; 1,25,0)</f>
        <v>25</v>
      </c>
      <c r="R77" s="40">
        <f xml:space="preserve"> IF(R$252 &gt; 0.5,25,0) + IF(R$252 &gt; 0.75,50,0) + IF(R$252 &gt; 1,25,0)</f>
        <v>25</v>
      </c>
      <c r="S77" s="40">
        <f xml:space="preserve"> IF(S$252 &gt; 0.5,25,0) + IF(S$252 &gt; 0.75,50,0) + IF(S$252 &gt; 1,25,0)</f>
        <v>25</v>
      </c>
      <c r="T77" s="40">
        <f xml:space="preserve"> IF(T$252 &gt; 0.5,25,0) + IF(T$252 &gt; 0.75,50,0) + IF(T$252 &gt; 1,25,0)</f>
        <v>25</v>
      </c>
      <c r="U77" s="40">
        <f xml:space="preserve"> IF(U$252 &gt; 0.5,25,0) + IF(U$252 &gt; 0.75,50,0) + IF(U$252 &gt; 1,25,0)</f>
        <v>25</v>
      </c>
      <c r="V77" s="40">
        <f t="shared" ref="V77:AY77" si="31" xml:space="preserve"> IF(V$252 &gt; 0.5,25,0) + IF(V$252 &gt; 0.75,50,0) + IF(V$252 &gt; 1,25,0)</f>
        <v>0</v>
      </c>
      <c r="W77" s="40">
        <f t="shared" si="31"/>
        <v>0</v>
      </c>
      <c r="X77" s="40">
        <f t="shared" si="31"/>
        <v>0</v>
      </c>
      <c r="Y77" s="40">
        <f t="shared" si="31"/>
        <v>0</v>
      </c>
      <c r="Z77" s="40">
        <f t="shared" si="31"/>
        <v>0</v>
      </c>
      <c r="AA77" s="40">
        <f t="shared" si="31"/>
        <v>0</v>
      </c>
      <c r="AB77" s="40">
        <f t="shared" si="31"/>
        <v>0</v>
      </c>
      <c r="AC77" s="40">
        <f t="shared" si="31"/>
        <v>0</v>
      </c>
      <c r="AD77" s="40">
        <f t="shared" si="31"/>
        <v>0</v>
      </c>
      <c r="AE77" s="40">
        <f t="shared" si="31"/>
        <v>0</v>
      </c>
      <c r="AF77" s="40">
        <f t="shared" si="31"/>
        <v>0</v>
      </c>
      <c r="AG77" s="40">
        <f t="shared" si="31"/>
        <v>0</v>
      </c>
      <c r="AH77" s="40">
        <f t="shared" si="31"/>
        <v>0</v>
      </c>
      <c r="AI77" s="40">
        <f t="shared" si="31"/>
        <v>0</v>
      </c>
      <c r="AJ77" s="40">
        <f t="shared" si="31"/>
        <v>0</v>
      </c>
      <c r="AK77" s="40">
        <f t="shared" si="31"/>
        <v>0</v>
      </c>
      <c r="AL77" s="40">
        <f t="shared" si="31"/>
        <v>0</v>
      </c>
      <c r="AM77" s="40">
        <f t="shared" si="31"/>
        <v>0</v>
      </c>
      <c r="AN77" s="40">
        <f t="shared" si="31"/>
        <v>0</v>
      </c>
      <c r="AO77" s="40">
        <f t="shared" si="31"/>
        <v>0</v>
      </c>
      <c r="AP77" s="40">
        <f t="shared" si="31"/>
        <v>0</v>
      </c>
      <c r="AQ77" s="40">
        <f t="shared" si="31"/>
        <v>0</v>
      </c>
      <c r="AR77" s="40">
        <f t="shared" si="31"/>
        <v>0</v>
      </c>
      <c r="AS77" s="40">
        <f t="shared" si="31"/>
        <v>0</v>
      </c>
      <c r="AT77" s="40">
        <f t="shared" si="31"/>
        <v>0</v>
      </c>
      <c r="AU77" s="40">
        <f t="shared" si="31"/>
        <v>0</v>
      </c>
      <c r="AV77" s="40">
        <f t="shared" si="31"/>
        <v>0</v>
      </c>
      <c r="AW77" s="40">
        <f t="shared" si="31"/>
        <v>0</v>
      </c>
      <c r="AX77" s="40">
        <f t="shared" si="31"/>
        <v>0</v>
      </c>
      <c r="AY77" s="40">
        <f t="shared" si="31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4" t="s">
        <v>62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39"/>
      <c r="L80" s="114"/>
      <c r="M80" s="114"/>
      <c r="N80" s="114"/>
      <c r="O80" s="114"/>
      <c r="P80" s="114"/>
      <c r="Q80" s="114"/>
      <c r="R80" s="114"/>
      <c r="S80" s="114"/>
      <c r="T80" s="114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xml:space="preserve"> B83 + IF(C25="Tough",1,0) +  IF(C25="Tough++",1,0)</f>
        <v>0</v>
      </c>
      <c r="D83" s="8">
        <f xml:space="preserve"> C83 + IF(D25="Tough",1,0) +  IF(D25="Tough++",1,0)</f>
        <v>0</v>
      </c>
      <c r="E83" s="8">
        <f xml:space="preserve"> D83 + IF(E25="Tough",1,0) +  IF(E25="Tough++",1,0)</f>
        <v>0</v>
      </c>
      <c r="F83" s="8">
        <f xml:space="preserve"> E83 + IF(F25="Tough",1,0) +  IF(F25="Tough++",1,0)</f>
        <v>0</v>
      </c>
      <c r="G83" s="8">
        <f xml:space="preserve"> F83 + IF(G25="Tough",1,0) +  IF(G25="Tough++",1,0)</f>
        <v>0</v>
      </c>
      <c r="H83" s="8">
        <f xml:space="preserve"> G83 + IF(H25="Tough",1,0) +  IF(H25="Tough++",1,0)</f>
        <v>0</v>
      </c>
      <c r="I83" s="8">
        <f xml:space="preserve"> H83 + IF(I25="Tough",1,0) +  IF(I25="Tough++",1,0)</f>
        <v>0</v>
      </c>
      <c r="J83" s="26">
        <f xml:space="preserve"> I83 + IF(J25="Tough",1,0) +  IF(J25="Tough++",1,0)</f>
        <v>0</v>
      </c>
      <c r="K83" s="8">
        <f xml:space="preserve"> J83 + IF(K25="Tough",1,0) +  IF(K25="Tough++",1,0)</f>
        <v>0</v>
      </c>
      <c r="L83" s="28">
        <f xml:space="preserve"> K83 + IF(L25="Tough",1,0) +  IF(L25="Tough++",1,0)</f>
        <v>0</v>
      </c>
      <c r="M83" s="8">
        <f xml:space="preserve"> L83 + IF(M25="Tough",1,0) +  IF(M25="Tough++",1,0)</f>
        <v>0</v>
      </c>
      <c r="N83" s="8">
        <f xml:space="preserve"> M83 + IF(N25="Tough",1,0) +  IF(N25="Tough++",1,0)</f>
        <v>0</v>
      </c>
      <c r="O83" s="8">
        <f xml:space="preserve"> N83 + IF(O25="Tough",1,0) +  IF(O25="Tough++",1,0)</f>
        <v>0</v>
      </c>
      <c r="P83" s="8">
        <f xml:space="preserve"> O83 + IF(P25="Tough",1,0) +  IF(P25="Tough++",1,0)</f>
        <v>0</v>
      </c>
      <c r="Q83" s="8">
        <f xml:space="preserve"> P83 + IF(Q25="Tough",1,0) +  IF(Q25="Tough++",1,0)</f>
        <v>0</v>
      </c>
      <c r="R83" s="8">
        <f xml:space="preserve"> Q83 + IF(R25="Tough",1,0) +  IF(R25="Tough++",1,0)</f>
        <v>0</v>
      </c>
      <c r="S83" s="8">
        <f xml:space="preserve"> R83 + IF(S25="Tough",1,0) +  IF(S25="Tough++",1,0)</f>
        <v>0</v>
      </c>
      <c r="T83" s="8">
        <f xml:space="preserve"> S83 + IF(T25="Tough",1,0) +  IF(T25="Tough++",1,0)</f>
        <v>0</v>
      </c>
      <c r="U83" s="8">
        <f xml:space="preserve"> T83 + IF(U25="Tough",1,0) +  IF(U25="Tough++",1,0)</f>
        <v>0</v>
      </c>
      <c r="V83" s="8">
        <f t="shared" ref="V83:AY83" si="32" xml:space="preserve"> U83 + IF(V25="Tough",1,0) +  IF(V25="Tough++",1,0)</f>
        <v>0</v>
      </c>
      <c r="W83" s="8">
        <f t="shared" si="32"/>
        <v>0</v>
      </c>
      <c r="X83" s="8">
        <f t="shared" si="32"/>
        <v>0</v>
      </c>
      <c r="Y83" s="8">
        <f t="shared" si="32"/>
        <v>0</v>
      </c>
      <c r="Z83" s="8">
        <f t="shared" si="32"/>
        <v>0</v>
      </c>
      <c r="AA83" s="8">
        <f t="shared" si="32"/>
        <v>0</v>
      </c>
      <c r="AB83" s="8">
        <f t="shared" si="32"/>
        <v>0</v>
      </c>
      <c r="AC83" s="8">
        <f t="shared" si="32"/>
        <v>0</v>
      </c>
      <c r="AD83" s="8">
        <f t="shared" si="32"/>
        <v>0</v>
      </c>
      <c r="AE83" s="8">
        <f t="shared" si="32"/>
        <v>0</v>
      </c>
      <c r="AF83" s="8">
        <f t="shared" si="32"/>
        <v>0</v>
      </c>
      <c r="AG83" s="8">
        <f t="shared" si="32"/>
        <v>0</v>
      </c>
      <c r="AH83" s="8">
        <f t="shared" si="32"/>
        <v>0</v>
      </c>
      <c r="AI83" s="8">
        <f t="shared" si="32"/>
        <v>0</v>
      </c>
      <c r="AJ83" s="8">
        <f t="shared" si="32"/>
        <v>0</v>
      </c>
      <c r="AK83" s="8">
        <f t="shared" si="32"/>
        <v>0</v>
      </c>
      <c r="AL83" s="8">
        <f t="shared" si="32"/>
        <v>0</v>
      </c>
      <c r="AM83" s="8">
        <f t="shared" si="32"/>
        <v>0</v>
      </c>
      <c r="AN83" s="8">
        <f t="shared" si="32"/>
        <v>0</v>
      </c>
      <c r="AO83" s="8">
        <f t="shared" si="32"/>
        <v>0</v>
      </c>
      <c r="AP83" s="8">
        <f t="shared" si="32"/>
        <v>0</v>
      </c>
      <c r="AQ83" s="8">
        <f t="shared" si="32"/>
        <v>0</v>
      </c>
      <c r="AR83" s="8">
        <f t="shared" si="32"/>
        <v>0</v>
      </c>
      <c r="AS83" s="8">
        <f t="shared" si="32"/>
        <v>0</v>
      </c>
      <c r="AT83" s="8">
        <f t="shared" si="32"/>
        <v>0</v>
      </c>
      <c r="AU83" s="8">
        <f t="shared" si="32"/>
        <v>0</v>
      </c>
      <c r="AV83" s="8">
        <f t="shared" si="32"/>
        <v>0</v>
      </c>
      <c r="AW83" s="8">
        <f t="shared" si="32"/>
        <v>0</v>
      </c>
      <c r="AX83" s="8">
        <f t="shared" si="32"/>
        <v>0</v>
      </c>
      <c r="AY83" s="8">
        <f t="shared" si="32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xml:space="preserve"> B84 + IF(C25="Empathy",1,0)</f>
        <v>0</v>
      </c>
      <c r="D84" s="8">
        <f xml:space="preserve"> C84 + IF(D25="Empathy",1,0)</f>
        <v>0</v>
      </c>
      <c r="E84" s="8">
        <f xml:space="preserve"> D84 + IF(E25="Empathy",1,0)</f>
        <v>0</v>
      </c>
      <c r="F84" s="8">
        <f xml:space="preserve"> E84 + IF(F25="Empathy",1,0)</f>
        <v>0</v>
      </c>
      <c r="G84" s="8">
        <f xml:space="preserve"> F84 + IF(G25="Empathy",1,0)</f>
        <v>0</v>
      </c>
      <c r="H84" s="8">
        <f xml:space="preserve"> G84 + IF(H25="Empathy",1,0)</f>
        <v>0</v>
      </c>
      <c r="I84" s="8">
        <f xml:space="preserve"> H84 + IF(I25="Empathy",1,0)</f>
        <v>0</v>
      </c>
      <c r="J84" s="8">
        <f xml:space="preserve"> I84 + IF(J25="Empathy",1,0)</f>
        <v>0</v>
      </c>
      <c r="K84" s="8">
        <f xml:space="preserve"> J84 + IF(K25="Empathy",1,0)</f>
        <v>0</v>
      </c>
      <c r="L84" s="8">
        <f xml:space="preserve"> K84 + IF(L25="Empathy",1,0)</f>
        <v>0</v>
      </c>
      <c r="M84" s="8">
        <f xml:space="preserve"> L84 + IF(M25="Empathy",1,0)</f>
        <v>0</v>
      </c>
      <c r="N84" s="8">
        <f xml:space="preserve"> M84 + IF(N25="Empathy",1,0)</f>
        <v>0</v>
      </c>
      <c r="O84" s="8">
        <f xml:space="preserve"> N84 + IF(O25="Empathy",1,0)</f>
        <v>0</v>
      </c>
      <c r="P84" s="8">
        <f xml:space="preserve"> O84 + IF(P25="Empathy",1,0)</f>
        <v>0</v>
      </c>
      <c r="Q84" s="8">
        <f xml:space="preserve"> P84 + IF(Q25="Empathy",1,0)</f>
        <v>0</v>
      </c>
      <c r="R84" s="8">
        <f xml:space="preserve"> Q84 + IF(R25="Empathy",1,0)</f>
        <v>0</v>
      </c>
      <c r="S84" s="8">
        <f xml:space="preserve"> R84 + IF(S25="Empathy",1,0)</f>
        <v>0</v>
      </c>
      <c r="T84" s="8">
        <f xml:space="preserve"> S84 + IF(T25="Empathy",1,0)</f>
        <v>0</v>
      </c>
      <c r="U84" s="8">
        <f xml:space="preserve"> T84 + IF(U25="Empathy",1,0)</f>
        <v>0</v>
      </c>
      <c r="V84" s="8">
        <f t="shared" ref="V84:AY84" si="33" xml:space="preserve"> U84 + IF(V25="Empathy",1,0)</f>
        <v>0</v>
      </c>
      <c r="W84" s="8">
        <f t="shared" si="33"/>
        <v>0</v>
      </c>
      <c r="X84" s="8">
        <f t="shared" si="33"/>
        <v>0</v>
      </c>
      <c r="Y84" s="8">
        <f t="shared" si="33"/>
        <v>0</v>
      </c>
      <c r="Z84" s="8">
        <f t="shared" si="33"/>
        <v>0</v>
      </c>
      <c r="AA84" s="8">
        <f t="shared" si="33"/>
        <v>0</v>
      </c>
      <c r="AB84" s="8">
        <f t="shared" si="33"/>
        <v>0</v>
      </c>
      <c r="AC84" s="8">
        <f t="shared" si="33"/>
        <v>0</v>
      </c>
      <c r="AD84" s="8">
        <f t="shared" si="33"/>
        <v>0</v>
      </c>
      <c r="AE84" s="8">
        <f t="shared" si="33"/>
        <v>0</v>
      </c>
      <c r="AF84" s="8">
        <f t="shared" si="33"/>
        <v>0</v>
      </c>
      <c r="AG84" s="8">
        <f t="shared" si="33"/>
        <v>0</v>
      </c>
      <c r="AH84" s="8">
        <f t="shared" si="33"/>
        <v>0</v>
      </c>
      <c r="AI84" s="8">
        <f t="shared" si="33"/>
        <v>0</v>
      </c>
      <c r="AJ84" s="8">
        <f t="shared" si="33"/>
        <v>0</v>
      </c>
      <c r="AK84" s="8">
        <f t="shared" si="33"/>
        <v>0</v>
      </c>
      <c r="AL84" s="8">
        <f t="shared" si="33"/>
        <v>0</v>
      </c>
      <c r="AM84" s="8">
        <f t="shared" si="33"/>
        <v>0</v>
      </c>
      <c r="AN84" s="8">
        <f t="shared" si="33"/>
        <v>0</v>
      </c>
      <c r="AO84" s="8">
        <f t="shared" si="33"/>
        <v>0</v>
      </c>
      <c r="AP84" s="8">
        <f t="shared" si="33"/>
        <v>0</v>
      </c>
      <c r="AQ84" s="8">
        <f t="shared" si="33"/>
        <v>0</v>
      </c>
      <c r="AR84" s="8">
        <f t="shared" si="33"/>
        <v>0</v>
      </c>
      <c r="AS84" s="8">
        <f t="shared" si="33"/>
        <v>0</v>
      </c>
      <c r="AT84" s="8">
        <f t="shared" si="33"/>
        <v>0</v>
      </c>
      <c r="AU84" s="8">
        <f t="shared" si="33"/>
        <v>0</v>
      </c>
      <c r="AV84" s="8">
        <f t="shared" si="33"/>
        <v>0</v>
      </c>
      <c r="AW84" s="8">
        <f t="shared" si="33"/>
        <v>0</v>
      </c>
      <c r="AX84" s="8">
        <f t="shared" si="33"/>
        <v>0</v>
      </c>
      <c r="AY84" s="8">
        <f t="shared" si="33"/>
        <v>0</v>
      </c>
    </row>
    <row r="86" spans="1:51" ht="21">
      <c r="A86" s="110" t="s">
        <v>100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</row>
    <row r="87" spans="1:51">
      <c r="A87" s="44" t="s">
        <v>44</v>
      </c>
      <c r="B87" s="8">
        <f xml:space="preserve"> B220 + INT(2+ B$7/2)</f>
        <v>4</v>
      </c>
      <c r="C87" s="8">
        <f xml:space="preserve"> C220 + INT(2+ C$7/2)</f>
        <v>5</v>
      </c>
      <c r="D87" s="8">
        <f xml:space="preserve"> D220 + INT(2+ D$7/2)</f>
        <v>5</v>
      </c>
      <c r="E87" s="8">
        <f xml:space="preserve"> E220 + INT(2+ E$7/2)</f>
        <v>6</v>
      </c>
      <c r="F87" s="8">
        <f xml:space="preserve"> F220 + INT(2+ F$7/2)</f>
        <v>6</v>
      </c>
      <c r="G87" s="8">
        <f xml:space="preserve"> G220 + INT(2+ G$7/2)</f>
        <v>7</v>
      </c>
      <c r="H87" s="8">
        <f xml:space="preserve"> H220 + INT(2+ H$7/2)</f>
        <v>7</v>
      </c>
      <c r="I87" s="8">
        <f xml:space="preserve"> I220 + INT(2+ I$7/2)</f>
        <v>9</v>
      </c>
      <c r="J87" s="26">
        <f xml:space="preserve"> J220 + INT(2+ J$7/2)</f>
        <v>9</v>
      </c>
      <c r="K87" s="8">
        <f xml:space="preserve"> J220 + INT(2+ $J$7/2) + INT(2+ (K$7 - $J$7)/2)</f>
        <v>11</v>
      </c>
      <c r="L87" s="28">
        <f xml:space="preserve"> K220 + INT(2+ $J$7/2) + INT(2+ (L$7 - $J$7)/2)</f>
        <v>12</v>
      </c>
      <c r="M87" s="8">
        <f xml:space="preserve"> L220 + INT(2+ $J$7/2) + INT(2+ (M$7 - $J$7)/2)</f>
        <v>12</v>
      </c>
      <c r="N87" s="8">
        <f xml:space="preserve"> M220 + INT(2+ $J$7/2) + INT(2+ (N$7 - $J$7)/2)</f>
        <v>13</v>
      </c>
      <c r="O87" s="8">
        <f xml:space="preserve"> N220 + INT(2+ $J$7/2) + INT(2+ (O$7 - $J$7)/2)</f>
        <v>13</v>
      </c>
      <c r="P87" s="8">
        <f xml:space="preserve"> O220 + INT(2+ $J$7/2) + INT(2+ (P$7 - $J$7)/2)</f>
        <v>14</v>
      </c>
      <c r="Q87" s="8">
        <f xml:space="preserve"> P220 + INT(2+ $J$7/2) + INT(2+ (Q$7 - $J$7)/2)</f>
        <v>14</v>
      </c>
      <c r="R87" s="8">
        <f xml:space="preserve"> Q220 + INT(2+ $J$7/2) + INT(2+ (R$7 - $J$7)/2)</f>
        <v>15</v>
      </c>
      <c r="S87" s="8">
        <f xml:space="preserve"> R220 + INT(2+ $J$7/2) + INT(2+ (S$7 - $J$7)/2)</f>
        <v>15</v>
      </c>
      <c r="T87" s="8">
        <f xml:space="preserve"> S220 + INT(2+ $J$7/2) + INT(2+ (T$7 - $J$7)/2)</f>
        <v>16</v>
      </c>
      <c r="U87" s="8">
        <f xml:space="preserve"> T220 + INT(2+ $J$7/2) + INT(2+ (U$7 - $J$7)/2)</f>
        <v>16</v>
      </c>
      <c r="V87" s="8">
        <f t="shared" ref="V87:AY87" si="34" xml:space="preserve"> U220 + INT(2+ $J$7/2) + INT(2+ (V$7 - $J$7)/2)</f>
        <v>17</v>
      </c>
      <c r="W87" s="8">
        <f t="shared" si="34"/>
        <v>17</v>
      </c>
      <c r="X87" s="8">
        <f t="shared" si="34"/>
        <v>18</v>
      </c>
      <c r="Y87" s="8">
        <f t="shared" si="34"/>
        <v>18</v>
      </c>
      <c r="Z87" s="8">
        <f t="shared" si="34"/>
        <v>19</v>
      </c>
      <c r="AA87" s="8">
        <f t="shared" si="34"/>
        <v>19</v>
      </c>
      <c r="AB87" s="8">
        <f t="shared" si="34"/>
        <v>20</v>
      </c>
      <c r="AC87" s="8">
        <f t="shared" si="34"/>
        <v>20</v>
      </c>
      <c r="AD87" s="8">
        <f t="shared" si="34"/>
        <v>21</v>
      </c>
      <c r="AE87" s="8">
        <f t="shared" si="34"/>
        <v>21</v>
      </c>
      <c r="AF87" s="8">
        <f t="shared" si="34"/>
        <v>22</v>
      </c>
      <c r="AG87" s="8">
        <f t="shared" si="34"/>
        <v>22</v>
      </c>
      <c r="AH87" s="8">
        <f t="shared" si="34"/>
        <v>23</v>
      </c>
      <c r="AI87" s="8">
        <f t="shared" si="34"/>
        <v>23</v>
      </c>
      <c r="AJ87" s="8">
        <f t="shared" si="34"/>
        <v>24</v>
      </c>
      <c r="AK87" s="8">
        <f t="shared" si="34"/>
        <v>24</v>
      </c>
      <c r="AL87" s="8">
        <f t="shared" si="34"/>
        <v>25</v>
      </c>
      <c r="AM87" s="8">
        <f t="shared" si="34"/>
        <v>25</v>
      </c>
      <c r="AN87" s="8">
        <f t="shared" si="34"/>
        <v>26</v>
      </c>
      <c r="AO87" s="8">
        <f t="shared" si="34"/>
        <v>26</v>
      </c>
      <c r="AP87" s="8">
        <f t="shared" si="34"/>
        <v>27</v>
      </c>
      <c r="AQ87" s="8">
        <f t="shared" si="34"/>
        <v>27</v>
      </c>
      <c r="AR87" s="8">
        <f t="shared" si="34"/>
        <v>28</v>
      </c>
      <c r="AS87" s="8">
        <f t="shared" si="34"/>
        <v>28</v>
      </c>
      <c r="AT87" s="8">
        <f t="shared" si="34"/>
        <v>29</v>
      </c>
      <c r="AU87" s="8">
        <f t="shared" si="34"/>
        <v>29</v>
      </c>
      <c r="AV87" s="8">
        <f t="shared" si="34"/>
        <v>30</v>
      </c>
      <c r="AW87" s="8">
        <f t="shared" si="34"/>
        <v>30</v>
      </c>
      <c r="AX87" s="8">
        <f t="shared" si="34"/>
        <v>31</v>
      </c>
      <c r="AY87" s="8">
        <f t="shared" si="34"/>
        <v>31</v>
      </c>
    </row>
    <row r="88" spans="1:51">
      <c r="A88" s="44" t="s">
        <v>45</v>
      </c>
      <c r="B88" s="8">
        <f xml:space="preserve"> B219 + INT(2+ B$7/2)</f>
        <v>3</v>
      </c>
      <c r="C88" s="8">
        <f xml:space="preserve"> C219 + INT(2+ C$7/2)</f>
        <v>4</v>
      </c>
      <c r="D88" s="8">
        <f xml:space="preserve"> D219 + INT(2+ D$7/2)</f>
        <v>4</v>
      </c>
      <c r="E88" s="8">
        <f xml:space="preserve"> E219 + INT(2+ E$7/2)</f>
        <v>5</v>
      </c>
      <c r="F88" s="8">
        <f xml:space="preserve"> F219 + INT(2+ F$7/2)</f>
        <v>5</v>
      </c>
      <c r="G88" s="8">
        <f xml:space="preserve"> G219 + INT(2+ G$7/2)</f>
        <v>6</v>
      </c>
      <c r="H88" s="8">
        <f xml:space="preserve"> H219 + INT(2+ H$7/2)</f>
        <v>6</v>
      </c>
      <c r="I88" s="8">
        <f xml:space="preserve"> I219 + INT(2+ I$7/2)</f>
        <v>7</v>
      </c>
      <c r="J88" s="26">
        <f xml:space="preserve"> J219 + INT(2+ J$7/2)</f>
        <v>7</v>
      </c>
      <c r="K88" s="8">
        <f xml:space="preserve"> J219 + INT(2+ $J$7/2) +  INT(2+ (K$7 - $J$7)/2)</f>
        <v>9</v>
      </c>
      <c r="L88" s="28">
        <f xml:space="preserve"> K219 + INT(2+ $J$7/2) +  INT(2+ (L$7 - $J$7)/2)</f>
        <v>10</v>
      </c>
      <c r="M88" s="8">
        <f xml:space="preserve"> L219 + INT(2+ $J$7/2) +  INT(2+ (M$7 - $J$7)/2)</f>
        <v>10</v>
      </c>
      <c r="N88" s="8">
        <f xml:space="preserve"> M219 + INT(2+ $J$7/2) +  INT(2+ (N$7 - $J$7)/2)</f>
        <v>11</v>
      </c>
      <c r="O88" s="8">
        <f xml:space="preserve"> N219 + INT(2+ $J$7/2) +  INT(2+ (O$7 - $J$7)/2)</f>
        <v>11</v>
      </c>
      <c r="P88" s="8">
        <f xml:space="preserve"> O219 + INT(2+ $J$7/2) +  INT(2+ (P$7 - $J$7)/2)</f>
        <v>12</v>
      </c>
      <c r="Q88" s="8">
        <f xml:space="preserve"> P219 + INT(2+ $J$7/2) +  INT(2+ (Q$7 - $J$7)/2)</f>
        <v>12</v>
      </c>
      <c r="R88" s="8">
        <f xml:space="preserve"> Q219 + INT(2+ $J$7/2) +  INT(2+ (R$7 - $J$7)/2)</f>
        <v>13</v>
      </c>
      <c r="S88" s="8">
        <f xml:space="preserve"> R219 + INT(2+ $J$7/2) +  INT(2+ (S$7 - $J$7)/2)</f>
        <v>13</v>
      </c>
      <c r="T88" s="8">
        <f xml:space="preserve"> S219 + INT(2+ $J$7/2) +  INT(2+ (T$7 - $J$7)/2)</f>
        <v>14</v>
      </c>
      <c r="U88" s="8">
        <f xml:space="preserve"> T219 + INT(2+ $J$7/2) +  INT(2+ (U$7 - $J$7)/2)</f>
        <v>14</v>
      </c>
      <c r="V88" s="8">
        <f t="shared" ref="V88:AY88" si="35" xml:space="preserve"> U219 + INT(2+ $J$7/2) +  INT(2+ (V$7 - $J$7)/2)</f>
        <v>15</v>
      </c>
      <c r="W88" s="8">
        <f t="shared" si="35"/>
        <v>15</v>
      </c>
      <c r="X88" s="8">
        <f t="shared" si="35"/>
        <v>16</v>
      </c>
      <c r="Y88" s="8">
        <f t="shared" si="35"/>
        <v>16</v>
      </c>
      <c r="Z88" s="8">
        <f t="shared" si="35"/>
        <v>17</v>
      </c>
      <c r="AA88" s="8">
        <f t="shared" si="35"/>
        <v>17</v>
      </c>
      <c r="AB88" s="8">
        <f t="shared" si="35"/>
        <v>18</v>
      </c>
      <c r="AC88" s="8">
        <f t="shared" si="35"/>
        <v>18</v>
      </c>
      <c r="AD88" s="8">
        <f t="shared" si="35"/>
        <v>19</v>
      </c>
      <c r="AE88" s="8">
        <f t="shared" si="35"/>
        <v>19</v>
      </c>
      <c r="AF88" s="8">
        <f t="shared" si="35"/>
        <v>20</v>
      </c>
      <c r="AG88" s="8">
        <f t="shared" si="35"/>
        <v>20</v>
      </c>
      <c r="AH88" s="8">
        <f t="shared" si="35"/>
        <v>21</v>
      </c>
      <c r="AI88" s="8">
        <f t="shared" si="35"/>
        <v>21</v>
      </c>
      <c r="AJ88" s="8">
        <f t="shared" si="35"/>
        <v>22</v>
      </c>
      <c r="AK88" s="8">
        <f t="shared" si="35"/>
        <v>22</v>
      </c>
      <c r="AL88" s="8">
        <f t="shared" si="35"/>
        <v>23</v>
      </c>
      <c r="AM88" s="8">
        <f t="shared" si="35"/>
        <v>23</v>
      </c>
      <c r="AN88" s="8">
        <f t="shared" si="35"/>
        <v>24</v>
      </c>
      <c r="AO88" s="8">
        <f t="shared" si="35"/>
        <v>24</v>
      </c>
      <c r="AP88" s="8">
        <f t="shared" si="35"/>
        <v>25</v>
      </c>
      <c r="AQ88" s="8">
        <f t="shared" si="35"/>
        <v>25</v>
      </c>
      <c r="AR88" s="8">
        <f t="shared" si="35"/>
        <v>26</v>
      </c>
      <c r="AS88" s="8">
        <f t="shared" si="35"/>
        <v>26</v>
      </c>
      <c r="AT88" s="8">
        <f t="shared" si="35"/>
        <v>27</v>
      </c>
      <c r="AU88" s="8">
        <f t="shared" si="35"/>
        <v>27</v>
      </c>
      <c r="AV88" s="8">
        <f t="shared" si="35"/>
        <v>28</v>
      </c>
      <c r="AW88" s="8">
        <f t="shared" si="35"/>
        <v>28</v>
      </c>
      <c r="AX88" s="8">
        <f t="shared" si="35"/>
        <v>29</v>
      </c>
      <c r="AY88" s="8">
        <f t="shared" si="35"/>
        <v>29</v>
      </c>
    </row>
    <row r="89" spans="1:51">
      <c r="A89" s="44" t="s">
        <v>46</v>
      </c>
      <c r="B89" s="8">
        <f xml:space="preserve"> B222 + INT(2+ B$7/2)</f>
        <v>4</v>
      </c>
      <c r="C89" s="8">
        <f xml:space="preserve"> C222 + INT(2+ C$7/2)</f>
        <v>5</v>
      </c>
      <c r="D89" s="8">
        <f xml:space="preserve"> D222 + INT(2+ D$7/2)</f>
        <v>5</v>
      </c>
      <c r="E89" s="8">
        <f xml:space="preserve"> E222 + INT(2+ E$7/2)</f>
        <v>6</v>
      </c>
      <c r="F89" s="8">
        <f xml:space="preserve"> F222 + INT(2+ F$7/2)</f>
        <v>6</v>
      </c>
      <c r="G89" s="8">
        <f xml:space="preserve"> G222 + INT(2+ G$7/2)</f>
        <v>7</v>
      </c>
      <c r="H89" s="8">
        <f xml:space="preserve"> H222 + INT(2+ H$7/2)</f>
        <v>7</v>
      </c>
      <c r="I89" s="8">
        <f xml:space="preserve"> I222 + INT(2+ I$7/2)</f>
        <v>8</v>
      </c>
      <c r="J89" s="26">
        <f xml:space="preserve"> J222 + INT(2+ J$7/2)</f>
        <v>8</v>
      </c>
      <c r="K89" s="8">
        <f>J222+INT(2+$J$7/2) +  INT( (K$7 - $J$7)*2/5 + 4/3)</f>
        <v>9</v>
      </c>
      <c r="L89" s="28">
        <f>K222+INT(2+$J$7/2) +  INT( (L$7 - $J$7)*2/5 + 4/3)</f>
        <v>10</v>
      </c>
      <c r="M89" s="8">
        <f>L222+INT(2+$J$7/2) +  INT( (M$7 - $J$7)*2/5 + 4/3)</f>
        <v>10</v>
      </c>
      <c r="N89" s="8">
        <f>M222+INT(2+$J$7/2) +  INT( (N$7 - $J$7)*2/5 + 4/3)</f>
        <v>10</v>
      </c>
      <c r="O89" s="8">
        <f>N222+INT(2+$J$7/2) +  INT( (O$7 - $J$7)*2/5 + 4/3)</f>
        <v>11</v>
      </c>
      <c r="P89" s="8">
        <f>O222+INT(2+$J$7/2) +  INT( (P$7 - $J$7)*2/5 + 4/3)</f>
        <v>11</v>
      </c>
      <c r="Q89" s="8">
        <f>P222+INT(2+$J$7/2) +  INT( (Q$7 - $J$7)*2/5 + 4/3)</f>
        <v>12</v>
      </c>
      <c r="R89" s="8">
        <f>Q222+INT(2+$J$7/2) +  INT( (R$7 - $J$7)*2/5 + 4/3)</f>
        <v>12</v>
      </c>
      <c r="S89" s="8">
        <f>R222+INT(2+$J$7/2) +  INT( (S$7 - $J$7)*2/5 + 4/3)</f>
        <v>12</v>
      </c>
      <c r="T89" s="8">
        <f>S222+INT(2+$J$7/2) +  INT( (T$7 - $J$7)*2/5 + 4/3)</f>
        <v>13</v>
      </c>
      <c r="U89" s="8">
        <f>T222+INT(2+$J$7/2) +  INT( (U$7 - $J$7)*2/5 + 4/3)</f>
        <v>13</v>
      </c>
      <c r="V89" s="8">
        <f t="shared" ref="V89:AY89" si="36">U222+INT(2+$J$7/2) +  INT( (V$7 - $J$7)*2/5 + 4/3)</f>
        <v>14</v>
      </c>
      <c r="W89" s="8">
        <f t="shared" si="36"/>
        <v>14</v>
      </c>
      <c r="X89" s="8">
        <f t="shared" si="36"/>
        <v>14</v>
      </c>
      <c r="Y89" s="8">
        <f t="shared" si="36"/>
        <v>15</v>
      </c>
      <c r="Z89" s="8">
        <f t="shared" si="36"/>
        <v>15</v>
      </c>
      <c r="AA89" s="8">
        <f t="shared" si="36"/>
        <v>16</v>
      </c>
      <c r="AB89" s="8">
        <f t="shared" si="36"/>
        <v>16</v>
      </c>
      <c r="AC89" s="8">
        <f t="shared" si="36"/>
        <v>16</v>
      </c>
      <c r="AD89" s="8">
        <f t="shared" si="36"/>
        <v>17</v>
      </c>
      <c r="AE89" s="8">
        <f t="shared" si="36"/>
        <v>17</v>
      </c>
      <c r="AF89" s="8">
        <f t="shared" si="36"/>
        <v>18</v>
      </c>
      <c r="AG89" s="8">
        <f t="shared" si="36"/>
        <v>18</v>
      </c>
      <c r="AH89" s="8">
        <f t="shared" si="36"/>
        <v>18</v>
      </c>
      <c r="AI89" s="8">
        <f t="shared" si="36"/>
        <v>19</v>
      </c>
      <c r="AJ89" s="8">
        <f t="shared" si="36"/>
        <v>19</v>
      </c>
      <c r="AK89" s="8">
        <f t="shared" si="36"/>
        <v>20</v>
      </c>
      <c r="AL89" s="8">
        <f t="shared" si="36"/>
        <v>20</v>
      </c>
      <c r="AM89" s="8">
        <f t="shared" si="36"/>
        <v>20</v>
      </c>
      <c r="AN89" s="8">
        <f t="shared" si="36"/>
        <v>21</v>
      </c>
      <c r="AO89" s="8">
        <f t="shared" si="36"/>
        <v>21</v>
      </c>
      <c r="AP89" s="8">
        <f t="shared" si="36"/>
        <v>22</v>
      </c>
      <c r="AQ89" s="8">
        <f t="shared" si="36"/>
        <v>22</v>
      </c>
      <c r="AR89" s="8">
        <f t="shared" si="36"/>
        <v>22</v>
      </c>
      <c r="AS89" s="8">
        <f t="shared" si="36"/>
        <v>23</v>
      </c>
      <c r="AT89" s="8">
        <f t="shared" si="36"/>
        <v>23</v>
      </c>
      <c r="AU89" s="8">
        <f t="shared" si="36"/>
        <v>24</v>
      </c>
      <c r="AV89" s="8">
        <f t="shared" si="36"/>
        <v>24</v>
      </c>
      <c r="AW89" s="8">
        <f t="shared" si="36"/>
        <v>24</v>
      </c>
      <c r="AX89" s="8">
        <f t="shared" si="36"/>
        <v>25</v>
      </c>
      <c r="AY89" s="8">
        <f t="shared" si="36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100" t="s">
        <v>98</v>
      </c>
      <c r="B91" s="101"/>
      <c r="C91" s="101"/>
      <c r="D91" s="101"/>
      <c r="E91" s="101"/>
      <c r="F91" s="101"/>
      <c r="G91" s="101"/>
      <c r="H91" s="101"/>
      <c r="I91" s="101"/>
      <c r="J91" s="101"/>
      <c r="K91" s="140"/>
      <c r="L91" s="101"/>
      <c r="M91" s="101"/>
      <c r="N91" s="101"/>
      <c r="O91" s="101"/>
      <c r="P91" s="101"/>
      <c r="Q91" s="101"/>
      <c r="R91" s="101"/>
      <c r="S91" s="101"/>
      <c r="T91" s="101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</row>
    <row r="92" spans="1:51">
      <c r="A92" s="62" t="s">
        <v>10</v>
      </c>
      <c r="B92" s="69">
        <f xml:space="preserve"> IF(A92=1,1, IF(A$25 = $A92, 1, IF(INDEX( Data!$B$106:$I$115, MATCH( B$36, Data!$A$106:$A$115, 0 ), MATCH( $A92, Data!$B$105:$I$105, 0 ) )=1,1,2 )))</f>
        <v>1</v>
      </c>
      <c r="C92" s="69">
        <f xml:space="preserve"> IF(B92=1,1, IF(B$25 = $A92, 1, IF(INDEX( Data!$B$106:$I$115, MATCH( C$36, Data!$A$106:$A$115, 0 ), MATCH( $A92, Data!$B$105:$I$105, 0 ) )=1,1,2 )))</f>
        <v>1</v>
      </c>
      <c r="D92" s="69">
        <f xml:space="preserve"> IF(C92=1,1, IF(C$25 = $A92, 1, IF(INDEX( Data!$B$106:$I$115, MATCH( D$36, Data!$A$106:$A$115, 0 ), MATCH( $A92, Data!$B$105:$I$105, 0 ) )=1,1,2 )))</f>
        <v>1</v>
      </c>
      <c r="E92" s="69">
        <f xml:space="preserve"> IF(D92=1,1, IF(D$25 = $A92, 1, IF(INDEX( Data!$B$106:$I$115, MATCH( E$36, Data!$A$106:$A$115, 0 ), MATCH( $A92, Data!$B$105:$I$105, 0 ) )=1,1,2 )))</f>
        <v>1</v>
      </c>
      <c r="F92" s="69">
        <f xml:space="preserve"> IF(E92=1,1, IF(E$25 = $A92, 1, IF(INDEX( Data!$B$106:$I$115, MATCH( F$36, Data!$A$106:$A$115, 0 ), MATCH( $A92, Data!$B$105:$I$105, 0 ) )=1,1,2 )))</f>
        <v>1</v>
      </c>
      <c r="G92" s="69">
        <f xml:space="preserve"> IF(F92=1,1, IF(F$25 = $A92, 1, IF(INDEX( Data!$B$106:$I$115, MATCH( G$36, Data!$A$106:$A$115, 0 ), MATCH( $A92, Data!$B$105:$I$105, 0 ) )=1,1,2 )))</f>
        <v>1</v>
      </c>
      <c r="H92" s="69">
        <f xml:space="preserve"> IF(G92=1,1, IF(G$25 = $A92, 1, IF(INDEX( Data!$B$106:$I$115, MATCH( H$36, Data!$A$106:$A$115, 0 ), MATCH( $A92, Data!$B$105:$I$105, 0 ) )=1,1,2 )))</f>
        <v>1</v>
      </c>
      <c r="I92" s="69">
        <f xml:space="preserve"> IF(H92=1,1, IF(H$25 = $A92, 1, IF(INDEX( Data!$B$106:$I$115, MATCH( I$36, Data!$A$106:$A$115, 0 ), MATCH( $A92, Data!$B$105:$I$105, 0 ) )=1,1,2 )))</f>
        <v>1</v>
      </c>
      <c r="J92" s="69">
        <f xml:space="preserve"> IF(I92=1,1, IF(I$25 = $A92, 1, IF(INDEX( Data!$B$106:$I$115, MATCH( J$36, Data!$A$106:$A$115, 0 ), MATCH( $A92, Data!$B$105:$I$105, 0 ) )=1,1,2 )))</f>
        <v>1</v>
      </c>
      <c r="K92" s="69">
        <f xml:space="preserve"> IF(J92=1,1, IF(J$25 = $A92, 1, IF(INDEX( Data!$B$106:$I$115, MATCH( K$36, Data!$A$106:$A$115, 0 ), MATCH( $A92, Data!$B$105:$I$105, 0 ) )=1,1,2 )))</f>
        <v>1</v>
      </c>
      <c r="L92" s="69">
        <f xml:space="preserve"> IF(K92=1,1, IF(K$25 = $A92, 1, IF(INDEX( Data!$B$106:$I$115, MATCH( L$36, Data!$A$106:$A$115, 0 ), MATCH( $A92, Data!$B$105:$I$105, 0 ) )=1,1,2 )))</f>
        <v>1</v>
      </c>
      <c r="M92" s="69">
        <f xml:space="preserve"> IF(L92=1,1, IF(L$25 = $A92, 1, IF(INDEX( Data!$B$106:$I$115, MATCH( M$36, Data!$A$106:$A$115, 0 ), MATCH( $A92, Data!$B$105:$I$105, 0 ) )=1,1,2 )))</f>
        <v>1</v>
      </c>
      <c r="N92" s="69">
        <f xml:space="preserve"> IF(M92=1,1, IF(M$25 = $A92, 1, IF(INDEX( Data!$B$106:$I$115, MATCH( N$36, Data!$A$106:$A$115, 0 ), MATCH( $A92, Data!$B$105:$I$105, 0 ) )=1,1,2 )))</f>
        <v>1</v>
      </c>
      <c r="O92" s="69">
        <f xml:space="preserve"> IF(N92=1,1, IF(N$25 = $A92, 1, IF(INDEX( Data!$B$106:$I$115, MATCH( O$36, Data!$A$106:$A$115, 0 ), MATCH( $A92, Data!$B$105:$I$105, 0 ) )=1,1,2 )))</f>
        <v>1</v>
      </c>
      <c r="P92" s="69">
        <f xml:space="preserve"> IF(O92=1,1, IF(O$25 = $A92, 1, IF(INDEX( Data!$B$106:$I$115, MATCH( P$36, Data!$A$106:$A$115, 0 ), MATCH( $A92, Data!$B$105:$I$105, 0 ) )=1,1,2 )))</f>
        <v>1</v>
      </c>
      <c r="Q92" s="69">
        <f xml:space="preserve"> IF(P92=1,1, IF(P$25 = $A92, 1, IF(INDEX( Data!$B$106:$I$115, MATCH( Q$36, Data!$A$106:$A$115, 0 ), MATCH( $A92, Data!$B$105:$I$105, 0 ) )=1,1,2 )))</f>
        <v>1</v>
      </c>
      <c r="R92" s="69">
        <f xml:space="preserve"> IF(Q92=1,1, IF(Q$25 = $A92, 1, IF(INDEX( Data!$B$106:$I$115, MATCH( R$36, Data!$A$106:$A$115, 0 ), MATCH( $A92, Data!$B$105:$I$105, 0 ) )=1,1,2 )))</f>
        <v>1</v>
      </c>
      <c r="S92" s="69">
        <f xml:space="preserve"> IF(R92=1,1, IF(R$25 = $A92, 1, IF(INDEX( Data!$B$106:$I$115, MATCH( S$36, Data!$A$106:$A$115, 0 ), MATCH( $A92, Data!$B$105:$I$105, 0 ) )=1,1,2 )))</f>
        <v>1</v>
      </c>
      <c r="T92" s="69">
        <f xml:space="preserve"> IF(S92=1,1, IF(S$25 = $A92, 1, IF(INDEX( Data!$B$106:$I$115, MATCH( T$36, Data!$A$106:$A$115, 0 ), MATCH( $A92, Data!$B$105:$I$105, 0 ) )=1,1,2 )))</f>
        <v>1</v>
      </c>
      <c r="U92" s="69">
        <f xml:space="preserve"> IF(T92=1,1, IF(T$25 = $A92, 1, IF(INDEX( Data!$B$106:$I$115, MATCH( U$36, Data!$A$106:$A$115, 0 ), MATCH( $A92, Data!$B$105:$I$105, 0 ) )=1,1,2 )))</f>
        <v>1</v>
      </c>
      <c r="V92" s="69">
        <f xml:space="preserve"> IF(U92=1,1, IF(U$25 = $A92, 1, IF(INDEX( Data!$B$106:$I$115, MATCH( V$36, Data!$A$106:$A$115, 0 ), MATCH( $A92, Data!$B$105:$I$105, 0 ) )=1,1,2 )))</f>
        <v>1</v>
      </c>
      <c r="W92" s="69">
        <f xml:space="preserve"> IF(V92=1,1, IF(V$25 = $A92, 1, IF(INDEX( Data!$B$106:$I$115, MATCH( W$36, Data!$A$106:$A$115, 0 ), MATCH( $A92, Data!$B$105:$I$105, 0 ) )=1,1,2 )))</f>
        <v>1</v>
      </c>
      <c r="X92" s="69">
        <f xml:space="preserve"> IF(W92=1,1, IF(W$25 = $A92, 1, IF(INDEX( Data!$B$106:$I$115, MATCH( X$36, Data!$A$106:$A$115, 0 ), MATCH( $A92, Data!$B$105:$I$105, 0 ) )=1,1,2 )))</f>
        <v>1</v>
      </c>
      <c r="Y92" s="69">
        <f xml:space="preserve"> IF(X92=1,1, IF(X$25 = $A92, 1, IF(INDEX( Data!$B$106:$I$115, MATCH( Y$36, Data!$A$106:$A$115, 0 ), MATCH( $A92, Data!$B$105:$I$105, 0 ) )=1,1,2 )))</f>
        <v>1</v>
      </c>
      <c r="Z92" s="69">
        <f xml:space="preserve"> IF(Y92=1,1, IF(Y$25 = $A92, 1, IF(INDEX( Data!$B$106:$I$115, MATCH( Z$36, Data!$A$106:$A$115, 0 ), MATCH( $A92, Data!$B$105:$I$105, 0 ) )=1,1,2 )))</f>
        <v>1</v>
      </c>
      <c r="AA92" s="69">
        <f xml:space="preserve"> IF(Z92=1,1, IF(Z$25 = $A92, 1, IF(INDEX( Data!$B$106:$I$115, MATCH( AA$36, Data!$A$106:$A$115, 0 ), MATCH( $A92, Data!$B$105:$I$105, 0 ) )=1,1,2 )))</f>
        <v>1</v>
      </c>
      <c r="AB92" s="69">
        <f xml:space="preserve"> IF(AA92=1,1, IF(AA$25 = $A92, 1, IF(INDEX( Data!$B$106:$I$115, MATCH( AB$36, Data!$A$106:$A$115, 0 ), MATCH( $A92, Data!$B$105:$I$105, 0 ) )=1,1,2 )))</f>
        <v>1</v>
      </c>
      <c r="AC92" s="69">
        <f xml:space="preserve"> IF(AB92=1,1, IF(AB$25 = $A92, 1, IF(INDEX( Data!$B$106:$I$115, MATCH( AC$36, Data!$A$106:$A$115, 0 ), MATCH( $A92, Data!$B$105:$I$105, 0 ) )=1,1,2 )))</f>
        <v>1</v>
      </c>
      <c r="AD92" s="69">
        <f xml:space="preserve"> IF(AC92=1,1, IF(AC$25 = $A92, 1, IF(INDEX( Data!$B$106:$I$115, MATCH( AD$36, Data!$A$106:$A$115, 0 ), MATCH( $A92, Data!$B$105:$I$105, 0 ) )=1,1,2 )))</f>
        <v>1</v>
      </c>
      <c r="AE92" s="69">
        <f xml:space="preserve"> IF(AD92=1,1, IF(AD$25 = $A92, 1, IF(INDEX( Data!$B$106:$I$115, MATCH( AE$36, Data!$A$106:$A$115, 0 ), MATCH( $A92, Data!$B$105:$I$105, 0 ) )=1,1,2 )))</f>
        <v>1</v>
      </c>
      <c r="AF92" s="69">
        <f xml:space="preserve"> IF(AE92=1,1, IF(AE$25 = $A92, 1, IF(INDEX( Data!$B$106:$I$115, MATCH( AF$36, Data!$A$106:$A$115, 0 ), MATCH( $A92, Data!$B$105:$I$105, 0 ) )=1,1,2 )))</f>
        <v>1</v>
      </c>
      <c r="AG92" s="69">
        <f xml:space="preserve"> IF(AF92=1,1, IF(AF$25 = $A92, 1, IF(INDEX( Data!$B$106:$I$115, MATCH( AG$36, Data!$A$106:$A$115, 0 ), MATCH( $A92, Data!$B$105:$I$105, 0 ) )=1,1,2 )))</f>
        <v>1</v>
      </c>
      <c r="AH92" s="69">
        <f xml:space="preserve"> IF(AG92=1,1, IF(AG$25 = $A92, 1, IF(INDEX( Data!$B$106:$I$115, MATCH( AH$36, Data!$A$106:$A$115, 0 ), MATCH( $A92, Data!$B$105:$I$105, 0 ) )=1,1,2 )))</f>
        <v>1</v>
      </c>
      <c r="AI92" s="69">
        <f xml:space="preserve"> IF(AH92=1,1, IF(AH$25 = $A92, 1, IF(INDEX( Data!$B$106:$I$115, MATCH( AI$36, Data!$A$106:$A$115, 0 ), MATCH( $A92, Data!$B$105:$I$105, 0 ) )=1,1,2 )))</f>
        <v>1</v>
      </c>
      <c r="AJ92" s="69">
        <f xml:space="preserve"> IF(AI92=1,1, IF(AI$25 = $A92, 1, IF(INDEX( Data!$B$106:$I$115, MATCH( AJ$36, Data!$A$106:$A$115, 0 ), MATCH( $A92, Data!$B$105:$I$105, 0 ) )=1,1,2 )))</f>
        <v>1</v>
      </c>
      <c r="AK92" s="69">
        <f xml:space="preserve"> IF(AJ92=1,1, IF(AJ$25 = $A92, 1, IF(INDEX( Data!$B$106:$I$115, MATCH( AK$36, Data!$A$106:$A$115, 0 ), MATCH( $A92, Data!$B$105:$I$105, 0 ) )=1,1,2 )))</f>
        <v>1</v>
      </c>
      <c r="AL92" s="69">
        <f xml:space="preserve"> IF(AK92=1,1, IF(AK$25 = $A92, 1, IF(INDEX( Data!$B$106:$I$115, MATCH( AL$36, Data!$A$106:$A$115, 0 ), MATCH( $A92, Data!$B$105:$I$105, 0 ) )=1,1,2 )))</f>
        <v>1</v>
      </c>
      <c r="AM92" s="69">
        <f xml:space="preserve"> IF(AL92=1,1, IF(AL$25 = $A92, 1, IF(INDEX( Data!$B$106:$I$115, MATCH( AM$36, Data!$A$106:$A$115, 0 ), MATCH( $A92, Data!$B$105:$I$105, 0 ) )=1,1,2 )))</f>
        <v>1</v>
      </c>
      <c r="AN92" s="69">
        <f xml:space="preserve"> IF(AM92=1,1, IF(AM$25 = $A92, 1, IF(INDEX( Data!$B$106:$I$115, MATCH( AN$36, Data!$A$106:$A$115, 0 ), MATCH( $A92, Data!$B$105:$I$105, 0 ) )=1,1,2 )))</f>
        <v>1</v>
      </c>
      <c r="AO92" s="69">
        <f xml:space="preserve"> IF(AN92=1,1, IF(AN$25 = $A92, 1, IF(INDEX( Data!$B$106:$I$115, MATCH( AO$36, Data!$A$106:$A$115, 0 ), MATCH( $A92, Data!$B$105:$I$105, 0 ) )=1,1,2 )))</f>
        <v>1</v>
      </c>
      <c r="AP92" s="69">
        <f xml:space="preserve"> IF(AO92=1,1, IF(AO$25 = $A92, 1, IF(INDEX( Data!$B$106:$I$115, MATCH( AP$36, Data!$A$106:$A$115, 0 ), MATCH( $A92, Data!$B$105:$I$105, 0 ) )=1,1,2 )))</f>
        <v>1</v>
      </c>
      <c r="AQ92" s="69">
        <f xml:space="preserve"> IF(AP92=1,1, IF(AP$25 = $A92, 1, IF(INDEX( Data!$B$106:$I$115, MATCH( AQ$36, Data!$A$106:$A$115, 0 ), MATCH( $A92, Data!$B$105:$I$105, 0 ) )=1,1,2 )))</f>
        <v>1</v>
      </c>
      <c r="AR92" s="69">
        <f xml:space="preserve"> IF(AQ92=1,1, IF(AQ$25 = $A92, 1, IF(INDEX( Data!$B$106:$I$115, MATCH( AR$36, Data!$A$106:$A$115, 0 ), MATCH( $A92, Data!$B$105:$I$105, 0 ) )=1,1,2 )))</f>
        <v>1</v>
      </c>
      <c r="AS92" s="69">
        <f xml:space="preserve"> IF(AR92=1,1, IF(AR$25 = $A92, 1, IF(INDEX( Data!$B$106:$I$115, MATCH( AS$36, Data!$A$106:$A$115, 0 ), MATCH( $A92, Data!$B$105:$I$105, 0 ) )=1,1,2 )))</f>
        <v>1</v>
      </c>
      <c r="AT92" s="69">
        <f xml:space="preserve"> IF(AS92=1,1, IF(AS$25 = $A92, 1, IF(INDEX( Data!$B$106:$I$115, MATCH( AT$36, Data!$A$106:$A$115, 0 ), MATCH( $A92, Data!$B$105:$I$105, 0 ) )=1,1,2 )))</f>
        <v>1</v>
      </c>
      <c r="AU92" s="69">
        <f xml:space="preserve"> IF(AT92=1,1, IF(AT$25 = $A92, 1, IF(INDEX( Data!$B$106:$I$115, MATCH( AU$36, Data!$A$106:$A$115, 0 ), MATCH( $A92, Data!$B$105:$I$105, 0 ) )=1,1,2 )))</f>
        <v>1</v>
      </c>
      <c r="AV92" s="69">
        <f xml:space="preserve"> IF(AU92=1,1, IF(AU$25 = $A92, 1, IF(INDEX( Data!$B$106:$I$115, MATCH( AV$36, Data!$A$106:$A$115, 0 ), MATCH( $A92, Data!$B$105:$I$105, 0 ) )=1,1,2 )))</f>
        <v>1</v>
      </c>
      <c r="AW92" s="69">
        <f xml:space="preserve"> IF(AV92=1,1, IF(AV$25 = $A92, 1, IF(INDEX( Data!$B$106:$I$115, MATCH( AW$36, Data!$A$106:$A$115, 0 ), MATCH( $A92, Data!$B$105:$I$105, 0 ) )=1,1,2 )))</f>
        <v>1</v>
      </c>
      <c r="AX92" s="69">
        <f xml:space="preserve"> IF(AW92=1,1, IF(AW$25 = $A92, 1, IF(INDEX( Data!$B$106:$I$115, MATCH( AX$36, Data!$A$106:$A$115, 0 ), MATCH( $A92, Data!$B$105:$I$105, 0 ) )=1,1,2 )))</f>
        <v>1</v>
      </c>
      <c r="AY92" s="69">
        <f xml:space="preserve"> IF(AX92=1,1, IF(AX$25 = $A92, 1, IF(INDEX( Data!$B$106:$I$115, MATCH( AY$36, Data!$A$106:$A$115, 0 ), MATCH( $A92, Data!$B$105:$I$105, 0 ) )=1,1,2 )))</f>
        <v>1</v>
      </c>
    </row>
    <row r="93" spans="1:51">
      <c r="A93" s="63" t="s">
        <v>11</v>
      </c>
      <c r="B93" s="69">
        <f xml:space="preserve"> IF(A93=1,1, IF(A$25 = $A93, 1, IF(INDEX( Data!$B$106:$I$115, MATCH( B$36, Data!$A$106:$A$115, 0 ), MATCH( $A93, Data!$B$105:$I$105, 0 ) )=1,1,2 )))</f>
        <v>2</v>
      </c>
      <c r="C93" s="69">
        <f xml:space="preserve"> IF(B93=1,1, IF(B$25 = $A93, 1, IF(INDEX( Data!$B$106:$I$115, MATCH( C$36, Data!$A$106:$A$115, 0 ), MATCH( $A93, Data!$B$105:$I$105, 0 ) )=1,1,2 )))</f>
        <v>1</v>
      </c>
      <c r="D93" s="69">
        <f xml:space="preserve"> IF(C93=1,1, IF(C$25 = $A93, 1, IF(INDEX( Data!$B$106:$I$115, MATCH( D$36, Data!$A$106:$A$115, 0 ), MATCH( $A93, Data!$B$105:$I$105, 0 ) )=1,1,2 )))</f>
        <v>1</v>
      </c>
      <c r="E93" s="69">
        <f xml:space="preserve"> IF(D93=1,1, IF(D$25 = $A93, 1, IF(INDEX( Data!$B$106:$I$115, MATCH( E$36, Data!$A$106:$A$115, 0 ), MATCH( $A93, Data!$B$105:$I$105, 0 ) )=1,1,2 )))</f>
        <v>1</v>
      </c>
      <c r="F93" s="69">
        <f xml:space="preserve"> IF(E93=1,1, IF(E$25 = $A93, 1, IF(INDEX( Data!$B$106:$I$115, MATCH( F$36, Data!$A$106:$A$115, 0 ), MATCH( $A93, Data!$B$105:$I$105, 0 ) )=1,1,2 )))</f>
        <v>1</v>
      </c>
      <c r="G93" s="69">
        <f xml:space="preserve"> IF(F93=1,1, IF(F$25 = $A93, 1, IF(INDEX( Data!$B$106:$I$115, MATCH( G$36, Data!$A$106:$A$115, 0 ), MATCH( $A93, Data!$B$105:$I$105, 0 ) )=1,1,2 )))</f>
        <v>1</v>
      </c>
      <c r="H93" s="69">
        <f xml:space="preserve"> IF(G93=1,1, IF(G$25 = $A93, 1, IF(INDEX( Data!$B$106:$I$115, MATCH( H$36, Data!$A$106:$A$115, 0 ), MATCH( $A93, Data!$B$105:$I$105, 0 ) )=1,1,2 )))</f>
        <v>1</v>
      </c>
      <c r="I93" s="69">
        <f xml:space="preserve"> IF(H93=1,1, IF(H$25 = $A93, 1, IF(INDEX( Data!$B$106:$I$115, MATCH( I$36, Data!$A$106:$A$115, 0 ), MATCH( $A93, Data!$B$105:$I$105, 0 ) )=1,1,2 )))</f>
        <v>1</v>
      </c>
      <c r="J93" s="69">
        <f xml:space="preserve"> IF(I93=1,1, IF(I$25 = $A93, 1, IF(INDEX( Data!$B$106:$I$115, MATCH( J$36, Data!$A$106:$A$115, 0 ), MATCH( $A93, Data!$B$105:$I$105, 0 ) )=1,1,2 )))</f>
        <v>1</v>
      </c>
      <c r="K93" s="69">
        <f xml:space="preserve"> IF(J93=1,1, IF(J$25 = $A93, 1, IF(INDEX( Data!$B$106:$I$115, MATCH( K$36, Data!$A$106:$A$115, 0 ), MATCH( $A93, Data!$B$105:$I$105, 0 ) )=1,1,2 )))</f>
        <v>1</v>
      </c>
      <c r="L93" s="69">
        <f xml:space="preserve"> IF(K93=1,1, IF(K$25 = $A93, 1, IF(INDEX( Data!$B$106:$I$115, MATCH( L$36, Data!$A$106:$A$115, 0 ), MATCH( $A93, Data!$B$105:$I$105, 0 ) )=1,1,2 )))</f>
        <v>1</v>
      </c>
      <c r="M93" s="69">
        <f xml:space="preserve"> IF(L93=1,1, IF(L$25 = $A93, 1, IF(INDEX( Data!$B$106:$I$115, MATCH( M$36, Data!$A$106:$A$115, 0 ), MATCH( $A93, Data!$B$105:$I$105, 0 ) )=1,1,2 )))</f>
        <v>1</v>
      </c>
      <c r="N93" s="69">
        <f xml:space="preserve"> IF(M93=1,1, IF(M$25 = $A93, 1, IF(INDEX( Data!$B$106:$I$115, MATCH( N$36, Data!$A$106:$A$115, 0 ), MATCH( $A93, Data!$B$105:$I$105, 0 ) )=1,1,2 )))</f>
        <v>1</v>
      </c>
      <c r="O93" s="69">
        <f xml:space="preserve"> IF(N93=1,1, IF(N$25 = $A93, 1, IF(INDEX( Data!$B$106:$I$115, MATCH( O$36, Data!$A$106:$A$115, 0 ), MATCH( $A93, Data!$B$105:$I$105, 0 ) )=1,1,2 )))</f>
        <v>1</v>
      </c>
      <c r="P93" s="69">
        <f xml:space="preserve"> IF(O93=1,1, IF(O$25 = $A93, 1, IF(INDEX( Data!$B$106:$I$115, MATCH( P$36, Data!$A$106:$A$115, 0 ), MATCH( $A93, Data!$B$105:$I$105, 0 ) )=1,1,2 )))</f>
        <v>1</v>
      </c>
      <c r="Q93" s="69">
        <f xml:space="preserve"> IF(P93=1,1, IF(P$25 = $A93, 1, IF(INDEX( Data!$B$106:$I$115, MATCH( Q$36, Data!$A$106:$A$115, 0 ), MATCH( $A93, Data!$B$105:$I$105, 0 ) )=1,1,2 )))</f>
        <v>1</v>
      </c>
      <c r="R93" s="69">
        <f xml:space="preserve"> IF(Q93=1,1, IF(Q$25 = $A93, 1, IF(INDEX( Data!$B$106:$I$115, MATCH( R$36, Data!$A$106:$A$115, 0 ), MATCH( $A93, Data!$B$105:$I$105, 0 ) )=1,1,2 )))</f>
        <v>1</v>
      </c>
      <c r="S93" s="69">
        <f xml:space="preserve"> IF(R93=1,1, IF(R$25 = $A93, 1, IF(INDEX( Data!$B$106:$I$115, MATCH( S$36, Data!$A$106:$A$115, 0 ), MATCH( $A93, Data!$B$105:$I$105, 0 ) )=1,1,2 )))</f>
        <v>1</v>
      </c>
      <c r="T93" s="69">
        <f xml:space="preserve"> IF(S93=1,1, IF(S$25 = $A93, 1, IF(INDEX( Data!$B$106:$I$115, MATCH( T$36, Data!$A$106:$A$115, 0 ), MATCH( $A93, Data!$B$105:$I$105, 0 ) )=1,1,2 )))</f>
        <v>1</v>
      </c>
      <c r="U93" s="69">
        <f xml:space="preserve"> IF(T93=1,1, IF(T$25 = $A93, 1, IF(INDEX( Data!$B$106:$I$115, MATCH( U$36, Data!$A$106:$A$115, 0 ), MATCH( $A93, Data!$B$105:$I$105, 0 ) )=1,1,2 )))</f>
        <v>1</v>
      </c>
      <c r="V93" s="69">
        <f xml:space="preserve"> IF(U93=1,1, IF(U$25 = $A93, 1, IF(INDEX( Data!$B$106:$I$115, MATCH( V$36, Data!$A$106:$A$115, 0 ), MATCH( $A93, Data!$B$105:$I$105, 0 ) )=1,1,2 )))</f>
        <v>1</v>
      </c>
      <c r="W93" s="69">
        <f xml:space="preserve"> IF(V93=1,1, IF(V$25 = $A93, 1, IF(INDEX( Data!$B$106:$I$115, MATCH( W$36, Data!$A$106:$A$115, 0 ), MATCH( $A93, Data!$B$105:$I$105, 0 ) )=1,1,2 )))</f>
        <v>1</v>
      </c>
      <c r="X93" s="69">
        <f xml:space="preserve"> IF(W93=1,1, IF(W$25 = $A93, 1, IF(INDEX( Data!$B$106:$I$115, MATCH( X$36, Data!$A$106:$A$115, 0 ), MATCH( $A93, Data!$B$105:$I$105, 0 ) )=1,1,2 )))</f>
        <v>1</v>
      </c>
      <c r="Y93" s="69">
        <f xml:space="preserve"> IF(X93=1,1, IF(X$25 = $A93, 1, IF(INDEX( Data!$B$106:$I$115, MATCH( Y$36, Data!$A$106:$A$115, 0 ), MATCH( $A93, Data!$B$105:$I$105, 0 ) )=1,1,2 )))</f>
        <v>1</v>
      </c>
      <c r="Z93" s="69">
        <f xml:space="preserve"> IF(Y93=1,1, IF(Y$25 = $A93, 1, IF(INDEX( Data!$B$106:$I$115, MATCH( Z$36, Data!$A$106:$A$115, 0 ), MATCH( $A93, Data!$B$105:$I$105, 0 ) )=1,1,2 )))</f>
        <v>1</v>
      </c>
      <c r="AA93" s="69">
        <f xml:space="preserve"> IF(Z93=1,1, IF(Z$25 = $A93, 1, IF(INDEX( Data!$B$106:$I$115, MATCH( AA$36, Data!$A$106:$A$115, 0 ), MATCH( $A93, Data!$B$105:$I$105, 0 ) )=1,1,2 )))</f>
        <v>1</v>
      </c>
      <c r="AB93" s="69">
        <f xml:space="preserve"> IF(AA93=1,1, IF(AA$25 = $A93, 1, IF(INDEX( Data!$B$106:$I$115, MATCH( AB$36, Data!$A$106:$A$115, 0 ), MATCH( $A93, Data!$B$105:$I$105, 0 ) )=1,1,2 )))</f>
        <v>1</v>
      </c>
      <c r="AC93" s="69">
        <f xml:space="preserve"> IF(AB93=1,1, IF(AB$25 = $A93, 1, IF(INDEX( Data!$B$106:$I$115, MATCH( AC$36, Data!$A$106:$A$115, 0 ), MATCH( $A93, Data!$B$105:$I$105, 0 ) )=1,1,2 )))</f>
        <v>1</v>
      </c>
      <c r="AD93" s="69">
        <f xml:space="preserve"> IF(AC93=1,1, IF(AC$25 = $A93, 1, IF(INDEX( Data!$B$106:$I$115, MATCH( AD$36, Data!$A$106:$A$115, 0 ), MATCH( $A93, Data!$B$105:$I$105, 0 ) )=1,1,2 )))</f>
        <v>1</v>
      </c>
      <c r="AE93" s="69">
        <f xml:space="preserve"> IF(AD93=1,1, IF(AD$25 = $A93, 1, IF(INDEX( Data!$B$106:$I$115, MATCH( AE$36, Data!$A$106:$A$115, 0 ), MATCH( $A93, Data!$B$105:$I$105, 0 ) )=1,1,2 )))</f>
        <v>1</v>
      </c>
      <c r="AF93" s="69">
        <f xml:space="preserve"> IF(AE93=1,1, IF(AE$25 = $A93, 1, IF(INDEX( Data!$B$106:$I$115, MATCH( AF$36, Data!$A$106:$A$115, 0 ), MATCH( $A93, Data!$B$105:$I$105, 0 ) )=1,1,2 )))</f>
        <v>1</v>
      </c>
      <c r="AG93" s="69">
        <f xml:space="preserve"> IF(AF93=1,1, IF(AF$25 = $A93, 1, IF(INDEX( Data!$B$106:$I$115, MATCH( AG$36, Data!$A$106:$A$115, 0 ), MATCH( $A93, Data!$B$105:$I$105, 0 ) )=1,1,2 )))</f>
        <v>1</v>
      </c>
      <c r="AH93" s="69">
        <f xml:space="preserve"> IF(AG93=1,1, IF(AG$25 = $A93, 1, IF(INDEX( Data!$B$106:$I$115, MATCH( AH$36, Data!$A$106:$A$115, 0 ), MATCH( $A93, Data!$B$105:$I$105, 0 ) )=1,1,2 )))</f>
        <v>1</v>
      </c>
      <c r="AI93" s="69">
        <f xml:space="preserve"> IF(AH93=1,1, IF(AH$25 = $A93, 1, IF(INDEX( Data!$B$106:$I$115, MATCH( AI$36, Data!$A$106:$A$115, 0 ), MATCH( $A93, Data!$B$105:$I$105, 0 ) )=1,1,2 )))</f>
        <v>1</v>
      </c>
      <c r="AJ93" s="69">
        <f xml:space="preserve"> IF(AI93=1,1, IF(AI$25 = $A93, 1, IF(INDEX( Data!$B$106:$I$115, MATCH( AJ$36, Data!$A$106:$A$115, 0 ), MATCH( $A93, Data!$B$105:$I$105, 0 ) )=1,1,2 )))</f>
        <v>1</v>
      </c>
      <c r="AK93" s="69">
        <f xml:space="preserve"> IF(AJ93=1,1, IF(AJ$25 = $A93, 1, IF(INDEX( Data!$B$106:$I$115, MATCH( AK$36, Data!$A$106:$A$115, 0 ), MATCH( $A93, Data!$B$105:$I$105, 0 ) )=1,1,2 )))</f>
        <v>1</v>
      </c>
      <c r="AL93" s="69">
        <f xml:space="preserve"> IF(AK93=1,1, IF(AK$25 = $A93, 1, IF(INDEX( Data!$B$106:$I$115, MATCH( AL$36, Data!$A$106:$A$115, 0 ), MATCH( $A93, Data!$B$105:$I$105, 0 ) )=1,1,2 )))</f>
        <v>1</v>
      </c>
      <c r="AM93" s="69">
        <f xml:space="preserve"> IF(AL93=1,1, IF(AL$25 = $A93, 1, IF(INDEX( Data!$B$106:$I$115, MATCH( AM$36, Data!$A$106:$A$115, 0 ), MATCH( $A93, Data!$B$105:$I$105, 0 ) )=1,1,2 )))</f>
        <v>1</v>
      </c>
      <c r="AN93" s="69">
        <f xml:space="preserve"> IF(AM93=1,1, IF(AM$25 = $A93, 1, IF(INDEX( Data!$B$106:$I$115, MATCH( AN$36, Data!$A$106:$A$115, 0 ), MATCH( $A93, Data!$B$105:$I$105, 0 ) )=1,1,2 )))</f>
        <v>1</v>
      </c>
      <c r="AO93" s="69">
        <f xml:space="preserve"> IF(AN93=1,1, IF(AN$25 = $A93, 1, IF(INDEX( Data!$B$106:$I$115, MATCH( AO$36, Data!$A$106:$A$115, 0 ), MATCH( $A93, Data!$B$105:$I$105, 0 ) )=1,1,2 )))</f>
        <v>1</v>
      </c>
      <c r="AP93" s="69">
        <f xml:space="preserve"> IF(AO93=1,1, IF(AO$25 = $A93, 1, IF(INDEX( Data!$B$106:$I$115, MATCH( AP$36, Data!$A$106:$A$115, 0 ), MATCH( $A93, Data!$B$105:$I$105, 0 ) )=1,1,2 )))</f>
        <v>1</v>
      </c>
      <c r="AQ93" s="69">
        <f xml:space="preserve"> IF(AP93=1,1, IF(AP$25 = $A93, 1, IF(INDEX( Data!$B$106:$I$115, MATCH( AQ$36, Data!$A$106:$A$115, 0 ), MATCH( $A93, Data!$B$105:$I$105, 0 ) )=1,1,2 )))</f>
        <v>1</v>
      </c>
      <c r="AR93" s="69">
        <f xml:space="preserve"> IF(AQ93=1,1, IF(AQ$25 = $A93, 1, IF(INDEX( Data!$B$106:$I$115, MATCH( AR$36, Data!$A$106:$A$115, 0 ), MATCH( $A93, Data!$B$105:$I$105, 0 ) )=1,1,2 )))</f>
        <v>1</v>
      </c>
      <c r="AS93" s="69">
        <f xml:space="preserve"> IF(AR93=1,1, IF(AR$25 = $A93, 1, IF(INDEX( Data!$B$106:$I$115, MATCH( AS$36, Data!$A$106:$A$115, 0 ), MATCH( $A93, Data!$B$105:$I$105, 0 ) )=1,1,2 )))</f>
        <v>1</v>
      </c>
      <c r="AT93" s="69">
        <f xml:space="preserve"> IF(AS93=1,1, IF(AS$25 = $A93, 1, IF(INDEX( Data!$B$106:$I$115, MATCH( AT$36, Data!$A$106:$A$115, 0 ), MATCH( $A93, Data!$B$105:$I$105, 0 ) )=1,1,2 )))</f>
        <v>1</v>
      </c>
      <c r="AU93" s="69">
        <f xml:space="preserve"> IF(AT93=1,1, IF(AT$25 = $A93, 1, IF(INDEX( Data!$B$106:$I$115, MATCH( AU$36, Data!$A$106:$A$115, 0 ), MATCH( $A93, Data!$B$105:$I$105, 0 ) )=1,1,2 )))</f>
        <v>1</v>
      </c>
      <c r="AV93" s="69">
        <f xml:space="preserve"> IF(AU93=1,1, IF(AU$25 = $A93, 1, IF(INDEX( Data!$B$106:$I$115, MATCH( AV$36, Data!$A$106:$A$115, 0 ), MATCH( $A93, Data!$B$105:$I$105, 0 ) )=1,1,2 )))</f>
        <v>1</v>
      </c>
      <c r="AW93" s="69">
        <f xml:space="preserve"> IF(AV93=1,1, IF(AV$25 = $A93, 1, IF(INDEX( Data!$B$106:$I$115, MATCH( AW$36, Data!$A$106:$A$115, 0 ), MATCH( $A93, Data!$B$105:$I$105, 0 ) )=1,1,2 )))</f>
        <v>1</v>
      </c>
      <c r="AX93" s="69">
        <f xml:space="preserve"> IF(AW93=1,1, IF(AW$25 = $A93, 1, IF(INDEX( Data!$B$106:$I$115, MATCH( AX$36, Data!$A$106:$A$115, 0 ), MATCH( $A93, Data!$B$105:$I$105, 0 ) )=1,1,2 )))</f>
        <v>1</v>
      </c>
      <c r="AY93" s="69">
        <f xml:space="preserve"> IF(AX93=1,1, IF(AX$25 = $A93, 1, IF(INDEX( Data!$B$106:$I$115, MATCH( AY$36, Data!$A$106:$A$115, 0 ), MATCH( $A93, Data!$B$105:$I$105, 0 ) )=1,1,2 )))</f>
        <v>1</v>
      </c>
    </row>
    <row r="94" spans="1:51">
      <c r="A94" s="63" t="s">
        <v>12</v>
      </c>
      <c r="B94" s="69">
        <f xml:space="preserve"> IF(A94=1,1, IF(A$25 = $A94, 1, IF(INDEX( Data!$B$106:$I$115, MATCH( B$36, Data!$A$106:$A$115, 0 ), MATCH( $A94, Data!$B$105:$I$105, 0 ) )=1,1,2 )))</f>
        <v>1</v>
      </c>
      <c r="C94" s="69">
        <f xml:space="preserve"> IF(B94=1,1, IF(B$25 = $A94, 1, IF(INDEX( Data!$B$106:$I$115, MATCH( C$36, Data!$A$106:$A$115, 0 ), MATCH( $A94, Data!$B$105:$I$105, 0 ) )=1,1,2 )))</f>
        <v>1</v>
      </c>
      <c r="D94" s="69">
        <f xml:space="preserve"> IF(C94=1,1, IF(C$25 = $A94, 1, IF(INDEX( Data!$B$106:$I$115, MATCH( D$36, Data!$A$106:$A$115, 0 ), MATCH( $A94, Data!$B$105:$I$105, 0 ) )=1,1,2 )))</f>
        <v>1</v>
      </c>
      <c r="E94" s="69">
        <f xml:space="preserve"> IF(D94=1,1, IF(D$25 = $A94, 1, IF(INDEX( Data!$B$106:$I$115, MATCH( E$36, Data!$A$106:$A$115, 0 ), MATCH( $A94, Data!$B$105:$I$105, 0 ) )=1,1,2 )))</f>
        <v>1</v>
      </c>
      <c r="F94" s="69">
        <f xml:space="preserve"> IF(E94=1,1, IF(E$25 = $A94, 1, IF(INDEX( Data!$B$106:$I$115, MATCH( F$36, Data!$A$106:$A$115, 0 ), MATCH( $A94, Data!$B$105:$I$105, 0 ) )=1,1,2 )))</f>
        <v>1</v>
      </c>
      <c r="G94" s="69">
        <f xml:space="preserve"> IF(F94=1,1, IF(F$25 = $A94, 1, IF(INDEX( Data!$B$106:$I$115, MATCH( G$36, Data!$A$106:$A$115, 0 ), MATCH( $A94, Data!$B$105:$I$105, 0 ) )=1,1,2 )))</f>
        <v>1</v>
      </c>
      <c r="H94" s="69">
        <f xml:space="preserve"> IF(G94=1,1, IF(G$25 = $A94, 1, IF(INDEX( Data!$B$106:$I$115, MATCH( H$36, Data!$A$106:$A$115, 0 ), MATCH( $A94, Data!$B$105:$I$105, 0 ) )=1,1,2 )))</f>
        <v>1</v>
      </c>
      <c r="I94" s="69">
        <f xml:space="preserve"> IF(H94=1,1, IF(H$25 = $A94, 1, IF(INDEX( Data!$B$106:$I$115, MATCH( I$36, Data!$A$106:$A$115, 0 ), MATCH( $A94, Data!$B$105:$I$105, 0 ) )=1,1,2 )))</f>
        <v>1</v>
      </c>
      <c r="J94" s="69">
        <f xml:space="preserve"> IF(I94=1,1, IF(I$25 = $A94, 1, IF(INDEX( Data!$B$106:$I$115, MATCH( J$36, Data!$A$106:$A$115, 0 ), MATCH( $A94, Data!$B$105:$I$105, 0 ) )=1,1,2 )))</f>
        <v>1</v>
      </c>
      <c r="K94" s="69">
        <f xml:space="preserve"> IF(J94=1,1, IF(J$25 = $A94, 1, IF(INDEX( Data!$B$106:$I$115, MATCH( K$36, Data!$A$106:$A$115, 0 ), MATCH( $A94, Data!$B$105:$I$105, 0 ) )=1,1,2 )))</f>
        <v>1</v>
      </c>
      <c r="L94" s="69">
        <f xml:space="preserve"> IF(K94=1,1, IF(K$25 = $A94, 1, IF(INDEX( Data!$B$106:$I$115, MATCH( L$36, Data!$A$106:$A$115, 0 ), MATCH( $A94, Data!$B$105:$I$105, 0 ) )=1,1,2 )))</f>
        <v>1</v>
      </c>
      <c r="M94" s="69">
        <f xml:space="preserve"> IF(L94=1,1, IF(L$25 = $A94, 1, IF(INDEX( Data!$B$106:$I$115, MATCH( M$36, Data!$A$106:$A$115, 0 ), MATCH( $A94, Data!$B$105:$I$105, 0 ) )=1,1,2 )))</f>
        <v>1</v>
      </c>
      <c r="N94" s="69">
        <f xml:space="preserve"> IF(M94=1,1, IF(M$25 = $A94, 1, IF(INDEX( Data!$B$106:$I$115, MATCH( N$36, Data!$A$106:$A$115, 0 ), MATCH( $A94, Data!$B$105:$I$105, 0 ) )=1,1,2 )))</f>
        <v>1</v>
      </c>
      <c r="O94" s="69">
        <f xml:space="preserve"> IF(N94=1,1, IF(N$25 = $A94, 1, IF(INDEX( Data!$B$106:$I$115, MATCH( O$36, Data!$A$106:$A$115, 0 ), MATCH( $A94, Data!$B$105:$I$105, 0 ) )=1,1,2 )))</f>
        <v>1</v>
      </c>
      <c r="P94" s="69">
        <f xml:space="preserve"> IF(O94=1,1, IF(O$25 = $A94, 1, IF(INDEX( Data!$B$106:$I$115, MATCH( P$36, Data!$A$106:$A$115, 0 ), MATCH( $A94, Data!$B$105:$I$105, 0 ) )=1,1,2 )))</f>
        <v>1</v>
      </c>
      <c r="Q94" s="69">
        <f xml:space="preserve"> IF(P94=1,1, IF(P$25 = $A94, 1, IF(INDEX( Data!$B$106:$I$115, MATCH( Q$36, Data!$A$106:$A$115, 0 ), MATCH( $A94, Data!$B$105:$I$105, 0 ) )=1,1,2 )))</f>
        <v>1</v>
      </c>
      <c r="R94" s="69">
        <f xml:space="preserve"> IF(Q94=1,1, IF(Q$25 = $A94, 1, IF(INDEX( Data!$B$106:$I$115, MATCH( R$36, Data!$A$106:$A$115, 0 ), MATCH( $A94, Data!$B$105:$I$105, 0 ) )=1,1,2 )))</f>
        <v>1</v>
      </c>
      <c r="S94" s="69">
        <f xml:space="preserve"> IF(R94=1,1, IF(R$25 = $A94, 1, IF(INDEX( Data!$B$106:$I$115, MATCH( S$36, Data!$A$106:$A$115, 0 ), MATCH( $A94, Data!$B$105:$I$105, 0 ) )=1,1,2 )))</f>
        <v>1</v>
      </c>
      <c r="T94" s="69">
        <f xml:space="preserve"> IF(S94=1,1, IF(S$25 = $A94, 1, IF(INDEX( Data!$B$106:$I$115, MATCH( T$36, Data!$A$106:$A$115, 0 ), MATCH( $A94, Data!$B$105:$I$105, 0 ) )=1,1,2 )))</f>
        <v>1</v>
      </c>
      <c r="U94" s="69">
        <f xml:space="preserve"> IF(T94=1,1, IF(T$25 = $A94, 1, IF(INDEX( Data!$B$106:$I$115, MATCH( U$36, Data!$A$106:$A$115, 0 ), MATCH( $A94, Data!$B$105:$I$105, 0 ) )=1,1,2 )))</f>
        <v>1</v>
      </c>
      <c r="V94" s="69">
        <f xml:space="preserve"> IF(U94=1,1, IF(U$25 = $A94, 1, IF(INDEX( Data!$B$106:$I$115, MATCH( V$36, Data!$A$106:$A$115, 0 ), MATCH( $A94, Data!$B$105:$I$105, 0 ) )=1,1,2 )))</f>
        <v>1</v>
      </c>
      <c r="W94" s="69">
        <f xml:space="preserve"> IF(V94=1,1, IF(V$25 = $A94, 1, IF(INDEX( Data!$B$106:$I$115, MATCH( W$36, Data!$A$106:$A$115, 0 ), MATCH( $A94, Data!$B$105:$I$105, 0 ) )=1,1,2 )))</f>
        <v>1</v>
      </c>
      <c r="X94" s="69">
        <f xml:space="preserve"> IF(W94=1,1, IF(W$25 = $A94, 1, IF(INDEX( Data!$B$106:$I$115, MATCH( X$36, Data!$A$106:$A$115, 0 ), MATCH( $A94, Data!$B$105:$I$105, 0 ) )=1,1,2 )))</f>
        <v>1</v>
      </c>
      <c r="Y94" s="69">
        <f xml:space="preserve"> IF(X94=1,1, IF(X$25 = $A94, 1, IF(INDEX( Data!$B$106:$I$115, MATCH( Y$36, Data!$A$106:$A$115, 0 ), MATCH( $A94, Data!$B$105:$I$105, 0 ) )=1,1,2 )))</f>
        <v>1</v>
      </c>
      <c r="Z94" s="69">
        <f xml:space="preserve"> IF(Y94=1,1, IF(Y$25 = $A94, 1, IF(INDEX( Data!$B$106:$I$115, MATCH( Z$36, Data!$A$106:$A$115, 0 ), MATCH( $A94, Data!$B$105:$I$105, 0 ) )=1,1,2 )))</f>
        <v>1</v>
      </c>
      <c r="AA94" s="69">
        <f xml:space="preserve"> IF(Z94=1,1, IF(Z$25 = $A94, 1, IF(INDEX( Data!$B$106:$I$115, MATCH( AA$36, Data!$A$106:$A$115, 0 ), MATCH( $A94, Data!$B$105:$I$105, 0 ) )=1,1,2 )))</f>
        <v>1</v>
      </c>
      <c r="AB94" s="69">
        <f xml:space="preserve"> IF(AA94=1,1, IF(AA$25 = $A94, 1, IF(INDEX( Data!$B$106:$I$115, MATCH( AB$36, Data!$A$106:$A$115, 0 ), MATCH( $A94, Data!$B$105:$I$105, 0 ) )=1,1,2 )))</f>
        <v>1</v>
      </c>
      <c r="AC94" s="69">
        <f xml:space="preserve"> IF(AB94=1,1, IF(AB$25 = $A94, 1, IF(INDEX( Data!$B$106:$I$115, MATCH( AC$36, Data!$A$106:$A$115, 0 ), MATCH( $A94, Data!$B$105:$I$105, 0 ) )=1,1,2 )))</f>
        <v>1</v>
      </c>
      <c r="AD94" s="69">
        <f xml:space="preserve"> IF(AC94=1,1, IF(AC$25 = $A94, 1, IF(INDEX( Data!$B$106:$I$115, MATCH( AD$36, Data!$A$106:$A$115, 0 ), MATCH( $A94, Data!$B$105:$I$105, 0 ) )=1,1,2 )))</f>
        <v>1</v>
      </c>
      <c r="AE94" s="69">
        <f xml:space="preserve"> IF(AD94=1,1, IF(AD$25 = $A94, 1, IF(INDEX( Data!$B$106:$I$115, MATCH( AE$36, Data!$A$106:$A$115, 0 ), MATCH( $A94, Data!$B$105:$I$105, 0 ) )=1,1,2 )))</f>
        <v>1</v>
      </c>
      <c r="AF94" s="69">
        <f xml:space="preserve"> IF(AE94=1,1, IF(AE$25 = $A94, 1, IF(INDEX( Data!$B$106:$I$115, MATCH( AF$36, Data!$A$106:$A$115, 0 ), MATCH( $A94, Data!$B$105:$I$105, 0 ) )=1,1,2 )))</f>
        <v>1</v>
      </c>
      <c r="AG94" s="69">
        <f xml:space="preserve"> IF(AF94=1,1, IF(AF$25 = $A94, 1, IF(INDEX( Data!$B$106:$I$115, MATCH( AG$36, Data!$A$106:$A$115, 0 ), MATCH( $A94, Data!$B$105:$I$105, 0 ) )=1,1,2 )))</f>
        <v>1</v>
      </c>
      <c r="AH94" s="69">
        <f xml:space="preserve"> IF(AG94=1,1, IF(AG$25 = $A94, 1, IF(INDEX( Data!$B$106:$I$115, MATCH( AH$36, Data!$A$106:$A$115, 0 ), MATCH( $A94, Data!$B$105:$I$105, 0 ) )=1,1,2 )))</f>
        <v>1</v>
      </c>
      <c r="AI94" s="69">
        <f xml:space="preserve"> IF(AH94=1,1, IF(AH$25 = $A94, 1, IF(INDEX( Data!$B$106:$I$115, MATCH( AI$36, Data!$A$106:$A$115, 0 ), MATCH( $A94, Data!$B$105:$I$105, 0 ) )=1,1,2 )))</f>
        <v>1</v>
      </c>
      <c r="AJ94" s="69">
        <f xml:space="preserve"> IF(AI94=1,1, IF(AI$25 = $A94, 1, IF(INDEX( Data!$B$106:$I$115, MATCH( AJ$36, Data!$A$106:$A$115, 0 ), MATCH( $A94, Data!$B$105:$I$105, 0 ) )=1,1,2 )))</f>
        <v>1</v>
      </c>
      <c r="AK94" s="69">
        <f xml:space="preserve"> IF(AJ94=1,1, IF(AJ$25 = $A94, 1, IF(INDEX( Data!$B$106:$I$115, MATCH( AK$36, Data!$A$106:$A$115, 0 ), MATCH( $A94, Data!$B$105:$I$105, 0 ) )=1,1,2 )))</f>
        <v>1</v>
      </c>
      <c r="AL94" s="69">
        <f xml:space="preserve"> IF(AK94=1,1, IF(AK$25 = $A94, 1, IF(INDEX( Data!$B$106:$I$115, MATCH( AL$36, Data!$A$106:$A$115, 0 ), MATCH( $A94, Data!$B$105:$I$105, 0 ) )=1,1,2 )))</f>
        <v>1</v>
      </c>
      <c r="AM94" s="69">
        <f xml:space="preserve"> IF(AL94=1,1, IF(AL$25 = $A94, 1, IF(INDEX( Data!$B$106:$I$115, MATCH( AM$36, Data!$A$106:$A$115, 0 ), MATCH( $A94, Data!$B$105:$I$105, 0 ) )=1,1,2 )))</f>
        <v>1</v>
      </c>
      <c r="AN94" s="69">
        <f xml:space="preserve"> IF(AM94=1,1, IF(AM$25 = $A94, 1, IF(INDEX( Data!$B$106:$I$115, MATCH( AN$36, Data!$A$106:$A$115, 0 ), MATCH( $A94, Data!$B$105:$I$105, 0 ) )=1,1,2 )))</f>
        <v>1</v>
      </c>
      <c r="AO94" s="69">
        <f xml:space="preserve"> IF(AN94=1,1, IF(AN$25 = $A94, 1, IF(INDEX( Data!$B$106:$I$115, MATCH( AO$36, Data!$A$106:$A$115, 0 ), MATCH( $A94, Data!$B$105:$I$105, 0 ) )=1,1,2 )))</f>
        <v>1</v>
      </c>
      <c r="AP94" s="69">
        <f xml:space="preserve"> IF(AO94=1,1, IF(AO$25 = $A94, 1, IF(INDEX( Data!$B$106:$I$115, MATCH( AP$36, Data!$A$106:$A$115, 0 ), MATCH( $A94, Data!$B$105:$I$105, 0 ) )=1,1,2 )))</f>
        <v>1</v>
      </c>
      <c r="AQ94" s="69">
        <f xml:space="preserve"> IF(AP94=1,1, IF(AP$25 = $A94, 1, IF(INDEX( Data!$B$106:$I$115, MATCH( AQ$36, Data!$A$106:$A$115, 0 ), MATCH( $A94, Data!$B$105:$I$105, 0 ) )=1,1,2 )))</f>
        <v>1</v>
      </c>
      <c r="AR94" s="69">
        <f xml:space="preserve"> IF(AQ94=1,1, IF(AQ$25 = $A94, 1, IF(INDEX( Data!$B$106:$I$115, MATCH( AR$36, Data!$A$106:$A$115, 0 ), MATCH( $A94, Data!$B$105:$I$105, 0 ) )=1,1,2 )))</f>
        <v>1</v>
      </c>
      <c r="AS94" s="69">
        <f xml:space="preserve"> IF(AR94=1,1, IF(AR$25 = $A94, 1, IF(INDEX( Data!$B$106:$I$115, MATCH( AS$36, Data!$A$106:$A$115, 0 ), MATCH( $A94, Data!$B$105:$I$105, 0 ) )=1,1,2 )))</f>
        <v>1</v>
      </c>
      <c r="AT94" s="69">
        <f xml:space="preserve"> IF(AS94=1,1, IF(AS$25 = $A94, 1, IF(INDEX( Data!$B$106:$I$115, MATCH( AT$36, Data!$A$106:$A$115, 0 ), MATCH( $A94, Data!$B$105:$I$105, 0 ) )=1,1,2 )))</f>
        <v>1</v>
      </c>
      <c r="AU94" s="69">
        <f xml:space="preserve"> IF(AT94=1,1, IF(AT$25 = $A94, 1, IF(INDEX( Data!$B$106:$I$115, MATCH( AU$36, Data!$A$106:$A$115, 0 ), MATCH( $A94, Data!$B$105:$I$105, 0 ) )=1,1,2 )))</f>
        <v>1</v>
      </c>
      <c r="AV94" s="69">
        <f xml:space="preserve"> IF(AU94=1,1, IF(AU$25 = $A94, 1, IF(INDEX( Data!$B$106:$I$115, MATCH( AV$36, Data!$A$106:$A$115, 0 ), MATCH( $A94, Data!$B$105:$I$105, 0 ) )=1,1,2 )))</f>
        <v>1</v>
      </c>
      <c r="AW94" s="69">
        <f xml:space="preserve"> IF(AV94=1,1, IF(AV$25 = $A94, 1, IF(INDEX( Data!$B$106:$I$115, MATCH( AW$36, Data!$A$106:$A$115, 0 ), MATCH( $A94, Data!$B$105:$I$105, 0 ) )=1,1,2 )))</f>
        <v>1</v>
      </c>
      <c r="AX94" s="69">
        <f xml:space="preserve"> IF(AW94=1,1, IF(AW$25 = $A94, 1, IF(INDEX( Data!$B$106:$I$115, MATCH( AX$36, Data!$A$106:$A$115, 0 ), MATCH( $A94, Data!$B$105:$I$105, 0 ) )=1,1,2 )))</f>
        <v>1</v>
      </c>
      <c r="AY94" s="69">
        <f xml:space="preserve"> IF(AX94=1,1, IF(AX$25 = $A94, 1, IF(INDEX( Data!$B$106:$I$115, MATCH( AY$36, Data!$A$106:$A$115, 0 ), MATCH( $A94, Data!$B$105:$I$105, 0 ) )=1,1,2 )))</f>
        <v>1</v>
      </c>
    </row>
    <row r="95" spans="1:51">
      <c r="A95" s="63" t="s">
        <v>13</v>
      </c>
      <c r="B95" s="69">
        <f xml:space="preserve"> IF(A95=1,1, IF(A$25 = $A95, 1, IF(INDEX( Data!$B$106:$I$115, MATCH( B$36, Data!$A$106:$A$115, 0 ), MATCH( $A95, Data!$B$105:$I$105, 0 ) )=1,1,2 )))</f>
        <v>1</v>
      </c>
      <c r="C95" s="69">
        <f xml:space="preserve"> IF(B95=1,1, IF(B$25 = $A95, 1, IF(INDEX( Data!$B$106:$I$115, MATCH( C$36, Data!$A$106:$A$115, 0 ), MATCH( $A95, Data!$B$105:$I$105, 0 ) )=1,1,2 )))</f>
        <v>1</v>
      </c>
      <c r="D95" s="69">
        <f xml:space="preserve"> IF(C95=1,1, IF(C$25 = $A95, 1, IF(INDEX( Data!$B$106:$I$115, MATCH( D$36, Data!$A$106:$A$115, 0 ), MATCH( $A95, Data!$B$105:$I$105, 0 ) )=1,1,2 )))</f>
        <v>1</v>
      </c>
      <c r="E95" s="69">
        <f xml:space="preserve"> IF(D95=1,1, IF(D$25 = $A95, 1, IF(INDEX( Data!$B$106:$I$115, MATCH( E$36, Data!$A$106:$A$115, 0 ), MATCH( $A95, Data!$B$105:$I$105, 0 ) )=1,1,2 )))</f>
        <v>1</v>
      </c>
      <c r="F95" s="69">
        <f xml:space="preserve"> IF(E95=1,1, IF(E$25 = $A95, 1, IF(INDEX( Data!$B$106:$I$115, MATCH( F$36, Data!$A$106:$A$115, 0 ), MATCH( $A95, Data!$B$105:$I$105, 0 ) )=1,1,2 )))</f>
        <v>1</v>
      </c>
      <c r="G95" s="69">
        <f xml:space="preserve"> IF(F95=1,1, IF(F$25 = $A95, 1, IF(INDEX( Data!$B$106:$I$115, MATCH( G$36, Data!$A$106:$A$115, 0 ), MATCH( $A95, Data!$B$105:$I$105, 0 ) )=1,1,2 )))</f>
        <v>1</v>
      </c>
      <c r="H95" s="69">
        <f xml:space="preserve"> IF(G95=1,1, IF(G$25 = $A95, 1, IF(INDEX( Data!$B$106:$I$115, MATCH( H$36, Data!$A$106:$A$115, 0 ), MATCH( $A95, Data!$B$105:$I$105, 0 ) )=1,1,2 )))</f>
        <v>1</v>
      </c>
      <c r="I95" s="69">
        <f xml:space="preserve"> IF(H95=1,1, IF(H$25 = $A95, 1, IF(INDEX( Data!$B$106:$I$115, MATCH( I$36, Data!$A$106:$A$115, 0 ), MATCH( $A95, Data!$B$105:$I$105, 0 ) )=1,1,2 )))</f>
        <v>1</v>
      </c>
      <c r="J95" s="69">
        <f xml:space="preserve"> IF(I95=1,1, IF(I$25 = $A95, 1, IF(INDEX( Data!$B$106:$I$115, MATCH( J$36, Data!$A$106:$A$115, 0 ), MATCH( $A95, Data!$B$105:$I$105, 0 ) )=1,1,2 )))</f>
        <v>1</v>
      </c>
      <c r="K95" s="69">
        <f xml:space="preserve"> IF(J95=1,1, IF(J$25 = $A95, 1, IF(INDEX( Data!$B$106:$I$115, MATCH( K$36, Data!$A$106:$A$115, 0 ), MATCH( $A95, Data!$B$105:$I$105, 0 ) )=1,1,2 )))</f>
        <v>1</v>
      </c>
      <c r="L95" s="69">
        <f xml:space="preserve"> IF(K95=1,1, IF(K$25 = $A95, 1, IF(INDEX( Data!$B$106:$I$115, MATCH( L$36, Data!$A$106:$A$115, 0 ), MATCH( $A95, Data!$B$105:$I$105, 0 ) )=1,1,2 )))</f>
        <v>1</v>
      </c>
      <c r="M95" s="69">
        <f xml:space="preserve"> IF(L95=1,1, IF(L$25 = $A95, 1, IF(INDEX( Data!$B$106:$I$115, MATCH( M$36, Data!$A$106:$A$115, 0 ), MATCH( $A95, Data!$B$105:$I$105, 0 ) )=1,1,2 )))</f>
        <v>1</v>
      </c>
      <c r="N95" s="69">
        <f xml:space="preserve"> IF(M95=1,1, IF(M$25 = $A95, 1, IF(INDEX( Data!$B$106:$I$115, MATCH( N$36, Data!$A$106:$A$115, 0 ), MATCH( $A95, Data!$B$105:$I$105, 0 ) )=1,1,2 )))</f>
        <v>1</v>
      </c>
      <c r="O95" s="69">
        <f xml:space="preserve"> IF(N95=1,1, IF(N$25 = $A95, 1, IF(INDEX( Data!$B$106:$I$115, MATCH( O$36, Data!$A$106:$A$115, 0 ), MATCH( $A95, Data!$B$105:$I$105, 0 ) )=1,1,2 )))</f>
        <v>1</v>
      </c>
      <c r="P95" s="69">
        <f xml:space="preserve"> IF(O95=1,1, IF(O$25 = $A95, 1, IF(INDEX( Data!$B$106:$I$115, MATCH( P$36, Data!$A$106:$A$115, 0 ), MATCH( $A95, Data!$B$105:$I$105, 0 ) )=1,1,2 )))</f>
        <v>1</v>
      </c>
      <c r="Q95" s="69">
        <f xml:space="preserve"> IF(P95=1,1, IF(P$25 = $A95, 1, IF(INDEX( Data!$B$106:$I$115, MATCH( Q$36, Data!$A$106:$A$115, 0 ), MATCH( $A95, Data!$B$105:$I$105, 0 ) )=1,1,2 )))</f>
        <v>1</v>
      </c>
      <c r="R95" s="69">
        <f xml:space="preserve"> IF(Q95=1,1, IF(Q$25 = $A95, 1, IF(INDEX( Data!$B$106:$I$115, MATCH( R$36, Data!$A$106:$A$115, 0 ), MATCH( $A95, Data!$B$105:$I$105, 0 ) )=1,1,2 )))</f>
        <v>1</v>
      </c>
      <c r="S95" s="69">
        <f xml:space="preserve"> IF(R95=1,1, IF(R$25 = $A95, 1, IF(INDEX( Data!$B$106:$I$115, MATCH( S$36, Data!$A$106:$A$115, 0 ), MATCH( $A95, Data!$B$105:$I$105, 0 ) )=1,1,2 )))</f>
        <v>1</v>
      </c>
      <c r="T95" s="69">
        <f xml:space="preserve"> IF(S95=1,1, IF(S$25 = $A95, 1, IF(INDEX( Data!$B$106:$I$115, MATCH( T$36, Data!$A$106:$A$115, 0 ), MATCH( $A95, Data!$B$105:$I$105, 0 ) )=1,1,2 )))</f>
        <v>1</v>
      </c>
      <c r="U95" s="69">
        <f xml:space="preserve"> IF(T95=1,1, IF(T$25 = $A95, 1, IF(INDEX( Data!$B$106:$I$115, MATCH( U$36, Data!$A$106:$A$115, 0 ), MATCH( $A95, Data!$B$105:$I$105, 0 ) )=1,1,2 )))</f>
        <v>1</v>
      </c>
      <c r="V95" s="69">
        <f xml:space="preserve"> IF(U95=1,1, IF(U$25 = $A95, 1, IF(INDEX( Data!$B$106:$I$115, MATCH( V$36, Data!$A$106:$A$115, 0 ), MATCH( $A95, Data!$B$105:$I$105, 0 ) )=1,1,2 )))</f>
        <v>1</v>
      </c>
      <c r="W95" s="69">
        <f xml:space="preserve"> IF(V95=1,1, IF(V$25 = $A95, 1, IF(INDEX( Data!$B$106:$I$115, MATCH( W$36, Data!$A$106:$A$115, 0 ), MATCH( $A95, Data!$B$105:$I$105, 0 ) )=1,1,2 )))</f>
        <v>1</v>
      </c>
      <c r="X95" s="69">
        <f xml:space="preserve"> IF(W95=1,1, IF(W$25 = $A95, 1, IF(INDEX( Data!$B$106:$I$115, MATCH( X$36, Data!$A$106:$A$115, 0 ), MATCH( $A95, Data!$B$105:$I$105, 0 ) )=1,1,2 )))</f>
        <v>1</v>
      </c>
      <c r="Y95" s="69">
        <f xml:space="preserve"> IF(X95=1,1, IF(X$25 = $A95, 1, IF(INDEX( Data!$B$106:$I$115, MATCH( Y$36, Data!$A$106:$A$115, 0 ), MATCH( $A95, Data!$B$105:$I$105, 0 ) )=1,1,2 )))</f>
        <v>1</v>
      </c>
      <c r="Z95" s="69">
        <f xml:space="preserve"> IF(Y95=1,1, IF(Y$25 = $A95, 1, IF(INDEX( Data!$B$106:$I$115, MATCH( Z$36, Data!$A$106:$A$115, 0 ), MATCH( $A95, Data!$B$105:$I$105, 0 ) )=1,1,2 )))</f>
        <v>1</v>
      </c>
      <c r="AA95" s="69">
        <f xml:space="preserve"> IF(Z95=1,1, IF(Z$25 = $A95, 1, IF(INDEX( Data!$B$106:$I$115, MATCH( AA$36, Data!$A$106:$A$115, 0 ), MATCH( $A95, Data!$B$105:$I$105, 0 ) )=1,1,2 )))</f>
        <v>1</v>
      </c>
      <c r="AB95" s="69">
        <f xml:space="preserve"> IF(AA95=1,1, IF(AA$25 = $A95, 1, IF(INDEX( Data!$B$106:$I$115, MATCH( AB$36, Data!$A$106:$A$115, 0 ), MATCH( $A95, Data!$B$105:$I$105, 0 ) )=1,1,2 )))</f>
        <v>1</v>
      </c>
      <c r="AC95" s="69">
        <f xml:space="preserve"> IF(AB95=1,1, IF(AB$25 = $A95, 1, IF(INDEX( Data!$B$106:$I$115, MATCH( AC$36, Data!$A$106:$A$115, 0 ), MATCH( $A95, Data!$B$105:$I$105, 0 ) )=1,1,2 )))</f>
        <v>1</v>
      </c>
      <c r="AD95" s="69">
        <f xml:space="preserve"> IF(AC95=1,1, IF(AC$25 = $A95, 1, IF(INDEX( Data!$B$106:$I$115, MATCH( AD$36, Data!$A$106:$A$115, 0 ), MATCH( $A95, Data!$B$105:$I$105, 0 ) )=1,1,2 )))</f>
        <v>1</v>
      </c>
      <c r="AE95" s="69">
        <f xml:space="preserve"> IF(AD95=1,1, IF(AD$25 = $A95, 1, IF(INDEX( Data!$B$106:$I$115, MATCH( AE$36, Data!$A$106:$A$115, 0 ), MATCH( $A95, Data!$B$105:$I$105, 0 ) )=1,1,2 )))</f>
        <v>1</v>
      </c>
      <c r="AF95" s="69">
        <f xml:space="preserve"> IF(AE95=1,1, IF(AE$25 = $A95, 1, IF(INDEX( Data!$B$106:$I$115, MATCH( AF$36, Data!$A$106:$A$115, 0 ), MATCH( $A95, Data!$B$105:$I$105, 0 ) )=1,1,2 )))</f>
        <v>1</v>
      </c>
      <c r="AG95" s="69">
        <f xml:space="preserve"> IF(AF95=1,1, IF(AF$25 = $A95, 1, IF(INDEX( Data!$B$106:$I$115, MATCH( AG$36, Data!$A$106:$A$115, 0 ), MATCH( $A95, Data!$B$105:$I$105, 0 ) )=1,1,2 )))</f>
        <v>1</v>
      </c>
      <c r="AH95" s="69">
        <f xml:space="preserve"> IF(AG95=1,1, IF(AG$25 = $A95, 1, IF(INDEX( Data!$B$106:$I$115, MATCH( AH$36, Data!$A$106:$A$115, 0 ), MATCH( $A95, Data!$B$105:$I$105, 0 ) )=1,1,2 )))</f>
        <v>1</v>
      </c>
      <c r="AI95" s="69">
        <f xml:space="preserve"> IF(AH95=1,1, IF(AH$25 = $A95, 1, IF(INDEX( Data!$B$106:$I$115, MATCH( AI$36, Data!$A$106:$A$115, 0 ), MATCH( $A95, Data!$B$105:$I$105, 0 ) )=1,1,2 )))</f>
        <v>1</v>
      </c>
      <c r="AJ95" s="69">
        <f xml:space="preserve"> IF(AI95=1,1, IF(AI$25 = $A95, 1, IF(INDEX( Data!$B$106:$I$115, MATCH( AJ$36, Data!$A$106:$A$115, 0 ), MATCH( $A95, Data!$B$105:$I$105, 0 ) )=1,1,2 )))</f>
        <v>1</v>
      </c>
      <c r="AK95" s="69">
        <f xml:space="preserve"> IF(AJ95=1,1, IF(AJ$25 = $A95, 1, IF(INDEX( Data!$B$106:$I$115, MATCH( AK$36, Data!$A$106:$A$115, 0 ), MATCH( $A95, Data!$B$105:$I$105, 0 ) )=1,1,2 )))</f>
        <v>1</v>
      </c>
      <c r="AL95" s="69">
        <f xml:space="preserve"> IF(AK95=1,1, IF(AK$25 = $A95, 1, IF(INDEX( Data!$B$106:$I$115, MATCH( AL$36, Data!$A$106:$A$115, 0 ), MATCH( $A95, Data!$B$105:$I$105, 0 ) )=1,1,2 )))</f>
        <v>1</v>
      </c>
      <c r="AM95" s="69">
        <f xml:space="preserve"> IF(AL95=1,1, IF(AL$25 = $A95, 1, IF(INDEX( Data!$B$106:$I$115, MATCH( AM$36, Data!$A$106:$A$115, 0 ), MATCH( $A95, Data!$B$105:$I$105, 0 ) )=1,1,2 )))</f>
        <v>1</v>
      </c>
      <c r="AN95" s="69">
        <f xml:space="preserve"> IF(AM95=1,1, IF(AM$25 = $A95, 1, IF(INDEX( Data!$B$106:$I$115, MATCH( AN$36, Data!$A$106:$A$115, 0 ), MATCH( $A95, Data!$B$105:$I$105, 0 ) )=1,1,2 )))</f>
        <v>1</v>
      </c>
      <c r="AO95" s="69">
        <f xml:space="preserve"> IF(AN95=1,1, IF(AN$25 = $A95, 1, IF(INDEX( Data!$B$106:$I$115, MATCH( AO$36, Data!$A$106:$A$115, 0 ), MATCH( $A95, Data!$B$105:$I$105, 0 ) )=1,1,2 )))</f>
        <v>1</v>
      </c>
      <c r="AP95" s="69">
        <f xml:space="preserve"> IF(AO95=1,1, IF(AO$25 = $A95, 1, IF(INDEX( Data!$B$106:$I$115, MATCH( AP$36, Data!$A$106:$A$115, 0 ), MATCH( $A95, Data!$B$105:$I$105, 0 ) )=1,1,2 )))</f>
        <v>1</v>
      </c>
      <c r="AQ95" s="69">
        <f xml:space="preserve"> IF(AP95=1,1, IF(AP$25 = $A95, 1, IF(INDEX( Data!$B$106:$I$115, MATCH( AQ$36, Data!$A$106:$A$115, 0 ), MATCH( $A95, Data!$B$105:$I$105, 0 ) )=1,1,2 )))</f>
        <v>1</v>
      </c>
      <c r="AR95" s="69">
        <f xml:space="preserve"> IF(AQ95=1,1, IF(AQ$25 = $A95, 1, IF(INDEX( Data!$B$106:$I$115, MATCH( AR$36, Data!$A$106:$A$115, 0 ), MATCH( $A95, Data!$B$105:$I$105, 0 ) )=1,1,2 )))</f>
        <v>1</v>
      </c>
      <c r="AS95" s="69">
        <f xml:space="preserve"> IF(AR95=1,1, IF(AR$25 = $A95, 1, IF(INDEX( Data!$B$106:$I$115, MATCH( AS$36, Data!$A$106:$A$115, 0 ), MATCH( $A95, Data!$B$105:$I$105, 0 ) )=1,1,2 )))</f>
        <v>1</v>
      </c>
      <c r="AT95" s="69">
        <f xml:space="preserve"> IF(AS95=1,1, IF(AS$25 = $A95, 1, IF(INDEX( Data!$B$106:$I$115, MATCH( AT$36, Data!$A$106:$A$115, 0 ), MATCH( $A95, Data!$B$105:$I$105, 0 ) )=1,1,2 )))</f>
        <v>1</v>
      </c>
      <c r="AU95" s="69">
        <f xml:space="preserve"> IF(AT95=1,1, IF(AT$25 = $A95, 1, IF(INDEX( Data!$B$106:$I$115, MATCH( AU$36, Data!$A$106:$A$115, 0 ), MATCH( $A95, Data!$B$105:$I$105, 0 ) )=1,1,2 )))</f>
        <v>1</v>
      </c>
      <c r="AV95" s="69">
        <f xml:space="preserve"> IF(AU95=1,1, IF(AU$25 = $A95, 1, IF(INDEX( Data!$B$106:$I$115, MATCH( AV$36, Data!$A$106:$A$115, 0 ), MATCH( $A95, Data!$B$105:$I$105, 0 ) )=1,1,2 )))</f>
        <v>1</v>
      </c>
      <c r="AW95" s="69">
        <f xml:space="preserve"> IF(AV95=1,1, IF(AV$25 = $A95, 1, IF(INDEX( Data!$B$106:$I$115, MATCH( AW$36, Data!$A$106:$A$115, 0 ), MATCH( $A95, Data!$B$105:$I$105, 0 ) )=1,1,2 )))</f>
        <v>1</v>
      </c>
      <c r="AX95" s="69">
        <f xml:space="preserve"> IF(AW95=1,1, IF(AW$25 = $A95, 1, IF(INDEX( Data!$B$106:$I$115, MATCH( AX$36, Data!$A$106:$A$115, 0 ), MATCH( $A95, Data!$B$105:$I$105, 0 ) )=1,1,2 )))</f>
        <v>1</v>
      </c>
      <c r="AY95" s="69">
        <f xml:space="preserve"> IF(AX95=1,1, IF(AX$25 = $A95, 1, IF(INDEX( Data!$B$106:$I$115, MATCH( AY$36, Data!$A$106:$A$115, 0 ), MATCH( $A95, Data!$B$105:$I$105, 0 ) )=1,1,2 )))</f>
        <v>1</v>
      </c>
    </row>
    <row r="96" spans="1:51">
      <c r="A96" s="63" t="s">
        <v>22</v>
      </c>
      <c r="B96" s="69">
        <f xml:space="preserve"> IF(A96=1,1, IF(A$25 = $A96, 1, IF(INDEX( Data!$B$106:$I$115, MATCH( B$36, Data!$A$106:$A$115, 0 ), MATCH( $A96, Data!$B$105:$I$105, 0 ) )=1,1,2 )))</f>
        <v>1</v>
      </c>
      <c r="C96" s="69">
        <f xml:space="preserve"> IF(B96=1,1, IF(B$25 = $A96, 1, IF(INDEX( Data!$B$106:$I$115, MATCH( C$36, Data!$A$106:$A$115, 0 ), MATCH( $A96, Data!$B$105:$I$105, 0 ) )=1,1,2 )))</f>
        <v>1</v>
      </c>
      <c r="D96" s="69">
        <f xml:space="preserve"> IF(C96=1,1, IF(C$25 = $A96, 1, IF(INDEX( Data!$B$106:$I$115, MATCH( D$36, Data!$A$106:$A$115, 0 ), MATCH( $A96, Data!$B$105:$I$105, 0 ) )=1,1,2 )))</f>
        <v>1</v>
      </c>
      <c r="E96" s="69">
        <f xml:space="preserve"> IF(D96=1,1, IF(D$25 = $A96, 1, IF(INDEX( Data!$B$106:$I$115, MATCH( E$36, Data!$A$106:$A$115, 0 ), MATCH( $A96, Data!$B$105:$I$105, 0 ) )=1,1,2 )))</f>
        <v>1</v>
      </c>
      <c r="F96" s="69">
        <f xml:space="preserve"> IF(E96=1,1, IF(E$25 = $A96, 1, IF(INDEX( Data!$B$106:$I$115, MATCH( F$36, Data!$A$106:$A$115, 0 ), MATCH( $A96, Data!$B$105:$I$105, 0 ) )=1,1,2 )))</f>
        <v>1</v>
      </c>
      <c r="G96" s="69">
        <f xml:space="preserve"> IF(F96=1,1, IF(F$25 = $A96, 1, IF(INDEX( Data!$B$106:$I$115, MATCH( G$36, Data!$A$106:$A$115, 0 ), MATCH( $A96, Data!$B$105:$I$105, 0 ) )=1,1,2 )))</f>
        <v>1</v>
      </c>
      <c r="H96" s="69">
        <f xml:space="preserve"> IF(G96=1,1, IF(G$25 = $A96, 1, IF(INDEX( Data!$B$106:$I$115, MATCH( H$36, Data!$A$106:$A$115, 0 ), MATCH( $A96, Data!$B$105:$I$105, 0 ) )=1,1,2 )))</f>
        <v>1</v>
      </c>
      <c r="I96" s="69">
        <f xml:space="preserve"> IF(H96=1,1, IF(H$25 = $A96, 1, IF(INDEX( Data!$B$106:$I$115, MATCH( I$36, Data!$A$106:$A$115, 0 ), MATCH( $A96, Data!$B$105:$I$105, 0 ) )=1,1,2 )))</f>
        <v>1</v>
      </c>
      <c r="J96" s="69">
        <f xml:space="preserve"> IF(I96=1,1, IF(I$25 = $A96, 1, IF(INDEX( Data!$B$106:$I$115, MATCH( J$36, Data!$A$106:$A$115, 0 ), MATCH( $A96, Data!$B$105:$I$105, 0 ) )=1,1,2 )))</f>
        <v>1</v>
      </c>
      <c r="K96" s="69">
        <f xml:space="preserve"> IF(J96=1,1, IF(J$25 = $A96, 1, IF(INDEX( Data!$B$106:$I$115, MATCH( K$36, Data!$A$106:$A$115, 0 ), MATCH( $A96, Data!$B$105:$I$105, 0 ) )=1,1,2 )))</f>
        <v>1</v>
      </c>
      <c r="L96" s="69">
        <f xml:space="preserve"> IF(K96=1,1, IF(K$25 = $A96, 1, IF(INDEX( Data!$B$106:$I$115, MATCH( L$36, Data!$A$106:$A$115, 0 ), MATCH( $A96, Data!$B$105:$I$105, 0 ) )=1,1,2 )))</f>
        <v>1</v>
      </c>
      <c r="M96" s="69">
        <f xml:space="preserve"> IF(L96=1,1, IF(L$25 = $A96, 1, IF(INDEX( Data!$B$106:$I$115, MATCH( M$36, Data!$A$106:$A$115, 0 ), MATCH( $A96, Data!$B$105:$I$105, 0 ) )=1,1,2 )))</f>
        <v>1</v>
      </c>
      <c r="N96" s="69">
        <f xml:space="preserve"> IF(M96=1,1, IF(M$25 = $A96, 1, IF(INDEX( Data!$B$106:$I$115, MATCH( N$36, Data!$A$106:$A$115, 0 ), MATCH( $A96, Data!$B$105:$I$105, 0 ) )=1,1,2 )))</f>
        <v>1</v>
      </c>
      <c r="O96" s="69">
        <f xml:space="preserve"> IF(N96=1,1, IF(N$25 = $A96, 1, IF(INDEX( Data!$B$106:$I$115, MATCH( O$36, Data!$A$106:$A$115, 0 ), MATCH( $A96, Data!$B$105:$I$105, 0 ) )=1,1,2 )))</f>
        <v>1</v>
      </c>
      <c r="P96" s="69">
        <f xml:space="preserve"> IF(O96=1,1, IF(O$25 = $A96, 1, IF(INDEX( Data!$B$106:$I$115, MATCH( P$36, Data!$A$106:$A$115, 0 ), MATCH( $A96, Data!$B$105:$I$105, 0 ) )=1,1,2 )))</f>
        <v>1</v>
      </c>
      <c r="Q96" s="69">
        <f xml:space="preserve"> IF(P96=1,1, IF(P$25 = $A96, 1, IF(INDEX( Data!$B$106:$I$115, MATCH( Q$36, Data!$A$106:$A$115, 0 ), MATCH( $A96, Data!$B$105:$I$105, 0 ) )=1,1,2 )))</f>
        <v>1</v>
      </c>
      <c r="R96" s="69">
        <f xml:space="preserve"> IF(Q96=1,1, IF(Q$25 = $A96, 1, IF(INDEX( Data!$B$106:$I$115, MATCH( R$36, Data!$A$106:$A$115, 0 ), MATCH( $A96, Data!$B$105:$I$105, 0 ) )=1,1,2 )))</f>
        <v>1</v>
      </c>
      <c r="S96" s="69">
        <f xml:space="preserve"> IF(R96=1,1, IF(R$25 = $A96, 1, IF(INDEX( Data!$B$106:$I$115, MATCH( S$36, Data!$A$106:$A$115, 0 ), MATCH( $A96, Data!$B$105:$I$105, 0 ) )=1,1,2 )))</f>
        <v>1</v>
      </c>
      <c r="T96" s="69">
        <f xml:space="preserve"> IF(S96=1,1, IF(S$25 = $A96, 1, IF(INDEX( Data!$B$106:$I$115, MATCH( T$36, Data!$A$106:$A$115, 0 ), MATCH( $A96, Data!$B$105:$I$105, 0 ) )=1,1,2 )))</f>
        <v>1</v>
      </c>
      <c r="U96" s="69">
        <f xml:space="preserve"> IF(T96=1,1, IF(T$25 = $A96, 1, IF(INDEX( Data!$B$106:$I$115, MATCH( U$36, Data!$A$106:$A$115, 0 ), MATCH( $A96, Data!$B$105:$I$105, 0 ) )=1,1,2 )))</f>
        <v>1</v>
      </c>
      <c r="V96" s="69">
        <f xml:space="preserve"> IF(U96=1,1, IF(U$25 = $A96, 1, IF(INDEX( Data!$B$106:$I$115, MATCH( V$36, Data!$A$106:$A$115, 0 ), MATCH( $A96, Data!$B$105:$I$105, 0 ) )=1,1,2 )))</f>
        <v>1</v>
      </c>
      <c r="W96" s="69">
        <f xml:space="preserve"> IF(V96=1,1, IF(V$25 = $A96, 1, IF(INDEX( Data!$B$106:$I$115, MATCH( W$36, Data!$A$106:$A$115, 0 ), MATCH( $A96, Data!$B$105:$I$105, 0 ) )=1,1,2 )))</f>
        <v>1</v>
      </c>
      <c r="X96" s="69">
        <f xml:space="preserve"> IF(W96=1,1, IF(W$25 = $A96, 1, IF(INDEX( Data!$B$106:$I$115, MATCH( X$36, Data!$A$106:$A$115, 0 ), MATCH( $A96, Data!$B$105:$I$105, 0 ) )=1,1,2 )))</f>
        <v>1</v>
      </c>
      <c r="Y96" s="69">
        <f xml:space="preserve"> IF(X96=1,1, IF(X$25 = $A96, 1, IF(INDEX( Data!$B$106:$I$115, MATCH( Y$36, Data!$A$106:$A$115, 0 ), MATCH( $A96, Data!$B$105:$I$105, 0 ) )=1,1,2 )))</f>
        <v>1</v>
      </c>
      <c r="Z96" s="69">
        <f xml:space="preserve"> IF(Y96=1,1, IF(Y$25 = $A96, 1, IF(INDEX( Data!$B$106:$I$115, MATCH( Z$36, Data!$A$106:$A$115, 0 ), MATCH( $A96, Data!$B$105:$I$105, 0 ) )=1,1,2 )))</f>
        <v>1</v>
      </c>
      <c r="AA96" s="69">
        <f xml:space="preserve"> IF(Z96=1,1, IF(Z$25 = $A96, 1, IF(INDEX( Data!$B$106:$I$115, MATCH( AA$36, Data!$A$106:$A$115, 0 ), MATCH( $A96, Data!$B$105:$I$105, 0 ) )=1,1,2 )))</f>
        <v>1</v>
      </c>
      <c r="AB96" s="69">
        <f xml:space="preserve"> IF(AA96=1,1, IF(AA$25 = $A96, 1, IF(INDEX( Data!$B$106:$I$115, MATCH( AB$36, Data!$A$106:$A$115, 0 ), MATCH( $A96, Data!$B$105:$I$105, 0 ) )=1,1,2 )))</f>
        <v>1</v>
      </c>
      <c r="AC96" s="69">
        <f xml:space="preserve"> IF(AB96=1,1, IF(AB$25 = $A96, 1, IF(INDEX( Data!$B$106:$I$115, MATCH( AC$36, Data!$A$106:$A$115, 0 ), MATCH( $A96, Data!$B$105:$I$105, 0 ) )=1,1,2 )))</f>
        <v>1</v>
      </c>
      <c r="AD96" s="69">
        <f xml:space="preserve"> IF(AC96=1,1, IF(AC$25 = $A96, 1, IF(INDEX( Data!$B$106:$I$115, MATCH( AD$36, Data!$A$106:$A$115, 0 ), MATCH( $A96, Data!$B$105:$I$105, 0 ) )=1,1,2 )))</f>
        <v>1</v>
      </c>
      <c r="AE96" s="69">
        <f xml:space="preserve"> IF(AD96=1,1, IF(AD$25 = $A96, 1, IF(INDEX( Data!$B$106:$I$115, MATCH( AE$36, Data!$A$106:$A$115, 0 ), MATCH( $A96, Data!$B$105:$I$105, 0 ) )=1,1,2 )))</f>
        <v>1</v>
      </c>
      <c r="AF96" s="69">
        <f xml:space="preserve"> IF(AE96=1,1, IF(AE$25 = $A96, 1, IF(INDEX( Data!$B$106:$I$115, MATCH( AF$36, Data!$A$106:$A$115, 0 ), MATCH( $A96, Data!$B$105:$I$105, 0 ) )=1,1,2 )))</f>
        <v>1</v>
      </c>
      <c r="AG96" s="69">
        <f xml:space="preserve"> IF(AF96=1,1, IF(AF$25 = $A96, 1, IF(INDEX( Data!$B$106:$I$115, MATCH( AG$36, Data!$A$106:$A$115, 0 ), MATCH( $A96, Data!$B$105:$I$105, 0 ) )=1,1,2 )))</f>
        <v>1</v>
      </c>
      <c r="AH96" s="69">
        <f xml:space="preserve"> IF(AG96=1,1, IF(AG$25 = $A96, 1, IF(INDEX( Data!$B$106:$I$115, MATCH( AH$36, Data!$A$106:$A$115, 0 ), MATCH( $A96, Data!$B$105:$I$105, 0 ) )=1,1,2 )))</f>
        <v>1</v>
      </c>
      <c r="AI96" s="69">
        <f xml:space="preserve"> IF(AH96=1,1, IF(AH$25 = $A96, 1, IF(INDEX( Data!$B$106:$I$115, MATCH( AI$36, Data!$A$106:$A$115, 0 ), MATCH( $A96, Data!$B$105:$I$105, 0 ) )=1,1,2 )))</f>
        <v>1</v>
      </c>
      <c r="AJ96" s="69">
        <f xml:space="preserve"> IF(AI96=1,1, IF(AI$25 = $A96, 1, IF(INDEX( Data!$B$106:$I$115, MATCH( AJ$36, Data!$A$106:$A$115, 0 ), MATCH( $A96, Data!$B$105:$I$105, 0 ) )=1,1,2 )))</f>
        <v>1</v>
      </c>
      <c r="AK96" s="69">
        <f xml:space="preserve"> IF(AJ96=1,1, IF(AJ$25 = $A96, 1, IF(INDEX( Data!$B$106:$I$115, MATCH( AK$36, Data!$A$106:$A$115, 0 ), MATCH( $A96, Data!$B$105:$I$105, 0 ) )=1,1,2 )))</f>
        <v>1</v>
      </c>
      <c r="AL96" s="69">
        <f xml:space="preserve"> IF(AK96=1,1, IF(AK$25 = $A96, 1, IF(INDEX( Data!$B$106:$I$115, MATCH( AL$36, Data!$A$106:$A$115, 0 ), MATCH( $A96, Data!$B$105:$I$105, 0 ) )=1,1,2 )))</f>
        <v>1</v>
      </c>
      <c r="AM96" s="69">
        <f xml:space="preserve"> IF(AL96=1,1, IF(AL$25 = $A96, 1, IF(INDEX( Data!$B$106:$I$115, MATCH( AM$36, Data!$A$106:$A$115, 0 ), MATCH( $A96, Data!$B$105:$I$105, 0 ) )=1,1,2 )))</f>
        <v>1</v>
      </c>
      <c r="AN96" s="69">
        <f xml:space="preserve"> IF(AM96=1,1, IF(AM$25 = $A96, 1, IF(INDEX( Data!$B$106:$I$115, MATCH( AN$36, Data!$A$106:$A$115, 0 ), MATCH( $A96, Data!$B$105:$I$105, 0 ) )=1,1,2 )))</f>
        <v>1</v>
      </c>
      <c r="AO96" s="69">
        <f xml:space="preserve"> IF(AN96=1,1, IF(AN$25 = $A96, 1, IF(INDEX( Data!$B$106:$I$115, MATCH( AO$36, Data!$A$106:$A$115, 0 ), MATCH( $A96, Data!$B$105:$I$105, 0 ) )=1,1,2 )))</f>
        <v>1</v>
      </c>
      <c r="AP96" s="69">
        <f xml:space="preserve"> IF(AO96=1,1, IF(AO$25 = $A96, 1, IF(INDEX( Data!$B$106:$I$115, MATCH( AP$36, Data!$A$106:$A$115, 0 ), MATCH( $A96, Data!$B$105:$I$105, 0 ) )=1,1,2 )))</f>
        <v>1</v>
      </c>
      <c r="AQ96" s="69">
        <f xml:space="preserve"> IF(AP96=1,1, IF(AP$25 = $A96, 1, IF(INDEX( Data!$B$106:$I$115, MATCH( AQ$36, Data!$A$106:$A$115, 0 ), MATCH( $A96, Data!$B$105:$I$105, 0 ) )=1,1,2 )))</f>
        <v>1</v>
      </c>
      <c r="AR96" s="69">
        <f xml:space="preserve"> IF(AQ96=1,1, IF(AQ$25 = $A96, 1, IF(INDEX( Data!$B$106:$I$115, MATCH( AR$36, Data!$A$106:$A$115, 0 ), MATCH( $A96, Data!$B$105:$I$105, 0 ) )=1,1,2 )))</f>
        <v>1</v>
      </c>
      <c r="AS96" s="69">
        <f xml:space="preserve"> IF(AR96=1,1, IF(AR$25 = $A96, 1, IF(INDEX( Data!$B$106:$I$115, MATCH( AS$36, Data!$A$106:$A$115, 0 ), MATCH( $A96, Data!$B$105:$I$105, 0 ) )=1,1,2 )))</f>
        <v>1</v>
      </c>
      <c r="AT96" s="69">
        <f xml:space="preserve"> IF(AS96=1,1, IF(AS$25 = $A96, 1, IF(INDEX( Data!$B$106:$I$115, MATCH( AT$36, Data!$A$106:$A$115, 0 ), MATCH( $A96, Data!$B$105:$I$105, 0 ) )=1,1,2 )))</f>
        <v>1</v>
      </c>
      <c r="AU96" s="69">
        <f xml:space="preserve"> IF(AT96=1,1, IF(AT$25 = $A96, 1, IF(INDEX( Data!$B$106:$I$115, MATCH( AU$36, Data!$A$106:$A$115, 0 ), MATCH( $A96, Data!$B$105:$I$105, 0 ) )=1,1,2 )))</f>
        <v>1</v>
      </c>
      <c r="AV96" s="69">
        <f xml:space="preserve"> IF(AU96=1,1, IF(AU$25 = $A96, 1, IF(INDEX( Data!$B$106:$I$115, MATCH( AV$36, Data!$A$106:$A$115, 0 ), MATCH( $A96, Data!$B$105:$I$105, 0 ) )=1,1,2 )))</f>
        <v>1</v>
      </c>
      <c r="AW96" s="69">
        <f xml:space="preserve"> IF(AV96=1,1, IF(AV$25 = $A96, 1, IF(INDEX( Data!$B$106:$I$115, MATCH( AW$36, Data!$A$106:$A$115, 0 ), MATCH( $A96, Data!$B$105:$I$105, 0 ) )=1,1,2 )))</f>
        <v>1</v>
      </c>
      <c r="AX96" s="69">
        <f xml:space="preserve"> IF(AW96=1,1, IF(AW$25 = $A96, 1, IF(INDEX( Data!$B$106:$I$115, MATCH( AX$36, Data!$A$106:$A$115, 0 ), MATCH( $A96, Data!$B$105:$I$105, 0 ) )=1,1,2 )))</f>
        <v>1</v>
      </c>
      <c r="AY96" s="69">
        <f xml:space="preserve"> IF(AX96=1,1, IF(AX$25 = $A96, 1, IF(INDEX( Data!$B$106:$I$115, MATCH( AY$36, Data!$A$106:$A$115, 0 ), MATCH( $A96, Data!$B$105:$I$105, 0 ) )=1,1,2 )))</f>
        <v>1</v>
      </c>
    </row>
    <row r="97" spans="1:51">
      <c r="A97" s="63" t="s">
        <v>14</v>
      </c>
      <c r="B97" s="69">
        <f xml:space="preserve"> IF(A97=1,1, IF(A$25 = $A97, 1, IF(INDEX( Data!$B$106:$I$115, MATCH( B$36, Data!$A$106:$A$115, 0 ), MATCH( $A97, Data!$B$105:$I$105, 0 ) )=1,1,2 )))</f>
        <v>2</v>
      </c>
      <c r="C97" s="69">
        <f xml:space="preserve"> IF(B97=1,1, IF(B$25 = $A97, 1, IF(INDEX( Data!$B$106:$I$115, MATCH( C$36, Data!$A$106:$A$115, 0 ), MATCH( $A97, Data!$B$105:$I$105, 0 ) )=1,1,2 )))</f>
        <v>2</v>
      </c>
      <c r="D97" s="69">
        <f xml:space="preserve"> IF(C97=1,1, IF(C$25 = $A97, 1, IF(INDEX( Data!$B$106:$I$115, MATCH( D$36, Data!$A$106:$A$115, 0 ), MATCH( $A97, Data!$B$105:$I$105, 0 ) )=1,1,2 )))</f>
        <v>2</v>
      </c>
      <c r="E97" s="69">
        <f xml:space="preserve"> IF(D97=1,1, IF(D$25 = $A97, 1, IF(INDEX( Data!$B$106:$I$115, MATCH( E$36, Data!$A$106:$A$115, 0 ), MATCH( $A97, Data!$B$105:$I$105, 0 ) )=1,1,2 )))</f>
        <v>1</v>
      </c>
      <c r="F97" s="69">
        <f xml:space="preserve"> IF(E97=1,1, IF(E$25 = $A97, 1, IF(INDEX( Data!$B$106:$I$115, MATCH( F$36, Data!$A$106:$A$115, 0 ), MATCH( $A97, Data!$B$105:$I$105, 0 ) )=1,1,2 )))</f>
        <v>1</v>
      </c>
      <c r="G97" s="69">
        <f xml:space="preserve"> IF(F97=1,1, IF(F$25 = $A97, 1, IF(INDEX( Data!$B$106:$I$115, MATCH( G$36, Data!$A$106:$A$115, 0 ), MATCH( $A97, Data!$B$105:$I$105, 0 ) )=1,1,2 )))</f>
        <v>1</v>
      </c>
      <c r="H97" s="69">
        <f xml:space="preserve"> IF(G97=1,1, IF(G$25 = $A97, 1, IF(INDEX( Data!$B$106:$I$115, MATCH( H$36, Data!$A$106:$A$115, 0 ), MATCH( $A97, Data!$B$105:$I$105, 0 ) )=1,1,2 )))</f>
        <v>1</v>
      </c>
      <c r="I97" s="69">
        <f xml:space="preserve"> IF(H97=1,1, IF(H$25 = $A97, 1, IF(INDEX( Data!$B$106:$I$115, MATCH( I$36, Data!$A$106:$A$115, 0 ), MATCH( $A97, Data!$B$105:$I$105, 0 ) )=1,1,2 )))</f>
        <v>1</v>
      </c>
      <c r="J97" s="69">
        <f xml:space="preserve"> IF(I97=1,1, IF(I$25 = $A97, 1, IF(INDEX( Data!$B$106:$I$115, MATCH( J$36, Data!$A$106:$A$115, 0 ), MATCH( $A97, Data!$B$105:$I$105, 0 ) )=1,1,2 )))</f>
        <v>1</v>
      </c>
      <c r="K97" s="69">
        <f xml:space="preserve"> IF(J97=1,1, IF(J$25 = $A97, 1, IF(INDEX( Data!$B$106:$I$115, MATCH( K$36, Data!$A$106:$A$115, 0 ), MATCH( $A97, Data!$B$105:$I$105, 0 ) )=1,1,2 )))</f>
        <v>1</v>
      </c>
      <c r="L97" s="69">
        <f xml:space="preserve"> IF(K97=1,1, IF(K$25 = $A97, 1, IF(INDEX( Data!$B$106:$I$115, MATCH( L$36, Data!$A$106:$A$115, 0 ), MATCH( $A97, Data!$B$105:$I$105, 0 ) )=1,1,2 )))</f>
        <v>1</v>
      </c>
      <c r="M97" s="69">
        <f xml:space="preserve"> IF(L97=1,1, IF(L$25 = $A97, 1, IF(INDEX( Data!$B$106:$I$115, MATCH( M$36, Data!$A$106:$A$115, 0 ), MATCH( $A97, Data!$B$105:$I$105, 0 ) )=1,1,2 )))</f>
        <v>1</v>
      </c>
      <c r="N97" s="69">
        <f xml:space="preserve"> IF(M97=1,1, IF(M$25 = $A97, 1, IF(INDEX( Data!$B$106:$I$115, MATCH( N$36, Data!$A$106:$A$115, 0 ), MATCH( $A97, Data!$B$105:$I$105, 0 ) )=1,1,2 )))</f>
        <v>1</v>
      </c>
      <c r="O97" s="69">
        <f xml:space="preserve"> IF(N97=1,1, IF(N$25 = $A97, 1, IF(INDEX( Data!$B$106:$I$115, MATCH( O$36, Data!$A$106:$A$115, 0 ), MATCH( $A97, Data!$B$105:$I$105, 0 ) )=1,1,2 )))</f>
        <v>1</v>
      </c>
      <c r="P97" s="69">
        <f xml:space="preserve"> IF(O97=1,1, IF(O$25 = $A97, 1, IF(INDEX( Data!$B$106:$I$115, MATCH( P$36, Data!$A$106:$A$115, 0 ), MATCH( $A97, Data!$B$105:$I$105, 0 ) )=1,1,2 )))</f>
        <v>1</v>
      </c>
      <c r="Q97" s="69">
        <f xml:space="preserve"> IF(P97=1,1, IF(P$25 = $A97, 1, IF(INDEX( Data!$B$106:$I$115, MATCH( Q$36, Data!$A$106:$A$115, 0 ), MATCH( $A97, Data!$B$105:$I$105, 0 ) )=1,1,2 )))</f>
        <v>1</v>
      </c>
      <c r="R97" s="69">
        <f xml:space="preserve"> IF(Q97=1,1, IF(Q$25 = $A97, 1, IF(INDEX( Data!$B$106:$I$115, MATCH( R$36, Data!$A$106:$A$115, 0 ), MATCH( $A97, Data!$B$105:$I$105, 0 ) )=1,1,2 )))</f>
        <v>1</v>
      </c>
      <c r="S97" s="69">
        <f xml:space="preserve"> IF(R97=1,1, IF(R$25 = $A97, 1, IF(INDEX( Data!$B$106:$I$115, MATCH( S$36, Data!$A$106:$A$115, 0 ), MATCH( $A97, Data!$B$105:$I$105, 0 ) )=1,1,2 )))</f>
        <v>1</v>
      </c>
      <c r="T97" s="69">
        <f xml:space="preserve"> IF(S97=1,1, IF(S$25 = $A97, 1, IF(INDEX( Data!$B$106:$I$115, MATCH( T$36, Data!$A$106:$A$115, 0 ), MATCH( $A97, Data!$B$105:$I$105, 0 ) )=1,1,2 )))</f>
        <v>1</v>
      </c>
      <c r="U97" s="69">
        <f xml:space="preserve"> IF(T97=1,1, IF(T$25 = $A97, 1, IF(INDEX( Data!$B$106:$I$115, MATCH( U$36, Data!$A$106:$A$115, 0 ), MATCH( $A97, Data!$B$105:$I$105, 0 ) )=1,1,2 )))</f>
        <v>1</v>
      </c>
      <c r="V97" s="69">
        <f xml:space="preserve"> IF(U97=1,1, IF(U$25 = $A97, 1, IF(INDEX( Data!$B$106:$I$115, MATCH( V$36, Data!$A$106:$A$115, 0 ), MATCH( $A97, Data!$B$105:$I$105, 0 ) )=1,1,2 )))</f>
        <v>1</v>
      </c>
      <c r="W97" s="69">
        <f xml:space="preserve"> IF(V97=1,1, IF(V$25 = $A97, 1, IF(INDEX( Data!$B$106:$I$115, MATCH( W$36, Data!$A$106:$A$115, 0 ), MATCH( $A97, Data!$B$105:$I$105, 0 ) )=1,1,2 )))</f>
        <v>1</v>
      </c>
      <c r="X97" s="69">
        <f xml:space="preserve"> IF(W97=1,1, IF(W$25 = $A97, 1, IF(INDEX( Data!$B$106:$I$115, MATCH( X$36, Data!$A$106:$A$115, 0 ), MATCH( $A97, Data!$B$105:$I$105, 0 ) )=1,1,2 )))</f>
        <v>1</v>
      </c>
      <c r="Y97" s="69">
        <f xml:space="preserve"> IF(X97=1,1, IF(X$25 = $A97, 1, IF(INDEX( Data!$B$106:$I$115, MATCH( Y$36, Data!$A$106:$A$115, 0 ), MATCH( $A97, Data!$B$105:$I$105, 0 ) )=1,1,2 )))</f>
        <v>1</v>
      </c>
      <c r="Z97" s="69">
        <f xml:space="preserve"> IF(Y97=1,1, IF(Y$25 = $A97, 1, IF(INDEX( Data!$B$106:$I$115, MATCH( Z$36, Data!$A$106:$A$115, 0 ), MATCH( $A97, Data!$B$105:$I$105, 0 ) )=1,1,2 )))</f>
        <v>1</v>
      </c>
      <c r="AA97" s="69">
        <f xml:space="preserve"> IF(Z97=1,1, IF(Z$25 = $A97, 1, IF(INDEX( Data!$B$106:$I$115, MATCH( AA$36, Data!$A$106:$A$115, 0 ), MATCH( $A97, Data!$B$105:$I$105, 0 ) )=1,1,2 )))</f>
        <v>1</v>
      </c>
      <c r="AB97" s="69">
        <f xml:space="preserve"> IF(AA97=1,1, IF(AA$25 = $A97, 1, IF(INDEX( Data!$B$106:$I$115, MATCH( AB$36, Data!$A$106:$A$115, 0 ), MATCH( $A97, Data!$B$105:$I$105, 0 ) )=1,1,2 )))</f>
        <v>1</v>
      </c>
      <c r="AC97" s="69">
        <f xml:space="preserve"> IF(AB97=1,1, IF(AB$25 = $A97, 1, IF(INDEX( Data!$B$106:$I$115, MATCH( AC$36, Data!$A$106:$A$115, 0 ), MATCH( $A97, Data!$B$105:$I$105, 0 ) )=1,1,2 )))</f>
        <v>1</v>
      </c>
      <c r="AD97" s="69">
        <f xml:space="preserve"> IF(AC97=1,1, IF(AC$25 = $A97, 1, IF(INDEX( Data!$B$106:$I$115, MATCH( AD$36, Data!$A$106:$A$115, 0 ), MATCH( $A97, Data!$B$105:$I$105, 0 ) )=1,1,2 )))</f>
        <v>1</v>
      </c>
      <c r="AE97" s="69">
        <f xml:space="preserve"> IF(AD97=1,1, IF(AD$25 = $A97, 1, IF(INDEX( Data!$B$106:$I$115, MATCH( AE$36, Data!$A$106:$A$115, 0 ), MATCH( $A97, Data!$B$105:$I$105, 0 ) )=1,1,2 )))</f>
        <v>1</v>
      </c>
      <c r="AF97" s="69">
        <f xml:space="preserve"> IF(AE97=1,1, IF(AE$25 = $A97, 1, IF(INDEX( Data!$B$106:$I$115, MATCH( AF$36, Data!$A$106:$A$115, 0 ), MATCH( $A97, Data!$B$105:$I$105, 0 ) )=1,1,2 )))</f>
        <v>1</v>
      </c>
      <c r="AG97" s="69">
        <f xml:space="preserve"> IF(AF97=1,1, IF(AF$25 = $A97, 1, IF(INDEX( Data!$B$106:$I$115, MATCH( AG$36, Data!$A$106:$A$115, 0 ), MATCH( $A97, Data!$B$105:$I$105, 0 ) )=1,1,2 )))</f>
        <v>1</v>
      </c>
      <c r="AH97" s="69">
        <f xml:space="preserve"> IF(AG97=1,1, IF(AG$25 = $A97, 1, IF(INDEX( Data!$B$106:$I$115, MATCH( AH$36, Data!$A$106:$A$115, 0 ), MATCH( $A97, Data!$B$105:$I$105, 0 ) )=1,1,2 )))</f>
        <v>1</v>
      </c>
      <c r="AI97" s="69">
        <f xml:space="preserve"> IF(AH97=1,1, IF(AH$25 = $A97, 1, IF(INDEX( Data!$B$106:$I$115, MATCH( AI$36, Data!$A$106:$A$115, 0 ), MATCH( $A97, Data!$B$105:$I$105, 0 ) )=1,1,2 )))</f>
        <v>1</v>
      </c>
      <c r="AJ97" s="69">
        <f xml:space="preserve"> IF(AI97=1,1, IF(AI$25 = $A97, 1, IF(INDEX( Data!$B$106:$I$115, MATCH( AJ$36, Data!$A$106:$A$115, 0 ), MATCH( $A97, Data!$B$105:$I$105, 0 ) )=1,1,2 )))</f>
        <v>1</v>
      </c>
      <c r="AK97" s="69">
        <f xml:space="preserve"> IF(AJ97=1,1, IF(AJ$25 = $A97, 1, IF(INDEX( Data!$B$106:$I$115, MATCH( AK$36, Data!$A$106:$A$115, 0 ), MATCH( $A97, Data!$B$105:$I$105, 0 ) )=1,1,2 )))</f>
        <v>1</v>
      </c>
      <c r="AL97" s="69">
        <f xml:space="preserve"> IF(AK97=1,1, IF(AK$25 = $A97, 1, IF(INDEX( Data!$B$106:$I$115, MATCH( AL$36, Data!$A$106:$A$115, 0 ), MATCH( $A97, Data!$B$105:$I$105, 0 ) )=1,1,2 )))</f>
        <v>1</v>
      </c>
      <c r="AM97" s="69">
        <f xml:space="preserve"> IF(AL97=1,1, IF(AL$25 = $A97, 1, IF(INDEX( Data!$B$106:$I$115, MATCH( AM$36, Data!$A$106:$A$115, 0 ), MATCH( $A97, Data!$B$105:$I$105, 0 ) )=1,1,2 )))</f>
        <v>1</v>
      </c>
      <c r="AN97" s="69">
        <f xml:space="preserve"> IF(AM97=1,1, IF(AM$25 = $A97, 1, IF(INDEX( Data!$B$106:$I$115, MATCH( AN$36, Data!$A$106:$A$115, 0 ), MATCH( $A97, Data!$B$105:$I$105, 0 ) )=1,1,2 )))</f>
        <v>1</v>
      </c>
      <c r="AO97" s="69">
        <f xml:space="preserve"> IF(AN97=1,1, IF(AN$25 = $A97, 1, IF(INDEX( Data!$B$106:$I$115, MATCH( AO$36, Data!$A$106:$A$115, 0 ), MATCH( $A97, Data!$B$105:$I$105, 0 ) )=1,1,2 )))</f>
        <v>1</v>
      </c>
      <c r="AP97" s="69">
        <f xml:space="preserve"> IF(AO97=1,1, IF(AO$25 = $A97, 1, IF(INDEX( Data!$B$106:$I$115, MATCH( AP$36, Data!$A$106:$A$115, 0 ), MATCH( $A97, Data!$B$105:$I$105, 0 ) )=1,1,2 )))</f>
        <v>1</v>
      </c>
      <c r="AQ97" s="69">
        <f xml:space="preserve"> IF(AP97=1,1, IF(AP$25 = $A97, 1, IF(INDEX( Data!$B$106:$I$115, MATCH( AQ$36, Data!$A$106:$A$115, 0 ), MATCH( $A97, Data!$B$105:$I$105, 0 ) )=1,1,2 )))</f>
        <v>1</v>
      </c>
      <c r="AR97" s="69">
        <f xml:space="preserve"> IF(AQ97=1,1, IF(AQ$25 = $A97, 1, IF(INDEX( Data!$B$106:$I$115, MATCH( AR$36, Data!$A$106:$A$115, 0 ), MATCH( $A97, Data!$B$105:$I$105, 0 ) )=1,1,2 )))</f>
        <v>1</v>
      </c>
      <c r="AS97" s="69">
        <f xml:space="preserve"> IF(AR97=1,1, IF(AR$25 = $A97, 1, IF(INDEX( Data!$B$106:$I$115, MATCH( AS$36, Data!$A$106:$A$115, 0 ), MATCH( $A97, Data!$B$105:$I$105, 0 ) )=1,1,2 )))</f>
        <v>1</v>
      </c>
      <c r="AT97" s="69">
        <f xml:space="preserve"> IF(AS97=1,1, IF(AS$25 = $A97, 1, IF(INDEX( Data!$B$106:$I$115, MATCH( AT$36, Data!$A$106:$A$115, 0 ), MATCH( $A97, Data!$B$105:$I$105, 0 ) )=1,1,2 )))</f>
        <v>1</v>
      </c>
      <c r="AU97" s="69">
        <f xml:space="preserve"> IF(AT97=1,1, IF(AT$25 = $A97, 1, IF(INDEX( Data!$B$106:$I$115, MATCH( AU$36, Data!$A$106:$A$115, 0 ), MATCH( $A97, Data!$B$105:$I$105, 0 ) )=1,1,2 )))</f>
        <v>1</v>
      </c>
      <c r="AV97" s="69">
        <f xml:space="preserve"> IF(AU97=1,1, IF(AU$25 = $A97, 1, IF(INDEX( Data!$B$106:$I$115, MATCH( AV$36, Data!$A$106:$A$115, 0 ), MATCH( $A97, Data!$B$105:$I$105, 0 ) )=1,1,2 )))</f>
        <v>1</v>
      </c>
      <c r="AW97" s="69">
        <f xml:space="preserve"> IF(AV97=1,1, IF(AV$25 = $A97, 1, IF(INDEX( Data!$B$106:$I$115, MATCH( AW$36, Data!$A$106:$A$115, 0 ), MATCH( $A97, Data!$B$105:$I$105, 0 ) )=1,1,2 )))</f>
        <v>1</v>
      </c>
      <c r="AX97" s="69">
        <f xml:space="preserve"> IF(AW97=1,1, IF(AW$25 = $A97, 1, IF(INDEX( Data!$B$106:$I$115, MATCH( AX$36, Data!$A$106:$A$115, 0 ), MATCH( $A97, Data!$B$105:$I$105, 0 ) )=1,1,2 )))</f>
        <v>1</v>
      </c>
      <c r="AY97" s="69">
        <f xml:space="preserve"> IF(AX97=1,1, IF(AX$25 = $A97, 1, IF(INDEX( Data!$B$106:$I$115, MATCH( AY$36, Data!$A$106:$A$115, 0 ), MATCH( $A97, Data!$B$105:$I$105, 0 ) )=1,1,2 )))</f>
        <v>1</v>
      </c>
    </row>
    <row r="98" spans="1:51">
      <c r="A98" s="63" t="s">
        <v>15</v>
      </c>
      <c r="B98" s="69">
        <f xml:space="preserve"> IF(A98=1,1, IF(A$25 = $A98, 1, IF(INDEX( Data!$B$106:$I$115, MATCH( B$36, Data!$A$106:$A$115, 0 ), MATCH( $A98, Data!$B$105:$I$105, 0 ) )=1,1,2 )))</f>
        <v>1</v>
      </c>
      <c r="C98" s="69">
        <f xml:space="preserve"> IF(B98=1,1, IF(B$25 = $A98, 1, IF(INDEX( Data!$B$106:$I$115, MATCH( C$36, Data!$A$106:$A$115, 0 ), MATCH( $A98, Data!$B$105:$I$105, 0 ) )=1,1,2 )))</f>
        <v>1</v>
      </c>
      <c r="D98" s="69">
        <f xml:space="preserve"> IF(C98=1,1, IF(C$25 = $A98, 1, IF(INDEX( Data!$B$106:$I$115, MATCH( D$36, Data!$A$106:$A$115, 0 ), MATCH( $A98, Data!$B$105:$I$105, 0 ) )=1,1,2 )))</f>
        <v>1</v>
      </c>
      <c r="E98" s="69">
        <f xml:space="preserve"> IF(D98=1,1, IF(D$25 = $A98, 1, IF(INDEX( Data!$B$106:$I$115, MATCH( E$36, Data!$A$106:$A$115, 0 ), MATCH( $A98, Data!$B$105:$I$105, 0 ) )=1,1,2 )))</f>
        <v>1</v>
      </c>
      <c r="F98" s="69">
        <f xml:space="preserve"> IF(E98=1,1, IF(E$25 = $A98, 1, IF(INDEX( Data!$B$106:$I$115, MATCH( F$36, Data!$A$106:$A$115, 0 ), MATCH( $A98, Data!$B$105:$I$105, 0 ) )=1,1,2 )))</f>
        <v>1</v>
      </c>
      <c r="G98" s="69">
        <f xml:space="preserve"> IF(F98=1,1, IF(F$25 = $A98, 1, IF(INDEX( Data!$B$106:$I$115, MATCH( G$36, Data!$A$106:$A$115, 0 ), MATCH( $A98, Data!$B$105:$I$105, 0 ) )=1,1,2 )))</f>
        <v>1</v>
      </c>
      <c r="H98" s="69">
        <f xml:space="preserve"> IF(G98=1,1, IF(G$25 = $A98, 1, IF(INDEX( Data!$B$106:$I$115, MATCH( H$36, Data!$A$106:$A$115, 0 ), MATCH( $A98, Data!$B$105:$I$105, 0 ) )=1,1,2 )))</f>
        <v>1</v>
      </c>
      <c r="I98" s="69">
        <f xml:space="preserve"> IF(H98=1,1, IF(H$25 = $A98, 1, IF(INDEX( Data!$B$106:$I$115, MATCH( I$36, Data!$A$106:$A$115, 0 ), MATCH( $A98, Data!$B$105:$I$105, 0 ) )=1,1,2 )))</f>
        <v>1</v>
      </c>
      <c r="J98" s="69">
        <f xml:space="preserve"> IF(I98=1,1, IF(I$25 = $A98, 1, IF(INDEX( Data!$B$106:$I$115, MATCH( J$36, Data!$A$106:$A$115, 0 ), MATCH( $A98, Data!$B$105:$I$105, 0 ) )=1,1,2 )))</f>
        <v>1</v>
      </c>
      <c r="K98" s="69">
        <f xml:space="preserve"> IF(J98=1,1, IF(J$25 = $A98, 1, IF(INDEX( Data!$B$106:$I$115, MATCH( K$36, Data!$A$106:$A$115, 0 ), MATCH( $A98, Data!$B$105:$I$105, 0 ) )=1,1,2 )))</f>
        <v>1</v>
      </c>
      <c r="L98" s="69">
        <f xml:space="preserve"> IF(K98=1,1, IF(K$25 = $A98, 1, IF(INDEX( Data!$B$106:$I$115, MATCH( L$36, Data!$A$106:$A$115, 0 ), MATCH( $A98, Data!$B$105:$I$105, 0 ) )=1,1,2 )))</f>
        <v>1</v>
      </c>
      <c r="M98" s="69">
        <f xml:space="preserve"> IF(L98=1,1, IF(L$25 = $A98, 1, IF(INDEX( Data!$B$106:$I$115, MATCH( M$36, Data!$A$106:$A$115, 0 ), MATCH( $A98, Data!$B$105:$I$105, 0 ) )=1,1,2 )))</f>
        <v>1</v>
      </c>
      <c r="N98" s="69">
        <f xml:space="preserve"> IF(M98=1,1, IF(M$25 = $A98, 1, IF(INDEX( Data!$B$106:$I$115, MATCH( N$36, Data!$A$106:$A$115, 0 ), MATCH( $A98, Data!$B$105:$I$105, 0 ) )=1,1,2 )))</f>
        <v>1</v>
      </c>
      <c r="O98" s="69">
        <f xml:space="preserve"> IF(N98=1,1, IF(N$25 = $A98, 1, IF(INDEX( Data!$B$106:$I$115, MATCH( O$36, Data!$A$106:$A$115, 0 ), MATCH( $A98, Data!$B$105:$I$105, 0 ) )=1,1,2 )))</f>
        <v>1</v>
      </c>
      <c r="P98" s="69">
        <f xml:space="preserve"> IF(O98=1,1, IF(O$25 = $A98, 1, IF(INDEX( Data!$B$106:$I$115, MATCH( P$36, Data!$A$106:$A$115, 0 ), MATCH( $A98, Data!$B$105:$I$105, 0 ) )=1,1,2 )))</f>
        <v>1</v>
      </c>
      <c r="Q98" s="69">
        <f xml:space="preserve"> IF(P98=1,1, IF(P$25 = $A98, 1, IF(INDEX( Data!$B$106:$I$115, MATCH( Q$36, Data!$A$106:$A$115, 0 ), MATCH( $A98, Data!$B$105:$I$105, 0 ) )=1,1,2 )))</f>
        <v>1</v>
      </c>
      <c r="R98" s="69">
        <f xml:space="preserve"> IF(Q98=1,1, IF(Q$25 = $A98, 1, IF(INDEX( Data!$B$106:$I$115, MATCH( R$36, Data!$A$106:$A$115, 0 ), MATCH( $A98, Data!$B$105:$I$105, 0 ) )=1,1,2 )))</f>
        <v>1</v>
      </c>
      <c r="S98" s="69">
        <f xml:space="preserve"> IF(R98=1,1, IF(R$25 = $A98, 1, IF(INDEX( Data!$B$106:$I$115, MATCH( S$36, Data!$A$106:$A$115, 0 ), MATCH( $A98, Data!$B$105:$I$105, 0 ) )=1,1,2 )))</f>
        <v>1</v>
      </c>
      <c r="T98" s="69">
        <f xml:space="preserve"> IF(S98=1,1, IF(S$25 = $A98, 1, IF(INDEX( Data!$B$106:$I$115, MATCH( T$36, Data!$A$106:$A$115, 0 ), MATCH( $A98, Data!$B$105:$I$105, 0 ) )=1,1,2 )))</f>
        <v>1</v>
      </c>
      <c r="U98" s="69">
        <f xml:space="preserve"> IF(T98=1,1, IF(T$25 = $A98, 1, IF(INDEX( Data!$B$106:$I$115, MATCH( U$36, Data!$A$106:$A$115, 0 ), MATCH( $A98, Data!$B$105:$I$105, 0 ) )=1,1,2 )))</f>
        <v>1</v>
      </c>
      <c r="V98" s="69">
        <f xml:space="preserve"> IF(U98=1,1, IF(U$25 = $A98, 1, IF(INDEX( Data!$B$106:$I$115, MATCH( V$36, Data!$A$106:$A$115, 0 ), MATCH( $A98, Data!$B$105:$I$105, 0 ) )=1,1,2 )))</f>
        <v>1</v>
      </c>
      <c r="W98" s="69">
        <f xml:space="preserve"> IF(V98=1,1, IF(V$25 = $A98, 1, IF(INDEX( Data!$B$106:$I$115, MATCH( W$36, Data!$A$106:$A$115, 0 ), MATCH( $A98, Data!$B$105:$I$105, 0 ) )=1,1,2 )))</f>
        <v>1</v>
      </c>
      <c r="X98" s="69">
        <f xml:space="preserve"> IF(W98=1,1, IF(W$25 = $A98, 1, IF(INDEX( Data!$B$106:$I$115, MATCH( X$36, Data!$A$106:$A$115, 0 ), MATCH( $A98, Data!$B$105:$I$105, 0 ) )=1,1,2 )))</f>
        <v>1</v>
      </c>
      <c r="Y98" s="69">
        <f xml:space="preserve"> IF(X98=1,1, IF(X$25 = $A98, 1, IF(INDEX( Data!$B$106:$I$115, MATCH( Y$36, Data!$A$106:$A$115, 0 ), MATCH( $A98, Data!$B$105:$I$105, 0 ) )=1,1,2 )))</f>
        <v>1</v>
      </c>
      <c r="Z98" s="69">
        <f xml:space="preserve"> IF(Y98=1,1, IF(Y$25 = $A98, 1, IF(INDEX( Data!$B$106:$I$115, MATCH( Z$36, Data!$A$106:$A$115, 0 ), MATCH( $A98, Data!$B$105:$I$105, 0 ) )=1,1,2 )))</f>
        <v>1</v>
      </c>
      <c r="AA98" s="69">
        <f xml:space="preserve"> IF(Z98=1,1, IF(Z$25 = $A98, 1, IF(INDEX( Data!$B$106:$I$115, MATCH( AA$36, Data!$A$106:$A$115, 0 ), MATCH( $A98, Data!$B$105:$I$105, 0 ) )=1,1,2 )))</f>
        <v>1</v>
      </c>
      <c r="AB98" s="69">
        <f xml:space="preserve"> IF(AA98=1,1, IF(AA$25 = $A98, 1, IF(INDEX( Data!$B$106:$I$115, MATCH( AB$36, Data!$A$106:$A$115, 0 ), MATCH( $A98, Data!$B$105:$I$105, 0 ) )=1,1,2 )))</f>
        <v>1</v>
      </c>
      <c r="AC98" s="69">
        <f xml:space="preserve"> IF(AB98=1,1, IF(AB$25 = $A98, 1, IF(INDEX( Data!$B$106:$I$115, MATCH( AC$36, Data!$A$106:$A$115, 0 ), MATCH( $A98, Data!$B$105:$I$105, 0 ) )=1,1,2 )))</f>
        <v>1</v>
      </c>
      <c r="AD98" s="69">
        <f xml:space="preserve"> IF(AC98=1,1, IF(AC$25 = $A98, 1, IF(INDEX( Data!$B$106:$I$115, MATCH( AD$36, Data!$A$106:$A$115, 0 ), MATCH( $A98, Data!$B$105:$I$105, 0 ) )=1,1,2 )))</f>
        <v>1</v>
      </c>
      <c r="AE98" s="69">
        <f xml:space="preserve"> IF(AD98=1,1, IF(AD$25 = $A98, 1, IF(INDEX( Data!$B$106:$I$115, MATCH( AE$36, Data!$A$106:$A$115, 0 ), MATCH( $A98, Data!$B$105:$I$105, 0 ) )=1,1,2 )))</f>
        <v>1</v>
      </c>
      <c r="AF98" s="69">
        <f xml:space="preserve"> IF(AE98=1,1, IF(AE$25 = $A98, 1, IF(INDEX( Data!$B$106:$I$115, MATCH( AF$36, Data!$A$106:$A$115, 0 ), MATCH( $A98, Data!$B$105:$I$105, 0 ) )=1,1,2 )))</f>
        <v>1</v>
      </c>
      <c r="AG98" s="69">
        <f xml:space="preserve"> IF(AF98=1,1, IF(AF$25 = $A98, 1, IF(INDEX( Data!$B$106:$I$115, MATCH( AG$36, Data!$A$106:$A$115, 0 ), MATCH( $A98, Data!$B$105:$I$105, 0 ) )=1,1,2 )))</f>
        <v>1</v>
      </c>
      <c r="AH98" s="69">
        <f xml:space="preserve"> IF(AG98=1,1, IF(AG$25 = $A98, 1, IF(INDEX( Data!$B$106:$I$115, MATCH( AH$36, Data!$A$106:$A$115, 0 ), MATCH( $A98, Data!$B$105:$I$105, 0 ) )=1,1,2 )))</f>
        <v>1</v>
      </c>
      <c r="AI98" s="69">
        <f xml:space="preserve"> IF(AH98=1,1, IF(AH$25 = $A98, 1, IF(INDEX( Data!$B$106:$I$115, MATCH( AI$36, Data!$A$106:$A$115, 0 ), MATCH( $A98, Data!$B$105:$I$105, 0 ) )=1,1,2 )))</f>
        <v>1</v>
      </c>
      <c r="AJ98" s="69">
        <f xml:space="preserve"> IF(AI98=1,1, IF(AI$25 = $A98, 1, IF(INDEX( Data!$B$106:$I$115, MATCH( AJ$36, Data!$A$106:$A$115, 0 ), MATCH( $A98, Data!$B$105:$I$105, 0 ) )=1,1,2 )))</f>
        <v>1</v>
      </c>
      <c r="AK98" s="69">
        <f xml:space="preserve"> IF(AJ98=1,1, IF(AJ$25 = $A98, 1, IF(INDEX( Data!$B$106:$I$115, MATCH( AK$36, Data!$A$106:$A$115, 0 ), MATCH( $A98, Data!$B$105:$I$105, 0 ) )=1,1,2 )))</f>
        <v>1</v>
      </c>
      <c r="AL98" s="69">
        <f xml:space="preserve"> IF(AK98=1,1, IF(AK$25 = $A98, 1, IF(INDEX( Data!$B$106:$I$115, MATCH( AL$36, Data!$A$106:$A$115, 0 ), MATCH( $A98, Data!$B$105:$I$105, 0 ) )=1,1,2 )))</f>
        <v>1</v>
      </c>
      <c r="AM98" s="69">
        <f xml:space="preserve"> IF(AL98=1,1, IF(AL$25 = $A98, 1, IF(INDEX( Data!$B$106:$I$115, MATCH( AM$36, Data!$A$106:$A$115, 0 ), MATCH( $A98, Data!$B$105:$I$105, 0 ) )=1,1,2 )))</f>
        <v>1</v>
      </c>
      <c r="AN98" s="69">
        <f xml:space="preserve"> IF(AM98=1,1, IF(AM$25 = $A98, 1, IF(INDEX( Data!$B$106:$I$115, MATCH( AN$36, Data!$A$106:$A$115, 0 ), MATCH( $A98, Data!$B$105:$I$105, 0 ) )=1,1,2 )))</f>
        <v>1</v>
      </c>
      <c r="AO98" s="69">
        <f xml:space="preserve"> IF(AN98=1,1, IF(AN$25 = $A98, 1, IF(INDEX( Data!$B$106:$I$115, MATCH( AO$36, Data!$A$106:$A$115, 0 ), MATCH( $A98, Data!$B$105:$I$105, 0 ) )=1,1,2 )))</f>
        <v>1</v>
      </c>
      <c r="AP98" s="69">
        <f xml:space="preserve"> IF(AO98=1,1, IF(AO$25 = $A98, 1, IF(INDEX( Data!$B$106:$I$115, MATCH( AP$36, Data!$A$106:$A$115, 0 ), MATCH( $A98, Data!$B$105:$I$105, 0 ) )=1,1,2 )))</f>
        <v>1</v>
      </c>
      <c r="AQ98" s="69">
        <f xml:space="preserve"> IF(AP98=1,1, IF(AP$25 = $A98, 1, IF(INDEX( Data!$B$106:$I$115, MATCH( AQ$36, Data!$A$106:$A$115, 0 ), MATCH( $A98, Data!$B$105:$I$105, 0 ) )=1,1,2 )))</f>
        <v>1</v>
      </c>
      <c r="AR98" s="69">
        <f xml:space="preserve"> IF(AQ98=1,1, IF(AQ$25 = $A98, 1, IF(INDEX( Data!$B$106:$I$115, MATCH( AR$36, Data!$A$106:$A$115, 0 ), MATCH( $A98, Data!$B$105:$I$105, 0 ) )=1,1,2 )))</f>
        <v>1</v>
      </c>
      <c r="AS98" s="69">
        <f xml:space="preserve"> IF(AR98=1,1, IF(AR$25 = $A98, 1, IF(INDEX( Data!$B$106:$I$115, MATCH( AS$36, Data!$A$106:$A$115, 0 ), MATCH( $A98, Data!$B$105:$I$105, 0 ) )=1,1,2 )))</f>
        <v>1</v>
      </c>
      <c r="AT98" s="69">
        <f xml:space="preserve"> IF(AS98=1,1, IF(AS$25 = $A98, 1, IF(INDEX( Data!$B$106:$I$115, MATCH( AT$36, Data!$A$106:$A$115, 0 ), MATCH( $A98, Data!$B$105:$I$105, 0 ) )=1,1,2 )))</f>
        <v>1</v>
      </c>
      <c r="AU98" s="69">
        <f xml:space="preserve"> IF(AT98=1,1, IF(AT$25 = $A98, 1, IF(INDEX( Data!$B$106:$I$115, MATCH( AU$36, Data!$A$106:$A$115, 0 ), MATCH( $A98, Data!$B$105:$I$105, 0 ) )=1,1,2 )))</f>
        <v>1</v>
      </c>
      <c r="AV98" s="69">
        <f xml:space="preserve"> IF(AU98=1,1, IF(AU$25 = $A98, 1, IF(INDEX( Data!$B$106:$I$115, MATCH( AV$36, Data!$A$106:$A$115, 0 ), MATCH( $A98, Data!$B$105:$I$105, 0 ) )=1,1,2 )))</f>
        <v>1</v>
      </c>
      <c r="AW98" s="69">
        <f xml:space="preserve"> IF(AV98=1,1, IF(AV$25 = $A98, 1, IF(INDEX( Data!$B$106:$I$115, MATCH( AW$36, Data!$A$106:$A$115, 0 ), MATCH( $A98, Data!$B$105:$I$105, 0 ) )=1,1,2 )))</f>
        <v>1</v>
      </c>
      <c r="AX98" s="69">
        <f xml:space="preserve"> IF(AW98=1,1, IF(AW$25 = $A98, 1, IF(INDEX( Data!$B$106:$I$115, MATCH( AX$36, Data!$A$106:$A$115, 0 ), MATCH( $A98, Data!$B$105:$I$105, 0 ) )=1,1,2 )))</f>
        <v>1</v>
      </c>
      <c r="AY98" s="69">
        <f xml:space="preserve"> IF(AX98=1,1, IF(AX$25 = $A98, 1, IF(INDEX( Data!$B$106:$I$115, MATCH( AY$36, Data!$A$106:$A$115, 0 ), MATCH( $A98, Data!$B$105:$I$105, 0 ) )=1,1,2 )))</f>
        <v>1</v>
      </c>
    </row>
    <row r="99" spans="1:51">
      <c r="A99" s="63" t="s">
        <v>16</v>
      </c>
      <c r="B99" s="69">
        <f xml:space="preserve"> IF(A99=1,1, IF(A$25 = $A99, 1, IF(INDEX( Data!$B$106:$I$115, MATCH( B$36, Data!$A$106:$A$115, 0 ), MATCH( $A99, Data!$B$105:$I$105, 0 ) )=1,1,2 )))</f>
        <v>1</v>
      </c>
      <c r="C99" s="69">
        <f xml:space="preserve"> IF(B99=1,1, IF(B$25 = $A99, 1, IF(INDEX( Data!$B$106:$I$115, MATCH( C$36, Data!$A$106:$A$115, 0 ), MATCH( $A99, Data!$B$105:$I$105, 0 ) )=1,1,2 )))</f>
        <v>1</v>
      </c>
      <c r="D99" s="69">
        <f xml:space="preserve"> IF(C99=1,1, IF(C$25 = $A99, 1, IF(INDEX( Data!$B$106:$I$115, MATCH( D$36, Data!$A$106:$A$115, 0 ), MATCH( $A99, Data!$B$105:$I$105, 0 ) )=1,1,2 )))</f>
        <v>1</v>
      </c>
      <c r="E99" s="69">
        <f xml:space="preserve"> IF(D99=1,1, IF(D$25 = $A99, 1, IF(INDEX( Data!$B$106:$I$115, MATCH( E$36, Data!$A$106:$A$115, 0 ), MATCH( $A99, Data!$B$105:$I$105, 0 ) )=1,1,2 )))</f>
        <v>1</v>
      </c>
      <c r="F99" s="69">
        <f xml:space="preserve"> IF(E99=1,1, IF(E$25 = $A99, 1, IF(INDEX( Data!$B$106:$I$115, MATCH( F$36, Data!$A$106:$A$115, 0 ), MATCH( $A99, Data!$B$105:$I$105, 0 ) )=1,1,2 )))</f>
        <v>1</v>
      </c>
      <c r="G99" s="69">
        <f xml:space="preserve"> IF(F99=1,1, IF(F$25 = $A99, 1, IF(INDEX( Data!$B$106:$I$115, MATCH( G$36, Data!$A$106:$A$115, 0 ), MATCH( $A99, Data!$B$105:$I$105, 0 ) )=1,1,2 )))</f>
        <v>1</v>
      </c>
      <c r="H99" s="69">
        <f xml:space="preserve"> IF(G99=1,1, IF(G$25 = $A99, 1, IF(INDEX( Data!$B$106:$I$115, MATCH( H$36, Data!$A$106:$A$115, 0 ), MATCH( $A99, Data!$B$105:$I$105, 0 ) )=1,1,2 )))</f>
        <v>1</v>
      </c>
      <c r="I99" s="69">
        <f xml:space="preserve"> IF(H99=1,1, IF(H$25 = $A99, 1, IF(INDEX( Data!$B$106:$I$115, MATCH( I$36, Data!$A$106:$A$115, 0 ), MATCH( $A99, Data!$B$105:$I$105, 0 ) )=1,1,2 )))</f>
        <v>1</v>
      </c>
      <c r="J99" s="69">
        <f xml:space="preserve"> IF(I99=1,1, IF(I$25 = $A99, 1, IF(INDEX( Data!$B$106:$I$115, MATCH( J$36, Data!$A$106:$A$115, 0 ), MATCH( $A99, Data!$B$105:$I$105, 0 ) )=1,1,2 )))</f>
        <v>1</v>
      </c>
      <c r="K99" s="69">
        <f xml:space="preserve"> IF(J99=1,1, IF(J$25 = $A99, 1, IF(INDEX( Data!$B$106:$I$115, MATCH( K$36, Data!$A$106:$A$115, 0 ), MATCH( $A99, Data!$B$105:$I$105, 0 ) )=1,1,2 )))</f>
        <v>1</v>
      </c>
      <c r="L99" s="69">
        <f xml:space="preserve"> IF(K99=1,1, IF(K$25 = $A99, 1, IF(INDEX( Data!$B$106:$I$115, MATCH( L$36, Data!$A$106:$A$115, 0 ), MATCH( $A99, Data!$B$105:$I$105, 0 ) )=1,1,2 )))</f>
        <v>1</v>
      </c>
      <c r="M99" s="69">
        <f xml:space="preserve"> IF(L99=1,1, IF(L$25 = $A99, 1, IF(INDEX( Data!$B$106:$I$115, MATCH( M$36, Data!$A$106:$A$115, 0 ), MATCH( $A99, Data!$B$105:$I$105, 0 ) )=1,1,2 )))</f>
        <v>1</v>
      </c>
      <c r="N99" s="69">
        <f xml:space="preserve"> IF(M99=1,1, IF(M$25 = $A99, 1, IF(INDEX( Data!$B$106:$I$115, MATCH( N$36, Data!$A$106:$A$115, 0 ), MATCH( $A99, Data!$B$105:$I$105, 0 ) )=1,1,2 )))</f>
        <v>1</v>
      </c>
      <c r="O99" s="69">
        <f xml:space="preserve"> IF(N99=1,1, IF(N$25 = $A99, 1, IF(INDEX( Data!$B$106:$I$115, MATCH( O$36, Data!$A$106:$A$115, 0 ), MATCH( $A99, Data!$B$105:$I$105, 0 ) )=1,1,2 )))</f>
        <v>1</v>
      </c>
      <c r="P99" s="69">
        <f xml:space="preserve"> IF(O99=1,1, IF(O$25 = $A99, 1, IF(INDEX( Data!$B$106:$I$115, MATCH( P$36, Data!$A$106:$A$115, 0 ), MATCH( $A99, Data!$B$105:$I$105, 0 ) )=1,1,2 )))</f>
        <v>1</v>
      </c>
      <c r="Q99" s="69">
        <f xml:space="preserve"> IF(P99=1,1, IF(P$25 = $A99, 1, IF(INDEX( Data!$B$106:$I$115, MATCH( Q$36, Data!$A$106:$A$115, 0 ), MATCH( $A99, Data!$B$105:$I$105, 0 ) )=1,1,2 )))</f>
        <v>1</v>
      </c>
      <c r="R99" s="69">
        <f xml:space="preserve"> IF(Q99=1,1, IF(Q$25 = $A99, 1, IF(INDEX( Data!$B$106:$I$115, MATCH( R$36, Data!$A$106:$A$115, 0 ), MATCH( $A99, Data!$B$105:$I$105, 0 ) )=1,1,2 )))</f>
        <v>1</v>
      </c>
      <c r="S99" s="69">
        <f xml:space="preserve"> IF(R99=1,1, IF(R$25 = $A99, 1, IF(INDEX( Data!$B$106:$I$115, MATCH( S$36, Data!$A$106:$A$115, 0 ), MATCH( $A99, Data!$B$105:$I$105, 0 ) )=1,1,2 )))</f>
        <v>1</v>
      </c>
      <c r="T99" s="69">
        <f xml:space="preserve"> IF(S99=1,1, IF(S$25 = $A99, 1, IF(INDEX( Data!$B$106:$I$115, MATCH( T$36, Data!$A$106:$A$115, 0 ), MATCH( $A99, Data!$B$105:$I$105, 0 ) )=1,1,2 )))</f>
        <v>1</v>
      </c>
      <c r="U99" s="69">
        <f xml:space="preserve"> IF(T99=1,1, IF(T$25 = $A99, 1, IF(INDEX( Data!$B$106:$I$115, MATCH( U$36, Data!$A$106:$A$115, 0 ), MATCH( $A99, Data!$B$105:$I$105, 0 ) )=1,1,2 )))</f>
        <v>1</v>
      </c>
      <c r="V99" s="69">
        <f xml:space="preserve"> IF(U99=1,1, IF(U$25 = $A99, 1, IF(INDEX( Data!$B$106:$I$115, MATCH( V$36, Data!$A$106:$A$115, 0 ), MATCH( $A99, Data!$B$105:$I$105, 0 ) )=1,1,2 )))</f>
        <v>1</v>
      </c>
      <c r="W99" s="69">
        <f xml:space="preserve"> IF(V99=1,1, IF(V$25 = $A99, 1, IF(INDEX( Data!$B$106:$I$115, MATCH( W$36, Data!$A$106:$A$115, 0 ), MATCH( $A99, Data!$B$105:$I$105, 0 ) )=1,1,2 )))</f>
        <v>1</v>
      </c>
      <c r="X99" s="69">
        <f xml:space="preserve"> IF(W99=1,1, IF(W$25 = $A99, 1, IF(INDEX( Data!$B$106:$I$115, MATCH( X$36, Data!$A$106:$A$115, 0 ), MATCH( $A99, Data!$B$105:$I$105, 0 ) )=1,1,2 )))</f>
        <v>1</v>
      </c>
      <c r="Y99" s="69">
        <f xml:space="preserve"> IF(X99=1,1, IF(X$25 = $A99, 1, IF(INDEX( Data!$B$106:$I$115, MATCH( Y$36, Data!$A$106:$A$115, 0 ), MATCH( $A99, Data!$B$105:$I$105, 0 ) )=1,1,2 )))</f>
        <v>1</v>
      </c>
      <c r="Z99" s="69">
        <f xml:space="preserve"> IF(Y99=1,1, IF(Y$25 = $A99, 1, IF(INDEX( Data!$B$106:$I$115, MATCH( Z$36, Data!$A$106:$A$115, 0 ), MATCH( $A99, Data!$B$105:$I$105, 0 ) )=1,1,2 )))</f>
        <v>1</v>
      </c>
      <c r="AA99" s="69">
        <f xml:space="preserve"> IF(Z99=1,1, IF(Z$25 = $A99, 1, IF(INDEX( Data!$B$106:$I$115, MATCH( AA$36, Data!$A$106:$A$115, 0 ), MATCH( $A99, Data!$B$105:$I$105, 0 ) )=1,1,2 )))</f>
        <v>1</v>
      </c>
      <c r="AB99" s="69">
        <f xml:space="preserve"> IF(AA99=1,1, IF(AA$25 = $A99, 1, IF(INDEX( Data!$B$106:$I$115, MATCH( AB$36, Data!$A$106:$A$115, 0 ), MATCH( $A99, Data!$B$105:$I$105, 0 ) )=1,1,2 )))</f>
        <v>1</v>
      </c>
      <c r="AC99" s="69">
        <f xml:space="preserve"> IF(AB99=1,1, IF(AB$25 = $A99, 1, IF(INDEX( Data!$B$106:$I$115, MATCH( AC$36, Data!$A$106:$A$115, 0 ), MATCH( $A99, Data!$B$105:$I$105, 0 ) )=1,1,2 )))</f>
        <v>1</v>
      </c>
      <c r="AD99" s="69">
        <f xml:space="preserve"> IF(AC99=1,1, IF(AC$25 = $A99, 1, IF(INDEX( Data!$B$106:$I$115, MATCH( AD$36, Data!$A$106:$A$115, 0 ), MATCH( $A99, Data!$B$105:$I$105, 0 ) )=1,1,2 )))</f>
        <v>1</v>
      </c>
      <c r="AE99" s="69">
        <f xml:space="preserve"> IF(AD99=1,1, IF(AD$25 = $A99, 1, IF(INDEX( Data!$B$106:$I$115, MATCH( AE$36, Data!$A$106:$A$115, 0 ), MATCH( $A99, Data!$B$105:$I$105, 0 ) )=1,1,2 )))</f>
        <v>1</v>
      </c>
      <c r="AF99" s="69">
        <f xml:space="preserve"> IF(AE99=1,1, IF(AE$25 = $A99, 1, IF(INDEX( Data!$B$106:$I$115, MATCH( AF$36, Data!$A$106:$A$115, 0 ), MATCH( $A99, Data!$B$105:$I$105, 0 ) )=1,1,2 )))</f>
        <v>1</v>
      </c>
      <c r="AG99" s="69">
        <f xml:space="preserve"> IF(AF99=1,1, IF(AF$25 = $A99, 1, IF(INDEX( Data!$B$106:$I$115, MATCH( AG$36, Data!$A$106:$A$115, 0 ), MATCH( $A99, Data!$B$105:$I$105, 0 ) )=1,1,2 )))</f>
        <v>1</v>
      </c>
      <c r="AH99" s="69">
        <f xml:space="preserve"> IF(AG99=1,1, IF(AG$25 = $A99, 1, IF(INDEX( Data!$B$106:$I$115, MATCH( AH$36, Data!$A$106:$A$115, 0 ), MATCH( $A99, Data!$B$105:$I$105, 0 ) )=1,1,2 )))</f>
        <v>1</v>
      </c>
      <c r="AI99" s="69">
        <f xml:space="preserve"> IF(AH99=1,1, IF(AH$25 = $A99, 1, IF(INDEX( Data!$B$106:$I$115, MATCH( AI$36, Data!$A$106:$A$115, 0 ), MATCH( $A99, Data!$B$105:$I$105, 0 ) )=1,1,2 )))</f>
        <v>1</v>
      </c>
      <c r="AJ99" s="69">
        <f xml:space="preserve"> IF(AI99=1,1, IF(AI$25 = $A99, 1, IF(INDEX( Data!$B$106:$I$115, MATCH( AJ$36, Data!$A$106:$A$115, 0 ), MATCH( $A99, Data!$B$105:$I$105, 0 ) )=1,1,2 )))</f>
        <v>1</v>
      </c>
      <c r="AK99" s="69">
        <f xml:space="preserve"> IF(AJ99=1,1, IF(AJ$25 = $A99, 1, IF(INDEX( Data!$B$106:$I$115, MATCH( AK$36, Data!$A$106:$A$115, 0 ), MATCH( $A99, Data!$B$105:$I$105, 0 ) )=1,1,2 )))</f>
        <v>1</v>
      </c>
      <c r="AL99" s="69">
        <f xml:space="preserve"> IF(AK99=1,1, IF(AK$25 = $A99, 1, IF(INDEX( Data!$B$106:$I$115, MATCH( AL$36, Data!$A$106:$A$115, 0 ), MATCH( $A99, Data!$B$105:$I$105, 0 ) )=1,1,2 )))</f>
        <v>1</v>
      </c>
      <c r="AM99" s="69">
        <f xml:space="preserve"> IF(AL99=1,1, IF(AL$25 = $A99, 1, IF(INDEX( Data!$B$106:$I$115, MATCH( AM$36, Data!$A$106:$A$115, 0 ), MATCH( $A99, Data!$B$105:$I$105, 0 ) )=1,1,2 )))</f>
        <v>1</v>
      </c>
      <c r="AN99" s="69">
        <f xml:space="preserve"> IF(AM99=1,1, IF(AM$25 = $A99, 1, IF(INDEX( Data!$B$106:$I$115, MATCH( AN$36, Data!$A$106:$A$115, 0 ), MATCH( $A99, Data!$B$105:$I$105, 0 ) )=1,1,2 )))</f>
        <v>1</v>
      </c>
      <c r="AO99" s="69">
        <f xml:space="preserve"> IF(AN99=1,1, IF(AN$25 = $A99, 1, IF(INDEX( Data!$B$106:$I$115, MATCH( AO$36, Data!$A$106:$A$115, 0 ), MATCH( $A99, Data!$B$105:$I$105, 0 ) )=1,1,2 )))</f>
        <v>1</v>
      </c>
      <c r="AP99" s="69">
        <f xml:space="preserve"> IF(AO99=1,1, IF(AO$25 = $A99, 1, IF(INDEX( Data!$B$106:$I$115, MATCH( AP$36, Data!$A$106:$A$115, 0 ), MATCH( $A99, Data!$B$105:$I$105, 0 ) )=1,1,2 )))</f>
        <v>1</v>
      </c>
      <c r="AQ99" s="69">
        <f xml:space="preserve"> IF(AP99=1,1, IF(AP$25 = $A99, 1, IF(INDEX( Data!$B$106:$I$115, MATCH( AQ$36, Data!$A$106:$A$115, 0 ), MATCH( $A99, Data!$B$105:$I$105, 0 ) )=1,1,2 )))</f>
        <v>1</v>
      </c>
      <c r="AR99" s="69">
        <f xml:space="preserve"> IF(AQ99=1,1, IF(AQ$25 = $A99, 1, IF(INDEX( Data!$B$106:$I$115, MATCH( AR$36, Data!$A$106:$A$115, 0 ), MATCH( $A99, Data!$B$105:$I$105, 0 ) )=1,1,2 )))</f>
        <v>1</v>
      </c>
      <c r="AS99" s="69">
        <f xml:space="preserve"> IF(AR99=1,1, IF(AR$25 = $A99, 1, IF(INDEX( Data!$B$106:$I$115, MATCH( AS$36, Data!$A$106:$A$115, 0 ), MATCH( $A99, Data!$B$105:$I$105, 0 ) )=1,1,2 )))</f>
        <v>1</v>
      </c>
      <c r="AT99" s="69">
        <f xml:space="preserve"> IF(AS99=1,1, IF(AS$25 = $A99, 1, IF(INDEX( Data!$B$106:$I$115, MATCH( AT$36, Data!$A$106:$A$115, 0 ), MATCH( $A99, Data!$B$105:$I$105, 0 ) )=1,1,2 )))</f>
        <v>1</v>
      </c>
      <c r="AU99" s="69">
        <f xml:space="preserve"> IF(AT99=1,1, IF(AT$25 = $A99, 1, IF(INDEX( Data!$B$106:$I$115, MATCH( AU$36, Data!$A$106:$A$115, 0 ), MATCH( $A99, Data!$B$105:$I$105, 0 ) )=1,1,2 )))</f>
        <v>1</v>
      </c>
      <c r="AV99" s="69">
        <f xml:space="preserve"> IF(AU99=1,1, IF(AU$25 = $A99, 1, IF(INDEX( Data!$B$106:$I$115, MATCH( AV$36, Data!$A$106:$A$115, 0 ), MATCH( $A99, Data!$B$105:$I$105, 0 ) )=1,1,2 )))</f>
        <v>1</v>
      </c>
      <c r="AW99" s="69">
        <f xml:space="preserve"> IF(AV99=1,1, IF(AV$25 = $A99, 1, IF(INDEX( Data!$B$106:$I$115, MATCH( AW$36, Data!$A$106:$A$115, 0 ), MATCH( $A99, Data!$B$105:$I$105, 0 ) )=1,1,2 )))</f>
        <v>1</v>
      </c>
      <c r="AX99" s="69">
        <f xml:space="preserve"> IF(AW99=1,1, IF(AW$25 = $A99, 1, IF(INDEX( Data!$B$106:$I$115, MATCH( AX$36, Data!$A$106:$A$115, 0 ), MATCH( $A99, Data!$B$105:$I$105, 0 ) )=1,1,2 )))</f>
        <v>1</v>
      </c>
      <c r="AY99" s="69">
        <f xml:space="preserve"> IF(AX99=1,1, IF(AX$25 = $A99, 1, IF(INDEX( Data!$B$106:$I$115, MATCH( AY$36, Data!$A$106:$A$115, 0 ), MATCH( $A99, Data!$B$105:$I$105, 0 ) )=1,1,2 )))</f>
        <v>1</v>
      </c>
    </row>
    <row r="114" spans="1:52" ht="21">
      <c r="A114" s="104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8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AY121" si="37" xml:space="preserve"> IF((1 - (B258 - 1)/20)*100 &lt;= 100, IF((1 - (B258 - 1)/20)*100 &gt;= 0, (1 - (B258 - 1)/20)*100, 0), 100)</f>
        <v>55.000000000000007</v>
      </c>
      <c r="C118" s="8">
        <f t="shared" si="37"/>
        <v>60</v>
      </c>
      <c r="D118" s="8">
        <f t="shared" si="37"/>
        <v>60</v>
      </c>
      <c r="E118" s="8">
        <f t="shared" si="37"/>
        <v>65</v>
      </c>
      <c r="F118" s="8">
        <f t="shared" si="37"/>
        <v>70</v>
      </c>
      <c r="G118" s="8">
        <f t="shared" si="37"/>
        <v>75</v>
      </c>
      <c r="H118" s="8">
        <f t="shared" si="37"/>
        <v>75</v>
      </c>
      <c r="I118" s="8">
        <f t="shared" si="37"/>
        <v>80</v>
      </c>
      <c r="J118" s="26">
        <f t="shared" si="37"/>
        <v>90</v>
      </c>
      <c r="K118" s="8">
        <f t="shared" si="37"/>
        <v>100</v>
      </c>
      <c r="L118" s="28">
        <f t="shared" si="37"/>
        <v>100</v>
      </c>
      <c r="M118" s="8">
        <f t="shared" si="37"/>
        <v>100</v>
      </c>
      <c r="N118" s="8">
        <f t="shared" si="37"/>
        <v>100</v>
      </c>
      <c r="O118" s="8">
        <f t="shared" si="37"/>
        <v>100</v>
      </c>
      <c r="P118" s="8">
        <f t="shared" si="37"/>
        <v>100</v>
      </c>
      <c r="Q118" s="8">
        <f t="shared" si="37"/>
        <v>100</v>
      </c>
      <c r="R118" s="8">
        <f t="shared" si="37"/>
        <v>100</v>
      </c>
      <c r="S118" s="8">
        <f t="shared" si="37"/>
        <v>100</v>
      </c>
      <c r="T118" s="8">
        <f t="shared" si="37"/>
        <v>100</v>
      </c>
      <c r="U118" s="8">
        <f t="shared" si="37"/>
        <v>100</v>
      </c>
      <c r="V118" s="8">
        <f t="shared" si="37"/>
        <v>100</v>
      </c>
      <c r="W118" s="8">
        <f t="shared" si="37"/>
        <v>100</v>
      </c>
      <c r="X118" s="8">
        <f t="shared" si="37"/>
        <v>100</v>
      </c>
      <c r="Y118" s="8">
        <f t="shared" si="37"/>
        <v>100</v>
      </c>
      <c r="Z118" s="8">
        <f t="shared" si="37"/>
        <v>100</v>
      </c>
      <c r="AA118" s="8">
        <f t="shared" si="37"/>
        <v>100</v>
      </c>
      <c r="AB118" s="8">
        <f t="shared" si="37"/>
        <v>100</v>
      </c>
      <c r="AC118" s="8">
        <f t="shared" si="37"/>
        <v>100</v>
      </c>
      <c r="AD118" s="8">
        <f t="shared" si="37"/>
        <v>100</v>
      </c>
      <c r="AE118" s="8">
        <f t="shared" si="37"/>
        <v>100</v>
      </c>
      <c r="AF118" s="8">
        <f t="shared" si="37"/>
        <v>100</v>
      </c>
      <c r="AG118" s="8">
        <f t="shared" si="37"/>
        <v>100</v>
      </c>
      <c r="AH118" s="8">
        <f t="shared" si="37"/>
        <v>100</v>
      </c>
      <c r="AI118" s="8">
        <f t="shared" si="37"/>
        <v>100</v>
      </c>
      <c r="AJ118" s="8">
        <f t="shared" si="37"/>
        <v>100</v>
      </c>
      <c r="AK118" s="8">
        <f t="shared" si="37"/>
        <v>100</v>
      </c>
      <c r="AL118" s="8">
        <f t="shared" si="37"/>
        <v>100</v>
      </c>
      <c r="AM118" s="8">
        <f t="shared" si="37"/>
        <v>100</v>
      </c>
      <c r="AN118" s="8">
        <f t="shared" si="37"/>
        <v>100</v>
      </c>
      <c r="AO118" s="8">
        <f t="shared" si="37"/>
        <v>100</v>
      </c>
      <c r="AP118" s="8">
        <f t="shared" si="37"/>
        <v>100</v>
      </c>
      <c r="AQ118" s="8">
        <f t="shared" si="37"/>
        <v>100</v>
      </c>
      <c r="AR118" s="8">
        <f t="shared" si="37"/>
        <v>100</v>
      </c>
      <c r="AS118" s="8">
        <f t="shared" si="37"/>
        <v>100</v>
      </c>
      <c r="AT118" s="8">
        <f t="shared" si="37"/>
        <v>100</v>
      </c>
      <c r="AU118" s="8">
        <f t="shared" si="37"/>
        <v>100</v>
      </c>
      <c r="AV118" s="8">
        <f t="shared" si="37"/>
        <v>100</v>
      </c>
      <c r="AW118" s="8">
        <f t="shared" si="37"/>
        <v>100</v>
      </c>
      <c r="AX118" s="8">
        <f t="shared" si="37"/>
        <v>100</v>
      </c>
      <c r="AY118" s="8">
        <f t="shared" si="37"/>
        <v>100</v>
      </c>
      <c r="AZ118" s="8"/>
    </row>
    <row r="119" spans="1:52">
      <c r="A119" s="8" t="s">
        <v>57</v>
      </c>
      <c r="B119" s="8">
        <f t="shared" si="37"/>
        <v>50</v>
      </c>
      <c r="C119" s="8">
        <f t="shared" si="37"/>
        <v>55.000000000000007</v>
      </c>
      <c r="D119" s="8">
        <f t="shared" si="37"/>
        <v>55.000000000000007</v>
      </c>
      <c r="E119" s="8">
        <f t="shared" si="37"/>
        <v>60</v>
      </c>
      <c r="F119" s="8">
        <f t="shared" si="37"/>
        <v>65</v>
      </c>
      <c r="G119" s="8">
        <f t="shared" si="37"/>
        <v>70</v>
      </c>
      <c r="H119" s="8">
        <f t="shared" si="37"/>
        <v>70</v>
      </c>
      <c r="I119" s="8">
        <f t="shared" si="37"/>
        <v>75</v>
      </c>
      <c r="J119" s="26">
        <f t="shared" si="37"/>
        <v>85</v>
      </c>
      <c r="K119" s="8">
        <f t="shared" si="37"/>
        <v>100</v>
      </c>
      <c r="L119" s="28">
        <f t="shared" si="37"/>
        <v>100</v>
      </c>
      <c r="M119" s="8">
        <f t="shared" si="37"/>
        <v>100</v>
      </c>
      <c r="N119" s="8">
        <f t="shared" si="37"/>
        <v>100</v>
      </c>
      <c r="O119" s="8">
        <f t="shared" si="37"/>
        <v>100</v>
      </c>
      <c r="P119" s="8">
        <f t="shared" si="37"/>
        <v>100</v>
      </c>
      <c r="Q119" s="8">
        <f t="shared" si="37"/>
        <v>100</v>
      </c>
      <c r="R119" s="8">
        <f t="shared" si="37"/>
        <v>100</v>
      </c>
      <c r="S119" s="8">
        <f t="shared" si="37"/>
        <v>100</v>
      </c>
      <c r="T119" s="8">
        <f t="shared" si="37"/>
        <v>100</v>
      </c>
      <c r="U119" s="8">
        <f t="shared" si="37"/>
        <v>100</v>
      </c>
      <c r="V119" s="8">
        <f t="shared" si="37"/>
        <v>100</v>
      </c>
      <c r="W119" s="8">
        <f t="shared" si="37"/>
        <v>100</v>
      </c>
      <c r="X119" s="8">
        <f t="shared" si="37"/>
        <v>100</v>
      </c>
      <c r="Y119" s="8">
        <f t="shared" si="37"/>
        <v>100</v>
      </c>
      <c r="Z119" s="8">
        <f t="shared" si="37"/>
        <v>100</v>
      </c>
      <c r="AA119" s="8">
        <f t="shared" si="37"/>
        <v>100</v>
      </c>
      <c r="AB119" s="8">
        <f t="shared" si="37"/>
        <v>100</v>
      </c>
      <c r="AC119" s="8">
        <f t="shared" si="37"/>
        <v>100</v>
      </c>
      <c r="AD119" s="8">
        <f t="shared" si="37"/>
        <v>100</v>
      </c>
      <c r="AE119" s="8">
        <f t="shared" si="37"/>
        <v>100</v>
      </c>
      <c r="AF119" s="8">
        <f t="shared" si="37"/>
        <v>100</v>
      </c>
      <c r="AG119" s="8">
        <f t="shared" si="37"/>
        <v>100</v>
      </c>
      <c r="AH119" s="8">
        <f t="shared" si="37"/>
        <v>100</v>
      </c>
      <c r="AI119" s="8">
        <f t="shared" si="37"/>
        <v>100</v>
      </c>
      <c r="AJ119" s="8">
        <f t="shared" si="37"/>
        <v>100</v>
      </c>
      <c r="AK119" s="8">
        <f t="shared" si="37"/>
        <v>100</v>
      </c>
      <c r="AL119" s="8">
        <f t="shared" si="37"/>
        <v>100</v>
      </c>
      <c r="AM119" s="8">
        <f t="shared" si="37"/>
        <v>100</v>
      </c>
      <c r="AN119" s="8">
        <f t="shared" si="37"/>
        <v>100</v>
      </c>
      <c r="AO119" s="8">
        <f t="shared" si="37"/>
        <v>100</v>
      </c>
      <c r="AP119" s="8">
        <f t="shared" si="37"/>
        <v>100</v>
      </c>
      <c r="AQ119" s="8">
        <f t="shared" si="37"/>
        <v>100</v>
      </c>
      <c r="AR119" s="8">
        <f t="shared" si="37"/>
        <v>100</v>
      </c>
      <c r="AS119" s="8">
        <f t="shared" si="37"/>
        <v>100</v>
      </c>
      <c r="AT119" s="8">
        <f t="shared" si="37"/>
        <v>100</v>
      </c>
      <c r="AU119" s="8">
        <f t="shared" si="37"/>
        <v>100</v>
      </c>
      <c r="AV119" s="8">
        <f t="shared" si="37"/>
        <v>100</v>
      </c>
      <c r="AW119" s="8">
        <f t="shared" si="37"/>
        <v>100</v>
      </c>
      <c r="AX119" s="8">
        <f t="shared" si="37"/>
        <v>100</v>
      </c>
      <c r="AY119" s="8">
        <f t="shared" si="37"/>
        <v>100</v>
      </c>
      <c r="AZ119" s="8"/>
    </row>
    <row r="120" spans="1:52">
      <c r="A120" s="8" t="s">
        <v>58</v>
      </c>
      <c r="B120" s="8">
        <f t="shared" si="37"/>
        <v>50</v>
      </c>
      <c r="C120" s="8">
        <f t="shared" si="37"/>
        <v>55.000000000000007</v>
      </c>
      <c r="D120" s="8">
        <f t="shared" si="37"/>
        <v>55.000000000000007</v>
      </c>
      <c r="E120" s="8">
        <f t="shared" si="37"/>
        <v>60</v>
      </c>
      <c r="F120" s="8">
        <f t="shared" si="37"/>
        <v>65</v>
      </c>
      <c r="G120" s="8">
        <f t="shared" si="37"/>
        <v>70</v>
      </c>
      <c r="H120" s="8">
        <f t="shared" si="37"/>
        <v>70</v>
      </c>
      <c r="I120" s="8">
        <f t="shared" si="37"/>
        <v>75</v>
      </c>
      <c r="J120" s="26">
        <f t="shared" si="37"/>
        <v>85</v>
      </c>
      <c r="K120" s="8">
        <f t="shared" si="37"/>
        <v>100</v>
      </c>
      <c r="L120" s="28">
        <f t="shared" si="37"/>
        <v>100</v>
      </c>
      <c r="M120" s="8">
        <f t="shared" si="37"/>
        <v>100</v>
      </c>
      <c r="N120" s="8">
        <f t="shared" si="37"/>
        <v>100</v>
      </c>
      <c r="O120" s="8">
        <f t="shared" si="37"/>
        <v>100</v>
      </c>
      <c r="P120" s="8">
        <f t="shared" si="37"/>
        <v>100</v>
      </c>
      <c r="Q120" s="8">
        <f t="shared" si="37"/>
        <v>100</v>
      </c>
      <c r="R120" s="8">
        <f t="shared" si="37"/>
        <v>100</v>
      </c>
      <c r="S120" s="8">
        <f t="shared" si="37"/>
        <v>100</v>
      </c>
      <c r="T120" s="8">
        <f t="shared" si="37"/>
        <v>100</v>
      </c>
      <c r="U120" s="8">
        <f t="shared" si="37"/>
        <v>100</v>
      </c>
      <c r="V120" s="8">
        <f t="shared" si="37"/>
        <v>100</v>
      </c>
      <c r="W120" s="8">
        <f t="shared" si="37"/>
        <v>100</v>
      </c>
      <c r="X120" s="8">
        <f t="shared" si="37"/>
        <v>100</v>
      </c>
      <c r="Y120" s="8">
        <f t="shared" si="37"/>
        <v>100</v>
      </c>
      <c r="Z120" s="8">
        <f t="shared" si="37"/>
        <v>100</v>
      </c>
      <c r="AA120" s="8">
        <f t="shared" si="37"/>
        <v>100</v>
      </c>
      <c r="AB120" s="8">
        <f t="shared" si="37"/>
        <v>100</v>
      </c>
      <c r="AC120" s="8">
        <f t="shared" si="37"/>
        <v>100</v>
      </c>
      <c r="AD120" s="8">
        <f t="shared" si="37"/>
        <v>100</v>
      </c>
      <c r="AE120" s="8">
        <f t="shared" si="37"/>
        <v>100</v>
      </c>
      <c r="AF120" s="8">
        <f t="shared" si="37"/>
        <v>100</v>
      </c>
      <c r="AG120" s="8">
        <f t="shared" si="37"/>
        <v>100</v>
      </c>
      <c r="AH120" s="8">
        <f t="shared" si="37"/>
        <v>100</v>
      </c>
      <c r="AI120" s="8">
        <f t="shared" si="37"/>
        <v>100</v>
      </c>
      <c r="AJ120" s="8">
        <f t="shared" si="37"/>
        <v>100</v>
      </c>
      <c r="AK120" s="8">
        <f t="shared" si="37"/>
        <v>100</v>
      </c>
      <c r="AL120" s="8">
        <f t="shared" si="37"/>
        <v>100</v>
      </c>
      <c r="AM120" s="8">
        <f t="shared" si="37"/>
        <v>100</v>
      </c>
      <c r="AN120" s="8">
        <f t="shared" si="37"/>
        <v>100</v>
      </c>
      <c r="AO120" s="8">
        <f t="shared" si="37"/>
        <v>100</v>
      </c>
      <c r="AP120" s="8">
        <f t="shared" si="37"/>
        <v>100</v>
      </c>
      <c r="AQ120" s="8">
        <f t="shared" si="37"/>
        <v>100</v>
      </c>
      <c r="AR120" s="8">
        <f t="shared" si="37"/>
        <v>100</v>
      </c>
      <c r="AS120" s="8">
        <f t="shared" si="37"/>
        <v>100</v>
      </c>
      <c r="AT120" s="8">
        <f t="shared" si="37"/>
        <v>100</v>
      </c>
      <c r="AU120" s="8">
        <f t="shared" si="37"/>
        <v>100</v>
      </c>
      <c r="AV120" s="8">
        <f t="shared" si="37"/>
        <v>100</v>
      </c>
      <c r="AW120" s="8">
        <f t="shared" si="37"/>
        <v>100</v>
      </c>
      <c r="AX120" s="8">
        <f t="shared" si="37"/>
        <v>100</v>
      </c>
      <c r="AY120" s="8">
        <f t="shared" si="37"/>
        <v>100</v>
      </c>
      <c r="AZ120" s="8"/>
    </row>
    <row r="121" spans="1:52">
      <c r="A121" s="8" t="s">
        <v>59</v>
      </c>
      <c r="B121" s="8">
        <f t="shared" si="37"/>
        <v>55.000000000000007</v>
      </c>
      <c r="C121" s="8">
        <f t="shared" si="37"/>
        <v>60</v>
      </c>
      <c r="D121" s="8">
        <f t="shared" si="37"/>
        <v>60</v>
      </c>
      <c r="E121" s="8">
        <f t="shared" si="37"/>
        <v>65</v>
      </c>
      <c r="F121" s="8">
        <f t="shared" si="37"/>
        <v>70</v>
      </c>
      <c r="G121" s="8">
        <f t="shared" si="37"/>
        <v>75</v>
      </c>
      <c r="H121" s="8">
        <f t="shared" si="37"/>
        <v>75</v>
      </c>
      <c r="I121" s="8">
        <f t="shared" si="37"/>
        <v>85</v>
      </c>
      <c r="J121" s="26">
        <f t="shared" si="37"/>
        <v>95</v>
      </c>
      <c r="K121" s="8">
        <f t="shared" si="37"/>
        <v>100</v>
      </c>
      <c r="L121" s="28">
        <f t="shared" si="37"/>
        <v>100</v>
      </c>
      <c r="M121" s="8">
        <f t="shared" si="37"/>
        <v>100</v>
      </c>
      <c r="N121" s="8">
        <f t="shared" si="37"/>
        <v>100</v>
      </c>
      <c r="O121" s="8">
        <f t="shared" si="37"/>
        <v>100</v>
      </c>
      <c r="P121" s="8">
        <f t="shared" si="37"/>
        <v>100</v>
      </c>
      <c r="Q121" s="8">
        <f t="shared" si="37"/>
        <v>100</v>
      </c>
      <c r="R121" s="8">
        <f t="shared" si="37"/>
        <v>100</v>
      </c>
      <c r="S121" s="8">
        <f t="shared" si="37"/>
        <v>100</v>
      </c>
      <c r="T121" s="8">
        <f t="shared" si="37"/>
        <v>100</v>
      </c>
      <c r="U121" s="8">
        <f t="shared" si="37"/>
        <v>100</v>
      </c>
      <c r="V121" s="8">
        <f t="shared" si="37"/>
        <v>100</v>
      </c>
      <c r="W121" s="8">
        <f t="shared" si="37"/>
        <v>100</v>
      </c>
      <c r="X121" s="8">
        <f t="shared" si="37"/>
        <v>100</v>
      </c>
      <c r="Y121" s="8">
        <f t="shared" si="37"/>
        <v>100</v>
      </c>
      <c r="Z121" s="8">
        <f t="shared" si="37"/>
        <v>100</v>
      </c>
      <c r="AA121" s="8">
        <f t="shared" si="37"/>
        <v>100</v>
      </c>
      <c r="AB121" s="8">
        <f t="shared" si="37"/>
        <v>100</v>
      </c>
      <c r="AC121" s="8">
        <f t="shared" si="37"/>
        <v>100</v>
      </c>
      <c r="AD121" s="8">
        <f t="shared" si="37"/>
        <v>100</v>
      </c>
      <c r="AE121" s="8">
        <f t="shared" si="37"/>
        <v>100</v>
      </c>
      <c r="AF121" s="8">
        <f t="shared" si="37"/>
        <v>100</v>
      </c>
      <c r="AG121" s="8">
        <f t="shared" si="37"/>
        <v>100</v>
      </c>
      <c r="AH121" s="8">
        <f t="shared" si="37"/>
        <v>100</v>
      </c>
      <c r="AI121" s="8">
        <f t="shared" si="37"/>
        <v>100</v>
      </c>
      <c r="AJ121" s="8">
        <f t="shared" si="37"/>
        <v>100</v>
      </c>
      <c r="AK121" s="8">
        <f t="shared" si="37"/>
        <v>100</v>
      </c>
      <c r="AL121" s="8">
        <f t="shared" si="37"/>
        <v>100</v>
      </c>
      <c r="AM121" s="8">
        <f t="shared" si="37"/>
        <v>100</v>
      </c>
      <c r="AN121" s="8">
        <f t="shared" si="37"/>
        <v>100</v>
      </c>
      <c r="AO121" s="8">
        <f t="shared" si="37"/>
        <v>100</v>
      </c>
      <c r="AP121" s="8">
        <f t="shared" si="37"/>
        <v>100</v>
      </c>
      <c r="AQ121" s="8">
        <f t="shared" si="37"/>
        <v>100</v>
      </c>
      <c r="AR121" s="8">
        <f t="shared" si="37"/>
        <v>100</v>
      </c>
      <c r="AS121" s="8">
        <f t="shared" si="37"/>
        <v>100</v>
      </c>
      <c r="AT121" s="8">
        <f t="shared" si="37"/>
        <v>100</v>
      </c>
      <c r="AU121" s="8">
        <f t="shared" si="37"/>
        <v>100</v>
      </c>
      <c r="AV121" s="8">
        <f t="shared" si="37"/>
        <v>100</v>
      </c>
      <c r="AW121" s="8">
        <f t="shared" si="37"/>
        <v>100</v>
      </c>
      <c r="AX121" s="8">
        <f t="shared" si="37"/>
        <v>100</v>
      </c>
      <c r="AY121" s="8">
        <f t="shared" si="37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AY126" si="38" xml:space="preserve"> IF((1 - (B263 - 1)/20)*100 &lt;= 100, IF((1 - (B263 - 1)/20)*100 &gt;= 0, (1 - (B263 - 1)/20)*100, 0), 100)</f>
        <v>5.0000000000000044</v>
      </c>
      <c r="C123" s="8">
        <f t="shared" si="38"/>
        <v>9.9999999999999982</v>
      </c>
      <c r="D123" s="8">
        <f t="shared" si="38"/>
        <v>9.9999999999999982</v>
      </c>
      <c r="E123" s="8">
        <f t="shared" si="38"/>
        <v>15.000000000000002</v>
      </c>
      <c r="F123" s="8">
        <f t="shared" si="38"/>
        <v>19.999999999999996</v>
      </c>
      <c r="G123" s="8">
        <f t="shared" si="38"/>
        <v>25</v>
      </c>
      <c r="H123" s="8">
        <f t="shared" si="38"/>
        <v>25</v>
      </c>
      <c r="I123" s="8">
        <f t="shared" si="38"/>
        <v>30.000000000000004</v>
      </c>
      <c r="J123" s="26">
        <f t="shared" si="38"/>
        <v>40</v>
      </c>
      <c r="K123" s="8">
        <f t="shared" si="38"/>
        <v>50</v>
      </c>
      <c r="L123" s="28">
        <f t="shared" si="38"/>
        <v>55.000000000000007</v>
      </c>
      <c r="M123" s="8">
        <f t="shared" si="38"/>
        <v>60</v>
      </c>
      <c r="N123" s="8">
        <f t="shared" si="38"/>
        <v>60</v>
      </c>
      <c r="O123" s="8">
        <f t="shared" si="38"/>
        <v>65</v>
      </c>
      <c r="P123" s="8">
        <f t="shared" si="38"/>
        <v>65</v>
      </c>
      <c r="Q123" s="8">
        <f t="shared" si="38"/>
        <v>70</v>
      </c>
      <c r="R123" s="8">
        <f t="shared" si="38"/>
        <v>70</v>
      </c>
      <c r="S123" s="8">
        <f t="shared" si="38"/>
        <v>70</v>
      </c>
      <c r="T123" s="8">
        <f t="shared" si="38"/>
        <v>75</v>
      </c>
      <c r="U123" s="8">
        <f t="shared" si="38"/>
        <v>75</v>
      </c>
      <c r="V123" s="8">
        <f t="shared" si="38"/>
        <v>80</v>
      </c>
      <c r="W123" s="8">
        <f t="shared" si="38"/>
        <v>80</v>
      </c>
      <c r="X123" s="8">
        <f t="shared" si="38"/>
        <v>80</v>
      </c>
      <c r="Y123" s="8">
        <f t="shared" si="38"/>
        <v>85</v>
      </c>
      <c r="Z123" s="8">
        <f t="shared" si="38"/>
        <v>85</v>
      </c>
      <c r="AA123" s="8">
        <f t="shared" si="38"/>
        <v>90</v>
      </c>
      <c r="AB123" s="8">
        <f t="shared" si="38"/>
        <v>90</v>
      </c>
      <c r="AC123" s="8">
        <f t="shared" si="38"/>
        <v>90</v>
      </c>
      <c r="AD123" s="8">
        <f t="shared" si="38"/>
        <v>95</v>
      </c>
      <c r="AE123" s="8">
        <f t="shared" si="38"/>
        <v>95</v>
      </c>
      <c r="AF123" s="8">
        <f t="shared" si="38"/>
        <v>100</v>
      </c>
      <c r="AG123" s="8">
        <f t="shared" si="38"/>
        <v>100</v>
      </c>
      <c r="AH123" s="8">
        <f t="shared" si="38"/>
        <v>100</v>
      </c>
      <c r="AI123" s="8">
        <f t="shared" si="38"/>
        <v>100</v>
      </c>
      <c r="AJ123" s="8">
        <f t="shared" si="38"/>
        <v>100</v>
      </c>
      <c r="AK123" s="8">
        <f t="shared" si="38"/>
        <v>100</v>
      </c>
      <c r="AL123" s="8">
        <f t="shared" si="38"/>
        <v>100</v>
      </c>
      <c r="AM123" s="8">
        <f t="shared" si="38"/>
        <v>100</v>
      </c>
      <c r="AN123" s="8">
        <f t="shared" si="38"/>
        <v>100</v>
      </c>
      <c r="AO123" s="8">
        <f t="shared" si="38"/>
        <v>100</v>
      </c>
      <c r="AP123" s="8">
        <f t="shared" si="38"/>
        <v>100</v>
      </c>
      <c r="AQ123" s="8">
        <f t="shared" si="38"/>
        <v>100</v>
      </c>
      <c r="AR123" s="8">
        <f t="shared" si="38"/>
        <v>100</v>
      </c>
      <c r="AS123" s="8">
        <f t="shared" si="38"/>
        <v>100</v>
      </c>
      <c r="AT123" s="8">
        <f t="shared" si="38"/>
        <v>100</v>
      </c>
      <c r="AU123" s="8">
        <f t="shared" si="38"/>
        <v>100</v>
      </c>
      <c r="AV123" s="8">
        <f t="shared" si="38"/>
        <v>100</v>
      </c>
      <c r="AW123" s="8">
        <f t="shared" si="38"/>
        <v>100</v>
      </c>
      <c r="AX123" s="8">
        <f t="shared" si="38"/>
        <v>100</v>
      </c>
      <c r="AY123" s="8">
        <f t="shared" si="38"/>
        <v>100</v>
      </c>
      <c r="AZ123" s="8"/>
    </row>
    <row r="124" spans="1:52">
      <c r="A124" s="8" t="s">
        <v>57</v>
      </c>
      <c r="B124" s="8">
        <f t="shared" si="38"/>
        <v>0</v>
      </c>
      <c r="C124" s="8">
        <f t="shared" si="38"/>
        <v>5.0000000000000044</v>
      </c>
      <c r="D124" s="8">
        <f t="shared" si="38"/>
        <v>5.0000000000000044</v>
      </c>
      <c r="E124" s="8">
        <f t="shared" si="38"/>
        <v>9.9999999999999982</v>
      </c>
      <c r="F124" s="8">
        <f t="shared" si="38"/>
        <v>15.000000000000002</v>
      </c>
      <c r="G124" s="8">
        <f t="shared" si="38"/>
        <v>19.999999999999996</v>
      </c>
      <c r="H124" s="8">
        <f t="shared" si="38"/>
        <v>19.999999999999996</v>
      </c>
      <c r="I124" s="8">
        <f t="shared" si="38"/>
        <v>25</v>
      </c>
      <c r="J124" s="26">
        <f t="shared" si="38"/>
        <v>35</v>
      </c>
      <c r="K124" s="8">
        <f t="shared" si="38"/>
        <v>50</v>
      </c>
      <c r="L124" s="28">
        <f t="shared" si="38"/>
        <v>55.000000000000007</v>
      </c>
      <c r="M124" s="8">
        <f t="shared" si="38"/>
        <v>60</v>
      </c>
      <c r="N124" s="8">
        <f t="shared" si="38"/>
        <v>65</v>
      </c>
      <c r="O124" s="8">
        <f t="shared" si="38"/>
        <v>65</v>
      </c>
      <c r="P124" s="8">
        <f t="shared" si="38"/>
        <v>70</v>
      </c>
      <c r="Q124" s="8">
        <f t="shared" si="38"/>
        <v>70</v>
      </c>
      <c r="R124" s="8">
        <f t="shared" si="38"/>
        <v>75</v>
      </c>
      <c r="S124" s="8">
        <f t="shared" si="38"/>
        <v>75</v>
      </c>
      <c r="T124" s="8">
        <f t="shared" si="38"/>
        <v>80</v>
      </c>
      <c r="U124" s="8">
        <f t="shared" si="38"/>
        <v>80</v>
      </c>
      <c r="V124" s="8">
        <f t="shared" si="38"/>
        <v>85</v>
      </c>
      <c r="W124" s="8">
        <f t="shared" si="38"/>
        <v>85</v>
      </c>
      <c r="X124" s="8">
        <f t="shared" si="38"/>
        <v>90</v>
      </c>
      <c r="Y124" s="8">
        <f t="shared" si="38"/>
        <v>90</v>
      </c>
      <c r="Z124" s="8">
        <f t="shared" si="38"/>
        <v>95</v>
      </c>
      <c r="AA124" s="8">
        <f t="shared" si="38"/>
        <v>95</v>
      </c>
      <c r="AB124" s="8">
        <f t="shared" si="38"/>
        <v>100</v>
      </c>
      <c r="AC124" s="8">
        <f t="shared" si="38"/>
        <v>100</v>
      </c>
      <c r="AD124" s="8">
        <f t="shared" si="38"/>
        <v>100</v>
      </c>
      <c r="AE124" s="8">
        <f t="shared" si="38"/>
        <v>100</v>
      </c>
      <c r="AF124" s="8">
        <f t="shared" si="38"/>
        <v>100</v>
      </c>
      <c r="AG124" s="8">
        <f t="shared" si="38"/>
        <v>100</v>
      </c>
      <c r="AH124" s="8">
        <f t="shared" si="38"/>
        <v>100</v>
      </c>
      <c r="AI124" s="8">
        <f t="shared" si="38"/>
        <v>100</v>
      </c>
      <c r="AJ124" s="8">
        <f t="shared" si="38"/>
        <v>100</v>
      </c>
      <c r="AK124" s="8">
        <f t="shared" si="38"/>
        <v>100</v>
      </c>
      <c r="AL124" s="8">
        <f t="shared" si="38"/>
        <v>100</v>
      </c>
      <c r="AM124" s="8">
        <f t="shared" si="38"/>
        <v>100</v>
      </c>
      <c r="AN124" s="8">
        <f t="shared" si="38"/>
        <v>100</v>
      </c>
      <c r="AO124" s="8">
        <f t="shared" si="38"/>
        <v>100</v>
      </c>
      <c r="AP124" s="8">
        <f t="shared" si="38"/>
        <v>100</v>
      </c>
      <c r="AQ124" s="8">
        <f t="shared" si="38"/>
        <v>100</v>
      </c>
      <c r="AR124" s="8">
        <f t="shared" si="38"/>
        <v>100</v>
      </c>
      <c r="AS124" s="8">
        <f t="shared" si="38"/>
        <v>100</v>
      </c>
      <c r="AT124" s="8">
        <f t="shared" si="38"/>
        <v>100</v>
      </c>
      <c r="AU124" s="8">
        <f t="shared" si="38"/>
        <v>100</v>
      </c>
      <c r="AV124" s="8">
        <f t="shared" si="38"/>
        <v>100</v>
      </c>
      <c r="AW124" s="8">
        <f t="shared" si="38"/>
        <v>100</v>
      </c>
      <c r="AX124" s="8">
        <f t="shared" si="38"/>
        <v>100</v>
      </c>
      <c r="AY124" s="8">
        <f t="shared" si="38"/>
        <v>100</v>
      </c>
      <c r="AZ124" s="8"/>
    </row>
    <row r="125" spans="1:52">
      <c r="A125" s="8" t="s">
        <v>58</v>
      </c>
      <c r="B125" s="8">
        <f t="shared" si="38"/>
        <v>0</v>
      </c>
      <c r="C125" s="8">
        <f t="shared" si="38"/>
        <v>5.0000000000000044</v>
      </c>
      <c r="D125" s="8">
        <f t="shared" si="38"/>
        <v>5.0000000000000044</v>
      </c>
      <c r="E125" s="8">
        <f t="shared" si="38"/>
        <v>9.9999999999999982</v>
      </c>
      <c r="F125" s="8">
        <f t="shared" si="38"/>
        <v>15.000000000000002</v>
      </c>
      <c r="G125" s="8">
        <f t="shared" si="38"/>
        <v>19.999999999999996</v>
      </c>
      <c r="H125" s="8">
        <f t="shared" si="38"/>
        <v>19.999999999999996</v>
      </c>
      <c r="I125" s="8">
        <f t="shared" si="38"/>
        <v>25</v>
      </c>
      <c r="J125" s="26">
        <f t="shared" si="38"/>
        <v>35</v>
      </c>
      <c r="K125" s="8">
        <f t="shared" si="38"/>
        <v>50</v>
      </c>
      <c r="L125" s="28">
        <f t="shared" si="38"/>
        <v>55.000000000000007</v>
      </c>
      <c r="M125" s="8">
        <f t="shared" si="38"/>
        <v>60</v>
      </c>
      <c r="N125" s="8">
        <f t="shared" si="38"/>
        <v>65</v>
      </c>
      <c r="O125" s="8">
        <f t="shared" si="38"/>
        <v>65</v>
      </c>
      <c r="P125" s="8">
        <f t="shared" si="38"/>
        <v>70</v>
      </c>
      <c r="Q125" s="8">
        <f t="shared" si="38"/>
        <v>70</v>
      </c>
      <c r="R125" s="8">
        <f t="shared" si="38"/>
        <v>75</v>
      </c>
      <c r="S125" s="8">
        <f t="shared" si="38"/>
        <v>75</v>
      </c>
      <c r="T125" s="8">
        <f t="shared" si="38"/>
        <v>80</v>
      </c>
      <c r="U125" s="8">
        <f t="shared" si="38"/>
        <v>80</v>
      </c>
      <c r="V125" s="8">
        <f t="shared" si="38"/>
        <v>85</v>
      </c>
      <c r="W125" s="8">
        <f t="shared" si="38"/>
        <v>85</v>
      </c>
      <c r="X125" s="8">
        <f t="shared" si="38"/>
        <v>90</v>
      </c>
      <c r="Y125" s="8">
        <f t="shared" si="38"/>
        <v>90</v>
      </c>
      <c r="Z125" s="8">
        <f t="shared" si="38"/>
        <v>95</v>
      </c>
      <c r="AA125" s="8">
        <f t="shared" si="38"/>
        <v>95</v>
      </c>
      <c r="AB125" s="8">
        <f t="shared" si="38"/>
        <v>100</v>
      </c>
      <c r="AC125" s="8">
        <f t="shared" si="38"/>
        <v>100</v>
      </c>
      <c r="AD125" s="8">
        <f t="shared" si="38"/>
        <v>100</v>
      </c>
      <c r="AE125" s="8">
        <f t="shared" si="38"/>
        <v>100</v>
      </c>
      <c r="AF125" s="8">
        <f t="shared" si="38"/>
        <v>100</v>
      </c>
      <c r="AG125" s="8">
        <f t="shared" si="38"/>
        <v>100</v>
      </c>
      <c r="AH125" s="8">
        <f t="shared" si="38"/>
        <v>100</v>
      </c>
      <c r="AI125" s="8">
        <f t="shared" si="38"/>
        <v>100</v>
      </c>
      <c r="AJ125" s="8">
        <f t="shared" si="38"/>
        <v>100</v>
      </c>
      <c r="AK125" s="8">
        <f t="shared" si="38"/>
        <v>100</v>
      </c>
      <c r="AL125" s="8">
        <f t="shared" si="38"/>
        <v>100</v>
      </c>
      <c r="AM125" s="8">
        <f t="shared" si="38"/>
        <v>100</v>
      </c>
      <c r="AN125" s="8">
        <f t="shared" si="38"/>
        <v>100</v>
      </c>
      <c r="AO125" s="8">
        <f t="shared" si="38"/>
        <v>100</v>
      </c>
      <c r="AP125" s="8">
        <f t="shared" si="38"/>
        <v>100</v>
      </c>
      <c r="AQ125" s="8">
        <f t="shared" si="38"/>
        <v>100</v>
      </c>
      <c r="AR125" s="8">
        <f t="shared" si="38"/>
        <v>100</v>
      </c>
      <c r="AS125" s="8">
        <f t="shared" si="38"/>
        <v>100</v>
      </c>
      <c r="AT125" s="8">
        <f t="shared" si="38"/>
        <v>100</v>
      </c>
      <c r="AU125" s="8">
        <f t="shared" si="38"/>
        <v>100</v>
      </c>
      <c r="AV125" s="8">
        <f t="shared" si="38"/>
        <v>100</v>
      </c>
      <c r="AW125" s="8">
        <f t="shared" si="38"/>
        <v>100</v>
      </c>
      <c r="AX125" s="8">
        <f t="shared" si="38"/>
        <v>100</v>
      </c>
      <c r="AY125" s="8">
        <f t="shared" si="38"/>
        <v>100</v>
      </c>
      <c r="AZ125" s="8"/>
    </row>
    <row r="126" spans="1:52">
      <c r="A126" s="8" t="s">
        <v>59</v>
      </c>
      <c r="B126" s="8">
        <f t="shared" si="38"/>
        <v>5.0000000000000044</v>
      </c>
      <c r="C126" s="8">
        <f t="shared" si="38"/>
        <v>9.9999999999999982</v>
      </c>
      <c r="D126" s="8">
        <f t="shared" si="38"/>
        <v>9.9999999999999982</v>
      </c>
      <c r="E126" s="8">
        <f t="shared" si="38"/>
        <v>15.000000000000002</v>
      </c>
      <c r="F126" s="8">
        <f t="shared" si="38"/>
        <v>19.999999999999996</v>
      </c>
      <c r="G126" s="8">
        <f t="shared" si="38"/>
        <v>25</v>
      </c>
      <c r="H126" s="8">
        <f t="shared" si="38"/>
        <v>25</v>
      </c>
      <c r="I126" s="8">
        <f t="shared" si="38"/>
        <v>35</v>
      </c>
      <c r="J126" s="26">
        <f t="shared" si="38"/>
        <v>44.999999999999993</v>
      </c>
      <c r="K126" s="8">
        <f t="shared" si="38"/>
        <v>60</v>
      </c>
      <c r="L126" s="28">
        <f t="shared" si="38"/>
        <v>65</v>
      </c>
      <c r="M126" s="8">
        <f t="shared" si="38"/>
        <v>70</v>
      </c>
      <c r="N126" s="8">
        <f t="shared" si="38"/>
        <v>75</v>
      </c>
      <c r="O126" s="8">
        <f t="shared" si="38"/>
        <v>75</v>
      </c>
      <c r="P126" s="8">
        <f t="shared" si="38"/>
        <v>80</v>
      </c>
      <c r="Q126" s="8">
        <f t="shared" si="38"/>
        <v>80</v>
      </c>
      <c r="R126" s="8">
        <f t="shared" si="38"/>
        <v>85</v>
      </c>
      <c r="S126" s="8">
        <f t="shared" si="38"/>
        <v>85</v>
      </c>
      <c r="T126" s="8">
        <f t="shared" si="38"/>
        <v>90</v>
      </c>
      <c r="U126" s="8">
        <f t="shared" si="38"/>
        <v>90</v>
      </c>
      <c r="V126" s="8">
        <f t="shared" si="38"/>
        <v>95</v>
      </c>
      <c r="W126" s="8">
        <f t="shared" si="38"/>
        <v>95</v>
      </c>
      <c r="X126" s="8">
        <f t="shared" si="38"/>
        <v>100</v>
      </c>
      <c r="Y126" s="8">
        <f t="shared" si="38"/>
        <v>100</v>
      </c>
      <c r="Z126" s="8">
        <f t="shared" si="38"/>
        <v>100</v>
      </c>
      <c r="AA126" s="8">
        <f t="shared" si="38"/>
        <v>100</v>
      </c>
      <c r="AB126" s="8">
        <f t="shared" si="38"/>
        <v>100</v>
      </c>
      <c r="AC126" s="8">
        <f t="shared" si="38"/>
        <v>100</v>
      </c>
      <c r="AD126" s="8">
        <f t="shared" si="38"/>
        <v>100</v>
      </c>
      <c r="AE126" s="8">
        <f t="shared" si="38"/>
        <v>100</v>
      </c>
      <c r="AF126" s="8">
        <f t="shared" si="38"/>
        <v>100</v>
      </c>
      <c r="AG126" s="8">
        <f t="shared" si="38"/>
        <v>100</v>
      </c>
      <c r="AH126" s="8">
        <f t="shared" si="38"/>
        <v>100</v>
      </c>
      <c r="AI126" s="8">
        <f t="shared" si="38"/>
        <v>100</v>
      </c>
      <c r="AJ126" s="8">
        <f t="shared" si="38"/>
        <v>100</v>
      </c>
      <c r="AK126" s="8">
        <f t="shared" si="38"/>
        <v>100</v>
      </c>
      <c r="AL126" s="8">
        <f t="shared" si="38"/>
        <v>100</v>
      </c>
      <c r="AM126" s="8">
        <f t="shared" si="38"/>
        <v>100</v>
      </c>
      <c r="AN126" s="8">
        <f t="shared" si="38"/>
        <v>100</v>
      </c>
      <c r="AO126" s="8">
        <f t="shared" si="38"/>
        <v>100</v>
      </c>
      <c r="AP126" s="8">
        <f t="shared" si="38"/>
        <v>100</v>
      </c>
      <c r="AQ126" s="8">
        <f t="shared" si="38"/>
        <v>100</v>
      </c>
      <c r="AR126" s="8">
        <f t="shared" si="38"/>
        <v>100</v>
      </c>
      <c r="AS126" s="8">
        <f t="shared" si="38"/>
        <v>100</v>
      </c>
      <c r="AT126" s="8">
        <f t="shared" si="38"/>
        <v>100</v>
      </c>
      <c r="AU126" s="8">
        <f t="shared" si="38"/>
        <v>100</v>
      </c>
      <c r="AV126" s="8">
        <f t="shared" si="38"/>
        <v>100</v>
      </c>
      <c r="AW126" s="8">
        <f t="shared" si="38"/>
        <v>100</v>
      </c>
      <c r="AX126" s="8">
        <f t="shared" si="38"/>
        <v>100</v>
      </c>
      <c r="AY126" s="8">
        <f t="shared" si="38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AY131" si="39" xml:space="preserve"> IF((1 - (B268 - 1)/20)*100 &lt;= 100, IF((1 - (B268 - 1)/20)*100 &gt;= 0, (1 - (B268 - 1)/20)*100, 0), 100)</f>
        <v>0</v>
      </c>
      <c r="C128" s="8">
        <f t="shared" si="39"/>
        <v>0</v>
      </c>
      <c r="D128" s="8">
        <f t="shared" si="39"/>
        <v>0</v>
      </c>
      <c r="E128" s="8">
        <f t="shared" si="39"/>
        <v>0</v>
      </c>
      <c r="F128" s="8">
        <f t="shared" si="39"/>
        <v>0</v>
      </c>
      <c r="G128" s="8">
        <f t="shared" si="39"/>
        <v>0</v>
      </c>
      <c r="H128" s="8">
        <f t="shared" si="39"/>
        <v>0</v>
      </c>
      <c r="I128" s="8">
        <f t="shared" si="39"/>
        <v>0</v>
      </c>
      <c r="J128" s="26">
        <f t="shared" si="39"/>
        <v>0</v>
      </c>
      <c r="K128" s="8">
        <f t="shared" si="39"/>
        <v>0</v>
      </c>
      <c r="L128" s="28">
        <f t="shared" si="39"/>
        <v>5.0000000000000044</v>
      </c>
      <c r="M128" s="8">
        <f t="shared" si="39"/>
        <v>9.9999999999999982</v>
      </c>
      <c r="N128" s="8">
        <f t="shared" si="39"/>
        <v>9.9999999999999982</v>
      </c>
      <c r="O128" s="8">
        <f t="shared" si="39"/>
        <v>15.000000000000002</v>
      </c>
      <c r="P128" s="8">
        <f t="shared" si="39"/>
        <v>15.000000000000002</v>
      </c>
      <c r="Q128" s="8">
        <f t="shared" si="39"/>
        <v>19.999999999999996</v>
      </c>
      <c r="R128" s="8">
        <f t="shared" si="39"/>
        <v>19.999999999999996</v>
      </c>
      <c r="S128" s="8">
        <f t="shared" si="39"/>
        <v>19.999999999999996</v>
      </c>
      <c r="T128" s="8">
        <f t="shared" si="39"/>
        <v>25</v>
      </c>
      <c r="U128" s="8">
        <f t="shared" si="39"/>
        <v>25</v>
      </c>
      <c r="V128" s="8">
        <f t="shared" si="39"/>
        <v>30.000000000000004</v>
      </c>
      <c r="W128" s="8">
        <f t="shared" si="39"/>
        <v>30.000000000000004</v>
      </c>
      <c r="X128" s="8">
        <f t="shared" si="39"/>
        <v>30.000000000000004</v>
      </c>
      <c r="Y128" s="8">
        <f t="shared" si="39"/>
        <v>35</v>
      </c>
      <c r="Z128" s="8">
        <f t="shared" si="39"/>
        <v>35</v>
      </c>
      <c r="AA128" s="8">
        <f t="shared" si="39"/>
        <v>40</v>
      </c>
      <c r="AB128" s="8">
        <f t="shared" si="39"/>
        <v>40</v>
      </c>
      <c r="AC128" s="8">
        <f t="shared" si="39"/>
        <v>40</v>
      </c>
      <c r="AD128" s="8">
        <f t="shared" si="39"/>
        <v>44.999999999999993</v>
      </c>
      <c r="AE128" s="8">
        <f t="shared" si="39"/>
        <v>44.999999999999993</v>
      </c>
      <c r="AF128" s="8">
        <f t="shared" si="39"/>
        <v>50</v>
      </c>
      <c r="AG128" s="8">
        <f t="shared" si="39"/>
        <v>50</v>
      </c>
      <c r="AH128" s="8">
        <f t="shared" si="39"/>
        <v>50</v>
      </c>
      <c r="AI128" s="8">
        <f t="shared" si="39"/>
        <v>55.000000000000007</v>
      </c>
      <c r="AJ128" s="8">
        <f t="shared" si="39"/>
        <v>55.000000000000007</v>
      </c>
      <c r="AK128" s="8">
        <f t="shared" si="39"/>
        <v>60</v>
      </c>
      <c r="AL128" s="8">
        <f t="shared" si="39"/>
        <v>60</v>
      </c>
      <c r="AM128" s="8">
        <f t="shared" si="39"/>
        <v>60</v>
      </c>
      <c r="AN128" s="8">
        <f t="shared" si="39"/>
        <v>65</v>
      </c>
      <c r="AO128" s="8">
        <f t="shared" si="39"/>
        <v>65</v>
      </c>
      <c r="AP128" s="8">
        <f t="shared" si="39"/>
        <v>70</v>
      </c>
      <c r="AQ128" s="8">
        <f t="shared" si="39"/>
        <v>70</v>
      </c>
      <c r="AR128" s="8">
        <f t="shared" si="39"/>
        <v>70</v>
      </c>
      <c r="AS128" s="8">
        <f t="shared" si="39"/>
        <v>75</v>
      </c>
      <c r="AT128" s="8">
        <f t="shared" si="39"/>
        <v>75</v>
      </c>
      <c r="AU128" s="8">
        <f t="shared" si="39"/>
        <v>80</v>
      </c>
      <c r="AV128" s="8">
        <f t="shared" si="39"/>
        <v>80</v>
      </c>
      <c r="AW128" s="8">
        <f t="shared" si="39"/>
        <v>80</v>
      </c>
      <c r="AX128" s="8">
        <f t="shared" si="39"/>
        <v>85</v>
      </c>
      <c r="AY128" s="8">
        <f t="shared" si="39"/>
        <v>85</v>
      </c>
      <c r="AZ128" s="8"/>
    </row>
    <row r="129" spans="1:52">
      <c r="A129" s="8" t="s">
        <v>57</v>
      </c>
      <c r="B129" s="8">
        <f t="shared" si="39"/>
        <v>0</v>
      </c>
      <c r="C129" s="8">
        <f t="shared" si="39"/>
        <v>0</v>
      </c>
      <c r="D129" s="8">
        <f t="shared" si="39"/>
        <v>0</v>
      </c>
      <c r="E129" s="8">
        <f t="shared" si="39"/>
        <v>0</v>
      </c>
      <c r="F129" s="8">
        <f t="shared" si="39"/>
        <v>0</v>
      </c>
      <c r="G129" s="8">
        <f t="shared" si="39"/>
        <v>0</v>
      </c>
      <c r="H129" s="8">
        <f t="shared" si="39"/>
        <v>0</v>
      </c>
      <c r="I129" s="8">
        <f t="shared" si="39"/>
        <v>0</v>
      </c>
      <c r="J129" s="26">
        <f t="shared" si="39"/>
        <v>0</v>
      </c>
      <c r="K129" s="8">
        <f t="shared" si="39"/>
        <v>0</v>
      </c>
      <c r="L129" s="28">
        <f t="shared" si="39"/>
        <v>5.0000000000000044</v>
      </c>
      <c r="M129" s="8">
        <f t="shared" si="39"/>
        <v>9.9999999999999982</v>
      </c>
      <c r="N129" s="8">
        <f t="shared" si="39"/>
        <v>15.000000000000002</v>
      </c>
      <c r="O129" s="8">
        <f t="shared" si="39"/>
        <v>15.000000000000002</v>
      </c>
      <c r="P129" s="8">
        <f t="shared" si="39"/>
        <v>19.999999999999996</v>
      </c>
      <c r="Q129" s="8">
        <f t="shared" si="39"/>
        <v>19.999999999999996</v>
      </c>
      <c r="R129" s="8">
        <f t="shared" si="39"/>
        <v>25</v>
      </c>
      <c r="S129" s="8">
        <f t="shared" si="39"/>
        <v>25</v>
      </c>
      <c r="T129" s="8">
        <f t="shared" si="39"/>
        <v>30.000000000000004</v>
      </c>
      <c r="U129" s="8">
        <f t="shared" si="39"/>
        <v>30.000000000000004</v>
      </c>
      <c r="V129" s="8">
        <f t="shared" si="39"/>
        <v>35</v>
      </c>
      <c r="W129" s="8">
        <f t="shared" si="39"/>
        <v>35</v>
      </c>
      <c r="X129" s="8">
        <f t="shared" si="39"/>
        <v>40</v>
      </c>
      <c r="Y129" s="8">
        <f t="shared" si="39"/>
        <v>40</v>
      </c>
      <c r="Z129" s="8">
        <f t="shared" si="39"/>
        <v>44.999999999999993</v>
      </c>
      <c r="AA129" s="8">
        <f t="shared" si="39"/>
        <v>44.999999999999993</v>
      </c>
      <c r="AB129" s="8">
        <f t="shared" si="39"/>
        <v>50</v>
      </c>
      <c r="AC129" s="8">
        <f t="shared" si="39"/>
        <v>50</v>
      </c>
      <c r="AD129" s="8">
        <f t="shared" si="39"/>
        <v>55.000000000000007</v>
      </c>
      <c r="AE129" s="8">
        <f t="shared" si="39"/>
        <v>55.000000000000007</v>
      </c>
      <c r="AF129" s="8">
        <f t="shared" si="39"/>
        <v>60</v>
      </c>
      <c r="AG129" s="8">
        <f t="shared" si="39"/>
        <v>60</v>
      </c>
      <c r="AH129" s="8">
        <f t="shared" si="39"/>
        <v>65</v>
      </c>
      <c r="AI129" s="8">
        <f t="shared" si="39"/>
        <v>65</v>
      </c>
      <c r="AJ129" s="8">
        <f t="shared" si="39"/>
        <v>70</v>
      </c>
      <c r="AK129" s="8">
        <f t="shared" si="39"/>
        <v>70</v>
      </c>
      <c r="AL129" s="8">
        <f t="shared" si="39"/>
        <v>75</v>
      </c>
      <c r="AM129" s="8">
        <f t="shared" si="39"/>
        <v>75</v>
      </c>
      <c r="AN129" s="8">
        <f t="shared" si="39"/>
        <v>80</v>
      </c>
      <c r="AO129" s="8">
        <f t="shared" si="39"/>
        <v>80</v>
      </c>
      <c r="AP129" s="8">
        <f t="shared" si="39"/>
        <v>85</v>
      </c>
      <c r="AQ129" s="8">
        <f t="shared" si="39"/>
        <v>85</v>
      </c>
      <c r="AR129" s="8">
        <f t="shared" si="39"/>
        <v>90</v>
      </c>
      <c r="AS129" s="8">
        <f t="shared" si="39"/>
        <v>90</v>
      </c>
      <c r="AT129" s="8">
        <f t="shared" si="39"/>
        <v>95</v>
      </c>
      <c r="AU129" s="8">
        <f t="shared" si="39"/>
        <v>95</v>
      </c>
      <c r="AV129" s="8">
        <f t="shared" si="39"/>
        <v>100</v>
      </c>
      <c r="AW129" s="8">
        <f t="shared" si="39"/>
        <v>100</v>
      </c>
      <c r="AX129" s="8">
        <f t="shared" si="39"/>
        <v>100</v>
      </c>
      <c r="AY129" s="8">
        <f t="shared" si="39"/>
        <v>100</v>
      </c>
      <c r="AZ129" s="8"/>
    </row>
    <row r="130" spans="1:52">
      <c r="A130" s="8" t="s">
        <v>58</v>
      </c>
      <c r="B130" s="8">
        <f t="shared" si="39"/>
        <v>0</v>
      </c>
      <c r="C130" s="8">
        <f t="shared" si="39"/>
        <v>0</v>
      </c>
      <c r="D130" s="8">
        <f t="shared" si="39"/>
        <v>0</v>
      </c>
      <c r="E130" s="8">
        <f t="shared" si="39"/>
        <v>0</v>
      </c>
      <c r="F130" s="8">
        <f t="shared" si="39"/>
        <v>0</v>
      </c>
      <c r="G130" s="8">
        <f t="shared" si="39"/>
        <v>0</v>
      </c>
      <c r="H130" s="8">
        <f t="shared" si="39"/>
        <v>0</v>
      </c>
      <c r="I130" s="8">
        <f t="shared" si="39"/>
        <v>0</v>
      </c>
      <c r="J130" s="26">
        <f t="shared" si="39"/>
        <v>0</v>
      </c>
      <c r="K130" s="8">
        <f t="shared" si="39"/>
        <v>0</v>
      </c>
      <c r="L130" s="28">
        <f t="shared" si="39"/>
        <v>5.0000000000000044</v>
      </c>
      <c r="M130" s="8">
        <f t="shared" si="39"/>
        <v>9.9999999999999982</v>
      </c>
      <c r="N130" s="8">
        <f t="shared" si="39"/>
        <v>15.000000000000002</v>
      </c>
      <c r="O130" s="8">
        <f t="shared" si="39"/>
        <v>15.000000000000002</v>
      </c>
      <c r="P130" s="8">
        <f t="shared" si="39"/>
        <v>19.999999999999996</v>
      </c>
      <c r="Q130" s="8">
        <f t="shared" si="39"/>
        <v>19.999999999999996</v>
      </c>
      <c r="R130" s="8">
        <f t="shared" si="39"/>
        <v>25</v>
      </c>
      <c r="S130" s="8">
        <f t="shared" si="39"/>
        <v>25</v>
      </c>
      <c r="T130" s="8">
        <f t="shared" si="39"/>
        <v>30.000000000000004</v>
      </c>
      <c r="U130" s="8">
        <f t="shared" si="39"/>
        <v>30.000000000000004</v>
      </c>
      <c r="V130" s="8">
        <f t="shared" si="39"/>
        <v>35</v>
      </c>
      <c r="W130" s="8">
        <f t="shared" si="39"/>
        <v>35</v>
      </c>
      <c r="X130" s="8">
        <f t="shared" si="39"/>
        <v>40</v>
      </c>
      <c r="Y130" s="8">
        <f t="shared" si="39"/>
        <v>40</v>
      </c>
      <c r="Z130" s="8">
        <f t="shared" si="39"/>
        <v>44.999999999999993</v>
      </c>
      <c r="AA130" s="8">
        <f t="shared" si="39"/>
        <v>44.999999999999993</v>
      </c>
      <c r="AB130" s="8">
        <f t="shared" si="39"/>
        <v>50</v>
      </c>
      <c r="AC130" s="8">
        <f t="shared" si="39"/>
        <v>50</v>
      </c>
      <c r="AD130" s="8">
        <f t="shared" si="39"/>
        <v>55.000000000000007</v>
      </c>
      <c r="AE130" s="8">
        <f t="shared" si="39"/>
        <v>55.000000000000007</v>
      </c>
      <c r="AF130" s="8">
        <f t="shared" si="39"/>
        <v>60</v>
      </c>
      <c r="AG130" s="8">
        <f t="shared" si="39"/>
        <v>60</v>
      </c>
      <c r="AH130" s="8">
        <f t="shared" si="39"/>
        <v>65</v>
      </c>
      <c r="AI130" s="8">
        <f t="shared" si="39"/>
        <v>65</v>
      </c>
      <c r="AJ130" s="8">
        <f t="shared" si="39"/>
        <v>70</v>
      </c>
      <c r="AK130" s="8">
        <f t="shared" si="39"/>
        <v>70</v>
      </c>
      <c r="AL130" s="8">
        <f t="shared" si="39"/>
        <v>75</v>
      </c>
      <c r="AM130" s="8">
        <f t="shared" si="39"/>
        <v>75</v>
      </c>
      <c r="AN130" s="8">
        <f t="shared" si="39"/>
        <v>80</v>
      </c>
      <c r="AO130" s="8">
        <f t="shared" si="39"/>
        <v>80</v>
      </c>
      <c r="AP130" s="8">
        <f t="shared" si="39"/>
        <v>85</v>
      </c>
      <c r="AQ130" s="8">
        <f t="shared" si="39"/>
        <v>85</v>
      </c>
      <c r="AR130" s="8">
        <f t="shared" si="39"/>
        <v>90</v>
      </c>
      <c r="AS130" s="8">
        <f t="shared" si="39"/>
        <v>90</v>
      </c>
      <c r="AT130" s="8">
        <f t="shared" si="39"/>
        <v>95</v>
      </c>
      <c r="AU130" s="8">
        <f t="shared" si="39"/>
        <v>95</v>
      </c>
      <c r="AV130" s="8">
        <f t="shared" si="39"/>
        <v>100</v>
      </c>
      <c r="AW130" s="8">
        <f t="shared" si="39"/>
        <v>100</v>
      </c>
      <c r="AX130" s="8">
        <f t="shared" si="39"/>
        <v>100</v>
      </c>
      <c r="AY130" s="8">
        <f t="shared" si="39"/>
        <v>100</v>
      </c>
      <c r="AZ130" s="8"/>
    </row>
    <row r="131" spans="1:52">
      <c r="A131" s="8" t="s">
        <v>59</v>
      </c>
      <c r="B131" s="8">
        <f t="shared" si="39"/>
        <v>0</v>
      </c>
      <c r="C131" s="8">
        <f t="shared" si="39"/>
        <v>0</v>
      </c>
      <c r="D131" s="8">
        <f t="shared" si="39"/>
        <v>0</v>
      </c>
      <c r="E131" s="8">
        <f t="shared" si="39"/>
        <v>0</v>
      </c>
      <c r="F131" s="8">
        <f t="shared" si="39"/>
        <v>0</v>
      </c>
      <c r="G131" s="8">
        <f t="shared" si="39"/>
        <v>0</v>
      </c>
      <c r="H131" s="8">
        <f t="shared" si="39"/>
        <v>0</v>
      </c>
      <c r="I131" s="8">
        <f t="shared" si="39"/>
        <v>0</v>
      </c>
      <c r="J131" s="26">
        <f t="shared" si="39"/>
        <v>0</v>
      </c>
      <c r="K131" s="8">
        <f t="shared" si="39"/>
        <v>9.9999999999999982</v>
      </c>
      <c r="L131" s="28">
        <f t="shared" si="39"/>
        <v>15.000000000000002</v>
      </c>
      <c r="M131" s="8">
        <f t="shared" si="39"/>
        <v>19.999999999999996</v>
      </c>
      <c r="N131" s="8">
        <f t="shared" si="39"/>
        <v>25</v>
      </c>
      <c r="O131" s="8">
        <f t="shared" si="39"/>
        <v>25</v>
      </c>
      <c r="P131" s="8">
        <f t="shared" si="39"/>
        <v>30.000000000000004</v>
      </c>
      <c r="Q131" s="8">
        <f t="shared" si="39"/>
        <v>30.000000000000004</v>
      </c>
      <c r="R131" s="8">
        <f t="shared" si="39"/>
        <v>35</v>
      </c>
      <c r="S131" s="8">
        <f t="shared" si="39"/>
        <v>35</v>
      </c>
      <c r="T131" s="8">
        <f t="shared" si="39"/>
        <v>40</v>
      </c>
      <c r="U131" s="8">
        <f t="shared" si="39"/>
        <v>40</v>
      </c>
      <c r="V131" s="8">
        <f t="shared" si="39"/>
        <v>44.999999999999993</v>
      </c>
      <c r="W131" s="8">
        <f t="shared" si="39"/>
        <v>44.999999999999993</v>
      </c>
      <c r="X131" s="8">
        <f t="shared" si="39"/>
        <v>50</v>
      </c>
      <c r="Y131" s="8">
        <f t="shared" si="39"/>
        <v>50</v>
      </c>
      <c r="Z131" s="8">
        <f t="shared" si="39"/>
        <v>55.000000000000007</v>
      </c>
      <c r="AA131" s="8">
        <f t="shared" si="39"/>
        <v>55.000000000000007</v>
      </c>
      <c r="AB131" s="8">
        <f t="shared" si="39"/>
        <v>60</v>
      </c>
      <c r="AC131" s="8">
        <f t="shared" si="39"/>
        <v>60</v>
      </c>
      <c r="AD131" s="8">
        <f t="shared" si="39"/>
        <v>65</v>
      </c>
      <c r="AE131" s="8">
        <f t="shared" si="39"/>
        <v>65</v>
      </c>
      <c r="AF131" s="8">
        <f t="shared" si="39"/>
        <v>70</v>
      </c>
      <c r="AG131" s="8">
        <f t="shared" si="39"/>
        <v>70</v>
      </c>
      <c r="AH131" s="8">
        <f t="shared" si="39"/>
        <v>75</v>
      </c>
      <c r="AI131" s="8">
        <f t="shared" si="39"/>
        <v>75</v>
      </c>
      <c r="AJ131" s="8">
        <f t="shared" si="39"/>
        <v>80</v>
      </c>
      <c r="AK131" s="8">
        <f t="shared" si="39"/>
        <v>80</v>
      </c>
      <c r="AL131" s="8">
        <f t="shared" si="39"/>
        <v>85</v>
      </c>
      <c r="AM131" s="8">
        <f t="shared" si="39"/>
        <v>85</v>
      </c>
      <c r="AN131" s="8">
        <f t="shared" si="39"/>
        <v>90</v>
      </c>
      <c r="AO131" s="8">
        <f t="shared" si="39"/>
        <v>90</v>
      </c>
      <c r="AP131" s="8">
        <f t="shared" si="39"/>
        <v>95</v>
      </c>
      <c r="AQ131" s="8">
        <f t="shared" si="39"/>
        <v>95</v>
      </c>
      <c r="AR131" s="8">
        <f t="shared" si="39"/>
        <v>100</v>
      </c>
      <c r="AS131" s="8">
        <f t="shared" si="39"/>
        <v>100</v>
      </c>
      <c r="AT131" s="8">
        <f t="shared" si="39"/>
        <v>100</v>
      </c>
      <c r="AU131" s="8">
        <f t="shared" si="39"/>
        <v>100</v>
      </c>
      <c r="AV131" s="8">
        <f t="shared" si="39"/>
        <v>100</v>
      </c>
      <c r="AW131" s="8">
        <f t="shared" si="39"/>
        <v>100</v>
      </c>
      <c r="AX131" s="8">
        <f t="shared" si="39"/>
        <v>100</v>
      </c>
      <c r="AY131" s="8">
        <f t="shared" si="39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AY138" si="40" xml:space="preserve"> IF((1 - (B275 - 1)/20)*100 &lt;= 100, IF((1 - (B275 - 1)/20)*100 &gt;= 0, (1 - (B275 - 1)/20)*100, 0), 100)</f>
        <v>60</v>
      </c>
      <c r="C135" s="8">
        <f t="shared" si="40"/>
        <v>85</v>
      </c>
      <c r="D135" s="8">
        <f t="shared" si="40"/>
        <v>90</v>
      </c>
      <c r="E135" s="8">
        <f t="shared" si="40"/>
        <v>95</v>
      </c>
      <c r="F135" s="8">
        <f t="shared" si="40"/>
        <v>100</v>
      </c>
      <c r="G135" s="8">
        <f t="shared" si="40"/>
        <v>100</v>
      </c>
      <c r="H135" s="8">
        <f t="shared" si="40"/>
        <v>100</v>
      </c>
      <c r="I135" s="8">
        <f t="shared" si="40"/>
        <v>100</v>
      </c>
      <c r="J135" s="26">
        <f t="shared" si="40"/>
        <v>100</v>
      </c>
      <c r="K135" s="8">
        <f t="shared" si="40"/>
        <v>100</v>
      </c>
      <c r="L135" s="28">
        <f t="shared" si="40"/>
        <v>100</v>
      </c>
      <c r="M135" s="8">
        <f t="shared" si="40"/>
        <v>100</v>
      </c>
      <c r="N135" s="8">
        <f t="shared" si="40"/>
        <v>100</v>
      </c>
      <c r="O135" s="8">
        <f t="shared" si="40"/>
        <v>100</v>
      </c>
      <c r="P135" s="8">
        <f t="shared" si="40"/>
        <v>100</v>
      </c>
      <c r="Q135" s="8">
        <f t="shared" si="40"/>
        <v>100</v>
      </c>
      <c r="R135" s="8">
        <f t="shared" si="40"/>
        <v>100</v>
      </c>
      <c r="S135" s="8">
        <f t="shared" si="40"/>
        <v>100</v>
      </c>
      <c r="T135" s="8">
        <f t="shared" si="40"/>
        <v>100</v>
      </c>
      <c r="U135" s="8">
        <f t="shared" si="40"/>
        <v>100</v>
      </c>
      <c r="V135" s="8">
        <f t="shared" si="40"/>
        <v>100</v>
      </c>
      <c r="W135" s="8">
        <f t="shared" si="40"/>
        <v>100</v>
      </c>
      <c r="X135" s="8">
        <f t="shared" si="40"/>
        <v>100</v>
      </c>
      <c r="Y135" s="8">
        <f t="shared" si="40"/>
        <v>100</v>
      </c>
      <c r="Z135" s="8">
        <f t="shared" si="40"/>
        <v>100</v>
      </c>
      <c r="AA135" s="8">
        <f t="shared" si="40"/>
        <v>100</v>
      </c>
      <c r="AB135" s="8">
        <f t="shared" si="40"/>
        <v>100</v>
      </c>
      <c r="AC135" s="8">
        <f t="shared" si="40"/>
        <v>100</v>
      </c>
      <c r="AD135" s="8">
        <f t="shared" si="40"/>
        <v>100</v>
      </c>
      <c r="AE135" s="8">
        <f t="shared" si="40"/>
        <v>100</v>
      </c>
      <c r="AF135" s="8">
        <f t="shared" si="40"/>
        <v>100</v>
      </c>
      <c r="AG135" s="8">
        <f t="shared" si="40"/>
        <v>100</v>
      </c>
      <c r="AH135" s="8">
        <f t="shared" si="40"/>
        <v>100</v>
      </c>
      <c r="AI135" s="8">
        <f t="shared" si="40"/>
        <v>100</v>
      </c>
      <c r="AJ135" s="8">
        <f t="shared" si="40"/>
        <v>100</v>
      </c>
      <c r="AK135" s="8">
        <f t="shared" si="40"/>
        <v>100</v>
      </c>
      <c r="AL135" s="8">
        <f t="shared" si="40"/>
        <v>100</v>
      </c>
      <c r="AM135" s="8">
        <f t="shared" si="40"/>
        <v>100</v>
      </c>
      <c r="AN135" s="8">
        <f t="shared" si="40"/>
        <v>100</v>
      </c>
      <c r="AO135" s="8">
        <f t="shared" si="40"/>
        <v>100</v>
      </c>
      <c r="AP135" s="8">
        <f t="shared" si="40"/>
        <v>100</v>
      </c>
      <c r="AQ135" s="8">
        <f t="shared" si="40"/>
        <v>100</v>
      </c>
      <c r="AR135" s="8">
        <f t="shared" si="40"/>
        <v>100</v>
      </c>
      <c r="AS135" s="8">
        <f t="shared" si="40"/>
        <v>100</v>
      </c>
      <c r="AT135" s="8">
        <f t="shared" si="40"/>
        <v>100</v>
      </c>
      <c r="AU135" s="8">
        <f t="shared" si="40"/>
        <v>100</v>
      </c>
      <c r="AV135" s="8">
        <f t="shared" si="40"/>
        <v>100</v>
      </c>
      <c r="AW135" s="8">
        <f t="shared" si="40"/>
        <v>100</v>
      </c>
      <c r="AX135" s="8">
        <f t="shared" si="40"/>
        <v>100</v>
      </c>
      <c r="AY135" s="8">
        <f t="shared" si="40"/>
        <v>100</v>
      </c>
      <c r="AZ135" s="8"/>
    </row>
    <row r="136" spans="1:52">
      <c r="A136" s="8" t="s">
        <v>57</v>
      </c>
      <c r="B136" s="8">
        <f t="shared" si="40"/>
        <v>55.000000000000007</v>
      </c>
      <c r="C136" s="8">
        <f t="shared" si="40"/>
        <v>80</v>
      </c>
      <c r="D136" s="8">
        <f t="shared" si="40"/>
        <v>85</v>
      </c>
      <c r="E136" s="8">
        <f t="shared" si="40"/>
        <v>90</v>
      </c>
      <c r="F136" s="8">
        <f t="shared" si="40"/>
        <v>95</v>
      </c>
      <c r="G136" s="8">
        <f t="shared" si="40"/>
        <v>100</v>
      </c>
      <c r="H136" s="8">
        <f t="shared" si="40"/>
        <v>100</v>
      </c>
      <c r="I136" s="8">
        <f t="shared" si="40"/>
        <v>100</v>
      </c>
      <c r="J136" s="26">
        <f t="shared" si="40"/>
        <v>100</v>
      </c>
      <c r="K136" s="8">
        <f t="shared" si="40"/>
        <v>100</v>
      </c>
      <c r="L136" s="28">
        <f t="shared" si="40"/>
        <v>100</v>
      </c>
      <c r="M136" s="8">
        <f t="shared" si="40"/>
        <v>100</v>
      </c>
      <c r="N136" s="8">
        <f t="shared" si="40"/>
        <v>100</v>
      </c>
      <c r="O136" s="8">
        <f t="shared" si="40"/>
        <v>100</v>
      </c>
      <c r="P136" s="8">
        <f t="shared" si="40"/>
        <v>100</v>
      </c>
      <c r="Q136" s="8">
        <f t="shared" si="40"/>
        <v>100</v>
      </c>
      <c r="R136" s="8">
        <f t="shared" si="40"/>
        <v>100</v>
      </c>
      <c r="S136" s="8">
        <f t="shared" si="40"/>
        <v>100</v>
      </c>
      <c r="T136" s="8">
        <f t="shared" si="40"/>
        <v>100</v>
      </c>
      <c r="U136" s="8">
        <f t="shared" si="40"/>
        <v>100</v>
      </c>
      <c r="V136" s="8">
        <f t="shared" si="40"/>
        <v>100</v>
      </c>
      <c r="W136" s="8">
        <f t="shared" si="40"/>
        <v>100</v>
      </c>
      <c r="X136" s="8">
        <f t="shared" si="40"/>
        <v>100</v>
      </c>
      <c r="Y136" s="8">
        <f t="shared" si="40"/>
        <v>100</v>
      </c>
      <c r="Z136" s="8">
        <f t="shared" si="40"/>
        <v>100</v>
      </c>
      <c r="AA136" s="8">
        <f t="shared" si="40"/>
        <v>100</v>
      </c>
      <c r="AB136" s="8">
        <f t="shared" si="40"/>
        <v>100</v>
      </c>
      <c r="AC136" s="8">
        <f t="shared" si="40"/>
        <v>100</v>
      </c>
      <c r="AD136" s="8">
        <f t="shared" si="40"/>
        <v>100</v>
      </c>
      <c r="AE136" s="8">
        <f t="shared" si="40"/>
        <v>100</v>
      </c>
      <c r="AF136" s="8">
        <f t="shared" si="40"/>
        <v>100</v>
      </c>
      <c r="AG136" s="8">
        <f t="shared" si="40"/>
        <v>100</v>
      </c>
      <c r="AH136" s="8">
        <f t="shared" si="40"/>
        <v>100</v>
      </c>
      <c r="AI136" s="8">
        <f t="shared" si="40"/>
        <v>100</v>
      </c>
      <c r="AJ136" s="8">
        <f t="shared" si="40"/>
        <v>100</v>
      </c>
      <c r="AK136" s="8">
        <f t="shared" si="40"/>
        <v>100</v>
      </c>
      <c r="AL136" s="8">
        <f t="shared" si="40"/>
        <v>100</v>
      </c>
      <c r="AM136" s="8">
        <f t="shared" si="40"/>
        <v>100</v>
      </c>
      <c r="AN136" s="8">
        <f t="shared" si="40"/>
        <v>100</v>
      </c>
      <c r="AO136" s="8">
        <f t="shared" si="40"/>
        <v>100</v>
      </c>
      <c r="AP136" s="8">
        <f t="shared" si="40"/>
        <v>100</v>
      </c>
      <c r="AQ136" s="8">
        <f t="shared" si="40"/>
        <v>100</v>
      </c>
      <c r="AR136" s="8">
        <f t="shared" si="40"/>
        <v>100</v>
      </c>
      <c r="AS136" s="8">
        <f t="shared" si="40"/>
        <v>100</v>
      </c>
      <c r="AT136" s="8">
        <f t="shared" si="40"/>
        <v>100</v>
      </c>
      <c r="AU136" s="8">
        <f t="shared" si="40"/>
        <v>100</v>
      </c>
      <c r="AV136" s="8">
        <f t="shared" si="40"/>
        <v>100</v>
      </c>
      <c r="AW136" s="8">
        <f t="shared" si="40"/>
        <v>100</v>
      </c>
      <c r="AX136" s="8">
        <f t="shared" si="40"/>
        <v>100</v>
      </c>
      <c r="AY136" s="8">
        <f t="shared" si="40"/>
        <v>100</v>
      </c>
      <c r="AZ136" s="8"/>
    </row>
    <row r="137" spans="1:52">
      <c r="A137" s="8" t="s">
        <v>58</v>
      </c>
      <c r="B137" s="8">
        <f t="shared" si="40"/>
        <v>55.000000000000007</v>
      </c>
      <c r="C137" s="8">
        <f t="shared" si="40"/>
        <v>80</v>
      </c>
      <c r="D137" s="8">
        <f t="shared" si="40"/>
        <v>85</v>
      </c>
      <c r="E137" s="8">
        <f t="shared" si="40"/>
        <v>90</v>
      </c>
      <c r="F137" s="8">
        <f t="shared" si="40"/>
        <v>95</v>
      </c>
      <c r="G137" s="8">
        <f t="shared" si="40"/>
        <v>100</v>
      </c>
      <c r="H137" s="8">
        <f t="shared" si="40"/>
        <v>100</v>
      </c>
      <c r="I137" s="8">
        <f t="shared" si="40"/>
        <v>100</v>
      </c>
      <c r="J137" s="26">
        <f t="shared" si="40"/>
        <v>100</v>
      </c>
      <c r="K137" s="8">
        <f t="shared" si="40"/>
        <v>100</v>
      </c>
      <c r="L137" s="28">
        <f t="shared" si="40"/>
        <v>100</v>
      </c>
      <c r="M137" s="8">
        <f t="shared" si="40"/>
        <v>100</v>
      </c>
      <c r="N137" s="8">
        <f t="shared" si="40"/>
        <v>100</v>
      </c>
      <c r="O137" s="8">
        <f t="shared" si="40"/>
        <v>100</v>
      </c>
      <c r="P137" s="8">
        <f t="shared" si="40"/>
        <v>100</v>
      </c>
      <c r="Q137" s="8">
        <f t="shared" si="40"/>
        <v>100</v>
      </c>
      <c r="R137" s="8">
        <f t="shared" si="40"/>
        <v>100</v>
      </c>
      <c r="S137" s="8">
        <f t="shared" si="40"/>
        <v>100</v>
      </c>
      <c r="T137" s="8">
        <f t="shared" si="40"/>
        <v>100</v>
      </c>
      <c r="U137" s="8">
        <f t="shared" si="40"/>
        <v>100</v>
      </c>
      <c r="V137" s="8">
        <f t="shared" si="40"/>
        <v>100</v>
      </c>
      <c r="W137" s="8">
        <f t="shared" si="40"/>
        <v>100</v>
      </c>
      <c r="X137" s="8">
        <f t="shared" si="40"/>
        <v>100</v>
      </c>
      <c r="Y137" s="8">
        <f t="shared" si="40"/>
        <v>100</v>
      </c>
      <c r="Z137" s="8">
        <f t="shared" si="40"/>
        <v>100</v>
      </c>
      <c r="AA137" s="8">
        <f t="shared" si="40"/>
        <v>100</v>
      </c>
      <c r="AB137" s="8">
        <f t="shared" si="40"/>
        <v>100</v>
      </c>
      <c r="AC137" s="8">
        <f t="shared" si="40"/>
        <v>100</v>
      </c>
      <c r="AD137" s="8">
        <f t="shared" si="40"/>
        <v>100</v>
      </c>
      <c r="AE137" s="8">
        <f t="shared" si="40"/>
        <v>100</v>
      </c>
      <c r="AF137" s="8">
        <f t="shared" si="40"/>
        <v>100</v>
      </c>
      <c r="AG137" s="8">
        <f t="shared" si="40"/>
        <v>100</v>
      </c>
      <c r="AH137" s="8">
        <f t="shared" si="40"/>
        <v>100</v>
      </c>
      <c r="AI137" s="8">
        <f t="shared" si="40"/>
        <v>100</v>
      </c>
      <c r="AJ137" s="8">
        <f t="shared" si="40"/>
        <v>100</v>
      </c>
      <c r="AK137" s="8">
        <f t="shared" si="40"/>
        <v>100</v>
      </c>
      <c r="AL137" s="8">
        <f t="shared" si="40"/>
        <v>100</v>
      </c>
      <c r="AM137" s="8">
        <f t="shared" si="40"/>
        <v>100</v>
      </c>
      <c r="AN137" s="8">
        <f t="shared" si="40"/>
        <v>100</v>
      </c>
      <c r="AO137" s="8">
        <f t="shared" si="40"/>
        <v>100</v>
      </c>
      <c r="AP137" s="8">
        <f t="shared" si="40"/>
        <v>100</v>
      </c>
      <c r="AQ137" s="8">
        <f t="shared" si="40"/>
        <v>100</v>
      </c>
      <c r="AR137" s="8">
        <f t="shared" si="40"/>
        <v>100</v>
      </c>
      <c r="AS137" s="8">
        <f t="shared" si="40"/>
        <v>100</v>
      </c>
      <c r="AT137" s="8">
        <f t="shared" si="40"/>
        <v>100</v>
      </c>
      <c r="AU137" s="8">
        <f t="shared" si="40"/>
        <v>100</v>
      </c>
      <c r="AV137" s="8">
        <f t="shared" si="40"/>
        <v>100</v>
      </c>
      <c r="AW137" s="8">
        <f t="shared" si="40"/>
        <v>100</v>
      </c>
      <c r="AX137" s="8">
        <f t="shared" si="40"/>
        <v>100</v>
      </c>
      <c r="AY137" s="8">
        <f t="shared" si="40"/>
        <v>100</v>
      </c>
      <c r="AZ137" s="8"/>
    </row>
    <row r="138" spans="1:52">
      <c r="A138" s="8" t="s">
        <v>59</v>
      </c>
      <c r="B138" s="8">
        <f t="shared" si="40"/>
        <v>60</v>
      </c>
      <c r="C138" s="8">
        <f t="shared" si="40"/>
        <v>85</v>
      </c>
      <c r="D138" s="8">
        <f t="shared" si="40"/>
        <v>90</v>
      </c>
      <c r="E138" s="8">
        <f t="shared" si="40"/>
        <v>95</v>
      </c>
      <c r="F138" s="8">
        <f t="shared" si="40"/>
        <v>100</v>
      </c>
      <c r="G138" s="8">
        <f t="shared" si="40"/>
        <v>100</v>
      </c>
      <c r="H138" s="8">
        <f t="shared" si="40"/>
        <v>100</v>
      </c>
      <c r="I138" s="8">
        <f t="shared" si="40"/>
        <v>100</v>
      </c>
      <c r="J138" s="26">
        <f t="shared" si="40"/>
        <v>100</v>
      </c>
      <c r="K138" s="8">
        <f t="shared" si="40"/>
        <v>100</v>
      </c>
      <c r="L138" s="28">
        <f t="shared" si="40"/>
        <v>100</v>
      </c>
      <c r="M138" s="8">
        <f t="shared" si="40"/>
        <v>100</v>
      </c>
      <c r="N138" s="8">
        <f t="shared" si="40"/>
        <v>100</v>
      </c>
      <c r="O138" s="8">
        <f t="shared" si="40"/>
        <v>100</v>
      </c>
      <c r="P138" s="8">
        <f t="shared" si="40"/>
        <v>100</v>
      </c>
      <c r="Q138" s="8">
        <f t="shared" si="40"/>
        <v>100</v>
      </c>
      <c r="R138" s="8">
        <f t="shared" si="40"/>
        <v>100</v>
      </c>
      <c r="S138" s="8">
        <f t="shared" si="40"/>
        <v>100</v>
      </c>
      <c r="T138" s="8">
        <f t="shared" si="40"/>
        <v>100</v>
      </c>
      <c r="U138" s="8">
        <f t="shared" si="40"/>
        <v>100</v>
      </c>
      <c r="V138" s="8">
        <f t="shared" si="40"/>
        <v>100</v>
      </c>
      <c r="W138" s="8">
        <f t="shared" si="40"/>
        <v>100</v>
      </c>
      <c r="X138" s="8">
        <f t="shared" si="40"/>
        <v>100</v>
      </c>
      <c r="Y138" s="8">
        <f t="shared" si="40"/>
        <v>100</v>
      </c>
      <c r="Z138" s="8">
        <f t="shared" si="40"/>
        <v>100</v>
      </c>
      <c r="AA138" s="8">
        <f t="shared" si="40"/>
        <v>100</v>
      </c>
      <c r="AB138" s="8">
        <f t="shared" si="40"/>
        <v>100</v>
      </c>
      <c r="AC138" s="8">
        <f t="shared" si="40"/>
        <v>100</v>
      </c>
      <c r="AD138" s="8">
        <f t="shared" si="40"/>
        <v>100</v>
      </c>
      <c r="AE138" s="8">
        <f t="shared" si="40"/>
        <v>100</v>
      </c>
      <c r="AF138" s="8">
        <f t="shared" si="40"/>
        <v>100</v>
      </c>
      <c r="AG138" s="8">
        <f t="shared" si="40"/>
        <v>100</v>
      </c>
      <c r="AH138" s="8">
        <f t="shared" si="40"/>
        <v>100</v>
      </c>
      <c r="AI138" s="8">
        <f t="shared" si="40"/>
        <v>100</v>
      </c>
      <c r="AJ138" s="8">
        <f t="shared" si="40"/>
        <v>100</v>
      </c>
      <c r="AK138" s="8">
        <f t="shared" si="40"/>
        <v>100</v>
      </c>
      <c r="AL138" s="8">
        <f t="shared" si="40"/>
        <v>100</v>
      </c>
      <c r="AM138" s="8">
        <f t="shared" si="40"/>
        <v>100</v>
      </c>
      <c r="AN138" s="8">
        <f t="shared" si="40"/>
        <v>100</v>
      </c>
      <c r="AO138" s="8">
        <f t="shared" si="40"/>
        <v>100</v>
      </c>
      <c r="AP138" s="8">
        <f t="shared" si="40"/>
        <v>100</v>
      </c>
      <c r="AQ138" s="8">
        <f t="shared" si="40"/>
        <v>100</v>
      </c>
      <c r="AR138" s="8">
        <f t="shared" si="40"/>
        <v>100</v>
      </c>
      <c r="AS138" s="8">
        <f t="shared" si="40"/>
        <v>100</v>
      </c>
      <c r="AT138" s="8">
        <f t="shared" si="40"/>
        <v>100</v>
      </c>
      <c r="AU138" s="8">
        <f t="shared" si="40"/>
        <v>100</v>
      </c>
      <c r="AV138" s="8">
        <f t="shared" si="40"/>
        <v>100</v>
      </c>
      <c r="AW138" s="8">
        <f t="shared" si="40"/>
        <v>100</v>
      </c>
      <c r="AX138" s="8">
        <f t="shared" si="40"/>
        <v>100</v>
      </c>
      <c r="AY138" s="8">
        <f t="shared" si="40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AY143" si="41" xml:space="preserve"> IF((1 - (B280 - 1)/20)*100 &lt;= 100, IF((1 - (B280 - 1)/20)*100 &gt;= 0, (1 - (B280 - 1)/20)*100, 0), 100)</f>
        <v>35</v>
      </c>
      <c r="C140" s="8">
        <f t="shared" si="41"/>
        <v>60</v>
      </c>
      <c r="D140" s="8">
        <f t="shared" si="41"/>
        <v>65</v>
      </c>
      <c r="E140" s="8">
        <f t="shared" si="41"/>
        <v>70</v>
      </c>
      <c r="F140" s="8">
        <f t="shared" si="41"/>
        <v>75</v>
      </c>
      <c r="G140" s="8">
        <f t="shared" si="41"/>
        <v>90</v>
      </c>
      <c r="H140" s="8">
        <f t="shared" si="41"/>
        <v>90</v>
      </c>
      <c r="I140" s="8">
        <f t="shared" si="41"/>
        <v>100</v>
      </c>
      <c r="J140" s="26">
        <f t="shared" si="41"/>
        <v>100</v>
      </c>
      <c r="K140" s="8">
        <f t="shared" si="41"/>
        <v>100</v>
      </c>
      <c r="L140" s="28">
        <f t="shared" si="41"/>
        <v>100</v>
      </c>
      <c r="M140" s="8">
        <f t="shared" si="41"/>
        <v>100</v>
      </c>
      <c r="N140" s="8">
        <f t="shared" si="41"/>
        <v>100</v>
      </c>
      <c r="O140" s="8">
        <f t="shared" si="41"/>
        <v>100</v>
      </c>
      <c r="P140" s="8">
        <f t="shared" si="41"/>
        <v>100</v>
      </c>
      <c r="Q140" s="8">
        <f t="shared" si="41"/>
        <v>100</v>
      </c>
      <c r="R140" s="8">
        <f t="shared" si="41"/>
        <v>100</v>
      </c>
      <c r="S140" s="8">
        <f t="shared" si="41"/>
        <v>100</v>
      </c>
      <c r="T140" s="8">
        <f t="shared" si="41"/>
        <v>100</v>
      </c>
      <c r="U140" s="8">
        <f t="shared" si="41"/>
        <v>100</v>
      </c>
      <c r="V140" s="8">
        <f t="shared" si="41"/>
        <v>100</v>
      </c>
      <c r="W140" s="8">
        <f t="shared" si="41"/>
        <v>100</v>
      </c>
      <c r="X140" s="8">
        <f t="shared" si="41"/>
        <v>100</v>
      </c>
      <c r="Y140" s="8">
        <f t="shared" si="41"/>
        <v>100</v>
      </c>
      <c r="Z140" s="8">
        <f t="shared" si="41"/>
        <v>100</v>
      </c>
      <c r="AA140" s="8">
        <f t="shared" si="41"/>
        <v>100</v>
      </c>
      <c r="AB140" s="8">
        <f t="shared" si="41"/>
        <v>100</v>
      </c>
      <c r="AC140" s="8">
        <f t="shared" si="41"/>
        <v>100</v>
      </c>
      <c r="AD140" s="8">
        <f t="shared" si="41"/>
        <v>100</v>
      </c>
      <c r="AE140" s="8">
        <f t="shared" si="41"/>
        <v>100</v>
      </c>
      <c r="AF140" s="8">
        <f t="shared" si="41"/>
        <v>100</v>
      </c>
      <c r="AG140" s="8">
        <f t="shared" si="41"/>
        <v>100</v>
      </c>
      <c r="AH140" s="8">
        <f t="shared" si="41"/>
        <v>100</v>
      </c>
      <c r="AI140" s="8">
        <f t="shared" si="41"/>
        <v>100</v>
      </c>
      <c r="AJ140" s="8">
        <f t="shared" si="41"/>
        <v>100</v>
      </c>
      <c r="AK140" s="8">
        <f t="shared" si="41"/>
        <v>100</v>
      </c>
      <c r="AL140" s="8">
        <f t="shared" si="41"/>
        <v>100</v>
      </c>
      <c r="AM140" s="8">
        <f t="shared" si="41"/>
        <v>100</v>
      </c>
      <c r="AN140" s="8">
        <f t="shared" si="41"/>
        <v>100</v>
      </c>
      <c r="AO140" s="8">
        <f t="shared" si="41"/>
        <v>100</v>
      </c>
      <c r="AP140" s="8">
        <f t="shared" si="41"/>
        <v>100</v>
      </c>
      <c r="AQ140" s="8">
        <f t="shared" si="41"/>
        <v>100</v>
      </c>
      <c r="AR140" s="8">
        <f t="shared" si="41"/>
        <v>100</v>
      </c>
      <c r="AS140" s="8">
        <f t="shared" si="41"/>
        <v>100</v>
      </c>
      <c r="AT140" s="8">
        <f t="shared" si="41"/>
        <v>100</v>
      </c>
      <c r="AU140" s="8">
        <f t="shared" si="41"/>
        <v>100</v>
      </c>
      <c r="AV140" s="8">
        <f t="shared" si="41"/>
        <v>100</v>
      </c>
      <c r="AW140" s="8">
        <f t="shared" si="41"/>
        <v>100</v>
      </c>
      <c r="AX140" s="8">
        <f t="shared" si="41"/>
        <v>100</v>
      </c>
      <c r="AY140" s="8">
        <f t="shared" si="41"/>
        <v>100</v>
      </c>
      <c r="AZ140" s="8"/>
    </row>
    <row r="141" spans="1:52">
      <c r="A141" s="8" t="s">
        <v>57</v>
      </c>
      <c r="B141" s="8">
        <f t="shared" si="41"/>
        <v>30.000000000000004</v>
      </c>
      <c r="C141" s="8">
        <f t="shared" si="41"/>
        <v>55.000000000000007</v>
      </c>
      <c r="D141" s="8">
        <f t="shared" si="41"/>
        <v>60</v>
      </c>
      <c r="E141" s="8">
        <f t="shared" si="41"/>
        <v>65</v>
      </c>
      <c r="F141" s="8">
        <f t="shared" si="41"/>
        <v>70</v>
      </c>
      <c r="G141" s="8">
        <f t="shared" si="41"/>
        <v>85</v>
      </c>
      <c r="H141" s="8">
        <f t="shared" si="41"/>
        <v>85</v>
      </c>
      <c r="I141" s="8">
        <f t="shared" si="41"/>
        <v>100</v>
      </c>
      <c r="J141" s="26">
        <f t="shared" si="41"/>
        <v>100</v>
      </c>
      <c r="K141" s="8">
        <f t="shared" si="41"/>
        <v>100</v>
      </c>
      <c r="L141" s="28">
        <f t="shared" si="41"/>
        <v>100</v>
      </c>
      <c r="M141" s="8">
        <f t="shared" si="41"/>
        <v>100</v>
      </c>
      <c r="N141" s="8">
        <f t="shared" si="41"/>
        <v>100</v>
      </c>
      <c r="O141" s="8">
        <f t="shared" si="41"/>
        <v>100</v>
      </c>
      <c r="P141" s="8">
        <f t="shared" si="41"/>
        <v>100</v>
      </c>
      <c r="Q141" s="8">
        <f t="shared" si="41"/>
        <v>100</v>
      </c>
      <c r="R141" s="8">
        <f t="shared" si="41"/>
        <v>100</v>
      </c>
      <c r="S141" s="8">
        <f t="shared" si="41"/>
        <v>100</v>
      </c>
      <c r="T141" s="8">
        <f t="shared" si="41"/>
        <v>100</v>
      </c>
      <c r="U141" s="8">
        <f t="shared" si="41"/>
        <v>100</v>
      </c>
      <c r="V141" s="8">
        <f t="shared" si="41"/>
        <v>100</v>
      </c>
      <c r="W141" s="8">
        <f t="shared" si="41"/>
        <v>100</v>
      </c>
      <c r="X141" s="8">
        <f t="shared" si="41"/>
        <v>100</v>
      </c>
      <c r="Y141" s="8">
        <f t="shared" si="41"/>
        <v>100</v>
      </c>
      <c r="Z141" s="8">
        <f t="shared" si="41"/>
        <v>100</v>
      </c>
      <c r="AA141" s="8">
        <f t="shared" si="41"/>
        <v>100</v>
      </c>
      <c r="AB141" s="8">
        <f t="shared" si="41"/>
        <v>100</v>
      </c>
      <c r="AC141" s="8">
        <f t="shared" si="41"/>
        <v>100</v>
      </c>
      <c r="AD141" s="8">
        <f t="shared" si="41"/>
        <v>100</v>
      </c>
      <c r="AE141" s="8">
        <f t="shared" si="41"/>
        <v>100</v>
      </c>
      <c r="AF141" s="8">
        <f t="shared" si="41"/>
        <v>100</v>
      </c>
      <c r="AG141" s="8">
        <f t="shared" si="41"/>
        <v>100</v>
      </c>
      <c r="AH141" s="8">
        <f t="shared" si="41"/>
        <v>100</v>
      </c>
      <c r="AI141" s="8">
        <f t="shared" si="41"/>
        <v>100</v>
      </c>
      <c r="AJ141" s="8">
        <f t="shared" si="41"/>
        <v>100</v>
      </c>
      <c r="AK141" s="8">
        <f t="shared" si="41"/>
        <v>100</v>
      </c>
      <c r="AL141" s="8">
        <f t="shared" si="41"/>
        <v>100</v>
      </c>
      <c r="AM141" s="8">
        <f t="shared" si="41"/>
        <v>100</v>
      </c>
      <c r="AN141" s="8">
        <f t="shared" si="41"/>
        <v>100</v>
      </c>
      <c r="AO141" s="8">
        <f t="shared" si="41"/>
        <v>100</v>
      </c>
      <c r="AP141" s="8">
        <f t="shared" si="41"/>
        <v>100</v>
      </c>
      <c r="AQ141" s="8">
        <f t="shared" si="41"/>
        <v>100</v>
      </c>
      <c r="AR141" s="8">
        <f t="shared" si="41"/>
        <v>100</v>
      </c>
      <c r="AS141" s="8">
        <f t="shared" si="41"/>
        <v>100</v>
      </c>
      <c r="AT141" s="8">
        <f t="shared" si="41"/>
        <v>100</v>
      </c>
      <c r="AU141" s="8">
        <f t="shared" si="41"/>
        <v>100</v>
      </c>
      <c r="AV141" s="8">
        <f t="shared" si="41"/>
        <v>100</v>
      </c>
      <c r="AW141" s="8">
        <f t="shared" si="41"/>
        <v>100</v>
      </c>
      <c r="AX141" s="8">
        <f t="shared" si="41"/>
        <v>100</v>
      </c>
      <c r="AY141" s="8">
        <f t="shared" si="41"/>
        <v>100</v>
      </c>
      <c r="AZ141" s="8"/>
    </row>
    <row r="142" spans="1:52">
      <c r="A142" s="8" t="s">
        <v>58</v>
      </c>
      <c r="B142" s="8">
        <f t="shared" si="41"/>
        <v>30.000000000000004</v>
      </c>
      <c r="C142" s="8">
        <f t="shared" si="41"/>
        <v>55.000000000000007</v>
      </c>
      <c r="D142" s="8">
        <f t="shared" si="41"/>
        <v>60</v>
      </c>
      <c r="E142" s="8">
        <f t="shared" si="41"/>
        <v>65</v>
      </c>
      <c r="F142" s="8">
        <f t="shared" si="41"/>
        <v>70</v>
      </c>
      <c r="G142" s="8">
        <f t="shared" si="41"/>
        <v>85</v>
      </c>
      <c r="H142" s="8">
        <f t="shared" si="41"/>
        <v>85</v>
      </c>
      <c r="I142" s="8">
        <f t="shared" si="41"/>
        <v>100</v>
      </c>
      <c r="J142" s="26">
        <f t="shared" si="41"/>
        <v>100</v>
      </c>
      <c r="K142" s="8">
        <f t="shared" si="41"/>
        <v>100</v>
      </c>
      <c r="L142" s="28">
        <f t="shared" si="41"/>
        <v>100</v>
      </c>
      <c r="M142" s="8">
        <f t="shared" si="41"/>
        <v>100</v>
      </c>
      <c r="N142" s="8">
        <f t="shared" si="41"/>
        <v>100</v>
      </c>
      <c r="O142" s="8">
        <f t="shared" si="41"/>
        <v>100</v>
      </c>
      <c r="P142" s="8">
        <f t="shared" si="41"/>
        <v>100</v>
      </c>
      <c r="Q142" s="8">
        <f t="shared" si="41"/>
        <v>100</v>
      </c>
      <c r="R142" s="8">
        <f t="shared" si="41"/>
        <v>100</v>
      </c>
      <c r="S142" s="8">
        <f t="shared" si="41"/>
        <v>100</v>
      </c>
      <c r="T142" s="8">
        <f t="shared" si="41"/>
        <v>100</v>
      </c>
      <c r="U142" s="8">
        <f t="shared" si="41"/>
        <v>100</v>
      </c>
      <c r="V142" s="8">
        <f t="shared" si="41"/>
        <v>100</v>
      </c>
      <c r="W142" s="8">
        <f t="shared" si="41"/>
        <v>100</v>
      </c>
      <c r="X142" s="8">
        <f t="shared" si="41"/>
        <v>100</v>
      </c>
      <c r="Y142" s="8">
        <f t="shared" si="41"/>
        <v>100</v>
      </c>
      <c r="Z142" s="8">
        <f t="shared" si="41"/>
        <v>100</v>
      </c>
      <c r="AA142" s="8">
        <f t="shared" si="41"/>
        <v>100</v>
      </c>
      <c r="AB142" s="8">
        <f t="shared" si="41"/>
        <v>100</v>
      </c>
      <c r="AC142" s="8">
        <f t="shared" si="41"/>
        <v>100</v>
      </c>
      <c r="AD142" s="8">
        <f t="shared" si="41"/>
        <v>100</v>
      </c>
      <c r="AE142" s="8">
        <f t="shared" si="41"/>
        <v>100</v>
      </c>
      <c r="AF142" s="8">
        <f t="shared" si="41"/>
        <v>100</v>
      </c>
      <c r="AG142" s="8">
        <f t="shared" si="41"/>
        <v>100</v>
      </c>
      <c r="AH142" s="8">
        <f t="shared" si="41"/>
        <v>100</v>
      </c>
      <c r="AI142" s="8">
        <f t="shared" si="41"/>
        <v>100</v>
      </c>
      <c r="AJ142" s="8">
        <f t="shared" si="41"/>
        <v>100</v>
      </c>
      <c r="AK142" s="8">
        <f t="shared" si="41"/>
        <v>100</v>
      </c>
      <c r="AL142" s="8">
        <f t="shared" si="41"/>
        <v>100</v>
      </c>
      <c r="AM142" s="8">
        <f t="shared" si="41"/>
        <v>100</v>
      </c>
      <c r="AN142" s="8">
        <f t="shared" si="41"/>
        <v>100</v>
      </c>
      <c r="AO142" s="8">
        <f t="shared" si="41"/>
        <v>100</v>
      </c>
      <c r="AP142" s="8">
        <f t="shared" si="41"/>
        <v>100</v>
      </c>
      <c r="AQ142" s="8">
        <f t="shared" si="41"/>
        <v>100</v>
      </c>
      <c r="AR142" s="8">
        <f t="shared" si="41"/>
        <v>100</v>
      </c>
      <c r="AS142" s="8">
        <f t="shared" si="41"/>
        <v>100</v>
      </c>
      <c r="AT142" s="8">
        <f t="shared" si="41"/>
        <v>100</v>
      </c>
      <c r="AU142" s="8">
        <f t="shared" si="41"/>
        <v>100</v>
      </c>
      <c r="AV142" s="8">
        <f t="shared" si="41"/>
        <v>100</v>
      </c>
      <c r="AW142" s="8">
        <f t="shared" si="41"/>
        <v>100</v>
      </c>
      <c r="AX142" s="8">
        <f t="shared" si="41"/>
        <v>100</v>
      </c>
      <c r="AY142" s="8">
        <f t="shared" si="41"/>
        <v>100</v>
      </c>
      <c r="AZ142" s="8"/>
    </row>
    <row r="143" spans="1:52">
      <c r="A143" s="8" t="s">
        <v>59</v>
      </c>
      <c r="B143" s="8">
        <f t="shared" si="41"/>
        <v>35</v>
      </c>
      <c r="C143" s="8">
        <f t="shared" si="41"/>
        <v>60</v>
      </c>
      <c r="D143" s="8">
        <f t="shared" si="41"/>
        <v>65</v>
      </c>
      <c r="E143" s="8">
        <f t="shared" si="41"/>
        <v>70</v>
      </c>
      <c r="F143" s="8">
        <f t="shared" si="41"/>
        <v>75</v>
      </c>
      <c r="G143" s="8">
        <f t="shared" si="41"/>
        <v>90</v>
      </c>
      <c r="H143" s="8">
        <f t="shared" si="41"/>
        <v>90</v>
      </c>
      <c r="I143" s="8">
        <f t="shared" si="41"/>
        <v>100</v>
      </c>
      <c r="J143" s="26">
        <f t="shared" si="41"/>
        <v>100</v>
      </c>
      <c r="K143" s="8">
        <f t="shared" si="41"/>
        <v>100</v>
      </c>
      <c r="L143" s="28">
        <f t="shared" si="41"/>
        <v>100</v>
      </c>
      <c r="M143" s="8">
        <f t="shared" si="41"/>
        <v>100</v>
      </c>
      <c r="N143" s="8">
        <f t="shared" si="41"/>
        <v>100</v>
      </c>
      <c r="O143" s="8">
        <f t="shared" si="41"/>
        <v>100</v>
      </c>
      <c r="P143" s="8">
        <f t="shared" si="41"/>
        <v>100</v>
      </c>
      <c r="Q143" s="8">
        <f t="shared" si="41"/>
        <v>100</v>
      </c>
      <c r="R143" s="8">
        <f t="shared" si="41"/>
        <v>100</v>
      </c>
      <c r="S143" s="8">
        <f t="shared" si="41"/>
        <v>100</v>
      </c>
      <c r="T143" s="8">
        <f t="shared" si="41"/>
        <v>100</v>
      </c>
      <c r="U143" s="8">
        <f t="shared" si="41"/>
        <v>100</v>
      </c>
      <c r="V143" s="8">
        <f t="shared" si="41"/>
        <v>100</v>
      </c>
      <c r="W143" s="8">
        <f t="shared" si="41"/>
        <v>100</v>
      </c>
      <c r="X143" s="8">
        <f t="shared" si="41"/>
        <v>100</v>
      </c>
      <c r="Y143" s="8">
        <f t="shared" si="41"/>
        <v>100</v>
      </c>
      <c r="Z143" s="8">
        <f t="shared" si="41"/>
        <v>100</v>
      </c>
      <c r="AA143" s="8">
        <f t="shared" si="41"/>
        <v>100</v>
      </c>
      <c r="AB143" s="8">
        <f t="shared" si="41"/>
        <v>100</v>
      </c>
      <c r="AC143" s="8">
        <f t="shared" si="41"/>
        <v>100</v>
      </c>
      <c r="AD143" s="8">
        <f t="shared" si="41"/>
        <v>100</v>
      </c>
      <c r="AE143" s="8">
        <f t="shared" si="41"/>
        <v>100</v>
      </c>
      <c r="AF143" s="8">
        <f t="shared" si="41"/>
        <v>100</v>
      </c>
      <c r="AG143" s="8">
        <f t="shared" si="41"/>
        <v>100</v>
      </c>
      <c r="AH143" s="8">
        <f t="shared" si="41"/>
        <v>100</v>
      </c>
      <c r="AI143" s="8">
        <f t="shared" si="41"/>
        <v>100</v>
      </c>
      <c r="AJ143" s="8">
        <f t="shared" si="41"/>
        <v>100</v>
      </c>
      <c r="AK143" s="8">
        <f t="shared" si="41"/>
        <v>100</v>
      </c>
      <c r="AL143" s="8">
        <f t="shared" si="41"/>
        <v>100</v>
      </c>
      <c r="AM143" s="8">
        <f t="shared" si="41"/>
        <v>100</v>
      </c>
      <c r="AN143" s="8">
        <f t="shared" si="41"/>
        <v>100</v>
      </c>
      <c r="AO143" s="8">
        <f t="shared" si="41"/>
        <v>100</v>
      </c>
      <c r="AP143" s="8">
        <f t="shared" si="41"/>
        <v>100</v>
      </c>
      <c r="AQ143" s="8">
        <f t="shared" si="41"/>
        <v>100</v>
      </c>
      <c r="AR143" s="8">
        <f t="shared" si="41"/>
        <v>100</v>
      </c>
      <c r="AS143" s="8">
        <f t="shared" si="41"/>
        <v>100</v>
      </c>
      <c r="AT143" s="8">
        <f t="shared" si="41"/>
        <v>100</v>
      </c>
      <c r="AU143" s="8">
        <f t="shared" si="41"/>
        <v>100</v>
      </c>
      <c r="AV143" s="8">
        <f t="shared" si="41"/>
        <v>100</v>
      </c>
      <c r="AW143" s="8">
        <f t="shared" si="41"/>
        <v>100</v>
      </c>
      <c r="AX143" s="8">
        <f t="shared" si="41"/>
        <v>100</v>
      </c>
      <c r="AY143" s="8">
        <f t="shared" si="41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AY148" si="42" xml:space="preserve"> IF((1 - (B285 - 1)/20)*100 &lt;= 100, IF((1 - (B285 - 1)/20)*100 &gt;= 0, (1 - (B285 - 1)/20)*100, 0), 100)</f>
        <v>9.9999999999999982</v>
      </c>
      <c r="C145" s="8">
        <f t="shared" si="42"/>
        <v>35</v>
      </c>
      <c r="D145" s="8">
        <f t="shared" si="42"/>
        <v>40</v>
      </c>
      <c r="E145" s="8">
        <f t="shared" si="42"/>
        <v>44.999999999999993</v>
      </c>
      <c r="F145" s="8">
        <f t="shared" si="42"/>
        <v>50</v>
      </c>
      <c r="G145" s="8">
        <f t="shared" si="42"/>
        <v>65</v>
      </c>
      <c r="H145" s="8">
        <f t="shared" si="42"/>
        <v>65</v>
      </c>
      <c r="I145" s="8">
        <f t="shared" si="42"/>
        <v>85</v>
      </c>
      <c r="J145" s="26">
        <f t="shared" si="42"/>
        <v>90</v>
      </c>
      <c r="K145" s="8">
        <f t="shared" si="42"/>
        <v>95</v>
      </c>
      <c r="L145" s="28">
        <f t="shared" si="42"/>
        <v>100</v>
      </c>
      <c r="M145" s="8">
        <f t="shared" si="42"/>
        <v>100</v>
      </c>
      <c r="N145" s="8">
        <f t="shared" si="42"/>
        <v>100</v>
      </c>
      <c r="O145" s="8">
        <f t="shared" si="42"/>
        <v>100</v>
      </c>
      <c r="P145" s="8">
        <f t="shared" si="42"/>
        <v>100</v>
      </c>
      <c r="Q145" s="8">
        <f t="shared" si="42"/>
        <v>100</v>
      </c>
      <c r="R145" s="8">
        <f t="shared" si="42"/>
        <v>100</v>
      </c>
      <c r="S145" s="8">
        <f t="shared" si="42"/>
        <v>100</v>
      </c>
      <c r="T145" s="8">
        <f t="shared" si="42"/>
        <v>100</v>
      </c>
      <c r="U145" s="8">
        <f t="shared" si="42"/>
        <v>100</v>
      </c>
      <c r="V145" s="8">
        <f t="shared" si="42"/>
        <v>100</v>
      </c>
      <c r="W145" s="8">
        <f t="shared" si="42"/>
        <v>100</v>
      </c>
      <c r="X145" s="8">
        <f t="shared" si="42"/>
        <v>100</v>
      </c>
      <c r="Y145" s="8">
        <f t="shared" si="42"/>
        <v>100</v>
      </c>
      <c r="Z145" s="8">
        <f t="shared" si="42"/>
        <v>100</v>
      </c>
      <c r="AA145" s="8">
        <f t="shared" si="42"/>
        <v>100</v>
      </c>
      <c r="AB145" s="8">
        <f t="shared" si="42"/>
        <v>100</v>
      </c>
      <c r="AC145" s="8">
        <f t="shared" si="42"/>
        <v>100</v>
      </c>
      <c r="AD145" s="8">
        <f t="shared" si="42"/>
        <v>100</v>
      </c>
      <c r="AE145" s="8">
        <f t="shared" si="42"/>
        <v>100</v>
      </c>
      <c r="AF145" s="8">
        <f t="shared" si="42"/>
        <v>100</v>
      </c>
      <c r="AG145" s="8">
        <f t="shared" si="42"/>
        <v>100</v>
      </c>
      <c r="AH145" s="8">
        <f t="shared" si="42"/>
        <v>100</v>
      </c>
      <c r="AI145" s="8">
        <f t="shared" si="42"/>
        <v>100</v>
      </c>
      <c r="AJ145" s="8">
        <f t="shared" si="42"/>
        <v>100</v>
      </c>
      <c r="AK145" s="8">
        <f t="shared" si="42"/>
        <v>100</v>
      </c>
      <c r="AL145" s="8">
        <f t="shared" si="42"/>
        <v>100</v>
      </c>
      <c r="AM145" s="8">
        <f t="shared" si="42"/>
        <v>100</v>
      </c>
      <c r="AN145" s="8">
        <f t="shared" si="42"/>
        <v>100</v>
      </c>
      <c r="AO145" s="8">
        <f t="shared" si="42"/>
        <v>100</v>
      </c>
      <c r="AP145" s="8">
        <f t="shared" si="42"/>
        <v>100</v>
      </c>
      <c r="AQ145" s="8">
        <f t="shared" si="42"/>
        <v>100</v>
      </c>
      <c r="AR145" s="8">
        <f t="shared" si="42"/>
        <v>100</v>
      </c>
      <c r="AS145" s="8">
        <f t="shared" si="42"/>
        <v>100</v>
      </c>
      <c r="AT145" s="8">
        <f t="shared" si="42"/>
        <v>100</v>
      </c>
      <c r="AU145" s="8">
        <f t="shared" si="42"/>
        <v>100</v>
      </c>
      <c r="AV145" s="8">
        <f t="shared" si="42"/>
        <v>100</v>
      </c>
      <c r="AW145" s="8">
        <f t="shared" si="42"/>
        <v>100</v>
      </c>
      <c r="AX145" s="8">
        <f t="shared" si="42"/>
        <v>100</v>
      </c>
      <c r="AY145" s="8">
        <f t="shared" si="42"/>
        <v>100</v>
      </c>
      <c r="AZ145" s="8"/>
    </row>
    <row r="146" spans="1:52">
      <c r="A146" s="8" t="s">
        <v>57</v>
      </c>
      <c r="B146" s="8">
        <f t="shared" si="42"/>
        <v>5.0000000000000044</v>
      </c>
      <c r="C146" s="8">
        <f t="shared" si="42"/>
        <v>30.000000000000004</v>
      </c>
      <c r="D146" s="8">
        <f t="shared" si="42"/>
        <v>35</v>
      </c>
      <c r="E146" s="8">
        <f t="shared" si="42"/>
        <v>40</v>
      </c>
      <c r="F146" s="8">
        <f t="shared" si="42"/>
        <v>44.999999999999993</v>
      </c>
      <c r="G146" s="8">
        <f t="shared" si="42"/>
        <v>60</v>
      </c>
      <c r="H146" s="8">
        <f t="shared" si="42"/>
        <v>60</v>
      </c>
      <c r="I146" s="8">
        <f t="shared" si="42"/>
        <v>80</v>
      </c>
      <c r="J146" s="26">
        <f t="shared" si="42"/>
        <v>85</v>
      </c>
      <c r="K146" s="8">
        <f t="shared" si="42"/>
        <v>95</v>
      </c>
      <c r="L146" s="28">
        <f t="shared" si="42"/>
        <v>100</v>
      </c>
      <c r="M146" s="8">
        <f t="shared" si="42"/>
        <v>100</v>
      </c>
      <c r="N146" s="8">
        <f t="shared" si="42"/>
        <v>100</v>
      </c>
      <c r="O146" s="8">
        <f t="shared" si="42"/>
        <v>100</v>
      </c>
      <c r="P146" s="8">
        <f t="shared" si="42"/>
        <v>100</v>
      </c>
      <c r="Q146" s="8">
        <f t="shared" si="42"/>
        <v>100</v>
      </c>
      <c r="R146" s="8">
        <f t="shared" si="42"/>
        <v>100</v>
      </c>
      <c r="S146" s="8">
        <f t="shared" si="42"/>
        <v>100</v>
      </c>
      <c r="T146" s="8">
        <f t="shared" si="42"/>
        <v>100</v>
      </c>
      <c r="U146" s="8">
        <f t="shared" si="42"/>
        <v>100</v>
      </c>
      <c r="V146" s="8">
        <f t="shared" si="42"/>
        <v>100</v>
      </c>
      <c r="W146" s="8">
        <f t="shared" si="42"/>
        <v>100</v>
      </c>
      <c r="X146" s="8">
        <f t="shared" si="42"/>
        <v>100</v>
      </c>
      <c r="Y146" s="8">
        <f t="shared" si="42"/>
        <v>100</v>
      </c>
      <c r="Z146" s="8">
        <f t="shared" si="42"/>
        <v>100</v>
      </c>
      <c r="AA146" s="8">
        <f t="shared" si="42"/>
        <v>100</v>
      </c>
      <c r="AB146" s="8">
        <f t="shared" si="42"/>
        <v>100</v>
      </c>
      <c r="AC146" s="8">
        <f t="shared" si="42"/>
        <v>100</v>
      </c>
      <c r="AD146" s="8">
        <f t="shared" si="42"/>
        <v>100</v>
      </c>
      <c r="AE146" s="8">
        <f t="shared" si="42"/>
        <v>100</v>
      </c>
      <c r="AF146" s="8">
        <f t="shared" si="42"/>
        <v>100</v>
      </c>
      <c r="AG146" s="8">
        <f t="shared" si="42"/>
        <v>100</v>
      </c>
      <c r="AH146" s="8">
        <f t="shared" si="42"/>
        <v>100</v>
      </c>
      <c r="AI146" s="8">
        <f t="shared" si="42"/>
        <v>100</v>
      </c>
      <c r="AJ146" s="8">
        <f t="shared" si="42"/>
        <v>100</v>
      </c>
      <c r="AK146" s="8">
        <f t="shared" si="42"/>
        <v>100</v>
      </c>
      <c r="AL146" s="8">
        <f t="shared" si="42"/>
        <v>100</v>
      </c>
      <c r="AM146" s="8">
        <f t="shared" si="42"/>
        <v>100</v>
      </c>
      <c r="AN146" s="8">
        <f t="shared" si="42"/>
        <v>100</v>
      </c>
      <c r="AO146" s="8">
        <f t="shared" si="42"/>
        <v>100</v>
      </c>
      <c r="AP146" s="8">
        <f t="shared" si="42"/>
        <v>100</v>
      </c>
      <c r="AQ146" s="8">
        <f t="shared" si="42"/>
        <v>100</v>
      </c>
      <c r="AR146" s="8">
        <f t="shared" si="42"/>
        <v>100</v>
      </c>
      <c r="AS146" s="8">
        <f t="shared" si="42"/>
        <v>100</v>
      </c>
      <c r="AT146" s="8">
        <f t="shared" si="42"/>
        <v>100</v>
      </c>
      <c r="AU146" s="8">
        <f t="shared" si="42"/>
        <v>100</v>
      </c>
      <c r="AV146" s="8">
        <f t="shared" si="42"/>
        <v>100</v>
      </c>
      <c r="AW146" s="8">
        <f t="shared" si="42"/>
        <v>100</v>
      </c>
      <c r="AX146" s="8">
        <f t="shared" si="42"/>
        <v>100</v>
      </c>
      <c r="AY146" s="8">
        <f t="shared" si="42"/>
        <v>100</v>
      </c>
      <c r="AZ146" s="8"/>
    </row>
    <row r="147" spans="1:52">
      <c r="A147" s="8" t="s">
        <v>58</v>
      </c>
      <c r="B147" s="8">
        <f t="shared" si="42"/>
        <v>5.0000000000000044</v>
      </c>
      <c r="C147" s="8">
        <f t="shared" si="42"/>
        <v>30.000000000000004</v>
      </c>
      <c r="D147" s="8">
        <f t="shared" si="42"/>
        <v>35</v>
      </c>
      <c r="E147" s="8">
        <f t="shared" si="42"/>
        <v>40</v>
      </c>
      <c r="F147" s="8">
        <f t="shared" si="42"/>
        <v>44.999999999999993</v>
      </c>
      <c r="G147" s="8">
        <f t="shared" si="42"/>
        <v>60</v>
      </c>
      <c r="H147" s="8">
        <f t="shared" si="42"/>
        <v>60</v>
      </c>
      <c r="I147" s="8">
        <f t="shared" si="42"/>
        <v>80</v>
      </c>
      <c r="J147" s="26">
        <f t="shared" si="42"/>
        <v>85</v>
      </c>
      <c r="K147" s="8">
        <f t="shared" si="42"/>
        <v>95</v>
      </c>
      <c r="L147" s="28">
        <f t="shared" si="42"/>
        <v>100</v>
      </c>
      <c r="M147" s="8">
        <f t="shared" si="42"/>
        <v>100</v>
      </c>
      <c r="N147" s="8">
        <f t="shared" si="42"/>
        <v>100</v>
      </c>
      <c r="O147" s="8">
        <f t="shared" si="42"/>
        <v>100</v>
      </c>
      <c r="P147" s="8">
        <f t="shared" si="42"/>
        <v>100</v>
      </c>
      <c r="Q147" s="8">
        <f t="shared" si="42"/>
        <v>100</v>
      </c>
      <c r="R147" s="8">
        <f t="shared" si="42"/>
        <v>100</v>
      </c>
      <c r="S147" s="8">
        <f t="shared" si="42"/>
        <v>100</v>
      </c>
      <c r="T147" s="8">
        <f t="shared" si="42"/>
        <v>100</v>
      </c>
      <c r="U147" s="8">
        <f t="shared" si="42"/>
        <v>100</v>
      </c>
      <c r="V147" s="8">
        <f t="shared" si="42"/>
        <v>100</v>
      </c>
      <c r="W147" s="8">
        <f t="shared" si="42"/>
        <v>100</v>
      </c>
      <c r="X147" s="8">
        <f t="shared" si="42"/>
        <v>100</v>
      </c>
      <c r="Y147" s="8">
        <f t="shared" si="42"/>
        <v>100</v>
      </c>
      <c r="Z147" s="8">
        <f t="shared" si="42"/>
        <v>100</v>
      </c>
      <c r="AA147" s="8">
        <f t="shared" si="42"/>
        <v>100</v>
      </c>
      <c r="AB147" s="8">
        <f t="shared" si="42"/>
        <v>100</v>
      </c>
      <c r="AC147" s="8">
        <f t="shared" si="42"/>
        <v>100</v>
      </c>
      <c r="AD147" s="8">
        <f t="shared" si="42"/>
        <v>100</v>
      </c>
      <c r="AE147" s="8">
        <f t="shared" si="42"/>
        <v>100</v>
      </c>
      <c r="AF147" s="8">
        <f t="shared" si="42"/>
        <v>100</v>
      </c>
      <c r="AG147" s="8">
        <f t="shared" si="42"/>
        <v>100</v>
      </c>
      <c r="AH147" s="8">
        <f t="shared" si="42"/>
        <v>100</v>
      </c>
      <c r="AI147" s="8">
        <f t="shared" si="42"/>
        <v>100</v>
      </c>
      <c r="AJ147" s="8">
        <f t="shared" si="42"/>
        <v>100</v>
      </c>
      <c r="AK147" s="8">
        <f t="shared" si="42"/>
        <v>100</v>
      </c>
      <c r="AL147" s="8">
        <f t="shared" si="42"/>
        <v>100</v>
      </c>
      <c r="AM147" s="8">
        <f t="shared" si="42"/>
        <v>100</v>
      </c>
      <c r="AN147" s="8">
        <f t="shared" si="42"/>
        <v>100</v>
      </c>
      <c r="AO147" s="8">
        <f t="shared" si="42"/>
        <v>100</v>
      </c>
      <c r="AP147" s="8">
        <f t="shared" si="42"/>
        <v>100</v>
      </c>
      <c r="AQ147" s="8">
        <f t="shared" si="42"/>
        <v>100</v>
      </c>
      <c r="AR147" s="8">
        <f t="shared" si="42"/>
        <v>100</v>
      </c>
      <c r="AS147" s="8">
        <f t="shared" si="42"/>
        <v>100</v>
      </c>
      <c r="AT147" s="8">
        <f t="shared" si="42"/>
        <v>100</v>
      </c>
      <c r="AU147" s="8">
        <f t="shared" si="42"/>
        <v>100</v>
      </c>
      <c r="AV147" s="8">
        <f t="shared" si="42"/>
        <v>100</v>
      </c>
      <c r="AW147" s="8">
        <f t="shared" si="42"/>
        <v>100</v>
      </c>
      <c r="AX147" s="8">
        <f t="shared" si="42"/>
        <v>100</v>
      </c>
      <c r="AY147" s="8">
        <f t="shared" si="42"/>
        <v>100</v>
      </c>
      <c r="AZ147" s="8"/>
    </row>
    <row r="148" spans="1:52">
      <c r="A148" s="8" t="s">
        <v>59</v>
      </c>
      <c r="B148" s="8">
        <f t="shared" si="42"/>
        <v>9.9999999999999982</v>
      </c>
      <c r="C148" s="8">
        <f t="shared" si="42"/>
        <v>35</v>
      </c>
      <c r="D148" s="8">
        <f t="shared" si="42"/>
        <v>40</v>
      </c>
      <c r="E148" s="8">
        <f t="shared" si="42"/>
        <v>44.999999999999993</v>
      </c>
      <c r="F148" s="8">
        <f t="shared" si="42"/>
        <v>50</v>
      </c>
      <c r="G148" s="8">
        <f t="shared" si="42"/>
        <v>65</v>
      </c>
      <c r="H148" s="8">
        <f t="shared" si="42"/>
        <v>65</v>
      </c>
      <c r="I148" s="8">
        <f t="shared" si="42"/>
        <v>90</v>
      </c>
      <c r="J148" s="26">
        <f t="shared" si="42"/>
        <v>95</v>
      </c>
      <c r="K148" s="8">
        <f t="shared" si="42"/>
        <v>100</v>
      </c>
      <c r="L148" s="28">
        <f t="shared" si="42"/>
        <v>100</v>
      </c>
      <c r="M148" s="8">
        <f t="shared" si="42"/>
        <v>100</v>
      </c>
      <c r="N148" s="8">
        <f t="shared" si="42"/>
        <v>100</v>
      </c>
      <c r="O148" s="8">
        <f t="shared" si="42"/>
        <v>100</v>
      </c>
      <c r="P148" s="8">
        <f t="shared" si="42"/>
        <v>100</v>
      </c>
      <c r="Q148" s="8">
        <f t="shared" si="42"/>
        <v>100</v>
      </c>
      <c r="R148" s="8">
        <f t="shared" si="42"/>
        <v>100</v>
      </c>
      <c r="S148" s="8">
        <f t="shared" si="42"/>
        <v>100</v>
      </c>
      <c r="T148" s="8">
        <f t="shared" si="42"/>
        <v>100</v>
      </c>
      <c r="U148" s="8">
        <f t="shared" si="42"/>
        <v>100</v>
      </c>
      <c r="V148" s="8">
        <f t="shared" si="42"/>
        <v>100</v>
      </c>
      <c r="W148" s="8">
        <f t="shared" si="42"/>
        <v>100</v>
      </c>
      <c r="X148" s="8">
        <f t="shared" si="42"/>
        <v>100</v>
      </c>
      <c r="Y148" s="8">
        <f t="shared" si="42"/>
        <v>100</v>
      </c>
      <c r="Z148" s="8">
        <f t="shared" si="42"/>
        <v>100</v>
      </c>
      <c r="AA148" s="8">
        <f t="shared" si="42"/>
        <v>100</v>
      </c>
      <c r="AB148" s="8">
        <f t="shared" si="42"/>
        <v>100</v>
      </c>
      <c r="AC148" s="8">
        <f t="shared" si="42"/>
        <v>100</v>
      </c>
      <c r="AD148" s="8">
        <f t="shared" si="42"/>
        <v>100</v>
      </c>
      <c r="AE148" s="8">
        <f t="shared" si="42"/>
        <v>100</v>
      </c>
      <c r="AF148" s="8">
        <f t="shared" si="42"/>
        <v>100</v>
      </c>
      <c r="AG148" s="8">
        <f t="shared" si="42"/>
        <v>100</v>
      </c>
      <c r="AH148" s="8">
        <f t="shared" si="42"/>
        <v>100</v>
      </c>
      <c r="AI148" s="8">
        <f t="shared" si="42"/>
        <v>100</v>
      </c>
      <c r="AJ148" s="8">
        <f t="shared" si="42"/>
        <v>100</v>
      </c>
      <c r="AK148" s="8">
        <f t="shared" si="42"/>
        <v>100</v>
      </c>
      <c r="AL148" s="8">
        <f t="shared" si="42"/>
        <v>100</v>
      </c>
      <c r="AM148" s="8">
        <f t="shared" si="42"/>
        <v>100</v>
      </c>
      <c r="AN148" s="8">
        <f t="shared" si="42"/>
        <v>100</v>
      </c>
      <c r="AO148" s="8">
        <f t="shared" si="42"/>
        <v>100</v>
      </c>
      <c r="AP148" s="8">
        <f t="shared" si="42"/>
        <v>100</v>
      </c>
      <c r="AQ148" s="8">
        <f t="shared" si="42"/>
        <v>100</v>
      </c>
      <c r="AR148" s="8">
        <f t="shared" si="42"/>
        <v>100</v>
      </c>
      <c r="AS148" s="8">
        <f t="shared" si="42"/>
        <v>100</v>
      </c>
      <c r="AT148" s="8">
        <f t="shared" si="42"/>
        <v>100</v>
      </c>
      <c r="AU148" s="8">
        <f t="shared" si="42"/>
        <v>100</v>
      </c>
      <c r="AV148" s="8">
        <f t="shared" si="42"/>
        <v>100</v>
      </c>
      <c r="AW148" s="8">
        <f t="shared" si="42"/>
        <v>100</v>
      </c>
      <c r="AX148" s="8">
        <f t="shared" si="42"/>
        <v>100</v>
      </c>
      <c r="AY148" s="8">
        <f t="shared" si="42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AY155" si="43" xml:space="preserve"> IF((1 - (B292 - 1)/20)*100 &lt;= 100, IF((1 - (B292 - 1)/20)*100 &gt;= 0, (1 - (B292 - 1)/20)*100, 0), 100)</f>
        <v>35</v>
      </c>
      <c r="C152" s="8">
        <f t="shared" si="43"/>
        <v>60</v>
      </c>
      <c r="D152" s="8">
        <f t="shared" si="43"/>
        <v>65</v>
      </c>
      <c r="E152" s="8">
        <f t="shared" si="43"/>
        <v>70</v>
      </c>
      <c r="F152" s="8">
        <f t="shared" si="43"/>
        <v>75</v>
      </c>
      <c r="G152" s="8">
        <f t="shared" si="43"/>
        <v>90</v>
      </c>
      <c r="H152" s="8">
        <f t="shared" si="43"/>
        <v>90</v>
      </c>
      <c r="I152" s="8">
        <f t="shared" si="43"/>
        <v>100</v>
      </c>
      <c r="J152" s="26">
        <f t="shared" si="43"/>
        <v>100</v>
      </c>
      <c r="K152" s="8">
        <f t="shared" si="43"/>
        <v>100</v>
      </c>
      <c r="L152" s="28">
        <f t="shared" si="43"/>
        <v>100</v>
      </c>
      <c r="M152" s="8">
        <f t="shared" si="43"/>
        <v>100</v>
      </c>
      <c r="N152" s="8">
        <f t="shared" si="43"/>
        <v>100</v>
      </c>
      <c r="O152" s="8">
        <f t="shared" si="43"/>
        <v>100</v>
      </c>
      <c r="P152" s="8">
        <f t="shared" si="43"/>
        <v>100</v>
      </c>
      <c r="Q152" s="8">
        <f t="shared" si="43"/>
        <v>100</v>
      </c>
      <c r="R152" s="8">
        <f t="shared" si="43"/>
        <v>100</v>
      </c>
      <c r="S152" s="8">
        <f t="shared" si="43"/>
        <v>100</v>
      </c>
      <c r="T152" s="8">
        <f t="shared" si="43"/>
        <v>100</v>
      </c>
      <c r="U152" s="8">
        <f t="shared" si="43"/>
        <v>100</v>
      </c>
      <c r="V152" s="8">
        <f t="shared" si="43"/>
        <v>100</v>
      </c>
      <c r="W152" s="8">
        <f t="shared" si="43"/>
        <v>100</v>
      </c>
      <c r="X152" s="8">
        <f t="shared" si="43"/>
        <v>100</v>
      </c>
      <c r="Y152" s="8">
        <f t="shared" si="43"/>
        <v>100</v>
      </c>
      <c r="Z152" s="8">
        <f t="shared" si="43"/>
        <v>100</v>
      </c>
      <c r="AA152" s="8">
        <f t="shared" si="43"/>
        <v>100</v>
      </c>
      <c r="AB152" s="8">
        <f t="shared" si="43"/>
        <v>100</v>
      </c>
      <c r="AC152" s="8">
        <f t="shared" si="43"/>
        <v>100</v>
      </c>
      <c r="AD152" s="8">
        <f t="shared" si="43"/>
        <v>100</v>
      </c>
      <c r="AE152" s="8">
        <f t="shared" si="43"/>
        <v>100</v>
      </c>
      <c r="AF152" s="8">
        <f t="shared" si="43"/>
        <v>100</v>
      </c>
      <c r="AG152" s="8">
        <f t="shared" si="43"/>
        <v>100</v>
      </c>
      <c r="AH152" s="8">
        <f t="shared" si="43"/>
        <v>100</v>
      </c>
      <c r="AI152" s="8">
        <f t="shared" si="43"/>
        <v>100</v>
      </c>
      <c r="AJ152" s="8">
        <f t="shared" si="43"/>
        <v>100</v>
      </c>
      <c r="AK152" s="8">
        <f t="shared" si="43"/>
        <v>100</v>
      </c>
      <c r="AL152" s="8">
        <f t="shared" si="43"/>
        <v>100</v>
      </c>
      <c r="AM152" s="8">
        <f t="shared" si="43"/>
        <v>100</v>
      </c>
      <c r="AN152" s="8">
        <f t="shared" si="43"/>
        <v>100</v>
      </c>
      <c r="AO152" s="8">
        <f t="shared" si="43"/>
        <v>100</v>
      </c>
      <c r="AP152" s="8">
        <f t="shared" si="43"/>
        <v>100</v>
      </c>
      <c r="AQ152" s="8">
        <f t="shared" si="43"/>
        <v>100</v>
      </c>
      <c r="AR152" s="8">
        <f t="shared" si="43"/>
        <v>100</v>
      </c>
      <c r="AS152" s="8">
        <f t="shared" si="43"/>
        <v>100</v>
      </c>
      <c r="AT152" s="8">
        <f t="shared" si="43"/>
        <v>100</v>
      </c>
      <c r="AU152" s="8">
        <f t="shared" si="43"/>
        <v>100</v>
      </c>
      <c r="AV152" s="8">
        <f t="shared" si="43"/>
        <v>100</v>
      </c>
      <c r="AW152" s="8">
        <f t="shared" si="43"/>
        <v>100</v>
      </c>
      <c r="AX152" s="8">
        <f t="shared" si="43"/>
        <v>100</v>
      </c>
      <c r="AY152" s="8">
        <f t="shared" si="43"/>
        <v>100</v>
      </c>
      <c r="AZ152" s="8"/>
    </row>
    <row r="153" spans="1:52">
      <c r="A153" s="8" t="s">
        <v>57</v>
      </c>
      <c r="B153" s="8">
        <f t="shared" si="43"/>
        <v>30.000000000000004</v>
      </c>
      <c r="C153" s="8">
        <f t="shared" si="43"/>
        <v>55.000000000000007</v>
      </c>
      <c r="D153" s="8">
        <f t="shared" si="43"/>
        <v>60</v>
      </c>
      <c r="E153" s="8">
        <f t="shared" si="43"/>
        <v>65</v>
      </c>
      <c r="F153" s="8">
        <f t="shared" si="43"/>
        <v>70</v>
      </c>
      <c r="G153" s="8">
        <f t="shared" si="43"/>
        <v>85</v>
      </c>
      <c r="H153" s="8">
        <f t="shared" si="43"/>
        <v>85</v>
      </c>
      <c r="I153" s="8">
        <f t="shared" si="43"/>
        <v>100</v>
      </c>
      <c r="J153" s="26">
        <f t="shared" si="43"/>
        <v>100</v>
      </c>
      <c r="K153" s="8">
        <f t="shared" si="43"/>
        <v>100</v>
      </c>
      <c r="L153" s="28">
        <f t="shared" si="43"/>
        <v>100</v>
      </c>
      <c r="M153" s="8">
        <f t="shared" si="43"/>
        <v>100</v>
      </c>
      <c r="N153" s="8">
        <f t="shared" si="43"/>
        <v>100</v>
      </c>
      <c r="O153" s="8">
        <f t="shared" si="43"/>
        <v>100</v>
      </c>
      <c r="P153" s="8">
        <f t="shared" si="43"/>
        <v>100</v>
      </c>
      <c r="Q153" s="8">
        <f t="shared" si="43"/>
        <v>100</v>
      </c>
      <c r="R153" s="8">
        <f t="shared" si="43"/>
        <v>100</v>
      </c>
      <c r="S153" s="8">
        <f t="shared" si="43"/>
        <v>100</v>
      </c>
      <c r="T153" s="8">
        <f t="shared" si="43"/>
        <v>100</v>
      </c>
      <c r="U153" s="8">
        <f t="shared" si="43"/>
        <v>100</v>
      </c>
      <c r="V153" s="8">
        <f t="shared" si="43"/>
        <v>100</v>
      </c>
      <c r="W153" s="8">
        <f t="shared" si="43"/>
        <v>100</v>
      </c>
      <c r="X153" s="8">
        <f t="shared" si="43"/>
        <v>100</v>
      </c>
      <c r="Y153" s="8">
        <f t="shared" si="43"/>
        <v>100</v>
      </c>
      <c r="Z153" s="8">
        <f t="shared" si="43"/>
        <v>100</v>
      </c>
      <c r="AA153" s="8">
        <f t="shared" si="43"/>
        <v>100</v>
      </c>
      <c r="AB153" s="8">
        <f t="shared" si="43"/>
        <v>100</v>
      </c>
      <c r="AC153" s="8">
        <f t="shared" si="43"/>
        <v>100</v>
      </c>
      <c r="AD153" s="8">
        <f t="shared" si="43"/>
        <v>100</v>
      </c>
      <c r="AE153" s="8">
        <f t="shared" si="43"/>
        <v>100</v>
      </c>
      <c r="AF153" s="8">
        <f t="shared" si="43"/>
        <v>100</v>
      </c>
      <c r="AG153" s="8">
        <f t="shared" si="43"/>
        <v>100</v>
      </c>
      <c r="AH153" s="8">
        <f t="shared" si="43"/>
        <v>100</v>
      </c>
      <c r="AI153" s="8">
        <f t="shared" si="43"/>
        <v>100</v>
      </c>
      <c r="AJ153" s="8">
        <f t="shared" si="43"/>
        <v>100</v>
      </c>
      <c r="AK153" s="8">
        <f t="shared" si="43"/>
        <v>100</v>
      </c>
      <c r="AL153" s="8">
        <f t="shared" si="43"/>
        <v>100</v>
      </c>
      <c r="AM153" s="8">
        <f t="shared" si="43"/>
        <v>100</v>
      </c>
      <c r="AN153" s="8">
        <f t="shared" si="43"/>
        <v>100</v>
      </c>
      <c r="AO153" s="8">
        <f t="shared" si="43"/>
        <v>100</v>
      </c>
      <c r="AP153" s="8">
        <f t="shared" si="43"/>
        <v>100</v>
      </c>
      <c r="AQ153" s="8">
        <f t="shared" si="43"/>
        <v>100</v>
      </c>
      <c r="AR153" s="8">
        <f t="shared" si="43"/>
        <v>100</v>
      </c>
      <c r="AS153" s="8">
        <f t="shared" si="43"/>
        <v>100</v>
      </c>
      <c r="AT153" s="8">
        <f t="shared" si="43"/>
        <v>100</v>
      </c>
      <c r="AU153" s="8">
        <f t="shared" si="43"/>
        <v>100</v>
      </c>
      <c r="AV153" s="8">
        <f t="shared" si="43"/>
        <v>100</v>
      </c>
      <c r="AW153" s="8">
        <f t="shared" si="43"/>
        <v>100</v>
      </c>
      <c r="AX153" s="8">
        <f t="shared" si="43"/>
        <v>100</v>
      </c>
      <c r="AY153" s="8">
        <f t="shared" si="43"/>
        <v>100</v>
      </c>
      <c r="AZ153" s="8"/>
    </row>
    <row r="154" spans="1:52">
      <c r="A154" s="8" t="s">
        <v>58</v>
      </c>
      <c r="B154" s="8">
        <f t="shared" si="43"/>
        <v>30.000000000000004</v>
      </c>
      <c r="C154" s="8">
        <f t="shared" si="43"/>
        <v>55.000000000000007</v>
      </c>
      <c r="D154" s="8">
        <f t="shared" si="43"/>
        <v>60</v>
      </c>
      <c r="E154" s="8">
        <f t="shared" si="43"/>
        <v>65</v>
      </c>
      <c r="F154" s="8">
        <f t="shared" si="43"/>
        <v>70</v>
      </c>
      <c r="G154" s="8">
        <f t="shared" si="43"/>
        <v>85</v>
      </c>
      <c r="H154" s="8">
        <f t="shared" si="43"/>
        <v>85</v>
      </c>
      <c r="I154" s="8">
        <f t="shared" si="43"/>
        <v>100</v>
      </c>
      <c r="J154" s="26">
        <f t="shared" si="43"/>
        <v>100</v>
      </c>
      <c r="K154" s="8">
        <f t="shared" si="43"/>
        <v>100</v>
      </c>
      <c r="L154" s="28">
        <f t="shared" si="43"/>
        <v>100</v>
      </c>
      <c r="M154" s="8">
        <f t="shared" si="43"/>
        <v>100</v>
      </c>
      <c r="N154" s="8">
        <f t="shared" si="43"/>
        <v>100</v>
      </c>
      <c r="O154" s="8">
        <f t="shared" si="43"/>
        <v>100</v>
      </c>
      <c r="P154" s="8">
        <f t="shared" si="43"/>
        <v>100</v>
      </c>
      <c r="Q154" s="8">
        <f t="shared" si="43"/>
        <v>100</v>
      </c>
      <c r="R154" s="8">
        <f t="shared" si="43"/>
        <v>100</v>
      </c>
      <c r="S154" s="8">
        <f t="shared" si="43"/>
        <v>100</v>
      </c>
      <c r="T154" s="8">
        <f t="shared" si="43"/>
        <v>100</v>
      </c>
      <c r="U154" s="8">
        <f t="shared" si="43"/>
        <v>100</v>
      </c>
      <c r="V154" s="8">
        <f t="shared" si="43"/>
        <v>100</v>
      </c>
      <c r="W154" s="8">
        <f t="shared" si="43"/>
        <v>100</v>
      </c>
      <c r="X154" s="8">
        <f t="shared" si="43"/>
        <v>100</v>
      </c>
      <c r="Y154" s="8">
        <f t="shared" si="43"/>
        <v>100</v>
      </c>
      <c r="Z154" s="8">
        <f t="shared" si="43"/>
        <v>100</v>
      </c>
      <c r="AA154" s="8">
        <f t="shared" si="43"/>
        <v>100</v>
      </c>
      <c r="AB154" s="8">
        <f t="shared" si="43"/>
        <v>100</v>
      </c>
      <c r="AC154" s="8">
        <f t="shared" si="43"/>
        <v>100</v>
      </c>
      <c r="AD154" s="8">
        <f t="shared" si="43"/>
        <v>100</v>
      </c>
      <c r="AE154" s="8">
        <f t="shared" si="43"/>
        <v>100</v>
      </c>
      <c r="AF154" s="8">
        <f t="shared" si="43"/>
        <v>100</v>
      </c>
      <c r="AG154" s="8">
        <f t="shared" si="43"/>
        <v>100</v>
      </c>
      <c r="AH154" s="8">
        <f t="shared" si="43"/>
        <v>100</v>
      </c>
      <c r="AI154" s="8">
        <f t="shared" si="43"/>
        <v>100</v>
      </c>
      <c r="AJ154" s="8">
        <f t="shared" si="43"/>
        <v>100</v>
      </c>
      <c r="AK154" s="8">
        <f t="shared" si="43"/>
        <v>100</v>
      </c>
      <c r="AL154" s="8">
        <f t="shared" si="43"/>
        <v>100</v>
      </c>
      <c r="AM154" s="8">
        <f t="shared" si="43"/>
        <v>100</v>
      </c>
      <c r="AN154" s="8">
        <f t="shared" si="43"/>
        <v>100</v>
      </c>
      <c r="AO154" s="8">
        <f t="shared" si="43"/>
        <v>100</v>
      </c>
      <c r="AP154" s="8">
        <f t="shared" si="43"/>
        <v>100</v>
      </c>
      <c r="AQ154" s="8">
        <f t="shared" si="43"/>
        <v>100</v>
      </c>
      <c r="AR154" s="8">
        <f t="shared" si="43"/>
        <v>100</v>
      </c>
      <c r="AS154" s="8">
        <f t="shared" si="43"/>
        <v>100</v>
      </c>
      <c r="AT154" s="8">
        <f t="shared" si="43"/>
        <v>100</v>
      </c>
      <c r="AU154" s="8">
        <f t="shared" si="43"/>
        <v>100</v>
      </c>
      <c r="AV154" s="8">
        <f t="shared" si="43"/>
        <v>100</v>
      </c>
      <c r="AW154" s="8">
        <f t="shared" si="43"/>
        <v>100</v>
      </c>
      <c r="AX154" s="8">
        <f t="shared" si="43"/>
        <v>100</v>
      </c>
      <c r="AY154" s="8">
        <f t="shared" si="43"/>
        <v>100</v>
      </c>
      <c r="AZ154" s="8"/>
    </row>
    <row r="155" spans="1:52">
      <c r="A155" s="8" t="s">
        <v>59</v>
      </c>
      <c r="B155" s="8">
        <f t="shared" si="43"/>
        <v>35</v>
      </c>
      <c r="C155" s="8">
        <f t="shared" si="43"/>
        <v>60</v>
      </c>
      <c r="D155" s="8">
        <f t="shared" si="43"/>
        <v>65</v>
      </c>
      <c r="E155" s="8">
        <f t="shared" si="43"/>
        <v>70</v>
      </c>
      <c r="F155" s="8">
        <f t="shared" si="43"/>
        <v>75</v>
      </c>
      <c r="G155" s="8">
        <f t="shared" si="43"/>
        <v>90</v>
      </c>
      <c r="H155" s="8">
        <f t="shared" si="43"/>
        <v>90</v>
      </c>
      <c r="I155" s="8">
        <f t="shared" si="43"/>
        <v>100</v>
      </c>
      <c r="J155" s="26">
        <f t="shared" si="43"/>
        <v>100</v>
      </c>
      <c r="K155" s="8">
        <f t="shared" si="43"/>
        <v>100</v>
      </c>
      <c r="L155" s="28">
        <f t="shared" si="43"/>
        <v>100</v>
      </c>
      <c r="M155" s="8">
        <f t="shared" si="43"/>
        <v>100</v>
      </c>
      <c r="N155" s="8">
        <f t="shared" si="43"/>
        <v>100</v>
      </c>
      <c r="O155" s="8">
        <f t="shared" si="43"/>
        <v>100</v>
      </c>
      <c r="P155" s="8">
        <f t="shared" si="43"/>
        <v>100</v>
      </c>
      <c r="Q155" s="8">
        <f t="shared" si="43"/>
        <v>100</v>
      </c>
      <c r="R155" s="8">
        <f t="shared" si="43"/>
        <v>100</v>
      </c>
      <c r="S155" s="8">
        <f t="shared" si="43"/>
        <v>100</v>
      </c>
      <c r="T155" s="8">
        <f t="shared" si="43"/>
        <v>100</v>
      </c>
      <c r="U155" s="8">
        <f t="shared" si="43"/>
        <v>100</v>
      </c>
      <c r="V155" s="8">
        <f t="shared" si="43"/>
        <v>100</v>
      </c>
      <c r="W155" s="8">
        <f t="shared" si="43"/>
        <v>100</v>
      </c>
      <c r="X155" s="8">
        <f t="shared" si="43"/>
        <v>100</v>
      </c>
      <c r="Y155" s="8">
        <f t="shared" si="43"/>
        <v>100</v>
      </c>
      <c r="Z155" s="8">
        <f t="shared" si="43"/>
        <v>100</v>
      </c>
      <c r="AA155" s="8">
        <f t="shared" si="43"/>
        <v>100</v>
      </c>
      <c r="AB155" s="8">
        <f t="shared" si="43"/>
        <v>100</v>
      </c>
      <c r="AC155" s="8">
        <f t="shared" si="43"/>
        <v>100</v>
      </c>
      <c r="AD155" s="8">
        <f t="shared" si="43"/>
        <v>100</v>
      </c>
      <c r="AE155" s="8">
        <f t="shared" si="43"/>
        <v>100</v>
      </c>
      <c r="AF155" s="8">
        <f t="shared" si="43"/>
        <v>100</v>
      </c>
      <c r="AG155" s="8">
        <f t="shared" si="43"/>
        <v>100</v>
      </c>
      <c r="AH155" s="8">
        <f t="shared" si="43"/>
        <v>100</v>
      </c>
      <c r="AI155" s="8">
        <f t="shared" si="43"/>
        <v>100</v>
      </c>
      <c r="AJ155" s="8">
        <f t="shared" si="43"/>
        <v>100</v>
      </c>
      <c r="AK155" s="8">
        <f t="shared" si="43"/>
        <v>100</v>
      </c>
      <c r="AL155" s="8">
        <f t="shared" si="43"/>
        <v>100</v>
      </c>
      <c r="AM155" s="8">
        <f t="shared" si="43"/>
        <v>100</v>
      </c>
      <c r="AN155" s="8">
        <f t="shared" si="43"/>
        <v>100</v>
      </c>
      <c r="AO155" s="8">
        <f t="shared" si="43"/>
        <v>100</v>
      </c>
      <c r="AP155" s="8">
        <f t="shared" si="43"/>
        <v>100</v>
      </c>
      <c r="AQ155" s="8">
        <f t="shared" si="43"/>
        <v>100</v>
      </c>
      <c r="AR155" s="8">
        <f t="shared" si="43"/>
        <v>100</v>
      </c>
      <c r="AS155" s="8">
        <f t="shared" si="43"/>
        <v>100</v>
      </c>
      <c r="AT155" s="8">
        <f t="shared" si="43"/>
        <v>100</v>
      </c>
      <c r="AU155" s="8">
        <f t="shared" si="43"/>
        <v>100</v>
      </c>
      <c r="AV155" s="8">
        <f t="shared" si="43"/>
        <v>100</v>
      </c>
      <c r="AW155" s="8">
        <f t="shared" si="43"/>
        <v>100</v>
      </c>
      <c r="AX155" s="8">
        <f t="shared" si="43"/>
        <v>100</v>
      </c>
      <c r="AY155" s="8">
        <f t="shared" si="43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AY160" si="44" xml:space="preserve"> IF((1 - (B297 - 1)/20)*100 &lt;= 100, IF((1 - (B297 - 1)/20)*100 &gt;= 0, (1 - (B297 - 1)/20)*100, 0), 100)</f>
        <v>9.9999999999999982</v>
      </c>
      <c r="C157" s="8">
        <f t="shared" si="44"/>
        <v>35</v>
      </c>
      <c r="D157" s="8">
        <f t="shared" si="44"/>
        <v>40</v>
      </c>
      <c r="E157" s="8">
        <f t="shared" si="44"/>
        <v>44.999999999999993</v>
      </c>
      <c r="F157" s="8">
        <f t="shared" si="44"/>
        <v>50</v>
      </c>
      <c r="G157" s="8">
        <f t="shared" si="44"/>
        <v>65</v>
      </c>
      <c r="H157" s="8">
        <f t="shared" si="44"/>
        <v>65</v>
      </c>
      <c r="I157" s="8">
        <f t="shared" si="44"/>
        <v>85</v>
      </c>
      <c r="J157" s="26">
        <f t="shared" si="44"/>
        <v>90</v>
      </c>
      <c r="K157" s="8">
        <f t="shared" si="44"/>
        <v>95</v>
      </c>
      <c r="L157" s="28">
        <f t="shared" si="44"/>
        <v>100</v>
      </c>
      <c r="M157" s="8">
        <f t="shared" si="44"/>
        <v>100</v>
      </c>
      <c r="N157" s="8">
        <f t="shared" si="44"/>
        <v>100</v>
      </c>
      <c r="O157" s="8">
        <f t="shared" si="44"/>
        <v>100</v>
      </c>
      <c r="P157" s="8">
        <f t="shared" si="44"/>
        <v>100</v>
      </c>
      <c r="Q157" s="8">
        <f t="shared" si="44"/>
        <v>100</v>
      </c>
      <c r="R157" s="8">
        <f t="shared" si="44"/>
        <v>100</v>
      </c>
      <c r="S157" s="8">
        <f t="shared" si="44"/>
        <v>100</v>
      </c>
      <c r="T157" s="8">
        <f t="shared" si="44"/>
        <v>100</v>
      </c>
      <c r="U157" s="8">
        <f t="shared" si="44"/>
        <v>100</v>
      </c>
      <c r="V157" s="8">
        <f t="shared" si="44"/>
        <v>100</v>
      </c>
      <c r="W157" s="8">
        <f t="shared" si="44"/>
        <v>100</v>
      </c>
      <c r="X157" s="8">
        <f t="shared" si="44"/>
        <v>100</v>
      </c>
      <c r="Y157" s="8">
        <f t="shared" si="44"/>
        <v>100</v>
      </c>
      <c r="Z157" s="8">
        <f t="shared" si="44"/>
        <v>100</v>
      </c>
      <c r="AA157" s="8">
        <f t="shared" si="44"/>
        <v>100</v>
      </c>
      <c r="AB157" s="8">
        <f t="shared" si="44"/>
        <v>100</v>
      </c>
      <c r="AC157" s="8">
        <f t="shared" si="44"/>
        <v>100</v>
      </c>
      <c r="AD157" s="8">
        <f t="shared" si="44"/>
        <v>100</v>
      </c>
      <c r="AE157" s="8">
        <f t="shared" si="44"/>
        <v>100</v>
      </c>
      <c r="AF157" s="8">
        <f t="shared" si="44"/>
        <v>100</v>
      </c>
      <c r="AG157" s="8">
        <f t="shared" si="44"/>
        <v>100</v>
      </c>
      <c r="AH157" s="8">
        <f t="shared" si="44"/>
        <v>100</v>
      </c>
      <c r="AI157" s="8">
        <f t="shared" si="44"/>
        <v>100</v>
      </c>
      <c r="AJ157" s="8">
        <f t="shared" si="44"/>
        <v>100</v>
      </c>
      <c r="AK157" s="8">
        <f t="shared" si="44"/>
        <v>100</v>
      </c>
      <c r="AL157" s="8">
        <f t="shared" si="44"/>
        <v>100</v>
      </c>
      <c r="AM157" s="8">
        <f t="shared" si="44"/>
        <v>100</v>
      </c>
      <c r="AN157" s="8">
        <f t="shared" si="44"/>
        <v>100</v>
      </c>
      <c r="AO157" s="8">
        <f t="shared" si="44"/>
        <v>100</v>
      </c>
      <c r="AP157" s="8">
        <f t="shared" si="44"/>
        <v>100</v>
      </c>
      <c r="AQ157" s="8">
        <f t="shared" si="44"/>
        <v>100</v>
      </c>
      <c r="AR157" s="8">
        <f t="shared" si="44"/>
        <v>100</v>
      </c>
      <c r="AS157" s="8">
        <f t="shared" si="44"/>
        <v>100</v>
      </c>
      <c r="AT157" s="8">
        <f t="shared" si="44"/>
        <v>100</v>
      </c>
      <c r="AU157" s="8">
        <f t="shared" si="44"/>
        <v>100</v>
      </c>
      <c r="AV157" s="8">
        <f t="shared" si="44"/>
        <v>100</v>
      </c>
      <c r="AW157" s="8">
        <f t="shared" si="44"/>
        <v>100</v>
      </c>
      <c r="AX157" s="8">
        <f t="shared" si="44"/>
        <v>100</v>
      </c>
      <c r="AY157" s="8">
        <f t="shared" si="44"/>
        <v>100</v>
      </c>
      <c r="AZ157" s="8"/>
    </row>
    <row r="158" spans="1:52">
      <c r="A158" s="8" t="s">
        <v>57</v>
      </c>
      <c r="B158" s="8">
        <f t="shared" si="44"/>
        <v>5.0000000000000044</v>
      </c>
      <c r="C158" s="8">
        <f t="shared" si="44"/>
        <v>30.000000000000004</v>
      </c>
      <c r="D158" s="8">
        <f t="shared" si="44"/>
        <v>35</v>
      </c>
      <c r="E158" s="8">
        <f t="shared" si="44"/>
        <v>40</v>
      </c>
      <c r="F158" s="8">
        <f t="shared" si="44"/>
        <v>44.999999999999993</v>
      </c>
      <c r="G158" s="8">
        <f t="shared" si="44"/>
        <v>60</v>
      </c>
      <c r="H158" s="8">
        <f t="shared" si="44"/>
        <v>60</v>
      </c>
      <c r="I158" s="8">
        <f t="shared" si="44"/>
        <v>80</v>
      </c>
      <c r="J158" s="26">
        <f t="shared" si="44"/>
        <v>85</v>
      </c>
      <c r="K158" s="8">
        <f t="shared" si="44"/>
        <v>95</v>
      </c>
      <c r="L158" s="28">
        <f t="shared" si="44"/>
        <v>100</v>
      </c>
      <c r="M158" s="8">
        <f t="shared" si="44"/>
        <v>100</v>
      </c>
      <c r="N158" s="8">
        <f t="shared" si="44"/>
        <v>100</v>
      </c>
      <c r="O158" s="8">
        <f t="shared" si="44"/>
        <v>100</v>
      </c>
      <c r="P158" s="8">
        <f t="shared" si="44"/>
        <v>100</v>
      </c>
      <c r="Q158" s="8">
        <f t="shared" si="44"/>
        <v>100</v>
      </c>
      <c r="R158" s="8">
        <f t="shared" si="44"/>
        <v>100</v>
      </c>
      <c r="S158" s="8">
        <f t="shared" si="44"/>
        <v>100</v>
      </c>
      <c r="T158" s="8">
        <f t="shared" si="44"/>
        <v>100</v>
      </c>
      <c r="U158" s="8">
        <f t="shared" si="44"/>
        <v>100</v>
      </c>
      <c r="V158" s="8">
        <f t="shared" si="44"/>
        <v>100</v>
      </c>
      <c r="W158" s="8">
        <f t="shared" si="44"/>
        <v>100</v>
      </c>
      <c r="X158" s="8">
        <f t="shared" si="44"/>
        <v>100</v>
      </c>
      <c r="Y158" s="8">
        <f t="shared" si="44"/>
        <v>100</v>
      </c>
      <c r="Z158" s="8">
        <f t="shared" si="44"/>
        <v>100</v>
      </c>
      <c r="AA158" s="8">
        <f t="shared" si="44"/>
        <v>100</v>
      </c>
      <c r="AB158" s="8">
        <f t="shared" si="44"/>
        <v>100</v>
      </c>
      <c r="AC158" s="8">
        <f t="shared" si="44"/>
        <v>100</v>
      </c>
      <c r="AD158" s="8">
        <f t="shared" si="44"/>
        <v>100</v>
      </c>
      <c r="AE158" s="8">
        <f t="shared" si="44"/>
        <v>100</v>
      </c>
      <c r="AF158" s="8">
        <f t="shared" si="44"/>
        <v>100</v>
      </c>
      <c r="AG158" s="8">
        <f t="shared" si="44"/>
        <v>100</v>
      </c>
      <c r="AH158" s="8">
        <f t="shared" si="44"/>
        <v>100</v>
      </c>
      <c r="AI158" s="8">
        <f t="shared" si="44"/>
        <v>100</v>
      </c>
      <c r="AJ158" s="8">
        <f t="shared" si="44"/>
        <v>100</v>
      </c>
      <c r="AK158" s="8">
        <f t="shared" si="44"/>
        <v>100</v>
      </c>
      <c r="AL158" s="8">
        <f t="shared" si="44"/>
        <v>100</v>
      </c>
      <c r="AM158" s="8">
        <f t="shared" si="44"/>
        <v>100</v>
      </c>
      <c r="AN158" s="8">
        <f t="shared" si="44"/>
        <v>100</v>
      </c>
      <c r="AO158" s="8">
        <f t="shared" si="44"/>
        <v>100</v>
      </c>
      <c r="AP158" s="8">
        <f t="shared" si="44"/>
        <v>100</v>
      </c>
      <c r="AQ158" s="8">
        <f t="shared" si="44"/>
        <v>100</v>
      </c>
      <c r="AR158" s="8">
        <f t="shared" si="44"/>
        <v>100</v>
      </c>
      <c r="AS158" s="8">
        <f t="shared" si="44"/>
        <v>100</v>
      </c>
      <c r="AT158" s="8">
        <f t="shared" si="44"/>
        <v>100</v>
      </c>
      <c r="AU158" s="8">
        <f t="shared" si="44"/>
        <v>100</v>
      </c>
      <c r="AV158" s="8">
        <f t="shared" si="44"/>
        <v>100</v>
      </c>
      <c r="AW158" s="8">
        <f t="shared" si="44"/>
        <v>100</v>
      </c>
      <c r="AX158" s="8">
        <f t="shared" si="44"/>
        <v>100</v>
      </c>
      <c r="AY158" s="8">
        <f t="shared" si="44"/>
        <v>100</v>
      </c>
      <c r="AZ158" s="8"/>
    </row>
    <row r="159" spans="1:52">
      <c r="A159" s="8" t="s">
        <v>58</v>
      </c>
      <c r="B159" s="8">
        <f t="shared" si="44"/>
        <v>5.0000000000000044</v>
      </c>
      <c r="C159" s="8">
        <f t="shared" si="44"/>
        <v>30.000000000000004</v>
      </c>
      <c r="D159" s="8">
        <f t="shared" si="44"/>
        <v>35</v>
      </c>
      <c r="E159" s="8">
        <f t="shared" si="44"/>
        <v>40</v>
      </c>
      <c r="F159" s="8">
        <f t="shared" si="44"/>
        <v>44.999999999999993</v>
      </c>
      <c r="G159" s="8">
        <f t="shared" si="44"/>
        <v>60</v>
      </c>
      <c r="H159" s="8">
        <f t="shared" si="44"/>
        <v>60</v>
      </c>
      <c r="I159" s="8">
        <f t="shared" si="44"/>
        <v>80</v>
      </c>
      <c r="J159" s="26">
        <f t="shared" si="44"/>
        <v>85</v>
      </c>
      <c r="K159" s="8">
        <f t="shared" si="44"/>
        <v>95</v>
      </c>
      <c r="L159" s="28">
        <f t="shared" si="44"/>
        <v>100</v>
      </c>
      <c r="M159" s="8">
        <f t="shared" si="44"/>
        <v>100</v>
      </c>
      <c r="N159" s="8">
        <f t="shared" si="44"/>
        <v>100</v>
      </c>
      <c r="O159" s="8">
        <f t="shared" si="44"/>
        <v>100</v>
      </c>
      <c r="P159" s="8">
        <f t="shared" si="44"/>
        <v>100</v>
      </c>
      <c r="Q159" s="8">
        <f t="shared" si="44"/>
        <v>100</v>
      </c>
      <c r="R159" s="8">
        <f t="shared" si="44"/>
        <v>100</v>
      </c>
      <c r="S159" s="8">
        <f t="shared" si="44"/>
        <v>100</v>
      </c>
      <c r="T159" s="8">
        <f t="shared" si="44"/>
        <v>100</v>
      </c>
      <c r="U159" s="8">
        <f t="shared" si="44"/>
        <v>100</v>
      </c>
      <c r="V159" s="8">
        <f t="shared" si="44"/>
        <v>100</v>
      </c>
      <c r="W159" s="8">
        <f t="shared" si="44"/>
        <v>100</v>
      </c>
      <c r="X159" s="8">
        <f t="shared" si="44"/>
        <v>100</v>
      </c>
      <c r="Y159" s="8">
        <f t="shared" si="44"/>
        <v>100</v>
      </c>
      <c r="Z159" s="8">
        <f t="shared" si="44"/>
        <v>100</v>
      </c>
      <c r="AA159" s="8">
        <f t="shared" si="44"/>
        <v>100</v>
      </c>
      <c r="AB159" s="8">
        <f t="shared" si="44"/>
        <v>100</v>
      </c>
      <c r="AC159" s="8">
        <f t="shared" si="44"/>
        <v>100</v>
      </c>
      <c r="AD159" s="8">
        <f t="shared" si="44"/>
        <v>100</v>
      </c>
      <c r="AE159" s="8">
        <f t="shared" si="44"/>
        <v>100</v>
      </c>
      <c r="AF159" s="8">
        <f t="shared" si="44"/>
        <v>100</v>
      </c>
      <c r="AG159" s="8">
        <f t="shared" si="44"/>
        <v>100</v>
      </c>
      <c r="AH159" s="8">
        <f t="shared" si="44"/>
        <v>100</v>
      </c>
      <c r="AI159" s="8">
        <f t="shared" si="44"/>
        <v>100</v>
      </c>
      <c r="AJ159" s="8">
        <f t="shared" si="44"/>
        <v>100</v>
      </c>
      <c r="AK159" s="8">
        <f t="shared" si="44"/>
        <v>100</v>
      </c>
      <c r="AL159" s="8">
        <f t="shared" si="44"/>
        <v>100</v>
      </c>
      <c r="AM159" s="8">
        <f t="shared" si="44"/>
        <v>100</v>
      </c>
      <c r="AN159" s="8">
        <f t="shared" si="44"/>
        <v>100</v>
      </c>
      <c r="AO159" s="8">
        <f t="shared" si="44"/>
        <v>100</v>
      </c>
      <c r="AP159" s="8">
        <f t="shared" si="44"/>
        <v>100</v>
      </c>
      <c r="AQ159" s="8">
        <f t="shared" si="44"/>
        <v>100</v>
      </c>
      <c r="AR159" s="8">
        <f t="shared" si="44"/>
        <v>100</v>
      </c>
      <c r="AS159" s="8">
        <f t="shared" si="44"/>
        <v>100</v>
      </c>
      <c r="AT159" s="8">
        <f t="shared" si="44"/>
        <v>100</v>
      </c>
      <c r="AU159" s="8">
        <f t="shared" si="44"/>
        <v>100</v>
      </c>
      <c r="AV159" s="8">
        <f t="shared" si="44"/>
        <v>100</v>
      </c>
      <c r="AW159" s="8">
        <f t="shared" si="44"/>
        <v>100</v>
      </c>
      <c r="AX159" s="8">
        <f t="shared" si="44"/>
        <v>100</v>
      </c>
      <c r="AY159" s="8">
        <f t="shared" si="44"/>
        <v>100</v>
      </c>
      <c r="AZ159" s="8"/>
    </row>
    <row r="160" spans="1:52">
      <c r="A160" s="8" t="s">
        <v>59</v>
      </c>
      <c r="B160" s="8">
        <f t="shared" si="44"/>
        <v>9.9999999999999982</v>
      </c>
      <c r="C160" s="8">
        <f t="shared" si="44"/>
        <v>35</v>
      </c>
      <c r="D160" s="8">
        <f t="shared" si="44"/>
        <v>40</v>
      </c>
      <c r="E160" s="8">
        <f t="shared" si="44"/>
        <v>44.999999999999993</v>
      </c>
      <c r="F160" s="8">
        <f t="shared" si="44"/>
        <v>50</v>
      </c>
      <c r="G160" s="8">
        <f t="shared" si="44"/>
        <v>65</v>
      </c>
      <c r="H160" s="8">
        <f t="shared" si="44"/>
        <v>65</v>
      </c>
      <c r="I160" s="8">
        <f t="shared" si="44"/>
        <v>90</v>
      </c>
      <c r="J160" s="26">
        <f t="shared" si="44"/>
        <v>95</v>
      </c>
      <c r="K160" s="8">
        <f t="shared" si="44"/>
        <v>100</v>
      </c>
      <c r="L160" s="28">
        <f t="shared" si="44"/>
        <v>100</v>
      </c>
      <c r="M160" s="8">
        <f t="shared" si="44"/>
        <v>100</v>
      </c>
      <c r="N160" s="8">
        <f t="shared" si="44"/>
        <v>100</v>
      </c>
      <c r="O160" s="8">
        <f t="shared" si="44"/>
        <v>100</v>
      </c>
      <c r="P160" s="8">
        <f t="shared" si="44"/>
        <v>100</v>
      </c>
      <c r="Q160" s="8">
        <f t="shared" si="44"/>
        <v>100</v>
      </c>
      <c r="R160" s="8">
        <f t="shared" si="44"/>
        <v>100</v>
      </c>
      <c r="S160" s="8">
        <f t="shared" si="44"/>
        <v>100</v>
      </c>
      <c r="T160" s="8">
        <f t="shared" si="44"/>
        <v>100</v>
      </c>
      <c r="U160" s="8">
        <f t="shared" si="44"/>
        <v>100</v>
      </c>
      <c r="V160" s="8">
        <f t="shared" si="44"/>
        <v>100</v>
      </c>
      <c r="W160" s="8">
        <f t="shared" si="44"/>
        <v>100</v>
      </c>
      <c r="X160" s="8">
        <f t="shared" si="44"/>
        <v>100</v>
      </c>
      <c r="Y160" s="8">
        <f t="shared" si="44"/>
        <v>100</v>
      </c>
      <c r="Z160" s="8">
        <f t="shared" si="44"/>
        <v>100</v>
      </c>
      <c r="AA160" s="8">
        <f t="shared" si="44"/>
        <v>100</v>
      </c>
      <c r="AB160" s="8">
        <f t="shared" si="44"/>
        <v>100</v>
      </c>
      <c r="AC160" s="8">
        <f t="shared" si="44"/>
        <v>100</v>
      </c>
      <c r="AD160" s="8">
        <f t="shared" si="44"/>
        <v>100</v>
      </c>
      <c r="AE160" s="8">
        <f t="shared" si="44"/>
        <v>100</v>
      </c>
      <c r="AF160" s="8">
        <f t="shared" si="44"/>
        <v>100</v>
      </c>
      <c r="AG160" s="8">
        <f t="shared" si="44"/>
        <v>100</v>
      </c>
      <c r="AH160" s="8">
        <f t="shared" si="44"/>
        <v>100</v>
      </c>
      <c r="AI160" s="8">
        <f t="shared" si="44"/>
        <v>100</v>
      </c>
      <c r="AJ160" s="8">
        <f t="shared" si="44"/>
        <v>100</v>
      </c>
      <c r="AK160" s="8">
        <f t="shared" si="44"/>
        <v>100</v>
      </c>
      <c r="AL160" s="8">
        <f t="shared" si="44"/>
        <v>100</v>
      </c>
      <c r="AM160" s="8">
        <f t="shared" si="44"/>
        <v>100</v>
      </c>
      <c r="AN160" s="8">
        <f t="shared" si="44"/>
        <v>100</v>
      </c>
      <c r="AO160" s="8">
        <f t="shared" si="44"/>
        <v>100</v>
      </c>
      <c r="AP160" s="8">
        <f t="shared" si="44"/>
        <v>100</v>
      </c>
      <c r="AQ160" s="8">
        <f t="shared" si="44"/>
        <v>100</v>
      </c>
      <c r="AR160" s="8">
        <f t="shared" si="44"/>
        <v>100</v>
      </c>
      <c r="AS160" s="8">
        <f t="shared" si="44"/>
        <v>100</v>
      </c>
      <c r="AT160" s="8">
        <f t="shared" si="44"/>
        <v>100</v>
      </c>
      <c r="AU160" s="8">
        <f t="shared" si="44"/>
        <v>100</v>
      </c>
      <c r="AV160" s="8">
        <f t="shared" si="44"/>
        <v>100</v>
      </c>
      <c r="AW160" s="8">
        <f t="shared" si="44"/>
        <v>100</v>
      </c>
      <c r="AX160" s="8">
        <f t="shared" si="44"/>
        <v>100</v>
      </c>
      <c r="AY160" s="8">
        <f t="shared" si="44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AY165" si="45" xml:space="preserve"> IF((1 - (B302 - 1)/20)*100 &lt;= 100, IF((1 - (B302 - 1)/20)*100 &gt;= 0, (1 - (B302 - 1)/20)*100, 0), 100)</f>
        <v>0</v>
      </c>
      <c r="C162" s="8">
        <f t="shared" si="45"/>
        <v>9.9999999999999982</v>
      </c>
      <c r="D162" s="8">
        <f t="shared" si="45"/>
        <v>15.000000000000002</v>
      </c>
      <c r="E162" s="8">
        <f t="shared" si="45"/>
        <v>19.999999999999996</v>
      </c>
      <c r="F162" s="8">
        <f t="shared" si="45"/>
        <v>25</v>
      </c>
      <c r="G162" s="8">
        <f t="shared" si="45"/>
        <v>40</v>
      </c>
      <c r="H162" s="8">
        <f t="shared" si="45"/>
        <v>40</v>
      </c>
      <c r="I162" s="8">
        <f t="shared" si="45"/>
        <v>60</v>
      </c>
      <c r="J162" s="26">
        <f t="shared" si="45"/>
        <v>65</v>
      </c>
      <c r="K162" s="8">
        <f t="shared" si="45"/>
        <v>70</v>
      </c>
      <c r="L162" s="28">
        <f t="shared" si="45"/>
        <v>75</v>
      </c>
      <c r="M162" s="8">
        <f t="shared" si="45"/>
        <v>75</v>
      </c>
      <c r="N162" s="8">
        <f t="shared" si="45"/>
        <v>95</v>
      </c>
      <c r="O162" s="8">
        <f t="shared" si="45"/>
        <v>100</v>
      </c>
      <c r="P162" s="8">
        <f t="shared" si="45"/>
        <v>100</v>
      </c>
      <c r="Q162" s="8">
        <f t="shared" si="45"/>
        <v>100</v>
      </c>
      <c r="R162" s="8">
        <f t="shared" si="45"/>
        <v>100</v>
      </c>
      <c r="S162" s="8">
        <f t="shared" si="45"/>
        <v>100</v>
      </c>
      <c r="T162" s="8">
        <f t="shared" si="45"/>
        <v>100</v>
      </c>
      <c r="U162" s="8">
        <f t="shared" si="45"/>
        <v>100</v>
      </c>
      <c r="V162" s="8">
        <f t="shared" si="45"/>
        <v>100</v>
      </c>
      <c r="W162" s="8">
        <f t="shared" si="45"/>
        <v>100</v>
      </c>
      <c r="X162" s="8">
        <f t="shared" si="45"/>
        <v>100</v>
      </c>
      <c r="Y162" s="8">
        <f t="shared" si="45"/>
        <v>100</v>
      </c>
      <c r="Z162" s="8">
        <f t="shared" si="45"/>
        <v>100</v>
      </c>
      <c r="AA162" s="8">
        <f t="shared" si="45"/>
        <v>100</v>
      </c>
      <c r="AB162" s="8">
        <f t="shared" si="45"/>
        <v>100</v>
      </c>
      <c r="AC162" s="8">
        <f t="shared" si="45"/>
        <v>100</v>
      </c>
      <c r="AD162" s="8">
        <f t="shared" si="45"/>
        <v>100</v>
      </c>
      <c r="AE162" s="8">
        <f t="shared" si="45"/>
        <v>100</v>
      </c>
      <c r="AF162" s="8">
        <f t="shared" si="45"/>
        <v>100</v>
      </c>
      <c r="AG162" s="8">
        <f t="shared" si="45"/>
        <v>100</v>
      </c>
      <c r="AH162" s="8">
        <f t="shared" si="45"/>
        <v>100</v>
      </c>
      <c r="AI162" s="8">
        <f t="shared" si="45"/>
        <v>100</v>
      </c>
      <c r="AJ162" s="8">
        <f t="shared" si="45"/>
        <v>100</v>
      </c>
      <c r="AK162" s="8">
        <f t="shared" si="45"/>
        <v>100</v>
      </c>
      <c r="AL162" s="8">
        <f t="shared" si="45"/>
        <v>100</v>
      </c>
      <c r="AM162" s="8">
        <f t="shared" si="45"/>
        <v>100</v>
      </c>
      <c r="AN162" s="8">
        <f t="shared" si="45"/>
        <v>100</v>
      </c>
      <c r="AO162" s="8">
        <f t="shared" si="45"/>
        <v>100</v>
      </c>
      <c r="AP162" s="8">
        <f t="shared" si="45"/>
        <v>100</v>
      </c>
      <c r="AQ162" s="8">
        <f t="shared" si="45"/>
        <v>100</v>
      </c>
      <c r="AR162" s="8">
        <f t="shared" si="45"/>
        <v>100</v>
      </c>
      <c r="AS162" s="8">
        <f t="shared" si="45"/>
        <v>100</v>
      </c>
      <c r="AT162" s="8">
        <f t="shared" si="45"/>
        <v>100</v>
      </c>
      <c r="AU162" s="8">
        <f t="shared" si="45"/>
        <v>100</v>
      </c>
      <c r="AV162" s="8">
        <f t="shared" si="45"/>
        <v>100</v>
      </c>
      <c r="AW162" s="8">
        <f t="shared" si="45"/>
        <v>100</v>
      </c>
      <c r="AX162" s="8">
        <f t="shared" si="45"/>
        <v>100</v>
      </c>
      <c r="AY162" s="8">
        <f t="shared" si="45"/>
        <v>100</v>
      </c>
      <c r="AZ162" s="8"/>
    </row>
    <row r="163" spans="1:52">
      <c r="A163" s="8" t="s">
        <v>57</v>
      </c>
      <c r="B163" s="8">
        <f t="shared" si="45"/>
        <v>0</v>
      </c>
      <c r="C163" s="8">
        <f t="shared" si="45"/>
        <v>5.0000000000000044</v>
      </c>
      <c r="D163" s="8">
        <f t="shared" si="45"/>
        <v>9.9999999999999982</v>
      </c>
      <c r="E163" s="8">
        <f t="shared" si="45"/>
        <v>15.000000000000002</v>
      </c>
      <c r="F163" s="8">
        <f t="shared" si="45"/>
        <v>19.999999999999996</v>
      </c>
      <c r="G163" s="8">
        <f t="shared" si="45"/>
        <v>35</v>
      </c>
      <c r="H163" s="8">
        <f t="shared" si="45"/>
        <v>35</v>
      </c>
      <c r="I163" s="8">
        <f t="shared" si="45"/>
        <v>55.000000000000007</v>
      </c>
      <c r="J163" s="26">
        <f t="shared" si="45"/>
        <v>60</v>
      </c>
      <c r="K163" s="8">
        <f t="shared" si="45"/>
        <v>70</v>
      </c>
      <c r="L163" s="28">
        <f t="shared" si="45"/>
        <v>75</v>
      </c>
      <c r="M163" s="8">
        <f t="shared" si="45"/>
        <v>75</v>
      </c>
      <c r="N163" s="8">
        <f t="shared" si="45"/>
        <v>100</v>
      </c>
      <c r="O163" s="8">
        <f t="shared" si="45"/>
        <v>100</v>
      </c>
      <c r="P163" s="8">
        <f t="shared" si="45"/>
        <v>100</v>
      </c>
      <c r="Q163" s="8">
        <f t="shared" si="45"/>
        <v>100</v>
      </c>
      <c r="R163" s="8">
        <f t="shared" si="45"/>
        <v>100</v>
      </c>
      <c r="S163" s="8">
        <f t="shared" si="45"/>
        <v>100</v>
      </c>
      <c r="T163" s="8">
        <f t="shared" si="45"/>
        <v>100</v>
      </c>
      <c r="U163" s="8">
        <f t="shared" si="45"/>
        <v>100</v>
      </c>
      <c r="V163" s="8">
        <f t="shared" si="45"/>
        <v>100</v>
      </c>
      <c r="W163" s="8">
        <f t="shared" si="45"/>
        <v>100</v>
      </c>
      <c r="X163" s="8">
        <f t="shared" si="45"/>
        <v>100</v>
      </c>
      <c r="Y163" s="8">
        <f t="shared" si="45"/>
        <v>100</v>
      </c>
      <c r="Z163" s="8">
        <f t="shared" si="45"/>
        <v>100</v>
      </c>
      <c r="AA163" s="8">
        <f t="shared" si="45"/>
        <v>100</v>
      </c>
      <c r="AB163" s="8">
        <f t="shared" si="45"/>
        <v>100</v>
      </c>
      <c r="AC163" s="8">
        <f t="shared" si="45"/>
        <v>100</v>
      </c>
      <c r="AD163" s="8">
        <f t="shared" si="45"/>
        <v>100</v>
      </c>
      <c r="AE163" s="8">
        <f t="shared" si="45"/>
        <v>100</v>
      </c>
      <c r="AF163" s="8">
        <f t="shared" si="45"/>
        <v>100</v>
      </c>
      <c r="AG163" s="8">
        <f t="shared" si="45"/>
        <v>100</v>
      </c>
      <c r="AH163" s="8">
        <f t="shared" si="45"/>
        <v>100</v>
      </c>
      <c r="AI163" s="8">
        <f t="shared" si="45"/>
        <v>100</v>
      </c>
      <c r="AJ163" s="8">
        <f t="shared" si="45"/>
        <v>100</v>
      </c>
      <c r="AK163" s="8">
        <f t="shared" si="45"/>
        <v>100</v>
      </c>
      <c r="AL163" s="8">
        <f t="shared" si="45"/>
        <v>100</v>
      </c>
      <c r="AM163" s="8">
        <f t="shared" si="45"/>
        <v>100</v>
      </c>
      <c r="AN163" s="8">
        <f t="shared" si="45"/>
        <v>100</v>
      </c>
      <c r="AO163" s="8">
        <f t="shared" si="45"/>
        <v>100</v>
      </c>
      <c r="AP163" s="8">
        <f t="shared" si="45"/>
        <v>100</v>
      </c>
      <c r="AQ163" s="8">
        <f t="shared" si="45"/>
        <v>100</v>
      </c>
      <c r="AR163" s="8">
        <f t="shared" si="45"/>
        <v>100</v>
      </c>
      <c r="AS163" s="8">
        <f t="shared" si="45"/>
        <v>100</v>
      </c>
      <c r="AT163" s="8">
        <f t="shared" si="45"/>
        <v>100</v>
      </c>
      <c r="AU163" s="8">
        <f t="shared" si="45"/>
        <v>100</v>
      </c>
      <c r="AV163" s="8">
        <f t="shared" si="45"/>
        <v>100</v>
      </c>
      <c r="AW163" s="8">
        <f t="shared" si="45"/>
        <v>100</v>
      </c>
      <c r="AX163" s="8">
        <f t="shared" si="45"/>
        <v>100</v>
      </c>
      <c r="AY163" s="8">
        <f t="shared" si="45"/>
        <v>100</v>
      </c>
      <c r="AZ163" s="8"/>
    </row>
    <row r="164" spans="1:52">
      <c r="A164" s="8" t="s">
        <v>58</v>
      </c>
      <c r="B164" s="8">
        <f t="shared" si="45"/>
        <v>0</v>
      </c>
      <c r="C164" s="8">
        <f t="shared" si="45"/>
        <v>5.0000000000000044</v>
      </c>
      <c r="D164" s="8">
        <f t="shared" si="45"/>
        <v>9.9999999999999982</v>
      </c>
      <c r="E164" s="8">
        <f t="shared" si="45"/>
        <v>15.000000000000002</v>
      </c>
      <c r="F164" s="8">
        <f t="shared" si="45"/>
        <v>19.999999999999996</v>
      </c>
      <c r="G164" s="8">
        <f t="shared" si="45"/>
        <v>35</v>
      </c>
      <c r="H164" s="8">
        <f t="shared" si="45"/>
        <v>35</v>
      </c>
      <c r="I164" s="8">
        <f t="shared" si="45"/>
        <v>55.000000000000007</v>
      </c>
      <c r="J164" s="26">
        <f t="shared" si="45"/>
        <v>60</v>
      </c>
      <c r="K164" s="8">
        <f t="shared" si="45"/>
        <v>70</v>
      </c>
      <c r="L164" s="28">
        <f t="shared" si="45"/>
        <v>75</v>
      </c>
      <c r="M164" s="8">
        <f t="shared" si="45"/>
        <v>75</v>
      </c>
      <c r="N164" s="8">
        <f t="shared" si="45"/>
        <v>100</v>
      </c>
      <c r="O164" s="8">
        <f t="shared" si="45"/>
        <v>100</v>
      </c>
      <c r="P164" s="8">
        <f t="shared" si="45"/>
        <v>100</v>
      </c>
      <c r="Q164" s="8">
        <f t="shared" si="45"/>
        <v>100</v>
      </c>
      <c r="R164" s="8">
        <f t="shared" si="45"/>
        <v>100</v>
      </c>
      <c r="S164" s="8">
        <f t="shared" si="45"/>
        <v>100</v>
      </c>
      <c r="T164" s="8">
        <f t="shared" si="45"/>
        <v>100</v>
      </c>
      <c r="U164" s="8">
        <f t="shared" si="45"/>
        <v>100</v>
      </c>
      <c r="V164" s="8">
        <f t="shared" si="45"/>
        <v>100</v>
      </c>
      <c r="W164" s="8">
        <f t="shared" si="45"/>
        <v>100</v>
      </c>
      <c r="X164" s="8">
        <f t="shared" si="45"/>
        <v>100</v>
      </c>
      <c r="Y164" s="8">
        <f t="shared" si="45"/>
        <v>100</v>
      </c>
      <c r="Z164" s="8">
        <f t="shared" si="45"/>
        <v>100</v>
      </c>
      <c r="AA164" s="8">
        <f t="shared" si="45"/>
        <v>100</v>
      </c>
      <c r="AB164" s="8">
        <f t="shared" si="45"/>
        <v>100</v>
      </c>
      <c r="AC164" s="8">
        <f t="shared" si="45"/>
        <v>100</v>
      </c>
      <c r="AD164" s="8">
        <f t="shared" si="45"/>
        <v>100</v>
      </c>
      <c r="AE164" s="8">
        <f t="shared" si="45"/>
        <v>100</v>
      </c>
      <c r="AF164" s="8">
        <f t="shared" si="45"/>
        <v>100</v>
      </c>
      <c r="AG164" s="8">
        <f t="shared" si="45"/>
        <v>100</v>
      </c>
      <c r="AH164" s="8">
        <f t="shared" si="45"/>
        <v>100</v>
      </c>
      <c r="AI164" s="8">
        <f t="shared" si="45"/>
        <v>100</v>
      </c>
      <c r="AJ164" s="8">
        <f t="shared" si="45"/>
        <v>100</v>
      </c>
      <c r="AK164" s="8">
        <f t="shared" si="45"/>
        <v>100</v>
      </c>
      <c r="AL164" s="8">
        <f t="shared" si="45"/>
        <v>100</v>
      </c>
      <c r="AM164" s="8">
        <f t="shared" si="45"/>
        <v>100</v>
      </c>
      <c r="AN164" s="8">
        <f t="shared" si="45"/>
        <v>100</v>
      </c>
      <c r="AO164" s="8">
        <f t="shared" si="45"/>
        <v>100</v>
      </c>
      <c r="AP164" s="8">
        <f t="shared" si="45"/>
        <v>100</v>
      </c>
      <c r="AQ164" s="8">
        <f t="shared" si="45"/>
        <v>100</v>
      </c>
      <c r="AR164" s="8">
        <f t="shared" si="45"/>
        <v>100</v>
      </c>
      <c r="AS164" s="8">
        <f t="shared" si="45"/>
        <v>100</v>
      </c>
      <c r="AT164" s="8">
        <f t="shared" si="45"/>
        <v>100</v>
      </c>
      <c r="AU164" s="8">
        <f t="shared" si="45"/>
        <v>100</v>
      </c>
      <c r="AV164" s="8">
        <f t="shared" si="45"/>
        <v>100</v>
      </c>
      <c r="AW164" s="8">
        <f t="shared" si="45"/>
        <v>100</v>
      </c>
      <c r="AX164" s="8">
        <f t="shared" si="45"/>
        <v>100</v>
      </c>
      <c r="AY164" s="8">
        <f t="shared" si="45"/>
        <v>100</v>
      </c>
      <c r="AZ164" s="8"/>
    </row>
    <row r="165" spans="1:52">
      <c r="A165" s="8" t="s">
        <v>59</v>
      </c>
      <c r="B165" s="8">
        <f t="shared" si="45"/>
        <v>0</v>
      </c>
      <c r="C165" s="8">
        <f t="shared" si="45"/>
        <v>9.9999999999999982</v>
      </c>
      <c r="D165" s="8">
        <f t="shared" si="45"/>
        <v>15.000000000000002</v>
      </c>
      <c r="E165" s="8">
        <f t="shared" si="45"/>
        <v>19.999999999999996</v>
      </c>
      <c r="F165" s="8">
        <f t="shared" si="45"/>
        <v>25</v>
      </c>
      <c r="G165" s="8">
        <f t="shared" si="45"/>
        <v>40</v>
      </c>
      <c r="H165" s="8">
        <f t="shared" si="45"/>
        <v>40</v>
      </c>
      <c r="I165" s="8">
        <f t="shared" si="45"/>
        <v>65</v>
      </c>
      <c r="J165" s="26">
        <f t="shared" si="45"/>
        <v>70</v>
      </c>
      <c r="K165" s="8">
        <f t="shared" si="45"/>
        <v>80</v>
      </c>
      <c r="L165" s="28">
        <f t="shared" si="45"/>
        <v>85</v>
      </c>
      <c r="M165" s="8">
        <f t="shared" si="45"/>
        <v>85</v>
      </c>
      <c r="N165" s="8">
        <f t="shared" si="45"/>
        <v>100</v>
      </c>
      <c r="O165" s="8">
        <f t="shared" si="45"/>
        <v>100</v>
      </c>
      <c r="P165" s="8">
        <f t="shared" si="45"/>
        <v>100</v>
      </c>
      <c r="Q165" s="8">
        <f t="shared" si="45"/>
        <v>100</v>
      </c>
      <c r="R165" s="8">
        <f t="shared" si="45"/>
        <v>100</v>
      </c>
      <c r="S165" s="8">
        <f t="shared" si="45"/>
        <v>100</v>
      </c>
      <c r="T165" s="8">
        <f t="shared" si="45"/>
        <v>100</v>
      </c>
      <c r="U165" s="8">
        <f t="shared" si="45"/>
        <v>100</v>
      </c>
      <c r="V165" s="8">
        <f t="shared" si="45"/>
        <v>100</v>
      </c>
      <c r="W165" s="8">
        <f t="shared" si="45"/>
        <v>100</v>
      </c>
      <c r="X165" s="8">
        <f t="shared" si="45"/>
        <v>100</v>
      </c>
      <c r="Y165" s="8">
        <f t="shared" si="45"/>
        <v>100</v>
      </c>
      <c r="Z165" s="8">
        <f t="shared" si="45"/>
        <v>100</v>
      </c>
      <c r="AA165" s="8">
        <f t="shared" si="45"/>
        <v>100</v>
      </c>
      <c r="AB165" s="8">
        <f t="shared" si="45"/>
        <v>100</v>
      </c>
      <c r="AC165" s="8">
        <f t="shared" si="45"/>
        <v>100</v>
      </c>
      <c r="AD165" s="8">
        <f t="shared" si="45"/>
        <v>100</v>
      </c>
      <c r="AE165" s="8">
        <f t="shared" si="45"/>
        <v>100</v>
      </c>
      <c r="AF165" s="8">
        <f t="shared" si="45"/>
        <v>100</v>
      </c>
      <c r="AG165" s="8">
        <f t="shared" si="45"/>
        <v>100</v>
      </c>
      <c r="AH165" s="8">
        <f t="shared" si="45"/>
        <v>100</v>
      </c>
      <c r="AI165" s="8">
        <f t="shared" si="45"/>
        <v>100</v>
      </c>
      <c r="AJ165" s="8">
        <f t="shared" si="45"/>
        <v>100</v>
      </c>
      <c r="AK165" s="8">
        <f t="shared" si="45"/>
        <v>100</v>
      </c>
      <c r="AL165" s="8">
        <f t="shared" si="45"/>
        <v>100</v>
      </c>
      <c r="AM165" s="8">
        <f t="shared" si="45"/>
        <v>100</v>
      </c>
      <c r="AN165" s="8">
        <f t="shared" si="45"/>
        <v>100</v>
      </c>
      <c r="AO165" s="8">
        <f t="shared" si="45"/>
        <v>100</v>
      </c>
      <c r="AP165" s="8">
        <f t="shared" si="45"/>
        <v>100</v>
      </c>
      <c r="AQ165" s="8">
        <f t="shared" si="45"/>
        <v>100</v>
      </c>
      <c r="AR165" s="8">
        <f t="shared" si="45"/>
        <v>100</v>
      </c>
      <c r="AS165" s="8">
        <f t="shared" si="45"/>
        <v>100</v>
      </c>
      <c r="AT165" s="8">
        <f t="shared" si="45"/>
        <v>100</v>
      </c>
      <c r="AU165" s="8">
        <f t="shared" si="45"/>
        <v>100</v>
      </c>
      <c r="AV165" s="8">
        <f t="shared" si="45"/>
        <v>100</v>
      </c>
      <c r="AW165" s="8">
        <f t="shared" si="45"/>
        <v>100</v>
      </c>
      <c r="AX165" s="8">
        <f t="shared" si="45"/>
        <v>100</v>
      </c>
      <c r="AY165" s="8">
        <f t="shared" si="45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AY172" si="46" xml:space="preserve"> IF((1 - (B309 - 1)/20)*100 &lt;= 100, IF((1 - (B309 - 1)/20)*100 &gt;= 0, (1 - (B309 - 1)/20)*100, 0), 100)</f>
        <v>0</v>
      </c>
      <c r="C169" s="8">
        <f t="shared" si="46"/>
        <v>9.9999999999999982</v>
      </c>
      <c r="D169" s="8">
        <f t="shared" si="46"/>
        <v>15.000000000000002</v>
      </c>
      <c r="E169" s="8">
        <f t="shared" si="46"/>
        <v>19.999999999999996</v>
      </c>
      <c r="F169" s="8">
        <f t="shared" si="46"/>
        <v>25</v>
      </c>
      <c r="G169" s="8">
        <f t="shared" si="46"/>
        <v>40</v>
      </c>
      <c r="H169" s="8">
        <f t="shared" si="46"/>
        <v>40</v>
      </c>
      <c r="I169" s="8">
        <f t="shared" si="46"/>
        <v>60</v>
      </c>
      <c r="J169" s="26">
        <f t="shared" si="46"/>
        <v>65</v>
      </c>
      <c r="K169" s="8">
        <f t="shared" si="46"/>
        <v>70</v>
      </c>
      <c r="L169" s="28">
        <f t="shared" si="46"/>
        <v>75</v>
      </c>
      <c r="M169" s="8">
        <f t="shared" si="46"/>
        <v>75</v>
      </c>
      <c r="N169" s="8">
        <f t="shared" si="46"/>
        <v>95</v>
      </c>
      <c r="O169" s="8">
        <f t="shared" si="46"/>
        <v>100</v>
      </c>
      <c r="P169" s="8">
        <f t="shared" si="46"/>
        <v>100</v>
      </c>
      <c r="Q169" s="8">
        <f t="shared" si="46"/>
        <v>100</v>
      </c>
      <c r="R169" s="8">
        <f t="shared" si="46"/>
        <v>100</v>
      </c>
      <c r="S169" s="8">
        <f t="shared" si="46"/>
        <v>100</v>
      </c>
      <c r="T169" s="8">
        <f t="shared" si="46"/>
        <v>100</v>
      </c>
      <c r="U169" s="8">
        <f t="shared" si="46"/>
        <v>100</v>
      </c>
      <c r="V169" s="8">
        <f t="shared" si="46"/>
        <v>100</v>
      </c>
      <c r="W169" s="8">
        <f t="shared" si="46"/>
        <v>100</v>
      </c>
      <c r="X169" s="8">
        <f t="shared" si="46"/>
        <v>100</v>
      </c>
      <c r="Y169" s="8">
        <f t="shared" si="46"/>
        <v>100</v>
      </c>
      <c r="Z169" s="8">
        <f t="shared" si="46"/>
        <v>100</v>
      </c>
      <c r="AA169" s="8">
        <f t="shared" si="46"/>
        <v>100</v>
      </c>
      <c r="AB169" s="8">
        <f t="shared" si="46"/>
        <v>100</v>
      </c>
      <c r="AC169" s="8">
        <f t="shared" si="46"/>
        <v>100</v>
      </c>
      <c r="AD169" s="8">
        <f t="shared" si="46"/>
        <v>100</v>
      </c>
      <c r="AE169" s="8">
        <f t="shared" si="46"/>
        <v>100</v>
      </c>
      <c r="AF169" s="8">
        <f t="shared" si="46"/>
        <v>100</v>
      </c>
      <c r="AG169" s="8">
        <f t="shared" si="46"/>
        <v>100</v>
      </c>
      <c r="AH169" s="8">
        <f t="shared" si="46"/>
        <v>100</v>
      </c>
      <c r="AI169" s="8">
        <f t="shared" si="46"/>
        <v>100</v>
      </c>
      <c r="AJ169" s="8">
        <f t="shared" si="46"/>
        <v>100</v>
      </c>
      <c r="AK169" s="8">
        <f t="shared" si="46"/>
        <v>100</v>
      </c>
      <c r="AL169" s="8">
        <f t="shared" si="46"/>
        <v>100</v>
      </c>
      <c r="AM169" s="8">
        <f t="shared" si="46"/>
        <v>100</v>
      </c>
      <c r="AN169" s="8">
        <f t="shared" si="46"/>
        <v>100</v>
      </c>
      <c r="AO169" s="8">
        <f t="shared" si="46"/>
        <v>100</v>
      </c>
      <c r="AP169" s="8">
        <f t="shared" si="46"/>
        <v>100</v>
      </c>
      <c r="AQ169" s="8">
        <f t="shared" si="46"/>
        <v>100</v>
      </c>
      <c r="AR169" s="8">
        <f t="shared" si="46"/>
        <v>100</v>
      </c>
      <c r="AS169" s="8">
        <f t="shared" si="46"/>
        <v>100</v>
      </c>
      <c r="AT169" s="8">
        <f t="shared" si="46"/>
        <v>100</v>
      </c>
      <c r="AU169" s="8">
        <f t="shared" si="46"/>
        <v>100</v>
      </c>
      <c r="AV169" s="8">
        <f t="shared" si="46"/>
        <v>100</v>
      </c>
      <c r="AW169" s="8">
        <f t="shared" si="46"/>
        <v>100</v>
      </c>
      <c r="AX169" s="8">
        <f t="shared" si="46"/>
        <v>100</v>
      </c>
      <c r="AY169" s="8">
        <f t="shared" si="46"/>
        <v>100</v>
      </c>
      <c r="AZ169" s="8"/>
    </row>
    <row r="170" spans="1:52">
      <c r="A170" s="8" t="s">
        <v>57</v>
      </c>
      <c r="B170" s="8">
        <f t="shared" si="46"/>
        <v>0</v>
      </c>
      <c r="C170" s="8">
        <f t="shared" si="46"/>
        <v>5.0000000000000044</v>
      </c>
      <c r="D170" s="8">
        <f t="shared" si="46"/>
        <v>9.9999999999999982</v>
      </c>
      <c r="E170" s="8">
        <f t="shared" si="46"/>
        <v>15.000000000000002</v>
      </c>
      <c r="F170" s="8">
        <f t="shared" si="46"/>
        <v>19.999999999999996</v>
      </c>
      <c r="G170" s="8">
        <f t="shared" si="46"/>
        <v>35</v>
      </c>
      <c r="H170" s="8">
        <f t="shared" si="46"/>
        <v>35</v>
      </c>
      <c r="I170" s="8">
        <f t="shared" si="46"/>
        <v>55.000000000000007</v>
      </c>
      <c r="J170" s="26">
        <f t="shared" si="46"/>
        <v>60</v>
      </c>
      <c r="K170" s="8">
        <f t="shared" si="46"/>
        <v>70</v>
      </c>
      <c r="L170" s="28">
        <f t="shared" si="46"/>
        <v>75</v>
      </c>
      <c r="M170" s="8">
        <f t="shared" si="46"/>
        <v>75</v>
      </c>
      <c r="N170" s="8">
        <f t="shared" si="46"/>
        <v>100</v>
      </c>
      <c r="O170" s="8">
        <f t="shared" si="46"/>
        <v>100</v>
      </c>
      <c r="P170" s="8">
        <f t="shared" si="46"/>
        <v>100</v>
      </c>
      <c r="Q170" s="8">
        <f t="shared" si="46"/>
        <v>100</v>
      </c>
      <c r="R170" s="8">
        <f t="shared" si="46"/>
        <v>100</v>
      </c>
      <c r="S170" s="8">
        <f t="shared" si="46"/>
        <v>100</v>
      </c>
      <c r="T170" s="8">
        <f t="shared" si="46"/>
        <v>100</v>
      </c>
      <c r="U170" s="8">
        <f t="shared" si="46"/>
        <v>100</v>
      </c>
      <c r="V170" s="8">
        <f t="shared" si="46"/>
        <v>100</v>
      </c>
      <c r="W170" s="8">
        <f t="shared" si="46"/>
        <v>100</v>
      </c>
      <c r="X170" s="8">
        <f t="shared" si="46"/>
        <v>100</v>
      </c>
      <c r="Y170" s="8">
        <f t="shared" si="46"/>
        <v>100</v>
      </c>
      <c r="Z170" s="8">
        <f t="shared" si="46"/>
        <v>100</v>
      </c>
      <c r="AA170" s="8">
        <f t="shared" si="46"/>
        <v>100</v>
      </c>
      <c r="AB170" s="8">
        <f t="shared" si="46"/>
        <v>100</v>
      </c>
      <c r="AC170" s="8">
        <f t="shared" si="46"/>
        <v>100</v>
      </c>
      <c r="AD170" s="8">
        <f t="shared" si="46"/>
        <v>100</v>
      </c>
      <c r="AE170" s="8">
        <f t="shared" si="46"/>
        <v>100</v>
      </c>
      <c r="AF170" s="8">
        <f t="shared" si="46"/>
        <v>100</v>
      </c>
      <c r="AG170" s="8">
        <f t="shared" si="46"/>
        <v>100</v>
      </c>
      <c r="AH170" s="8">
        <f t="shared" si="46"/>
        <v>100</v>
      </c>
      <c r="AI170" s="8">
        <f t="shared" si="46"/>
        <v>100</v>
      </c>
      <c r="AJ170" s="8">
        <f t="shared" si="46"/>
        <v>100</v>
      </c>
      <c r="AK170" s="8">
        <f t="shared" si="46"/>
        <v>100</v>
      </c>
      <c r="AL170" s="8">
        <f t="shared" si="46"/>
        <v>100</v>
      </c>
      <c r="AM170" s="8">
        <f t="shared" si="46"/>
        <v>100</v>
      </c>
      <c r="AN170" s="8">
        <f t="shared" si="46"/>
        <v>100</v>
      </c>
      <c r="AO170" s="8">
        <f t="shared" si="46"/>
        <v>100</v>
      </c>
      <c r="AP170" s="8">
        <f t="shared" si="46"/>
        <v>100</v>
      </c>
      <c r="AQ170" s="8">
        <f t="shared" si="46"/>
        <v>100</v>
      </c>
      <c r="AR170" s="8">
        <f t="shared" si="46"/>
        <v>100</v>
      </c>
      <c r="AS170" s="8">
        <f t="shared" si="46"/>
        <v>100</v>
      </c>
      <c r="AT170" s="8">
        <f t="shared" si="46"/>
        <v>100</v>
      </c>
      <c r="AU170" s="8">
        <f t="shared" si="46"/>
        <v>100</v>
      </c>
      <c r="AV170" s="8">
        <f t="shared" si="46"/>
        <v>100</v>
      </c>
      <c r="AW170" s="8">
        <f t="shared" si="46"/>
        <v>100</v>
      </c>
      <c r="AX170" s="8">
        <f t="shared" si="46"/>
        <v>100</v>
      </c>
      <c r="AY170" s="8">
        <f t="shared" si="46"/>
        <v>100</v>
      </c>
      <c r="AZ170" s="8"/>
    </row>
    <row r="171" spans="1:52">
      <c r="A171" s="8" t="s">
        <v>58</v>
      </c>
      <c r="B171" s="8">
        <f t="shared" si="46"/>
        <v>0</v>
      </c>
      <c r="C171" s="8">
        <f t="shared" si="46"/>
        <v>5.0000000000000044</v>
      </c>
      <c r="D171" s="8">
        <f t="shared" si="46"/>
        <v>9.9999999999999982</v>
      </c>
      <c r="E171" s="8">
        <f t="shared" si="46"/>
        <v>15.000000000000002</v>
      </c>
      <c r="F171" s="8">
        <f t="shared" si="46"/>
        <v>19.999999999999996</v>
      </c>
      <c r="G171" s="8">
        <f t="shared" si="46"/>
        <v>35</v>
      </c>
      <c r="H171" s="8">
        <f t="shared" si="46"/>
        <v>35</v>
      </c>
      <c r="I171" s="8">
        <f t="shared" si="46"/>
        <v>55.000000000000007</v>
      </c>
      <c r="J171" s="26">
        <f t="shared" si="46"/>
        <v>60</v>
      </c>
      <c r="K171" s="8">
        <f t="shared" si="46"/>
        <v>70</v>
      </c>
      <c r="L171" s="28">
        <f t="shared" si="46"/>
        <v>75</v>
      </c>
      <c r="M171" s="8">
        <f t="shared" si="46"/>
        <v>75</v>
      </c>
      <c r="N171" s="8">
        <f t="shared" si="46"/>
        <v>100</v>
      </c>
      <c r="O171" s="8">
        <f t="shared" si="46"/>
        <v>100</v>
      </c>
      <c r="P171" s="8">
        <f t="shared" si="46"/>
        <v>100</v>
      </c>
      <c r="Q171" s="8">
        <f t="shared" si="46"/>
        <v>100</v>
      </c>
      <c r="R171" s="8">
        <f t="shared" si="46"/>
        <v>100</v>
      </c>
      <c r="S171" s="8">
        <f t="shared" si="46"/>
        <v>100</v>
      </c>
      <c r="T171" s="8">
        <f t="shared" si="46"/>
        <v>100</v>
      </c>
      <c r="U171" s="8">
        <f t="shared" si="46"/>
        <v>100</v>
      </c>
      <c r="V171" s="8">
        <f t="shared" si="46"/>
        <v>100</v>
      </c>
      <c r="W171" s="8">
        <f t="shared" si="46"/>
        <v>100</v>
      </c>
      <c r="X171" s="8">
        <f t="shared" si="46"/>
        <v>100</v>
      </c>
      <c r="Y171" s="8">
        <f t="shared" si="46"/>
        <v>100</v>
      </c>
      <c r="Z171" s="8">
        <f t="shared" si="46"/>
        <v>100</v>
      </c>
      <c r="AA171" s="8">
        <f t="shared" si="46"/>
        <v>100</v>
      </c>
      <c r="AB171" s="8">
        <f t="shared" si="46"/>
        <v>100</v>
      </c>
      <c r="AC171" s="8">
        <f t="shared" si="46"/>
        <v>100</v>
      </c>
      <c r="AD171" s="8">
        <f t="shared" si="46"/>
        <v>100</v>
      </c>
      <c r="AE171" s="8">
        <f t="shared" si="46"/>
        <v>100</v>
      </c>
      <c r="AF171" s="8">
        <f t="shared" si="46"/>
        <v>100</v>
      </c>
      <c r="AG171" s="8">
        <f t="shared" si="46"/>
        <v>100</v>
      </c>
      <c r="AH171" s="8">
        <f t="shared" si="46"/>
        <v>100</v>
      </c>
      <c r="AI171" s="8">
        <f t="shared" si="46"/>
        <v>100</v>
      </c>
      <c r="AJ171" s="8">
        <f t="shared" si="46"/>
        <v>100</v>
      </c>
      <c r="AK171" s="8">
        <f t="shared" si="46"/>
        <v>100</v>
      </c>
      <c r="AL171" s="8">
        <f t="shared" si="46"/>
        <v>100</v>
      </c>
      <c r="AM171" s="8">
        <f t="shared" si="46"/>
        <v>100</v>
      </c>
      <c r="AN171" s="8">
        <f t="shared" si="46"/>
        <v>100</v>
      </c>
      <c r="AO171" s="8">
        <f t="shared" si="46"/>
        <v>100</v>
      </c>
      <c r="AP171" s="8">
        <f t="shared" si="46"/>
        <v>100</v>
      </c>
      <c r="AQ171" s="8">
        <f t="shared" si="46"/>
        <v>100</v>
      </c>
      <c r="AR171" s="8">
        <f t="shared" si="46"/>
        <v>100</v>
      </c>
      <c r="AS171" s="8">
        <f t="shared" si="46"/>
        <v>100</v>
      </c>
      <c r="AT171" s="8">
        <f t="shared" si="46"/>
        <v>100</v>
      </c>
      <c r="AU171" s="8">
        <f t="shared" si="46"/>
        <v>100</v>
      </c>
      <c r="AV171" s="8">
        <f t="shared" si="46"/>
        <v>100</v>
      </c>
      <c r="AW171" s="8">
        <f t="shared" si="46"/>
        <v>100</v>
      </c>
      <c r="AX171" s="8">
        <f t="shared" si="46"/>
        <v>100</v>
      </c>
      <c r="AY171" s="8">
        <f t="shared" si="46"/>
        <v>100</v>
      </c>
      <c r="AZ171" s="8"/>
    </row>
    <row r="172" spans="1:52">
      <c r="A172" s="8" t="s">
        <v>59</v>
      </c>
      <c r="B172" s="8">
        <f t="shared" si="46"/>
        <v>0</v>
      </c>
      <c r="C172" s="8">
        <f t="shared" si="46"/>
        <v>9.9999999999999982</v>
      </c>
      <c r="D172" s="8">
        <f t="shared" si="46"/>
        <v>15.000000000000002</v>
      </c>
      <c r="E172" s="8">
        <f t="shared" si="46"/>
        <v>19.999999999999996</v>
      </c>
      <c r="F172" s="8">
        <f t="shared" si="46"/>
        <v>25</v>
      </c>
      <c r="G172" s="8">
        <f t="shared" si="46"/>
        <v>40</v>
      </c>
      <c r="H172" s="8">
        <f t="shared" si="46"/>
        <v>40</v>
      </c>
      <c r="I172" s="8">
        <f t="shared" si="46"/>
        <v>65</v>
      </c>
      <c r="J172" s="26">
        <f t="shared" si="46"/>
        <v>70</v>
      </c>
      <c r="K172" s="8">
        <f t="shared" si="46"/>
        <v>80</v>
      </c>
      <c r="L172" s="28">
        <f t="shared" si="46"/>
        <v>85</v>
      </c>
      <c r="M172" s="8">
        <f t="shared" si="46"/>
        <v>85</v>
      </c>
      <c r="N172" s="8">
        <f t="shared" si="46"/>
        <v>100</v>
      </c>
      <c r="O172" s="8">
        <f t="shared" si="46"/>
        <v>100</v>
      </c>
      <c r="P172" s="8">
        <f t="shared" si="46"/>
        <v>100</v>
      </c>
      <c r="Q172" s="8">
        <f t="shared" si="46"/>
        <v>100</v>
      </c>
      <c r="R172" s="8">
        <f t="shared" si="46"/>
        <v>100</v>
      </c>
      <c r="S172" s="8">
        <f t="shared" si="46"/>
        <v>100</v>
      </c>
      <c r="T172" s="8">
        <f t="shared" si="46"/>
        <v>100</v>
      </c>
      <c r="U172" s="8">
        <f t="shared" si="46"/>
        <v>100</v>
      </c>
      <c r="V172" s="8">
        <f t="shared" si="46"/>
        <v>100</v>
      </c>
      <c r="W172" s="8">
        <f t="shared" si="46"/>
        <v>100</v>
      </c>
      <c r="X172" s="8">
        <f t="shared" si="46"/>
        <v>100</v>
      </c>
      <c r="Y172" s="8">
        <f t="shared" si="46"/>
        <v>100</v>
      </c>
      <c r="Z172" s="8">
        <f t="shared" si="46"/>
        <v>100</v>
      </c>
      <c r="AA172" s="8">
        <f t="shared" si="46"/>
        <v>100</v>
      </c>
      <c r="AB172" s="8">
        <f t="shared" si="46"/>
        <v>100</v>
      </c>
      <c r="AC172" s="8">
        <f t="shared" si="46"/>
        <v>100</v>
      </c>
      <c r="AD172" s="8">
        <f t="shared" si="46"/>
        <v>100</v>
      </c>
      <c r="AE172" s="8">
        <f t="shared" si="46"/>
        <v>100</v>
      </c>
      <c r="AF172" s="8">
        <f t="shared" si="46"/>
        <v>100</v>
      </c>
      <c r="AG172" s="8">
        <f t="shared" si="46"/>
        <v>100</v>
      </c>
      <c r="AH172" s="8">
        <f t="shared" si="46"/>
        <v>100</v>
      </c>
      <c r="AI172" s="8">
        <f t="shared" si="46"/>
        <v>100</v>
      </c>
      <c r="AJ172" s="8">
        <f t="shared" si="46"/>
        <v>100</v>
      </c>
      <c r="AK172" s="8">
        <f t="shared" si="46"/>
        <v>100</v>
      </c>
      <c r="AL172" s="8">
        <f t="shared" si="46"/>
        <v>100</v>
      </c>
      <c r="AM172" s="8">
        <f t="shared" si="46"/>
        <v>100</v>
      </c>
      <c r="AN172" s="8">
        <f t="shared" si="46"/>
        <v>100</v>
      </c>
      <c r="AO172" s="8">
        <f t="shared" si="46"/>
        <v>100</v>
      </c>
      <c r="AP172" s="8">
        <f t="shared" si="46"/>
        <v>100</v>
      </c>
      <c r="AQ172" s="8">
        <f t="shared" si="46"/>
        <v>100</v>
      </c>
      <c r="AR172" s="8">
        <f t="shared" si="46"/>
        <v>100</v>
      </c>
      <c r="AS172" s="8">
        <f t="shared" si="46"/>
        <v>100</v>
      </c>
      <c r="AT172" s="8">
        <f t="shared" si="46"/>
        <v>100</v>
      </c>
      <c r="AU172" s="8">
        <f t="shared" si="46"/>
        <v>100</v>
      </c>
      <c r="AV172" s="8">
        <f t="shared" si="46"/>
        <v>100</v>
      </c>
      <c r="AW172" s="8">
        <f t="shared" si="46"/>
        <v>100</v>
      </c>
      <c r="AX172" s="8">
        <f t="shared" si="46"/>
        <v>100</v>
      </c>
      <c r="AY172" s="8">
        <f t="shared" si="46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AY177" si="47" xml:space="preserve"> IF((1 - (B314 - 1)/20)*100 &lt;= 100, IF((1 - (B314 - 1)/20)*100 &gt;= 0, (1 - (B314 - 1)/20)*100, 0), 100)</f>
        <v>0</v>
      </c>
      <c r="C174" s="8">
        <f t="shared" si="47"/>
        <v>0</v>
      </c>
      <c r="D174" s="8">
        <f t="shared" si="47"/>
        <v>0</v>
      </c>
      <c r="E174" s="8">
        <f t="shared" si="47"/>
        <v>0</v>
      </c>
      <c r="F174" s="8">
        <f t="shared" si="47"/>
        <v>0</v>
      </c>
      <c r="G174" s="8">
        <f t="shared" si="47"/>
        <v>15.000000000000002</v>
      </c>
      <c r="H174" s="8">
        <f t="shared" si="47"/>
        <v>15.000000000000002</v>
      </c>
      <c r="I174" s="8">
        <f t="shared" si="47"/>
        <v>35</v>
      </c>
      <c r="J174" s="26">
        <f t="shared" si="47"/>
        <v>40</v>
      </c>
      <c r="K174" s="8">
        <f t="shared" si="47"/>
        <v>44.999999999999993</v>
      </c>
      <c r="L174" s="28">
        <f t="shared" si="47"/>
        <v>50</v>
      </c>
      <c r="M174" s="8">
        <f t="shared" si="47"/>
        <v>50</v>
      </c>
      <c r="N174" s="8">
        <f t="shared" si="47"/>
        <v>70</v>
      </c>
      <c r="O174" s="8">
        <f t="shared" si="47"/>
        <v>75</v>
      </c>
      <c r="P174" s="8">
        <f t="shared" si="47"/>
        <v>75</v>
      </c>
      <c r="Q174" s="8">
        <f t="shared" si="47"/>
        <v>80</v>
      </c>
      <c r="R174" s="8">
        <f t="shared" si="47"/>
        <v>80</v>
      </c>
      <c r="S174" s="8">
        <f t="shared" si="47"/>
        <v>80</v>
      </c>
      <c r="T174" s="8">
        <f t="shared" si="47"/>
        <v>85</v>
      </c>
      <c r="U174" s="8">
        <f t="shared" si="47"/>
        <v>85</v>
      </c>
      <c r="V174" s="8">
        <f t="shared" si="47"/>
        <v>90</v>
      </c>
      <c r="W174" s="8">
        <f t="shared" si="47"/>
        <v>90</v>
      </c>
      <c r="X174" s="8">
        <f t="shared" si="47"/>
        <v>90</v>
      </c>
      <c r="Y174" s="8">
        <f t="shared" si="47"/>
        <v>95</v>
      </c>
      <c r="Z174" s="8">
        <f t="shared" si="47"/>
        <v>95</v>
      </c>
      <c r="AA174" s="8">
        <f t="shared" si="47"/>
        <v>100</v>
      </c>
      <c r="AB174" s="8">
        <f t="shared" si="47"/>
        <v>100</v>
      </c>
      <c r="AC174" s="8">
        <f t="shared" si="47"/>
        <v>100</v>
      </c>
      <c r="AD174" s="8">
        <f t="shared" si="47"/>
        <v>100</v>
      </c>
      <c r="AE174" s="8">
        <f t="shared" si="47"/>
        <v>100</v>
      </c>
      <c r="AF174" s="8">
        <f t="shared" si="47"/>
        <v>100</v>
      </c>
      <c r="AG174" s="8">
        <f t="shared" si="47"/>
        <v>100</v>
      </c>
      <c r="AH174" s="8">
        <f t="shared" si="47"/>
        <v>100</v>
      </c>
      <c r="AI174" s="8">
        <f t="shared" si="47"/>
        <v>100</v>
      </c>
      <c r="AJ174" s="8">
        <f t="shared" si="47"/>
        <v>100</v>
      </c>
      <c r="AK174" s="8">
        <f t="shared" si="47"/>
        <v>100</v>
      </c>
      <c r="AL174" s="8">
        <f t="shared" si="47"/>
        <v>100</v>
      </c>
      <c r="AM174" s="8">
        <f t="shared" si="47"/>
        <v>100</v>
      </c>
      <c r="AN174" s="8">
        <f t="shared" si="47"/>
        <v>100</v>
      </c>
      <c r="AO174" s="8">
        <f t="shared" si="47"/>
        <v>100</v>
      </c>
      <c r="AP174" s="8">
        <f t="shared" si="47"/>
        <v>100</v>
      </c>
      <c r="AQ174" s="8">
        <f t="shared" si="47"/>
        <v>100</v>
      </c>
      <c r="AR174" s="8">
        <f t="shared" si="47"/>
        <v>100</v>
      </c>
      <c r="AS174" s="8">
        <f t="shared" si="47"/>
        <v>100</v>
      </c>
      <c r="AT174" s="8">
        <f t="shared" si="47"/>
        <v>100</v>
      </c>
      <c r="AU174" s="8">
        <f t="shared" si="47"/>
        <v>100</v>
      </c>
      <c r="AV174" s="8">
        <f t="shared" si="47"/>
        <v>100</v>
      </c>
      <c r="AW174" s="8">
        <f t="shared" si="47"/>
        <v>100</v>
      </c>
      <c r="AX174" s="8">
        <f t="shared" si="47"/>
        <v>100</v>
      </c>
      <c r="AY174" s="8">
        <f t="shared" si="47"/>
        <v>100</v>
      </c>
      <c r="AZ174" s="8"/>
    </row>
    <row r="175" spans="1:52">
      <c r="A175" s="8" t="s">
        <v>57</v>
      </c>
      <c r="B175" s="8">
        <f t="shared" si="47"/>
        <v>0</v>
      </c>
      <c r="C175" s="8">
        <f t="shared" si="47"/>
        <v>0</v>
      </c>
      <c r="D175" s="8">
        <f t="shared" si="47"/>
        <v>0</v>
      </c>
      <c r="E175" s="8">
        <f t="shared" si="47"/>
        <v>0</v>
      </c>
      <c r="F175" s="8">
        <f t="shared" si="47"/>
        <v>0</v>
      </c>
      <c r="G175" s="8">
        <f t="shared" si="47"/>
        <v>9.9999999999999982</v>
      </c>
      <c r="H175" s="8">
        <f t="shared" si="47"/>
        <v>9.9999999999999982</v>
      </c>
      <c r="I175" s="8">
        <f t="shared" si="47"/>
        <v>30.000000000000004</v>
      </c>
      <c r="J175" s="26">
        <f t="shared" si="47"/>
        <v>35</v>
      </c>
      <c r="K175" s="8">
        <f t="shared" si="47"/>
        <v>44.999999999999993</v>
      </c>
      <c r="L175" s="28">
        <f t="shared" si="47"/>
        <v>50</v>
      </c>
      <c r="M175" s="8">
        <f t="shared" si="47"/>
        <v>50</v>
      </c>
      <c r="N175" s="8">
        <f t="shared" si="47"/>
        <v>75</v>
      </c>
      <c r="O175" s="8">
        <f t="shared" si="47"/>
        <v>75</v>
      </c>
      <c r="P175" s="8">
        <f t="shared" si="47"/>
        <v>80</v>
      </c>
      <c r="Q175" s="8">
        <f t="shared" si="47"/>
        <v>80</v>
      </c>
      <c r="R175" s="8">
        <f t="shared" si="47"/>
        <v>85</v>
      </c>
      <c r="S175" s="8">
        <f t="shared" si="47"/>
        <v>85</v>
      </c>
      <c r="T175" s="8">
        <f t="shared" si="47"/>
        <v>90</v>
      </c>
      <c r="U175" s="8">
        <f t="shared" si="47"/>
        <v>90</v>
      </c>
      <c r="V175" s="8">
        <f t="shared" si="47"/>
        <v>95</v>
      </c>
      <c r="W175" s="8">
        <f t="shared" si="47"/>
        <v>95</v>
      </c>
      <c r="X175" s="8">
        <f t="shared" si="47"/>
        <v>100</v>
      </c>
      <c r="Y175" s="8">
        <f t="shared" si="47"/>
        <v>100</v>
      </c>
      <c r="Z175" s="8">
        <f t="shared" si="47"/>
        <v>100</v>
      </c>
      <c r="AA175" s="8">
        <f t="shared" si="47"/>
        <v>100</v>
      </c>
      <c r="AB175" s="8">
        <f t="shared" si="47"/>
        <v>100</v>
      </c>
      <c r="AC175" s="8">
        <f t="shared" si="47"/>
        <v>100</v>
      </c>
      <c r="AD175" s="8">
        <f t="shared" si="47"/>
        <v>100</v>
      </c>
      <c r="AE175" s="8">
        <f t="shared" si="47"/>
        <v>100</v>
      </c>
      <c r="AF175" s="8">
        <f t="shared" si="47"/>
        <v>100</v>
      </c>
      <c r="AG175" s="8">
        <f t="shared" si="47"/>
        <v>100</v>
      </c>
      <c r="AH175" s="8">
        <f t="shared" si="47"/>
        <v>100</v>
      </c>
      <c r="AI175" s="8">
        <f t="shared" si="47"/>
        <v>100</v>
      </c>
      <c r="AJ175" s="8">
        <f t="shared" si="47"/>
        <v>100</v>
      </c>
      <c r="AK175" s="8">
        <f t="shared" si="47"/>
        <v>100</v>
      </c>
      <c r="AL175" s="8">
        <f t="shared" si="47"/>
        <v>100</v>
      </c>
      <c r="AM175" s="8">
        <f t="shared" si="47"/>
        <v>100</v>
      </c>
      <c r="AN175" s="8">
        <f t="shared" si="47"/>
        <v>100</v>
      </c>
      <c r="AO175" s="8">
        <f t="shared" si="47"/>
        <v>100</v>
      </c>
      <c r="AP175" s="8">
        <f t="shared" si="47"/>
        <v>100</v>
      </c>
      <c r="AQ175" s="8">
        <f t="shared" si="47"/>
        <v>100</v>
      </c>
      <c r="AR175" s="8">
        <f t="shared" si="47"/>
        <v>100</v>
      </c>
      <c r="AS175" s="8">
        <f t="shared" si="47"/>
        <v>100</v>
      </c>
      <c r="AT175" s="8">
        <f t="shared" si="47"/>
        <v>100</v>
      </c>
      <c r="AU175" s="8">
        <f t="shared" si="47"/>
        <v>100</v>
      </c>
      <c r="AV175" s="8">
        <f t="shared" si="47"/>
        <v>100</v>
      </c>
      <c r="AW175" s="8">
        <f t="shared" si="47"/>
        <v>100</v>
      </c>
      <c r="AX175" s="8">
        <f t="shared" si="47"/>
        <v>100</v>
      </c>
      <c r="AY175" s="8">
        <f t="shared" si="47"/>
        <v>100</v>
      </c>
      <c r="AZ175" s="8"/>
    </row>
    <row r="176" spans="1:52">
      <c r="A176" s="8" t="s">
        <v>58</v>
      </c>
      <c r="B176" s="8">
        <f t="shared" si="47"/>
        <v>0</v>
      </c>
      <c r="C176" s="8">
        <f t="shared" si="47"/>
        <v>0</v>
      </c>
      <c r="D176" s="8">
        <f t="shared" si="47"/>
        <v>0</v>
      </c>
      <c r="E176" s="8">
        <f t="shared" si="47"/>
        <v>0</v>
      </c>
      <c r="F176" s="8">
        <f t="shared" si="47"/>
        <v>0</v>
      </c>
      <c r="G176" s="8">
        <f t="shared" si="47"/>
        <v>9.9999999999999982</v>
      </c>
      <c r="H176" s="8">
        <f t="shared" si="47"/>
        <v>9.9999999999999982</v>
      </c>
      <c r="I176" s="8">
        <f t="shared" si="47"/>
        <v>30.000000000000004</v>
      </c>
      <c r="J176" s="26">
        <f t="shared" si="47"/>
        <v>35</v>
      </c>
      <c r="K176" s="8">
        <f t="shared" si="47"/>
        <v>44.999999999999993</v>
      </c>
      <c r="L176" s="28">
        <f t="shared" si="47"/>
        <v>50</v>
      </c>
      <c r="M176" s="8">
        <f t="shared" si="47"/>
        <v>50</v>
      </c>
      <c r="N176" s="8">
        <f t="shared" si="47"/>
        <v>75</v>
      </c>
      <c r="O176" s="8">
        <f t="shared" si="47"/>
        <v>75</v>
      </c>
      <c r="P176" s="8">
        <f t="shared" si="47"/>
        <v>80</v>
      </c>
      <c r="Q176" s="8">
        <f t="shared" si="47"/>
        <v>80</v>
      </c>
      <c r="R176" s="8">
        <f t="shared" si="47"/>
        <v>85</v>
      </c>
      <c r="S176" s="8">
        <f t="shared" si="47"/>
        <v>85</v>
      </c>
      <c r="T176" s="8">
        <f t="shared" si="47"/>
        <v>90</v>
      </c>
      <c r="U176" s="8">
        <f t="shared" si="47"/>
        <v>90</v>
      </c>
      <c r="V176" s="8">
        <f t="shared" si="47"/>
        <v>95</v>
      </c>
      <c r="W176" s="8">
        <f t="shared" si="47"/>
        <v>95</v>
      </c>
      <c r="X176" s="8">
        <f t="shared" si="47"/>
        <v>100</v>
      </c>
      <c r="Y176" s="8">
        <f t="shared" si="47"/>
        <v>100</v>
      </c>
      <c r="Z176" s="8">
        <f t="shared" si="47"/>
        <v>100</v>
      </c>
      <c r="AA176" s="8">
        <f t="shared" si="47"/>
        <v>100</v>
      </c>
      <c r="AB176" s="8">
        <f t="shared" si="47"/>
        <v>100</v>
      </c>
      <c r="AC176" s="8">
        <f t="shared" si="47"/>
        <v>100</v>
      </c>
      <c r="AD176" s="8">
        <f t="shared" si="47"/>
        <v>100</v>
      </c>
      <c r="AE176" s="8">
        <f t="shared" si="47"/>
        <v>100</v>
      </c>
      <c r="AF176" s="8">
        <f t="shared" si="47"/>
        <v>100</v>
      </c>
      <c r="AG176" s="8">
        <f t="shared" si="47"/>
        <v>100</v>
      </c>
      <c r="AH176" s="8">
        <f t="shared" si="47"/>
        <v>100</v>
      </c>
      <c r="AI176" s="8">
        <f t="shared" si="47"/>
        <v>100</v>
      </c>
      <c r="AJ176" s="8">
        <f t="shared" si="47"/>
        <v>100</v>
      </c>
      <c r="AK176" s="8">
        <f t="shared" si="47"/>
        <v>100</v>
      </c>
      <c r="AL176" s="8">
        <f t="shared" si="47"/>
        <v>100</v>
      </c>
      <c r="AM176" s="8">
        <f t="shared" si="47"/>
        <v>100</v>
      </c>
      <c r="AN176" s="8">
        <f t="shared" si="47"/>
        <v>100</v>
      </c>
      <c r="AO176" s="8">
        <f t="shared" si="47"/>
        <v>100</v>
      </c>
      <c r="AP176" s="8">
        <f t="shared" si="47"/>
        <v>100</v>
      </c>
      <c r="AQ176" s="8">
        <f t="shared" si="47"/>
        <v>100</v>
      </c>
      <c r="AR176" s="8">
        <f t="shared" si="47"/>
        <v>100</v>
      </c>
      <c r="AS176" s="8">
        <f t="shared" si="47"/>
        <v>100</v>
      </c>
      <c r="AT176" s="8">
        <f t="shared" si="47"/>
        <v>100</v>
      </c>
      <c r="AU176" s="8">
        <f t="shared" si="47"/>
        <v>100</v>
      </c>
      <c r="AV176" s="8">
        <f t="shared" si="47"/>
        <v>100</v>
      </c>
      <c r="AW176" s="8">
        <f t="shared" si="47"/>
        <v>100</v>
      </c>
      <c r="AX176" s="8">
        <f t="shared" si="47"/>
        <v>100</v>
      </c>
      <c r="AY176" s="8">
        <f t="shared" si="47"/>
        <v>100</v>
      </c>
      <c r="AZ176" s="8"/>
    </row>
    <row r="177" spans="1:52">
      <c r="A177" s="8" t="s">
        <v>59</v>
      </c>
      <c r="B177" s="8">
        <f t="shared" si="47"/>
        <v>0</v>
      </c>
      <c r="C177" s="8">
        <f t="shared" si="47"/>
        <v>0</v>
      </c>
      <c r="D177" s="8">
        <f t="shared" si="47"/>
        <v>0</v>
      </c>
      <c r="E177" s="8">
        <f t="shared" si="47"/>
        <v>0</v>
      </c>
      <c r="F177" s="8">
        <f t="shared" si="47"/>
        <v>0</v>
      </c>
      <c r="G177" s="8">
        <f t="shared" si="47"/>
        <v>15.000000000000002</v>
      </c>
      <c r="H177" s="8">
        <f t="shared" si="47"/>
        <v>15.000000000000002</v>
      </c>
      <c r="I177" s="8">
        <f t="shared" si="47"/>
        <v>40</v>
      </c>
      <c r="J177" s="26">
        <f t="shared" si="47"/>
        <v>44.999999999999993</v>
      </c>
      <c r="K177" s="8">
        <f t="shared" si="47"/>
        <v>55.000000000000007</v>
      </c>
      <c r="L177" s="28">
        <f t="shared" si="47"/>
        <v>60</v>
      </c>
      <c r="M177" s="8">
        <f t="shared" si="47"/>
        <v>60</v>
      </c>
      <c r="N177" s="8">
        <f t="shared" si="47"/>
        <v>85</v>
      </c>
      <c r="O177" s="8">
        <f t="shared" si="47"/>
        <v>85</v>
      </c>
      <c r="P177" s="8">
        <f t="shared" si="47"/>
        <v>90</v>
      </c>
      <c r="Q177" s="8">
        <f t="shared" si="47"/>
        <v>90</v>
      </c>
      <c r="R177" s="8">
        <f t="shared" si="47"/>
        <v>95</v>
      </c>
      <c r="S177" s="8">
        <f t="shared" si="47"/>
        <v>95</v>
      </c>
      <c r="T177" s="8">
        <f t="shared" si="47"/>
        <v>100</v>
      </c>
      <c r="U177" s="8">
        <f t="shared" si="47"/>
        <v>100</v>
      </c>
      <c r="V177" s="8">
        <f t="shared" si="47"/>
        <v>100</v>
      </c>
      <c r="W177" s="8">
        <f t="shared" si="47"/>
        <v>100</v>
      </c>
      <c r="X177" s="8">
        <f t="shared" si="47"/>
        <v>100</v>
      </c>
      <c r="Y177" s="8">
        <f t="shared" si="47"/>
        <v>100</v>
      </c>
      <c r="Z177" s="8">
        <f t="shared" si="47"/>
        <v>100</v>
      </c>
      <c r="AA177" s="8">
        <f t="shared" si="47"/>
        <v>100</v>
      </c>
      <c r="AB177" s="8">
        <f t="shared" si="47"/>
        <v>100</v>
      </c>
      <c r="AC177" s="8">
        <f t="shared" si="47"/>
        <v>100</v>
      </c>
      <c r="AD177" s="8">
        <f t="shared" si="47"/>
        <v>100</v>
      </c>
      <c r="AE177" s="8">
        <f t="shared" si="47"/>
        <v>100</v>
      </c>
      <c r="AF177" s="8">
        <f t="shared" si="47"/>
        <v>100</v>
      </c>
      <c r="AG177" s="8">
        <f t="shared" si="47"/>
        <v>100</v>
      </c>
      <c r="AH177" s="8">
        <f t="shared" si="47"/>
        <v>100</v>
      </c>
      <c r="AI177" s="8">
        <f t="shared" si="47"/>
        <v>100</v>
      </c>
      <c r="AJ177" s="8">
        <f t="shared" si="47"/>
        <v>100</v>
      </c>
      <c r="AK177" s="8">
        <f t="shared" si="47"/>
        <v>100</v>
      </c>
      <c r="AL177" s="8">
        <f t="shared" si="47"/>
        <v>100</v>
      </c>
      <c r="AM177" s="8">
        <f t="shared" si="47"/>
        <v>100</v>
      </c>
      <c r="AN177" s="8">
        <f t="shared" si="47"/>
        <v>100</v>
      </c>
      <c r="AO177" s="8">
        <f t="shared" si="47"/>
        <v>100</v>
      </c>
      <c r="AP177" s="8">
        <f t="shared" si="47"/>
        <v>100</v>
      </c>
      <c r="AQ177" s="8">
        <f t="shared" si="47"/>
        <v>100</v>
      </c>
      <c r="AR177" s="8">
        <f t="shared" si="47"/>
        <v>100</v>
      </c>
      <c r="AS177" s="8">
        <f t="shared" si="47"/>
        <v>100</v>
      </c>
      <c r="AT177" s="8">
        <f t="shared" si="47"/>
        <v>100</v>
      </c>
      <c r="AU177" s="8">
        <f t="shared" si="47"/>
        <v>100</v>
      </c>
      <c r="AV177" s="8">
        <f t="shared" si="47"/>
        <v>100</v>
      </c>
      <c r="AW177" s="8">
        <f t="shared" si="47"/>
        <v>100</v>
      </c>
      <c r="AX177" s="8">
        <f t="shared" si="47"/>
        <v>100</v>
      </c>
      <c r="AY177" s="8">
        <f t="shared" si="47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AY182" si="48" xml:space="preserve"> IF((1 - (B319 - 1)/20)*100 &lt;= 100, IF((1 - (B319 - 1)/20)*100 &gt;= 0, (1 - (B319 - 1)/20)*100, 0), 100)</f>
        <v>0</v>
      </c>
      <c r="C179" s="8">
        <f t="shared" si="48"/>
        <v>0</v>
      </c>
      <c r="D179" s="8">
        <f t="shared" si="48"/>
        <v>0</v>
      </c>
      <c r="E179" s="8">
        <f t="shared" si="48"/>
        <v>0</v>
      </c>
      <c r="F179" s="8">
        <f t="shared" si="48"/>
        <v>0</v>
      </c>
      <c r="G179" s="8">
        <f t="shared" si="48"/>
        <v>0</v>
      </c>
      <c r="H179" s="8">
        <f t="shared" si="48"/>
        <v>0</v>
      </c>
      <c r="I179" s="8">
        <f t="shared" si="48"/>
        <v>9.9999999999999982</v>
      </c>
      <c r="J179" s="26">
        <f t="shared" si="48"/>
        <v>15.000000000000002</v>
      </c>
      <c r="K179" s="8">
        <f t="shared" si="48"/>
        <v>19.999999999999996</v>
      </c>
      <c r="L179" s="28">
        <f t="shared" si="48"/>
        <v>25</v>
      </c>
      <c r="M179" s="8">
        <f t="shared" si="48"/>
        <v>25</v>
      </c>
      <c r="N179" s="8">
        <f t="shared" si="48"/>
        <v>44.999999999999993</v>
      </c>
      <c r="O179" s="8">
        <f t="shared" si="48"/>
        <v>50</v>
      </c>
      <c r="P179" s="8">
        <f t="shared" si="48"/>
        <v>50</v>
      </c>
      <c r="Q179" s="8">
        <f t="shared" si="48"/>
        <v>55.000000000000007</v>
      </c>
      <c r="R179" s="8">
        <f t="shared" si="48"/>
        <v>55.000000000000007</v>
      </c>
      <c r="S179" s="8">
        <f t="shared" si="48"/>
        <v>55.000000000000007</v>
      </c>
      <c r="T179" s="8">
        <f t="shared" si="48"/>
        <v>60</v>
      </c>
      <c r="U179" s="8">
        <f t="shared" si="48"/>
        <v>60</v>
      </c>
      <c r="V179" s="8">
        <f t="shared" si="48"/>
        <v>65</v>
      </c>
      <c r="W179" s="8">
        <f t="shared" si="48"/>
        <v>65</v>
      </c>
      <c r="X179" s="8">
        <f t="shared" si="48"/>
        <v>65</v>
      </c>
      <c r="Y179" s="8">
        <f t="shared" si="48"/>
        <v>70</v>
      </c>
      <c r="Z179" s="8">
        <f t="shared" si="48"/>
        <v>70</v>
      </c>
      <c r="AA179" s="8">
        <f t="shared" si="48"/>
        <v>75</v>
      </c>
      <c r="AB179" s="8">
        <f t="shared" si="48"/>
        <v>75</v>
      </c>
      <c r="AC179" s="8">
        <f t="shared" si="48"/>
        <v>75</v>
      </c>
      <c r="AD179" s="8">
        <f t="shared" si="48"/>
        <v>80</v>
      </c>
      <c r="AE179" s="8">
        <f t="shared" si="48"/>
        <v>80</v>
      </c>
      <c r="AF179" s="8">
        <f t="shared" si="48"/>
        <v>85</v>
      </c>
      <c r="AG179" s="8">
        <f t="shared" si="48"/>
        <v>85</v>
      </c>
      <c r="AH179" s="8">
        <f t="shared" si="48"/>
        <v>85</v>
      </c>
      <c r="AI179" s="8">
        <f t="shared" si="48"/>
        <v>90</v>
      </c>
      <c r="AJ179" s="8">
        <f t="shared" si="48"/>
        <v>90</v>
      </c>
      <c r="AK179" s="8">
        <f t="shared" si="48"/>
        <v>95</v>
      </c>
      <c r="AL179" s="8">
        <f t="shared" si="48"/>
        <v>95</v>
      </c>
      <c r="AM179" s="8">
        <f t="shared" si="48"/>
        <v>95</v>
      </c>
      <c r="AN179" s="8">
        <f t="shared" si="48"/>
        <v>100</v>
      </c>
      <c r="AO179" s="8">
        <f t="shared" si="48"/>
        <v>100</v>
      </c>
      <c r="AP179" s="8">
        <f t="shared" si="48"/>
        <v>100</v>
      </c>
      <c r="AQ179" s="8">
        <f t="shared" si="48"/>
        <v>100</v>
      </c>
      <c r="AR179" s="8">
        <f t="shared" si="48"/>
        <v>100</v>
      </c>
      <c r="AS179" s="8">
        <f t="shared" si="48"/>
        <v>100</v>
      </c>
      <c r="AT179" s="8">
        <f t="shared" si="48"/>
        <v>100</v>
      </c>
      <c r="AU179" s="8">
        <f t="shared" si="48"/>
        <v>100</v>
      </c>
      <c r="AV179" s="8">
        <f t="shared" si="48"/>
        <v>100</v>
      </c>
      <c r="AW179" s="8">
        <f t="shared" si="48"/>
        <v>100</v>
      </c>
      <c r="AX179" s="8">
        <f t="shared" si="48"/>
        <v>100</v>
      </c>
      <c r="AY179" s="8">
        <f t="shared" si="48"/>
        <v>100</v>
      </c>
      <c r="AZ179" s="8"/>
    </row>
    <row r="180" spans="1:52">
      <c r="A180" s="8" t="s">
        <v>57</v>
      </c>
      <c r="B180" s="8">
        <f t="shared" si="48"/>
        <v>0</v>
      </c>
      <c r="C180" s="8">
        <f t="shared" si="48"/>
        <v>0</v>
      </c>
      <c r="D180" s="8">
        <f t="shared" si="48"/>
        <v>0</v>
      </c>
      <c r="E180" s="8">
        <f t="shared" si="48"/>
        <v>0</v>
      </c>
      <c r="F180" s="8">
        <f t="shared" si="48"/>
        <v>0</v>
      </c>
      <c r="G180" s="8">
        <f t="shared" si="48"/>
        <v>0</v>
      </c>
      <c r="H180" s="8">
        <f t="shared" si="48"/>
        <v>0</v>
      </c>
      <c r="I180" s="8">
        <f t="shared" si="48"/>
        <v>5.0000000000000044</v>
      </c>
      <c r="J180" s="26">
        <f t="shared" si="48"/>
        <v>9.9999999999999982</v>
      </c>
      <c r="K180" s="8">
        <f t="shared" si="48"/>
        <v>19.999999999999996</v>
      </c>
      <c r="L180" s="28">
        <f t="shared" si="48"/>
        <v>25</v>
      </c>
      <c r="M180" s="8">
        <f t="shared" si="48"/>
        <v>25</v>
      </c>
      <c r="N180" s="8">
        <f t="shared" si="48"/>
        <v>50</v>
      </c>
      <c r="O180" s="8">
        <f t="shared" si="48"/>
        <v>50</v>
      </c>
      <c r="P180" s="8">
        <f t="shared" si="48"/>
        <v>55.000000000000007</v>
      </c>
      <c r="Q180" s="8">
        <f t="shared" si="48"/>
        <v>55.000000000000007</v>
      </c>
      <c r="R180" s="8">
        <f t="shared" si="48"/>
        <v>60</v>
      </c>
      <c r="S180" s="8">
        <f t="shared" si="48"/>
        <v>60</v>
      </c>
      <c r="T180" s="8">
        <f t="shared" si="48"/>
        <v>65</v>
      </c>
      <c r="U180" s="8">
        <f t="shared" si="48"/>
        <v>65</v>
      </c>
      <c r="V180" s="8">
        <f t="shared" si="48"/>
        <v>70</v>
      </c>
      <c r="W180" s="8">
        <f t="shared" si="48"/>
        <v>70</v>
      </c>
      <c r="X180" s="8">
        <f t="shared" si="48"/>
        <v>75</v>
      </c>
      <c r="Y180" s="8">
        <f t="shared" si="48"/>
        <v>75</v>
      </c>
      <c r="Z180" s="8">
        <f t="shared" si="48"/>
        <v>80</v>
      </c>
      <c r="AA180" s="8">
        <f t="shared" si="48"/>
        <v>80</v>
      </c>
      <c r="AB180" s="8">
        <f t="shared" si="48"/>
        <v>85</v>
      </c>
      <c r="AC180" s="8">
        <f t="shared" si="48"/>
        <v>85</v>
      </c>
      <c r="AD180" s="8">
        <f t="shared" si="48"/>
        <v>90</v>
      </c>
      <c r="AE180" s="8">
        <f t="shared" si="48"/>
        <v>90</v>
      </c>
      <c r="AF180" s="8">
        <f t="shared" si="48"/>
        <v>95</v>
      </c>
      <c r="AG180" s="8">
        <f t="shared" si="48"/>
        <v>95</v>
      </c>
      <c r="AH180" s="8">
        <f t="shared" si="48"/>
        <v>100</v>
      </c>
      <c r="AI180" s="8">
        <f t="shared" si="48"/>
        <v>100</v>
      </c>
      <c r="AJ180" s="8">
        <f t="shared" si="48"/>
        <v>100</v>
      </c>
      <c r="AK180" s="8">
        <f t="shared" si="48"/>
        <v>100</v>
      </c>
      <c r="AL180" s="8">
        <f t="shared" si="48"/>
        <v>100</v>
      </c>
      <c r="AM180" s="8">
        <f t="shared" si="48"/>
        <v>100</v>
      </c>
      <c r="AN180" s="8">
        <f t="shared" si="48"/>
        <v>100</v>
      </c>
      <c r="AO180" s="8">
        <f t="shared" si="48"/>
        <v>100</v>
      </c>
      <c r="AP180" s="8">
        <f t="shared" si="48"/>
        <v>100</v>
      </c>
      <c r="AQ180" s="8">
        <f t="shared" si="48"/>
        <v>100</v>
      </c>
      <c r="AR180" s="8">
        <f t="shared" si="48"/>
        <v>100</v>
      </c>
      <c r="AS180" s="8">
        <f t="shared" si="48"/>
        <v>100</v>
      </c>
      <c r="AT180" s="8">
        <f t="shared" si="48"/>
        <v>100</v>
      </c>
      <c r="AU180" s="8">
        <f t="shared" si="48"/>
        <v>100</v>
      </c>
      <c r="AV180" s="8">
        <f t="shared" si="48"/>
        <v>100</v>
      </c>
      <c r="AW180" s="8">
        <f t="shared" si="48"/>
        <v>100</v>
      </c>
      <c r="AX180" s="8">
        <f t="shared" si="48"/>
        <v>100</v>
      </c>
      <c r="AY180" s="8">
        <f t="shared" si="48"/>
        <v>100</v>
      </c>
      <c r="AZ180" s="8"/>
    </row>
    <row r="181" spans="1:52">
      <c r="A181" s="8" t="s">
        <v>58</v>
      </c>
      <c r="B181" s="8">
        <f t="shared" si="48"/>
        <v>0</v>
      </c>
      <c r="C181" s="8">
        <f t="shared" si="48"/>
        <v>0</v>
      </c>
      <c r="D181" s="8">
        <f t="shared" si="48"/>
        <v>0</v>
      </c>
      <c r="E181" s="8">
        <f t="shared" si="48"/>
        <v>0</v>
      </c>
      <c r="F181" s="8">
        <f t="shared" si="48"/>
        <v>0</v>
      </c>
      <c r="G181" s="8">
        <f t="shared" si="48"/>
        <v>0</v>
      </c>
      <c r="H181" s="8">
        <f t="shared" si="48"/>
        <v>0</v>
      </c>
      <c r="I181" s="8">
        <f t="shared" si="48"/>
        <v>5.0000000000000044</v>
      </c>
      <c r="J181" s="26">
        <f t="shared" si="48"/>
        <v>9.9999999999999982</v>
      </c>
      <c r="K181" s="8">
        <f t="shared" si="48"/>
        <v>19.999999999999996</v>
      </c>
      <c r="L181" s="28">
        <f t="shared" si="48"/>
        <v>25</v>
      </c>
      <c r="M181" s="8">
        <f t="shared" si="48"/>
        <v>25</v>
      </c>
      <c r="N181" s="8">
        <f t="shared" si="48"/>
        <v>50</v>
      </c>
      <c r="O181" s="8">
        <f t="shared" si="48"/>
        <v>50</v>
      </c>
      <c r="P181" s="8">
        <f t="shared" si="48"/>
        <v>55.000000000000007</v>
      </c>
      <c r="Q181" s="8">
        <f t="shared" si="48"/>
        <v>55.000000000000007</v>
      </c>
      <c r="R181" s="8">
        <f t="shared" si="48"/>
        <v>60</v>
      </c>
      <c r="S181" s="8">
        <f t="shared" si="48"/>
        <v>60</v>
      </c>
      <c r="T181" s="8">
        <f t="shared" si="48"/>
        <v>65</v>
      </c>
      <c r="U181" s="8">
        <f t="shared" si="48"/>
        <v>65</v>
      </c>
      <c r="V181" s="8">
        <f t="shared" si="48"/>
        <v>70</v>
      </c>
      <c r="W181" s="8">
        <f t="shared" si="48"/>
        <v>70</v>
      </c>
      <c r="X181" s="8">
        <f t="shared" si="48"/>
        <v>75</v>
      </c>
      <c r="Y181" s="8">
        <f t="shared" si="48"/>
        <v>75</v>
      </c>
      <c r="Z181" s="8">
        <f t="shared" si="48"/>
        <v>80</v>
      </c>
      <c r="AA181" s="8">
        <f t="shared" si="48"/>
        <v>80</v>
      </c>
      <c r="AB181" s="8">
        <f t="shared" si="48"/>
        <v>85</v>
      </c>
      <c r="AC181" s="8">
        <f t="shared" si="48"/>
        <v>85</v>
      </c>
      <c r="AD181" s="8">
        <f t="shared" si="48"/>
        <v>90</v>
      </c>
      <c r="AE181" s="8">
        <f t="shared" si="48"/>
        <v>90</v>
      </c>
      <c r="AF181" s="8">
        <f t="shared" si="48"/>
        <v>95</v>
      </c>
      <c r="AG181" s="8">
        <f t="shared" si="48"/>
        <v>95</v>
      </c>
      <c r="AH181" s="8">
        <f t="shared" si="48"/>
        <v>100</v>
      </c>
      <c r="AI181" s="8">
        <f t="shared" si="48"/>
        <v>100</v>
      </c>
      <c r="AJ181" s="8">
        <f t="shared" si="48"/>
        <v>100</v>
      </c>
      <c r="AK181" s="8">
        <f t="shared" si="48"/>
        <v>100</v>
      </c>
      <c r="AL181" s="8">
        <f t="shared" si="48"/>
        <v>100</v>
      </c>
      <c r="AM181" s="8">
        <f t="shared" si="48"/>
        <v>100</v>
      </c>
      <c r="AN181" s="8">
        <f t="shared" si="48"/>
        <v>100</v>
      </c>
      <c r="AO181" s="8">
        <f t="shared" si="48"/>
        <v>100</v>
      </c>
      <c r="AP181" s="8">
        <f t="shared" si="48"/>
        <v>100</v>
      </c>
      <c r="AQ181" s="8">
        <f t="shared" si="48"/>
        <v>100</v>
      </c>
      <c r="AR181" s="8">
        <f t="shared" si="48"/>
        <v>100</v>
      </c>
      <c r="AS181" s="8">
        <f t="shared" si="48"/>
        <v>100</v>
      </c>
      <c r="AT181" s="8">
        <f t="shared" si="48"/>
        <v>100</v>
      </c>
      <c r="AU181" s="8">
        <f t="shared" si="48"/>
        <v>100</v>
      </c>
      <c r="AV181" s="8">
        <f t="shared" si="48"/>
        <v>100</v>
      </c>
      <c r="AW181" s="8">
        <f t="shared" si="48"/>
        <v>100</v>
      </c>
      <c r="AX181" s="8">
        <f t="shared" si="48"/>
        <v>100</v>
      </c>
      <c r="AY181" s="8">
        <f t="shared" si="48"/>
        <v>100</v>
      </c>
      <c r="AZ181" s="8"/>
    </row>
    <row r="182" spans="1:52">
      <c r="A182" s="8" t="s">
        <v>59</v>
      </c>
      <c r="B182" s="8">
        <f t="shared" si="48"/>
        <v>0</v>
      </c>
      <c r="C182" s="8">
        <f t="shared" si="48"/>
        <v>0</v>
      </c>
      <c r="D182" s="8">
        <f t="shared" si="48"/>
        <v>0</v>
      </c>
      <c r="E182" s="8">
        <f t="shared" si="48"/>
        <v>0</v>
      </c>
      <c r="F182" s="8">
        <f t="shared" si="48"/>
        <v>0</v>
      </c>
      <c r="G182" s="8">
        <f t="shared" si="48"/>
        <v>0</v>
      </c>
      <c r="H182" s="8">
        <f t="shared" si="48"/>
        <v>0</v>
      </c>
      <c r="I182" s="8">
        <f t="shared" si="48"/>
        <v>15.000000000000002</v>
      </c>
      <c r="J182" s="26">
        <f t="shared" si="48"/>
        <v>19.999999999999996</v>
      </c>
      <c r="K182" s="8">
        <f t="shared" si="48"/>
        <v>30.000000000000004</v>
      </c>
      <c r="L182" s="28">
        <f t="shared" si="48"/>
        <v>35</v>
      </c>
      <c r="M182" s="8">
        <f t="shared" si="48"/>
        <v>35</v>
      </c>
      <c r="N182" s="8">
        <f t="shared" si="48"/>
        <v>60</v>
      </c>
      <c r="O182" s="8">
        <f t="shared" si="48"/>
        <v>60</v>
      </c>
      <c r="P182" s="8">
        <f t="shared" si="48"/>
        <v>65</v>
      </c>
      <c r="Q182" s="8">
        <f t="shared" si="48"/>
        <v>65</v>
      </c>
      <c r="R182" s="8">
        <f t="shared" si="48"/>
        <v>70</v>
      </c>
      <c r="S182" s="8">
        <f t="shared" si="48"/>
        <v>70</v>
      </c>
      <c r="T182" s="8">
        <f t="shared" si="48"/>
        <v>75</v>
      </c>
      <c r="U182" s="8">
        <f t="shared" si="48"/>
        <v>75</v>
      </c>
      <c r="V182" s="8">
        <f t="shared" si="48"/>
        <v>80</v>
      </c>
      <c r="W182" s="8">
        <f t="shared" si="48"/>
        <v>80</v>
      </c>
      <c r="X182" s="8">
        <f t="shared" si="48"/>
        <v>85</v>
      </c>
      <c r="Y182" s="8">
        <f t="shared" si="48"/>
        <v>85</v>
      </c>
      <c r="Z182" s="8">
        <f t="shared" si="48"/>
        <v>90</v>
      </c>
      <c r="AA182" s="8">
        <f t="shared" si="48"/>
        <v>90</v>
      </c>
      <c r="AB182" s="8">
        <f t="shared" si="48"/>
        <v>95</v>
      </c>
      <c r="AC182" s="8">
        <f t="shared" si="48"/>
        <v>95</v>
      </c>
      <c r="AD182" s="8">
        <f t="shared" si="48"/>
        <v>100</v>
      </c>
      <c r="AE182" s="8">
        <f t="shared" si="48"/>
        <v>100</v>
      </c>
      <c r="AF182" s="8">
        <f t="shared" si="48"/>
        <v>100</v>
      </c>
      <c r="AG182" s="8">
        <f t="shared" si="48"/>
        <v>100</v>
      </c>
      <c r="AH182" s="8">
        <f t="shared" si="48"/>
        <v>100</v>
      </c>
      <c r="AI182" s="8">
        <f t="shared" si="48"/>
        <v>100</v>
      </c>
      <c r="AJ182" s="8">
        <f t="shared" si="48"/>
        <v>100</v>
      </c>
      <c r="AK182" s="8">
        <f t="shared" si="48"/>
        <v>100</v>
      </c>
      <c r="AL182" s="8">
        <f t="shared" si="48"/>
        <v>100</v>
      </c>
      <c r="AM182" s="8">
        <f t="shared" si="48"/>
        <v>100</v>
      </c>
      <c r="AN182" s="8">
        <f t="shared" si="48"/>
        <v>100</v>
      </c>
      <c r="AO182" s="8">
        <f t="shared" si="48"/>
        <v>100</v>
      </c>
      <c r="AP182" s="8">
        <f t="shared" si="48"/>
        <v>100</v>
      </c>
      <c r="AQ182" s="8">
        <f t="shared" si="48"/>
        <v>100</v>
      </c>
      <c r="AR182" s="8">
        <f t="shared" si="48"/>
        <v>100</v>
      </c>
      <c r="AS182" s="8">
        <f t="shared" si="48"/>
        <v>100</v>
      </c>
      <c r="AT182" s="8">
        <f t="shared" si="48"/>
        <v>100</v>
      </c>
      <c r="AU182" s="8">
        <f t="shared" si="48"/>
        <v>100</v>
      </c>
      <c r="AV182" s="8">
        <f t="shared" si="48"/>
        <v>100</v>
      </c>
      <c r="AW182" s="8">
        <f t="shared" si="48"/>
        <v>100</v>
      </c>
      <c r="AX182" s="8">
        <f t="shared" si="48"/>
        <v>100</v>
      </c>
      <c r="AY182" s="8">
        <f t="shared" si="48"/>
        <v>100</v>
      </c>
      <c r="AZ182" s="8"/>
    </row>
    <row r="188" spans="1:52" ht="16.149999999999999" thickBot="1"/>
    <row r="189" spans="1:52" ht="24" thickTop="1" thickBot="1">
      <c r="A189" s="142" t="s">
        <v>101</v>
      </c>
      <c r="B189" s="143"/>
      <c r="C189" s="143"/>
      <c r="D189" s="143"/>
      <c r="E189" s="143"/>
      <c r="F189" s="143"/>
      <c r="G189" s="143"/>
      <c r="H189" s="143"/>
      <c r="I189" s="143"/>
      <c r="J189" s="143"/>
      <c r="K189" s="144"/>
      <c r="L189" s="143"/>
      <c r="M189" s="143"/>
      <c r="N189" s="143"/>
      <c r="O189" s="143"/>
      <c r="P189" s="143"/>
      <c r="Q189" s="143"/>
      <c r="R189" s="143"/>
      <c r="S189" s="143"/>
      <c r="T189" s="143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  <c r="AN189" s="145"/>
      <c r="AO189" s="145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5"/>
    </row>
    <row r="190" spans="1:52" ht="16.149999999999999" thickTop="1">
      <c r="K190" s="108"/>
    </row>
    <row r="192" spans="1:52" ht="18">
      <c r="A192" s="100" t="s">
        <v>102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</row>
    <row r="193" spans="1:51">
      <c r="A193" s="54" t="s">
        <v>2</v>
      </c>
      <c r="B193" s="86">
        <f xml:space="preserve"> B9</f>
        <v>10</v>
      </c>
      <c r="C193" s="54">
        <f xml:space="preserve"> (C9-B9)</f>
        <v>0</v>
      </c>
      <c r="D193" s="54">
        <f xml:space="preserve"> (D9-C9)</f>
        <v>0</v>
      </c>
      <c r="E193" s="54">
        <f xml:space="preserve"> (E9-D9)</f>
        <v>0</v>
      </c>
      <c r="F193" s="54">
        <f xml:space="preserve"> (F9-E9)</f>
        <v>0</v>
      </c>
      <c r="G193" s="54">
        <f xml:space="preserve"> (G9-F9)</f>
        <v>0</v>
      </c>
      <c r="H193" s="54">
        <f xml:space="preserve"> (H9-G9)</f>
        <v>0</v>
      </c>
      <c r="I193" s="54">
        <f xml:space="preserve"> (I9-H9)</f>
        <v>0</v>
      </c>
      <c r="J193" s="127">
        <f xml:space="preserve"> (J9-I9)</f>
        <v>0</v>
      </c>
      <c r="K193" s="54">
        <f xml:space="preserve"> (K9-J9)</f>
        <v>0</v>
      </c>
      <c r="L193" s="137">
        <f xml:space="preserve"> (L9-K9)</f>
        <v>0</v>
      </c>
      <c r="M193" s="54">
        <f xml:space="preserve"> (M9-L9)</f>
        <v>0</v>
      </c>
      <c r="N193" s="54">
        <f xml:space="preserve"> (N9-M9)</f>
        <v>0</v>
      </c>
      <c r="O193" s="54">
        <f xml:space="preserve"> (O9-N9)</f>
        <v>0</v>
      </c>
      <c r="P193" s="54">
        <f xml:space="preserve"> (P9-O9)</f>
        <v>0</v>
      </c>
      <c r="Q193" s="54">
        <f xml:space="preserve"> (Q9-P9)</f>
        <v>0</v>
      </c>
      <c r="R193" s="54">
        <f xml:space="preserve"> (R9-Q9)</f>
        <v>0</v>
      </c>
      <c r="S193" s="54">
        <f xml:space="preserve"> (S9-R9)</f>
        <v>0</v>
      </c>
      <c r="T193" s="54">
        <f xml:space="preserve"> (T9-S9)</f>
        <v>0</v>
      </c>
      <c r="U193" s="54">
        <f xml:space="preserve"> (U9-T9)</f>
        <v>0</v>
      </c>
      <c r="V193" s="54">
        <f t="shared" ref="V193:AY198" si="49" xml:space="preserve"> (V9-U9)</f>
        <v>0</v>
      </c>
      <c r="W193" s="54">
        <f t="shared" si="49"/>
        <v>0</v>
      </c>
      <c r="X193" s="54">
        <f t="shared" si="49"/>
        <v>0</v>
      </c>
      <c r="Y193" s="54">
        <f t="shared" si="49"/>
        <v>0</v>
      </c>
      <c r="Z193" s="54">
        <f t="shared" si="49"/>
        <v>0</v>
      </c>
      <c r="AA193" s="54">
        <f t="shared" si="49"/>
        <v>0</v>
      </c>
      <c r="AB193" s="54">
        <f t="shared" si="49"/>
        <v>0</v>
      </c>
      <c r="AC193" s="54">
        <f t="shared" si="49"/>
        <v>0</v>
      </c>
      <c r="AD193" s="54">
        <f t="shared" si="49"/>
        <v>0</v>
      </c>
      <c r="AE193" s="54">
        <f t="shared" si="49"/>
        <v>0</v>
      </c>
      <c r="AF193" s="54">
        <f t="shared" si="49"/>
        <v>0</v>
      </c>
      <c r="AG193" s="54">
        <f t="shared" si="49"/>
        <v>0</v>
      </c>
      <c r="AH193" s="54">
        <f t="shared" si="49"/>
        <v>0</v>
      </c>
      <c r="AI193" s="54">
        <f t="shared" si="49"/>
        <v>0</v>
      </c>
      <c r="AJ193" s="54">
        <f t="shared" si="49"/>
        <v>0</v>
      </c>
      <c r="AK193" s="54">
        <f t="shared" si="49"/>
        <v>0</v>
      </c>
      <c r="AL193" s="54">
        <f t="shared" si="49"/>
        <v>0</v>
      </c>
      <c r="AM193" s="54">
        <f t="shared" si="49"/>
        <v>0</v>
      </c>
      <c r="AN193" s="54">
        <f t="shared" si="49"/>
        <v>0</v>
      </c>
      <c r="AO193" s="54">
        <f t="shared" si="49"/>
        <v>0</v>
      </c>
      <c r="AP193" s="54">
        <f t="shared" si="49"/>
        <v>0</v>
      </c>
      <c r="AQ193" s="54">
        <f t="shared" si="49"/>
        <v>0</v>
      </c>
      <c r="AR193" s="54">
        <f t="shared" si="49"/>
        <v>0</v>
      </c>
      <c r="AS193" s="54">
        <f t="shared" si="49"/>
        <v>0</v>
      </c>
      <c r="AT193" s="54">
        <f t="shared" si="49"/>
        <v>0</v>
      </c>
      <c r="AU193" s="54">
        <f t="shared" si="49"/>
        <v>0</v>
      </c>
      <c r="AV193" s="54">
        <f t="shared" si="49"/>
        <v>0</v>
      </c>
      <c r="AW193" s="54">
        <f t="shared" si="49"/>
        <v>0</v>
      </c>
      <c r="AX193" s="54">
        <f t="shared" si="49"/>
        <v>0</v>
      </c>
      <c r="AY193" s="54">
        <f t="shared" si="49"/>
        <v>0</v>
      </c>
    </row>
    <row r="194" spans="1:51">
      <c r="A194" s="7" t="s">
        <v>4</v>
      </c>
      <c r="B194" s="86">
        <f xml:space="preserve"> B10</f>
        <v>12</v>
      </c>
      <c r="C194" s="54">
        <f xml:space="preserve"> (C10-B10)</f>
        <v>0</v>
      </c>
      <c r="D194" s="54">
        <f xml:space="preserve"> (D10-C10)</f>
        <v>0</v>
      </c>
      <c r="E194" s="54">
        <f xml:space="preserve"> (E10-D10)</f>
        <v>0</v>
      </c>
      <c r="F194" s="54">
        <f xml:space="preserve"> (F10-E10)</f>
        <v>0</v>
      </c>
      <c r="G194" s="54">
        <f xml:space="preserve"> (G10-F10)</f>
        <v>0</v>
      </c>
      <c r="H194" s="54">
        <f xml:space="preserve"> (H10-G10)</f>
        <v>0</v>
      </c>
      <c r="I194" s="54">
        <f xml:space="preserve"> (I10-H10)</f>
        <v>0</v>
      </c>
      <c r="J194" s="127">
        <f xml:space="preserve"> (J10-I10)</f>
        <v>0</v>
      </c>
      <c r="K194" s="54">
        <f xml:space="preserve"> (K10-J10)</f>
        <v>0</v>
      </c>
      <c r="L194" s="137">
        <f xml:space="preserve"> (L10-K10)</f>
        <v>0</v>
      </c>
      <c r="M194" s="54">
        <f xml:space="preserve"> (M10-L10)</f>
        <v>0</v>
      </c>
      <c r="N194" s="54">
        <f xml:space="preserve"> (N10-M10)</f>
        <v>0</v>
      </c>
      <c r="O194" s="54">
        <f xml:space="preserve"> (O10-N10)</f>
        <v>0</v>
      </c>
      <c r="P194" s="54">
        <f xml:space="preserve"> (P10-O10)</f>
        <v>0</v>
      </c>
      <c r="Q194" s="54">
        <f xml:space="preserve"> (Q10-P10)</f>
        <v>0</v>
      </c>
      <c r="R194" s="54">
        <f xml:space="preserve"> (R10-Q10)</f>
        <v>0</v>
      </c>
      <c r="S194" s="54">
        <f xml:space="preserve"> (S10-R10)</f>
        <v>0</v>
      </c>
      <c r="T194" s="54">
        <f xml:space="preserve"> (T10-S10)</f>
        <v>0</v>
      </c>
      <c r="U194" s="54">
        <f xml:space="preserve"> (U10-T10)</f>
        <v>0</v>
      </c>
      <c r="V194" s="54">
        <f t="shared" si="49"/>
        <v>0</v>
      </c>
      <c r="W194" s="54">
        <f t="shared" si="49"/>
        <v>0</v>
      </c>
      <c r="X194" s="54">
        <f t="shared" si="49"/>
        <v>0</v>
      </c>
      <c r="Y194" s="54">
        <f t="shared" si="49"/>
        <v>0</v>
      </c>
      <c r="Z194" s="54">
        <f t="shared" si="49"/>
        <v>0</v>
      </c>
      <c r="AA194" s="54">
        <f t="shared" si="49"/>
        <v>0</v>
      </c>
      <c r="AB194" s="54">
        <f t="shared" si="49"/>
        <v>0</v>
      </c>
      <c r="AC194" s="54">
        <f t="shared" si="49"/>
        <v>0</v>
      </c>
      <c r="AD194" s="54">
        <f t="shared" si="49"/>
        <v>0</v>
      </c>
      <c r="AE194" s="54">
        <f t="shared" si="49"/>
        <v>0</v>
      </c>
      <c r="AF194" s="54">
        <f t="shared" si="49"/>
        <v>0</v>
      </c>
      <c r="AG194" s="54">
        <f t="shared" si="49"/>
        <v>0</v>
      </c>
      <c r="AH194" s="54">
        <f t="shared" si="49"/>
        <v>0</v>
      </c>
      <c r="AI194" s="54">
        <f t="shared" si="49"/>
        <v>0</v>
      </c>
      <c r="AJ194" s="54">
        <f t="shared" si="49"/>
        <v>0</v>
      </c>
      <c r="AK194" s="54">
        <f t="shared" si="49"/>
        <v>0</v>
      </c>
      <c r="AL194" s="54">
        <f t="shared" si="49"/>
        <v>0</v>
      </c>
      <c r="AM194" s="54">
        <f t="shared" si="49"/>
        <v>0</v>
      </c>
      <c r="AN194" s="54">
        <f t="shared" si="49"/>
        <v>0</v>
      </c>
      <c r="AO194" s="54">
        <f t="shared" si="49"/>
        <v>0</v>
      </c>
      <c r="AP194" s="54">
        <f t="shared" si="49"/>
        <v>0</v>
      </c>
      <c r="AQ194" s="54">
        <f t="shared" si="49"/>
        <v>0</v>
      </c>
      <c r="AR194" s="54">
        <f t="shared" si="49"/>
        <v>0</v>
      </c>
      <c r="AS194" s="54">
        <f t="shared" si="49"/>
        <v>0</v>
      </c>
      <c r="AT194" s="54">
        <f t="shared" si="49"/>
        <v>0</v>
      </c>
      <c r="AU194" s="54">
        <f t="shared" si="49"/>
        <v>0</v>
      </c>
      <c r="AV194" s="54">
        <f t="shared" si="49"/>
        <v>0</v>
      </c>
      <c r="AW194" s="54">
        <f t="shared" si="49"/>
        <v>0</v>
      </c>
      <c r="AX194" s="54">
        <f t="shared" si="49"/>
        <v>0</v>
      </c>
      <c r="AY194" s="54">
        <f t="shared" si="49"/>
        <v>0</v>
      </c>
    </row>
    <row r="195" spans="1:51">
      <c r="A195" s="7" t="s">
        <v>5</v>
      </c>
      <c r="B195" s="86">
        <f xml:space="preserve"> B11</f>
        <v>14</v>
      </c>
      <c r="C195" s="54">
        <f xml:space="preserve"> (C11-B11)</f>
        <v>0</v>
      </c>
      <c r="D195" s="54">
        <f xml:space="preserve"> (D11-C11)</f>
        <v>0</v>
      </c>
      <c r="E195" s="54">
        <f xml:space="preserve"> (E11-D11)</f>
        <v>1</v>
      </c>
      <c r="F195" s="54">
        <f xml:space="preserve"> (F11-E11)</f>
        <v>0</v>
      </c>
      <c r="G195" s="54">
        <f xml:space="preserve"> (G11-F11)</f>
        <v>0</v>
      </c>
      <c r="H195" s="54">
        <f xml:space="preserve"> (H11-G11)</f>
        <v>0</v>
      </c>
      <c r="I195" s="54">
        <f xml:space="preserve"> (I11-H11)</f>
        <v>1</v>
      </c>
      <c r="J195" s="127">
        <f xml:space="preserve"> (J11-I11)</f>
        <v>0</v>
      </c>
      <c r="K195" s="54">
        <f xml:space="preserve"> (K11-J11)</f>
        <v>0</v>
      </c>
      <c r="L195" s="137">
        <f xml:space="preserve"> (L11-K11)</f>
        <v>0</v>
      </c>
      <c r="M195" s="54">
        <f xml:space="preserve"> (M11-L11)</f>
        <v>1</v>
      </c>
      <c r="N195" s="54">
        <f xml:space="preserve"> (N11-M11)</f>
        <v>0</v>
      </c>
      <c r="O195" s="54">
        <f xml:space="preserve"> (O11-N11)</f>
        <v>0</v>
      </c>
      <c r="P195" s="54">
        <f xml:space="preserve"> (P11-O11)</f>
        <v>0</v>
      </c>
      <c r="Q195" s="54">
        <f xml:space="preserve"> (Q11-P11)</f>
        <v>0</v>
      </c>
      <c r="R195" s="54">
        <f xml:space="preserve"> (R11-Q11)</f>
        <v>0</v>
      </c>
      <c r="S195" s="54">
        <f xml:space="preserve"> (S11-R11)</f>
        <v>0</v>
      </c>
      <c r="T195" s="54">
        <f xml:space="preserve"> (T11-S11)</f>
        <v>0</v>
      </c>
      <c r="U195" s="54">
        <f xml:space="preserve"> (U11-T11)</f>
        <v>0</v>
      </c>
      <c r="V195" s="54">
        <f t="shared" si="49"/>
        <v>0</v>
      </c>
      <c r="W195" s="54">
        <f t="shared" si="49"/>
        <v>0</v>
      </c>
      <c r="X195" s="54">
        <f t="shared" si="49"/>
        <v>0</v>
      </c>
      <c r="Y195" s="54">
        <f t="shared" si="49"/>
        <v>0</v>
      </c>
      <c r="Z195" s="54">
        <f t="shared" si="49"/>
        <v>0</v>
      </c>
      <c r="AA195" s="54">
        <f t="shared" si="49"/>
        <v>0</v>
      </c>
      <c r="AB195" s="54">
        <f t="shared" si="49"/>
        <v>0</v>
      </c>
      <c r="AC195" s="54">
        <f t="shared" si="49"/>
        <v>0</v>
      </c>
      <c r="AD195" s="54">
        <f t="shared" si="49"/>
        <v>0</v>
      </c>
      <c r="AE195" s="54">
        <f t="shared" si="49"/>
        <v>0</v>
      </c>
      <c r="AF195" s="54">
        <f t="shared" si="49"/>
        <v>0</v>
      </c>
      <c r="AG195" s="54">
        <f t="shared" si="49"/>
        <v>0</v>
      </c>
      <c r="AH195" s="54">
        <f t="shared" si="49"/>
        <v>0</v>
      </c>
      <c r="AI195" s="54">
        <f t="shared" si="49"/>
        <v>0</v>
      </c>
      <c r="AJ195" s="54">
        <f t="shared" si="49"/>
        <v>0</v>
      </c>
      <c r="AK195" s="54">
        <f t="shared" si="49"/>
        <v>0</v>
      </c>
      <c r="AL195" s="54">
        <f t="shared" si="49"/>
        <v>0</v>
      </c>
      <c r="AM195" s="54">
        <f t="shared" si="49"/>
        <v>0</v>
      </c>
      <c r="AN195" s="54">
        <f t="shared" si="49"/>
        <v>0</v>
      </c>
      <c r="AO195" s="54">
        <f t="shared" si="49"/>
        <v>0</v>
      </c>
      <c r="AP195" s="54">
        <f t="shared" si="49"/>
        <v>0</v>
      </c>
      <c r="AQ195" s="54">
        <f t="shared" si="49"/>
        <v>0</v>
      </c>
      <c r="AR195" s="54">
        <f t="shared" si="49"/>
        <v>0</v>
      </c>
      <c r="AS195" s="54">
        <f t="shared" si="49"/>
        <v>0</v>
      </c>
      <c r="AT195" s="54">
        <f t="shared" si="49"/>
        <v>0</v>
      </c>
      <c r="AU195" s="54">
        <f t="shared" si="49"/>
        <v>0</v>
      </c>
      <c r="AV195" s="54">
        <f t="shared" si="49"/>
        <v>0</v>
      </c>
      <c r="AW195" s="54">
        <f t="shared" si="49"/>
        <v>0</v>
      </c>
      <c r="AX195" s="54">
        <f t="shared" si="49"/>
        <v>0</v>
      </c>
      <c r="AY195" s="54">
        <f t="shared" si="49"/>
        <v>0</v>
      </c>
    </row>
    <row r="196" spans="1:51">
      <c r="A196" s="7" t="s">
        <v>6</v>
      </c>
      <c r="B196" s="86">
        <f xml:space="preserve"> B12</f>
        <v>14</v>
      </c>
      <c r="C196" s="54">
        <f xml:space="preserve"> (C12-B12)</f>
        <v>0</v>
      </c>
      <c r="D196" s="54">
        <f xml:space="preserve"> (D12-C12)</f>
        <v>0</v>
      </c>
      <c r="E196" s="54">
        <f xml:space="preserve"> (E12-D12)</f>
        <v>0</v>
      </c>
      <c r="F196" s="54">
        <f xml:space="preserve"> (F12-E12)</f>
        <v>0</v>
      </c>
      <c r="G196" s="54">
        <f xml:space="preserve"> (G12-F12)</f>
        <v>0</v>
      </c>
      <c r="H196" s="54">
        <f xml:space="preserve"> (H12-G12)</f>
        <v>0</v>
      </c>
      <c r="I196" s="54">
        <f xml:space="preserve"> (I12-H12)</f>
        <v>0</v>
      </c>
      <c r="J196" s="127">
        <f xml:space="preserve"> (J12-I12)</f>
        <v>0</v>
      </c>
      <c r="K196" s="54">
        <f xml:space="preserve"> (K12-J12)</f>
        <v>0</v>
      </c>
      <c r="L196" s="137">
        <f xml:space="preserve"> (L12-K12)</f>
        <v>0</v>
      </c>
      <c r="M196" s="54">
        <f xml:space="preserve"> (M12-L12)</f>
        <v>0</v>
      </c>
      <c r="N196" s="54">
        <f xml:space="preserve"> (N12-M12)</f>
        <v>0</v>
      </c>
      <c r="O196" s="54">
        <f xml:space="preserve"> (O12-N12)</f>
        <v>0</v>
      </c>
      <c r="P196" s="54">
        <f xml:space="preserve"> (P12-O12)</f>
        <v>0</v>
      </c>
      <c r="Q196" s="54">
        <f xml:space="preserve"> (Q12-P12)</f>
        <v>0</v>
      </c>
      <c r="R196" s="54">
        <f xml:space="preserve"> (R12-Q12)</f>
        <v>0</v>
      </c>
      <c r="S196" s="54">
        <f xml:space="preserve"> (S12-R12)</f>
        <v>0</v>
      </c>
      <c r="T196" s="54">
        <f xml:space="preserve"> (T12-S12)</f>
        <v>0</v>
      </c>
      <c r="U196" s="54">
        <f xml:space="preserve"> (U12-T12)</f>
        <v>0</v>
      </c>
      <c r="V196" s="54">
        <f t="shared" si="49"/>
        <v>0</v>
      </c>
      <c r="W196" s="54">
        <f t="shared" si="49"/>
        <v>0</v>
      </c>
      <c r="X196" s="54">
        <f t="shared" si="49"/>
        <v>0</v>
      </c>
      <c r="Y196" s="54">
        <f t="shared" si="49"/>
        <v>0</v>
      </c>
      <c r="Z196" s="54">
        <f t="shared" si="49"/>
        <v>0</v>
      </c>
      <c r="AA196" s="54">
        <f t="shared" si="49"/>
        <v>0</v>
      </c>
      <c r="AB196" s="54">
        <f t="shared" si="49"/>
        <v>0</v>
      </c>
      <c r="AC196" s="54">
        <f t="shared" si="49"/>
        <v>0</v>
      </c>
      <c r="AD196" s="54">
        <f t="shared" si="49"/>
        <v>0</v>
      </c>
      <c r="AE196" s="54">
        <f t="shared" si="49"/>
        <v>0</v>
      </c>
      <c r="AF196" s="54">
        <f t="shared" si="49"/>
        <v>0</v>
      </c>
      <c r="AG196" s="54">
        <f t="shared" si="49"/>
        <v>0</v>
      </c>
      <c r="AH196" s="54">
        <f t="shared" si="49"/>
        <v>0</v>
      </c>
      <c r="AI196" s="54">
        <f t="shared" si="49"/>
        <v>0</v>
      </c>
      <c r="AJ196" s="54">
        <f t="shared" si="49"/>
        <v>0</v>
      </c>
      <c r="AK196" s="54">
        <f t="shared" si="49"/>
        <v>0</v>
      </c>
      <c r="AL196" s="54">
        <f t="shared" si="49"/>
        <v>0</v>
      </c>
      <c r="AM196" s="54">
        <f t="shared" si="49"/>
        <v>0</v>
      </c>
      <c r="AN196" s="54">
        <f t="shared" si="49"/>
        <v>0</v>
      </c>
      <c r="AO196" s="54">
        <f t="shared" si="49"/>
        <v>0</v>
      </c>
      <c r="AP196" s="54">
        <f t="shared" si="49"/>
        <v>0</v>
      </c>
      <c r="AQ196" s="54">
        <f t="shared" si="49"/>
        <v>0</v>
      </c>
      <c r="AR196" s="54">
        <f t="shared" si="49"/>
        <v>0</v>
      </c>
      <c r="AS196" s="54">
        <f t="shared" si="49"/>
        <v>0</v>
      </c>
      <c r="AT196" s="54">
        <f t="shared" si="49"/>
        <v>0</v>
      </c>
      <c r="AU196" s="54">
        <f t="shared" si="49"/>
        <v>0</v>
      </c>
      <c r="AV196" s="54">
        <f t="shared" si="49"/>
        <v>0</v>
      </c>
      <c r="AW196" s="54">
        <f t="shared" si="49"/>
        <v>0</v>
      </c>
      <c r="AX196" s="54">
        <f t="shared" si="49"/>
        <v>0</v>
      </c>
      <c r="AY196" s="54">
        <f t="shared" si="49"/>
        <v>0</v>
      </c>
    </row>
    <row r="197" spans="1:51">
      <c r="A197" s="7" t="s">
        <v>7</v>
      </c>
      <c r="B197" s="86">
        <f xml:space="preserve"> B13</f>
        <v>14</v>
      </c>
      <c r="C197" s="54">
        <f xml:space="preserve"> (C13-B13)</f>
        <v>0</v>
      </c>
      <c r="D197" s="54">
        <f xml:space="preserve"> (D13-C13)</f>
        <v>0</v>
      </c>
      <c r="E197" s="54">
        <f xml:space="preserve"> (E13-D13)</f>
        <v>0</v>
      </c>
      <c r="F197" s="54">
        <f xml:space="preserve"> (F13-E13)</f>
        <v>0</v>
      </c>
      <c r="G197" s="54">
        <f xml:space="preserve"> (G13-F13)</f>
        <v>0</v>
      </c>
      <c r="H197" s="54">
        <f xml:space="preserve"> (H13-G13)</f>
        <v>0</v>
      </c>
      <c r="I197" s="54">
        <f xml:space="preserve"> (I13-H13)</f>
        <v>0</v>
      </c>
      <c r="J197" s="127">
        <f xml:space="preserve"> (J13-I13)</f>
        <v>0</v>
      </c>
      <c r="K197" s="54">
        <f xml:space="preserve"> (K13-J13)</f>
        <v>0</v>
      </c>
      <c r="L197" s="137">
        <f xml:space="preserve"> (L13-K13)</f>
        <v>0</v>
      </c>
      <c r="M197" s="54">
        <f xml:space="preserve"> (M13-L13)</f>
        <v>0</v>
      </c>
      <c r="N197" s="54">
        <f xml:space="preserve"> (N13-M13)</f>
        <v>0</v>
      </c>
      <c r="O197" s="54">
        <f xml:space="preserve"> (O13-N13)</f>
        <v>0</v>
      </c>
      <c r="P197" s="54">
        <f xml:space="preserve"> (P13-O13)</f>
        <v>0</v>
      </c>
      <c r="Q197" s="54">
        <f xml:space="preserve"> (Q13-P13)</f>
        <v>0</v>
      </c>
      <c r="R197" s="54">
        <f xml:space="preserve"> (R13-Q13)</f>
        <v>0</v>
      </c>
      <c r="S197" s="54">
        <f xml:space="preserve"> (S13-R13)</f>
        <v>0</v>
      </c>
      <c r="T197" s="54">
        <f xml:space="preserve"> (T13-S13)</f>
        <v>0</v>
      </c>
      <c r="U197" s="54">
        <f xml:space="preserve"> (U13-T13)</f>
        <v>0</v>
      </c>
      <c r="V197" s="54">
        <f t="shared" si="49"/>
        <v>0</v>
      </c>
      <c r="W197" s="54">
        <f t="shared" si="49"/>
        <v>0</v>
      </c>
      <c r="X197" s="54">
        <f t="shared" si="49"/>
        <v>0</v>
      </c>
      <c r="Y197" s="54">
        <f t="shared" si="49"/>
        <v>0</v>
      </c>
      <c r="Z197" s="54">
        <f t="shared" si="49"/>
        <v>0</v>
      </c>
      <c r="AA197" s="54">
        <f t="shared" si="49"/>
        <v>0</v>
      </c>
      <c r="AB197" s="54">
        <f t="shared" si="49"/>
        <v>0</v>
      </c>
      <c r="AC197" s="54">
        <f t="shared" si="49"/>
        <v>0</v>
      </c>
      <c r="AD197" s="54">
        <f t="shared" si="49"/>
        <v>0</v>
      </c>
      <c r="AE197" s="54">
        <f t="shared" si="49"/>
        <v>0</v>
      </c>
      <c r="AF197" s="54">
        <f t="shared" si="49"/>
        <v>0</v>
      </c>
      <c r="AG197" s="54">
        <f t="shared" si="49"/>
        <v>0</v>
      </c>
      <c r="AH197" s="54">
        <f t="shared" si="49"/>
        <v>0</v>
      </c>
      <c r="AI197" s="54">
        <f t="shared" si="49"/>
        <v>0</v>
      </c>
      <c r="AJ197" s="54">
        <f t="shared" si="49"/>
        <v>0</v>
      </c>
      <c r="AK197" s="54">
        <f t="shared" si="49"/>
        <v>0</v>
      </c>
      <c r="AL197" s="54">
        <f t="shared" si="49"/>
        <v>0</v>
      </c>
      <c r="AM197" s="54">
        <f t="shared" si="49"/>
        <v>0</v>
      </c>
      <c r="AN197" s="54">
        <f t="shared" si="49"/>
        <v>0</v>
      </c>
      <c r="AO197" s="54">
        <f t="shared" si="49"/>
        <v>0</v>
      </c>
      <c r="AP197" s="54">
        <f t="shared" si="49"/>
        <v>0</v>
      </c>
      <c r="AQ197" s="54">
        <f t="shared" si="49"/>
        <v>0</v>
      </c>
      <c r="AR197" s="54">
        <f t="shared" si="49"/>
        <v>0</v>
      </c>
      <c r="AS197" s="54">
        <f t="shared" si="49"/>
        <v>0</v>
      </c>
      <c r="AT197" s="54">
        <f t="shared" si="49"/>
        <v>0</v>
      </c>
      <c r="AU197" s="54">
        <f t="shared" si="49"/>
        <v>0</v>
      </c>
      <c r="AV197" s="54">
        <f t="shared" si="49"/>
        <v>0</v>
      </c>
      <c r="AW197" s="54">
        <f t="shared" si="49"/>
        <v>0</v>
      </c>
      <c r="AX197" s="54">
        <f t="shared" si="49"/>
        <v>0</v>
      </c>
      <c r="AY197" s="54">
        <f t="shared" si="49"/>
        <v>0</v>
      </c>
    </row>
    <row r="198" spans="1:51">
      <c r="A198" s="61" t="s">
        <v>8</v>
      </c>
      <c r="B198" s="86">
        <f xml:space="preserve"> B14</f>
        <v>14</v>
      </c>
      <c r="C198" s="54">
        <f xml:space="preserve"> (C14-B14)</f>
        <v>0</v>
      </c>
      <c r="D198" s="54">
        <f xml:space="preserve"> (D14-C14)</f>
        <v>0</v>
      </c>
      <c r="E198" s="54">
        <f xml:space="preserve"> (E14-D14)</f>
        <v>0</v>
      </c>
      <c r="F198" s="54">
        <f xml:space="preserve"> (F14-E14)</f>
        <v>0</v>
      </c>
      <c r="G198" s="54">
        <f xml:space="preserve"> (G14-F14)</f>
        <v>0</v>
      </c>
      <c r="H198" s="54">
        <f xml:space="preserve"> (H14-G14)</f>
        <v>0</v>
      </c>
      <c r="I198" s="54">
        <f xml:space="preserve"> (I14-H14)</f>
        <v>0</v>
      </c>
      <c r="J198" s="127">
        <f xml:space="preserve"> (J14-I14)</f>
        <v>0</v>
      </c>
      <c r="K198" s="54">
        <f xml:space="preserve"> (K14-J14)</f>
        <v>0</v>
      </c>
      <c r="L198" s="137">
        <f xml:space="preserve"> (L14-K14)</f>
        <v>0</v>
      </c>
      <c r="M198" s="54">
        <f xml:space="preserve"> (M14-L14)</f>
        <v>0</v>
      </c>
      <c r="N198" s="54">
        <f xml:space="preserve"> (N14-M14)</f>
        <v>0</v>
      </c>
      <c r="O198" s="54">
        <f xml:space="preserve"> (O14-N14)</f>
        <v>0</v>
      </c>
      <c r="P198" s="54">
        <f xml:space="preserve"> (P14-O14)</f>
        <v>0</v>
      </c>
      <c r="Q198" s="54">
        <f xml:space="preserve"> (Q14-P14)</f>
        <v>0</v>
      </c>
      <c r="R198" s="54">
        <f xml:space="preserve"> (R14-Q14)</f>
        <v>0</v>
      </c>
      <c r="S198" s="54">
        <f xml:space="preserve"> (S14-R14)</f>
        <v>0</v>
      </c>
      <c r="T198" s="54">
        <f xml:space="preserve"> (T14-S14)</f>
        <v>0</v>
      </c>
      <c r="U198" s="54">
        <f xml:space="preserve"> (U14-T14)</f>
        <v>0</v>
      </c>
      <c r="V198" s="54">
        <f t="shared" si="49"/>
        <v>0</v>
      </c>
      <c r="W198" s="54">
        <f t="shared" si="49"/>
        <v>0</v>
      </c>
      <c r="X198" s="54">
        <f t="shared" si="49"/>
        <v>0</v>
      </c>
      <c r="Y198" s="54">
        <f t="shared" si="49"/>
        <v>0</v>
      </c>
      <c r="Z198" s="54">
        <f t="shared" si="49"/>
        <v>0</v>
      </c>
      <c r="AA198" s="54">
        <f t="shared" si="49"/>
        <v>0</v>
      </c>
      <c r="AB198" s="54">
        <f t="shared" si="49"/>
        <v>0</v>
      </c>
      <c r="AC198" s="54">
        <f t="shared" si="49"/>
        <v>0</v>
      </c>
      <c r="AD198" s="54">
        <f t="shared" si="49"/>
        <v>0</v>
      </c>
      <c r="AE198" s="54">
        <f t="shared" si="49"/>
        <v>0</v>
      </c>
      <c r="AF198" s="54">
        <f t="shared" si="49"/>
        <v>0</v>
      </c>
      <c r="AG198" s="54">
        <f t="shared" si="49"/>
        <v>0</v>
      </c>
      <c r="AH198" s="54">
        <f t="shared" si="49"/>
        <v>0</v>
      </c>
      <c r="AI198" s="54">
        <f t="shared" si="49"/>
        <v>0</v>
      </c>
      <c r="AJ198" s="54">
        <f t="shared" si="49"/>
        <v>0</v>
      </c>
      <c r="AK198" s="54">
        <f t="shared" si="49"/>
        <v>0</v>
      </c>
      <c r="AL198" s="54">
        <f t="shared" si="49"/>
        <v>0</v>
      </c>
      <c r="AM198" s="54">
        <f t="shared" si="49"/>
        <v>0</v>
      </c>
      <c r="AN198" s="54">
        <f t="shared" si="49"/>
        <v>0</v>
      </c>
      <c r="AO198" s="54">
        <f t="shared" si="49"/>
        <v>0</v>
      </c>
      <c r="AP198" s="54">
        <f t="shared" si="49"/>
        <v>0</v>
      </c>
      <c r="AQ198" s="54">
        <f t="shared" si="49"/>
        <v>0</v>
      </c>
      <c r="AR198" s="54">
        <f t="shared" si="49"/>
        <v>0</v>
      </c>
      <c r="AS198" s="54">
        <f t="shared" si="49"/>
        <v>0</v>
      </c>
      <c r="AT198" s="54">
        <f t="shared" si="49"/>
        <v>0</v>
      </c>
      <c r="AU198" s="54">
        <f t="shared" si="49"/>
        <v>0</v>
      </c>
      <c r="AV198" s="54">
        <f t="shared" si="49"/>
        <v>0</v>
      </c>
      <c r="AW198" s="54">
        <f t="shared" si="49"/>
        <v>0</v>
      </c>
      <c r="AX198" s="54">
        <f t="shared" si="49"/>
        <v>0</v>
      </c>
      <c r="AY198" s="54">
        <f t="shared" si="49"/>
        <v>0</v>
      </c>
    </row>
    <row r="199" spans="1:51" ht="18">
      <c r="A199" s="100" t="s">
        <v>99</v>
      </c>
      <c r="B199" s="101"/>
      <c r="C199" s="101"/>
      <c r="D199" s="101"/>
      <c r="E199" s="101"/>
      <c r="F199" s="101"/>
      <c r="G199" s="101"/>
      <c r="H199" s="101"/>
      <c r="I199" s="101"/>
      <c r="J199" s="101"/>
      <c r="K199" s="99"/>
      <c r="L199" s="101"/>
      <c r="M199" s="101"/>
      <c r="N199" s="101"/>
      <c r="O199" s="101"/>
      <c r="P199" s="101"/>
      <c r="Q199" s="101"/>
      <c r="R199" s="101"/>
      <c r="S199" s="101"/>
      <c r="T199" s="101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</row>
    <row r="200" spans="1:51">
      <c r="A200" s="62" t="s">
        <v>10</v>
      </c>
      <c r="B200" s="23">
        <f xml:space="preserve"> B16</f>
        <v>4</v>
      </c>
      <c r="C200" s="69">
        <f xml:space="preserve"> (C16-B16)*C92</f>
        <v>0</v>
      </c>
      <c r="D200" s="69">
        <f xml:space="preserve"> (D16-C16)*D92</f>
        <v>0</v>
      </c>
      <c r="E200" s="69">
        <f xml:space="preserve"> (E16-D16)*E92</f>
        <v>0</v>
      </c>
      <c r="F200" s="69">
        <f xml:space="preserve"> (F16-E16)*F92</f>
        <v>1</v>
      </c>
      <c r="G200" s="69">
        <f xml:space="preserve"> (G16-F16)*G92</f>
        <v>3</v>
      </c>
      <c r="H200" s="69">
        <f xml:space="preserve"> (H16-G16)*H92</f>
        <v>2</v>
      </c>
      <c r="I200" s="69">
        <f xml:space="preserve"> (I16-H16)*I92</f>
        <v>1</v>
      </c>
      <c r="J200" s="117">
        <f xml:space="preserve"> (J16-I16)*J92</f>
        <v>1</v>
      </c>
      <c r="K200" s="23">
        <f xml:space="preserve"> (K16-J16)*K92</f>
        <v>0</v>
      </c>
      <c r="L200" s="136">
        <f xml:space="preserve"> (L16-K16)*L92</f>
        <v>0</v>
      </c>
      <c r="M200" s="69">
        <f xml:space="preserve"> (M16-L16)*M92</f>
        <v>3</v>
      </c>
      <c r="N200" s="69">
        <f xml:space="preserve"> (N16-M16)*N92</f>
        <v>1</v>
      </c>
      <c r="O200" s="69">
        <f xml:space="preserve"> (O16-N16)*O92</f>
        <v>0</v>
      </c>
      <c r="P200" s="69">
        <f xml:space="preserve"> (P16-O16)*P92</f>
        <v>0</v>
      </c>
      <c r="Q200" s="69">
        <f xml:space="preserve"> (Q16-P16)*Q92</f>
        <v>0</v>
      </c>
      <c r="R200" s="69">
        <f xml:space="preserve"> (R16-Q16)*R92</f>
        <v>0</v>
      </c>
      <c r="S200" s="69">
        <f xml:space="preserve"> (S16-R16)*S92</f>
        <v>0</v>
      </c>
      <c r="T200" s="69">
        <f xml:space="preserve"> (T16-S16)*T92</f>
        <v>0</v>
      </c>
      <c r="U200" s="69">
        <f xml:space="preserve"> (U16-T16)*U92</f>
        <v>0</v>
      </c>
      <c r="V200" s="69">
        <f t="shared" ref="V200:AY207" si="50" xml:space="preserve"> (V16-U16)*V92</f>
        <v>0</v>
      </c>
      <c r="W200" s="69">
        <f t="shared" si="50"/>
        <v>0</v>
      </c>
      <c r="X200" s="69">
        <f t="shared" si="50"/>
        <v>0</v>
      </c>
      <c r="Y200" s="69">
        <f t="shared" si="50"/>
        <v>0</v>
      </c>
      <c r="Z200" s="69">
        <f t="shared" si="50"/>
        <v>0</v>
      </c>
      <c r="AA200" s="69">
        <f t="shared" si="50"/>
        <v>0</v>
      </c>
      <c r="AB200" s="69">
        <f t="shared" si="50"/>
        <v>0</v>
      </c>
      <c r="AC200" s="69">
        <f t="shared" si="50"/>
        <v>0</v>
      </c>
      <c r="AD200" s="69">
        <f t="shared" si="50"/>
        <v>0</v>
      </c>
      <c r="AE200" s="69">
        <f t="shared" si="50"/>
        <v>0</v>
      </c>
      <c r="AF200" s="69">
        <f t="shared" si="50"/>
        <v>0</v>
      </c>
      <c r="AG200" s="69">
        <f t="shared" si="50"/>
        <v>0</v>
      </c>
      <c r="AH200" s="69">
        <f t="shared" si="50"/>
        <v>0</v>
      </c>
      <c r="AI200" s="69">
        <f t="shared" si="50"/>
        <v>0</v>
      </c>
      <c r="AJ200" s="69">
        <f t="shared" si="50"/>
        <v>0</v>
      </c>
      <c r="AK200" s="69">
        <f t="shared" si="50"/>
        <v>0</v>
      </c>
      <c r="AL200" s="69">
        <f t="shared" si="50"/>
        <v>0</v>
      </c>
      <c r="AM200" s="69">
        <f t="shared" si="50"/>
        <v>0</v>
      </c>
      <c r="AN200" s="69">
        <f t="shared" si="50"/>
        <v>0</v>
      </c>
      <c r="AO200" s="69">
        <f t="shared" si="50"/>
        <v>0</v>
      </c>
      <c r="AP200" s="69">
        <f t="shared" si="50"/>
        <v>0</v>
      </c>
      <c r="AQ200" s="69">
        <f t="shared" si="50"/>
        <v>0</v>
      </c>
      <c r="AR200" s="69">
        <f t="shared" si="50"/>
        <v>0</v>
      </c>
      <c r="AS200" s="69">
        <f t="shared" si="50"/>
        <v>0</v>
      </c>
      <c r="AT200" s="69">
        <f t="shared" si="50"/>
        <v>0</v>
      </c>
      <c r="AU200" s="69">
        <f t="shared" si="50"/>
        <v>0</v>
      </c>
      <c r="AV200" s="69">
        <f t="shared" si="50"/>
        <v>0</v>
      </c>
      <c r="AW200" s="69">
        <f t="shared" si="50"/>
        <v>0</v>
      </c>
      <c r="AX200" s="69">
        <f t="shared" si="50"/>
        <v>0</v>
      </c>
      <c r="AY200" s="69">
        <f t="shared" si="50"/>
        <v>0</v>
      </c>
    </row>
    <row r="201" spans="1:51">
      <c r="A201" s="63" t="s">
        <v>11</v>
      </c>
      <c r="B201" s="23">
        <f xml:space="preserve"> B17</f>
        <v>0</v>
      </c>
      <c r="C201" s="69">
        <f xml:space="preserve"> (C17-B17)*C93</f>
        <v>4</v>
      </c>
      <c r="D201" s="69">
        <f xml:space="preserve"> (D17-C17)*D93</f>
        <v>1</v>
      </c>
      <c r="E201" s="69">
        <f xml:space="preserve"> (E17-D17)*E93</f>
        <v>0</v>
      </c>
      <c r="F201" s="69">
        <f xml:space="preserve"> (F17-E17)*F93</f>
        <v>1</v>
      </c>
      <c r="G201" s="69">
        <f xml:space="preserve"> (G17-F17)*G93</f>
        <v>2</v>
      </c>
      <c r="H201" s="69">
        <f xml:space="preserve"> (H17-G17)*H93</f>
        <v>0</v>
      </c>
      <c r="I201" s="69">
        <f xml:space="preserve"> (I17-H17)*I93</f>
        <v>3</v>
      </c>
      <c r="J201" s="117">
        <f xml:space="preserve"> (J17-I17)*J93</f>
        <v>1</v>
      </c>
      <c r="K201" s="23">
        <f xml:space="preserve"> (K17-J17)*K93</f>
        <v>0</v>
      </c>
      <c r="L201" s="136">
        <f xml:space="preserve"> (L17-K17)*L93</f>
        <v>0</v>
      </c>
      <c r="M201" s="69">
        <f xml:space="preserve"> (M17-L17)*M93</f>
        <v>0</v>
      </c>
      <c r="N201" s="69">
        <f xml:space="preserve"> (N17-M17)*N93</f>
        <v>4</v>
      </c>
      <c r="O201" s="69">
        <f xml:space="preserve"> (O17-N17)*O93</f>
        <v>0</v>
      </c>
      <c r="P201" s="69">
        <f xml:space="preserve"> (P17-O17)*P93</f>
        <v>0</v>
      </c>
      <c r="Q201" s="69">
        <f xml:space="preserve"> (Q17-P17)*Q93</f>
        <v>0</v>
      </c>
      <c r="R201" s="69">
        <f xml:space="preserve"> (R17-Q17)*R93</f>
        <v>0</v>
      </c>
      <c r="S201" s="69">
        <f xml:space="preserve"> (S17-R17)*S93</f>
        <v>0</v>
      </c>
      <c r="T201" s="69">
        <f xml:space="preserve"> (T17-S17)*T93</f>
        <v>0</v>
      </c>
      <c r="U201" s="69">
        <f xml:space="preserve"> (U17-T17)*U93</f>
        <v>0</v>
      </c>
      <c r="V201" s="69">
        <f t="shared" si="50"/>
        <v>0</v>
      </c>
      <c r="W201" s="69">
        <f t="shared" si="50"/>
        <v>0</v>
      </c>
      <c r="X201" s="69">
        <f t="shared" si="50"/>
        <v>0</v>
      </c>
      <c r="Y201" s="69">
        <f t="shared" si="50"/>
        <v>0</v>
      </c>
      <c r="Z201" s="69">
        <f t="shared" si="50"/>
        <v>0</v>
      </c>
      <c r="AA201" s="69">
        <f t="shared" si="50"/>
        <v>0</v>
      </c>
      <c r="AB201" s="69">
        <f t="shared" si="50"/>
        <v>0</v>
      </c>
      <c r="AC201" s="69">
        <f t="shared" si="50"/>
        <v>0</v>
      </c>
      <c r="AD201" s="69">
        <f t="shared" si="50"/>
        <v>0</v>
      </c>
      <c r="AE201" s="69">
        <f t="shared" si="50"/>
        <v>0</v>
      </c>
      <c r="AF201" s="69">
        <f t="shared" si="50"/>
        <v>0</v>
      </c>
      <c r="AG201" s="69">
        <f t="shared" si="50"/>
        <v>0</v>
      </c>
      <c r="AH201" s="69">
        <f t="shared" si="50"/>
        <v>0</v>
      </c>
      <c r="AI201" s="69">
        <f t="shared" si="50"/>
        <v>0</v>
      </c>
      <c r="AJ201" s="69">
        <f t="shared" si="50"/>
        <v>0</v>
      </c>
      <c r="AK201" s="69">
        <f t="shared" si="50"/>
        <v>0</v>
      </c>
      <c r="AL201" s="69">
        <f t="shared" si="50"/>
        <v>0</v>
      </c>
      <c r="AM201" s="69">
        <f t="shared" si="50"/>
        <v>0</v>
      </c>
      <c r="AN201" s="69">
        <f t="shared" si="50"/>
        <v>0</v>
      </c>
      <c r="AO201" s="69">
        <f t="shared" si="50"/>
        <v>0</v>
      </c>
      <c r="AP201" s="69">
        <f t="shared" si="50"/>
        <v>0</v>
      </c>
      <c r="AQ201" s="69">
        <f t="shared" si="50"/>
        <v>0</v>
      </c>
      <c r="AR201" s="69">
        <f t="shared" si="50"/>
        <v>0</v>
      </c>
      <c r="AS201" s="69">
        <f t="shared" si="50"/>
        <v>0</v>
      </c>
      <c r="AT201" s="69">
        <f t="shared" si="50"/>
        <v>0</v>
      </c>
      <c r="AU201" s="69">
        <f t="shared" si="50"/>
        <v>0</v>
      </c>
      <c r="AV201" s="69">
        <f t="shared" si="50"/>
        <v>0</v>
      </c>
      <c r="AW201" s="69">
        <f t="shared" si="50"/>
        <v>0</v>
      </c>
      <c r="AX201" s="69">
        <f t="shared" si="50"/>
        <v>0</v>
      </c>
      <c r="AY201" s="69">
        <f t="shared" si="50"/>
        <v>0</v>
      </c>
    </row>
    <row r="202" spans="1:51">
      <c r="A202" s="63" t="s">
        <v>12</v>
      </c>
      <c r="B202" s="23">
        <f xml:space="preserve"> B18</f>
        <v>4</v>
      </c>
      <c r="C202" s="69">
        <f xml:space="preserve"> (C18-B18)*C94</f>
        <v>0</v>
      </c>
      <c r="D202" s="69">
        <f xml:space="preserve"> (D18-C18)*D94</f>
        <v>0</v>
      </c>
      <c r="E202" s="69">
        <f xml:space="preserve"> (E18-D18)*E94</f>
        <v>0</v>
      </c>
      <c r="F202" s="69">
        <f xml:space="preserve"> (F18-E18)*F94</f>
        <v>0</v>
      </c>
      <c r="G202" s="69">
        <f xml:space="preserve"> (G18-F18)*G94</f>
        <v>0</v>
      </c>
      <c r="H202" s="69">
        <f xml:space="preserve"> (H18-G18)*H94</f>
        <v>0</v>
      </c>
      <c r="I202" s="69">
        <f xml:space="preserve"> (I18-H18)*I94</f>
        <v>0</v>
      </c>
      <c r="J202" s="117">
        <f xml:space="preserve"> (J18-I18)*J94</f>
        <v>0</v>
      </c>
      <c r="K202" s="23">
        <f xml:space="preserve"> (K18-J18)*K94</f>
        <v>0</v>
      </c>
      <c r="L202" s="136">
        <f xml:space="preserve"> (L18-K18)*L94</f>
        <v>0</v>
      </c>
      <c r="M202" s="69">
        <f xml:space="preserve"> (M18-L18)*M94</f>
        <v>0</v>
      </c>
      <c r="N202" s="69">
        <f xml:space="preserve"> (N18-M18)*N94</f>
        <v>0</v>
      </c>
      <c r="O202" s="69">
        <f xml:space="preserve"> (O18-N18)*O94</f>
        <v>0</v>
      </c>
      <c r="P202" s="69">
        <f xml:space="preserve"> (P18-O18)*P94</f>
        <v>0</v>
      </c>
      <c r="Q202" s="69">
        <f xml:space="preserve"> (Q18-P18)*Q94</f>
        <v>0</v>
      </c>
      <c r="R202" s="69">
        <f xml:space="preserve"> (R18-Q18)*R94</f>
        <v>0</v>
      </c>
      <c r="S202" s="69">
        <f xml:space="preserve"> (S18-R18)*S94</f>
        <v>0</v>
      </c>
      <c r="T202" s="69">
        <f xml:space="preserve"> (T18-S18)*T94</f>
        <v>0</v>
      </c>
      <c r="U202" s="69">
        <f xml:space="preserve"> (U18-T18)*U94</f>
        <v>0</v>
      </c>
      <c r="V202" s="69">
        <f t="shared" si="50"/>
        <v>0</v>
      </c>
      <c r="W202" s="69">
        <f t="shared" si="50"/>
        <v>0</v>
      </c>
      <c r="X202" s="69">
        <f t="shared" si="50"/>
        <v>0</v>
      </c>
      <c r="Y202" s="69">
        <f t="shared" si="50"/>
        <v>0</v>
      </c>
      <c r="Z202" s="69">
        <f t="shared" si="50"/>
        <v>0</v>
      </c>
      <c r="AA202" s="69">
        <f t="shared" si="50"/>
        <v>0</v>
      </c>
      <c r="AB202" s="69">
        <f t="shared" si="50"/>
        <v>0</v>
      </c>
      <c r="AC202" s="69">
        <f t="shared" si="50"/>
        <v>0</v>
      </c>
      <c r="AD202" s="69">
        <f t="shared" si="50"/>
        <v>0</v>
      </c>
      <c r="AE202" s="69">
        <f t="shared" si="50"/>
        <v>0</v>
      </c>
      <c r="AF202" s="69">
        <f t="shared" si="50"/>
        <v>0</v>
      </c>
      <c r="AG202" s="69">
        <f t="shared" si="50"/>
        <v>0</v>
      </c>
      <c r="AH202" s="69">
        <f t="shared" si="50"/>
        <v>0</v>
      </c>
      <c r="AI202" s="69">
        <f t="shared" si="50"/>
        <v>0</v>
      </c>
      <c r="AJ202" s="69">
        <f t="shared" si="50"/>
        <v>0</v>
      </c>
      <c r="AK202" s="69">
        <f t="shared" si="50"/>
        <v>0</v>
      </c>
      <c r="AL202" s="69">
        <f t="shared" si="50"/>
        <v>0</v>
      </c>
      <c r="AM202" s="69">
        <f t="shared" si="50"/>
        <v>0</v>
      </c>
      <c r="AN202" s="69">
        <f t="shared" si="50"/>
        <v>0</v>
      </c>
      <c r="AO202" s="69">
        <f t="shared" si="50"/>
        <v>0</v>
      </c>
      <c r="AP202" s="69">
        <f t="shared" si="50"/>
        <v>0</v>
      </c>
      <c r="AQ202" s="69">
        <f t="shared" si="50"/>
        <v>0</v>
      </c>
      <c r="AR202" s="69">
        <f t="shared" si="50"/>
        <v>0</v>
      </c>
      <c r="AS202" s="69">
        <f t="shared" si="50"/>
        <v>0</v>
      </c>
      <c r="AT202" s="69">
        <f t="shared" si="50"/>
        <v>0</v>
      </c>
      <c r="AU202" s="69">
        <f t="shared" si="50"/>
        <v>0</v>
      </c>
      <c r="AV202" s="69">
        <f t="shared" si="50"/>
        <v>0</v>
      </c>
      <c r="AW202" s="69">
        <f t="shared" si="50"/>
        <v>0</v>
      </c>
      <c r="AX202" s="69">
        <f t="shared" si="50"/>
        <v>0</v>
      </c>
      <c r="AY202" s="69">
        <f t="shared" si="50"/>
        <v>0</v>
      </c>
    </row>
    <row r="203" spans="1:51">
      <c r="A203" s="63" t="s">
        <v>13</v>
      </c>
      <c r="B203" s="23">
        <f xml:space="preserve"> B19</f>
        <v>4</v>
      </c>
      <c r="C203" s="69">
        <f xml:space="preserve"> (C19-B19)*C95</f>
        <v>0</v>
      </c>
      <c r="D203" s="69">
        <f xml:space="preserve"> (D19-C19)*D95</f>
        <v>0</v>
      </c>
      <c r="E203" s="69">
        <f xml:space="preserve"> (E19-D19)*E95</f>
        <v>0</v>
      </c>
      <c r="F203" s="69">
        <f xml:space="preserve"> (F19-E19)*F95</f>
        <v>1</v>
      </c>
      <c r="G203" s="69">
        <f xml:space="preserve"> (G19-F19)*G95</f>
        <v>0</v>
      </c>
      <c r="H203" s="69">
        <f xml:space="preserve"> (H19-G19)*H95</f>
        <v>0</v>
      </c>
      <c r="I203" s="69">
        <f xml:space="preserve"> (I19-H19)*I95</f>
        <v>0</v>
      </c>
      <c r="J203" s="117">
        <f xml:space="preserve"> (J19-I19)*J95</f>
        <v>2</v>
      </c>
      <c r="K203" s="23">
        <f xml:space="preserve"> (K19-J19)*K95</f>
        <v>1</v>
      </c>
      <c r="L203" s="136">
        <f xml:space="preserve"> (L19-K19)*L95</f>
        <v>0</v>
      </c>
      <c r="M203" s="69">
        <f xml:space="preserve"> (M19-L19)*M95</f>
        <v>1</v>
      </c>
      <c r="N203" s="69">
        <f xml:space="preserve"> (N19-M19)*N95</f>
        <v>0</v>
      </c>
      <c r="O203" s="69">
        <f xml:space="preserve"> (O19-N19)*O95</f>
        <v>0</v>
      </c>
      <c r="P203" s="69">
        <f xml:space="preserve"> (P19-O19)*P95</f>
        <v>0</v>
      </c>
      <c r="Q203" s="69">
        <f xml:space="preserve"> (Q19-P19)*Q95</f>
        <v>0</v>
      </c>
      <c r="R203" s="69">
        <f xml:space="preserve"> (R19-Q19)*R95</f>
        <v>0</v>
      </c>
      <c r="S203" s="69">
        <f xml:space="preserve"> (S19-R19)*S95</f>
        <v>0</v>
      </c>
      <c r="T203" s="69">
        <f xml:space="preserve"> (T19-S19)*T95</f>
        <v>0</v>
      </c>
      <c r="U203" s="69">
        <f xml:space="preserve"> (U19-T19)*U95</f>
        <v>0</v>
      </c>
      <c r="V203" s="69">
        <f t="shared" si="50"/>
        <v>0</v>
      </c>
      <c r="W203" s="69">
        <f t="shared" si="50"/>
        <v>0</v>
      </c>
      <c r="X203" s="69">
        <f t="shared" si="50"/>
        <v>0</v>
      </c>
      <c r="Y203" s="69">
        <f t="shared" si="50"/>
        <v>0</v>
      </c>
      <c r="Z203" s="69">
        <f t="shared" si="50"/>
        <v>0</v>
      </c>
      <c r="AA203" s="69">
        <f t="shared" si="50"/>
        <v>0</v>
      </c>
      <c r="AB203" s="69">
        <f t="shared" si="50"/>
        <v>0</v>
      </c>
      <c r="AC203" s="69">
        <f t="shared" si="50"/>
        <v>0</v>
      </c>
      <c r="AD203" s="69">
        <f t="shared" si="50"/>
        <v>0</v>
      </c>
      <c r="AE203" s="69">
        <f t="shared" si="50"/>
        <v>0</v>
      </c>
      <c r="AF203" s="69">
        <f t="shared" si="50"/>
        <v>0</v>
      </c>
      <c r="AG203" s="69">
        <f t="shared" si="50"/>
        <v>0</v>
      </c>
      <c r="AH203" s="69">
        <f t="shared" si="50"/>
        <v>0</v>
      </c>
      <c r="AI203" s="69">
        <f t="shared" si="50"/>
        <v>0</v>
      </c>
      <c r="AJ203" s="69">
        <f t="shared" si="50"/>
        <v>0</v>
      </c>
      <c r="AK203" s="69">
        <f t="shared" si="50"/>
        <v>0</v>
      </c>
      <c r="AL203" s="69">
        <f t="shared" si="50"/>
        <v>0</v>
      </c>
      <c r="AM203" s="69">
        <f t="shared" si="50"/>
        <v>0</v>
      </c>
      <c r="AN203" s="69">
        <f t="shared" si="50"/>
        <v>0</v>
      </c>
      <c r="AO203" s="69">
        <f t="shared" si="50"/>
        <v>0</v>
      </c>
      <c r="AP203" s="69">
        <f t="shared" si="50"/>
        <v>0</v>
      </c>
      <c r="AQ203" s="69">
        <f t="shared" si="50"/>
        <v>0</v>
      </c>
      <c r="AR203" s="69">
        <f t="shared" si="50"/>
        <v>0</v>
      </c>
      <c r="AS203" s="69">
        <f t="shared" si="50"/>
        <v>0</v>
      </c>
      <c r="AT203" s="69">
        <f t="shared" si="50"/>
        <v>0</v>
      </c>
      <c r="AU203" s="69">
        <f t="shared" si="50"/>
        <v>0</v>
      </c>
      <c r="AV203" s="69">
        <f t="shared" si="50"/>
        <v>0</v>
      </c>
      <c r="AW203" s="69">
        <f t="shared" si="50"/>
        <v>0</v>
      </c>
      <c r="AX203" s="69">
        <f t="shared" si="50"/>
        <v>0</v>
      </c>
      <c r="AY203" s="69">
        <f t="shared" si="50"/>
        <v>0</v>
      </c>
    </row>
    <row r="204" spans="1:51">
      <c r="A204" s="63" t="s">
        <v>22</v>
      </c>
      <c r="B204" s="23">
        <f xml:space="preserve"> B20</f>
        <v>4</v>
      </c>
      <c r="C204" s="69">
        <f xml:space="preserve"> (C20-B20)*C96</f>
        <v>1</v>
      </c>
      <c r="D204" s="69">
        <f xml:space="preserve"> (D20-C20)*D96</f>
        <v>1</v>
      </c>
      <c r="E204" s="69">
        <f xml:space="preserve"> (E20-D20)*E96</f>
        <v>1</v>
      </c>
      <c r="F204" s="69">
        <f xml:space="preserve"> (F20-E20)*F96</f>
        <v>1</v>
      </c>
      <c r="G204" s="69">
        <f xml:space="preserve"> (G20-F20)*G96</f>
        <v>0</v>
      </c>
      <c r="H204" s="69">
        <f xml:space="preserve"> (H20-G20)*H96</f>
        <v>0</v>
      </c>
      <c r="I204" s="69">
        <f xml:space="preserve"> (I20-H20)*I96</f>
        <v>0</v>
      </c>
      <c r="J204" s="117">
        <f xml:space="preserve"> (J20-I20)*J96</f>
        <v>0</v>
      </c>
      <c r="K204" s="23">
        <f xml:space="preserve"> (K20-J20)*K96</f>
        <v>0</v>
      </c>
      <c r="L204" s="136">
        <f xml:space="preserve"> (L20-K20)*L96</f>
        <v>2</v>
      </c>
      <c r="M204" s="69">
        <f xml:space="preserve"> (M20-L20)*M96</f>
        <v>0</v>
      </c>
      <c r="N204" s="69">
        <f xml:space="preserve"> (N20-M20)*N96</f>
        <v>0</v>
      </c>
      <c r="O204" s="69">
        <f xml:space="preserve"> (O20-N20)*O96</f>
        <v>0</v>
      </c>
      <c r="P204" s="69">
        <f xml:space="preserve"> (P20-O20)*P96</f>
        <v>0</v>
      </c>
      <c r="Q204" s="69">
        <f xml:space="preserve"> (Q20-P20)*Q96</f>
        <v>0</v>
      </c>
      <c r="R204" s="69">
        <f xml:space="preserve"> (R20-Q20)*R96</f>
        <v>0</v>
      </c>
      <c r="S204" s="69">
        <f xml:space="preserve"> (S20-R20)*S96</f>
        <v>0</v>
      </c>
      <c r="T204" s="69">
        <f xml:space="preserve"> (T20-S20)*T96</f>
        <v>0</v>
      </c>
      <c r="U204" s="69">
        <f xml:space="preserve"> (U20-T20)*U96</f>
        <v>0</v>
      </c>
      <c r="V204" s="69">
        <f t="shared" si="50"/>
        <v>0</v>
      </c>
      <c r="W204" s="69">
        <f t="shared" si="50"/>
        <v>0</v>
      </c>
      <c r="X204" s="69">
        <f t="shared" si="50"/>
        <v>0</v>
      </c>
      <c r="Y204" s="69">
        <f t="shared" si="50"/>
        <v>0</v>
      </c>
      <c r="Z204" s="69">
        <f t="shared" si="50"/>
        <v>0</v>
      </c>
      <c r="AA204" s="69">
        <f t="shared" si="50"/>
        <v>0</v>
      </c>
      <c r="AB204" s="69">
        <f t="shared" si="50"/>
        <v>0</v>
      </c>
      <c r="AC204" s="69">
        <f t="shared" si="50"/>
        <v>0</v>
      </c>
      <c r="AD204" s="69">
        <f t="shared" si="50"/>
        <v>0</v>
      </c>
      <c r="AE204" s="69">
        <f t="shared" si="50"/>
        <v>0</v>
      </c>
      <c r="AF204" s="69">
        <f t="shared" si="50"/>
        <v>0</v>
      </c>
      <c r="AG204" s="69">
        <f t="shared" si="50"/>
        <v>0</v>
      </c>
      <c r="AH204" s="69">
        <f t="shared" si="50"/>
        <v>0</v>
      </c>
      <c r="AI204" s="69">
        <f t="shared" si="50"/>
        <v>0</v>
      </c>
      <c r="AJ204" s="69">
        <f t="shared" si="50"/>
        <v>0</v>
      </c>
      <c r="AK204" s="69">
        <f t="shared" si="50"/>
        <v>0</v>
      </c>
      <c r="AL204" s="69">
        <f t="shared" si="50"/>
        <v>0</v>
      </c>
      <c r="AM204" s="69">
        <f t="shared" si="50"/>
        <v>0</v>
      </c>
      <c r="AN204" s="69">
        <f t="shared" si="50"/>
        <v>0</v>
      </c>
      <c r="AO204" s="69">
        <f t="shared" si="50"/>
        <v>0</v>
      </c>
      <c r="AP204" s="69">
        <f t="shared" si="50"/>
        <v>0</v>
      </c>
      <c r="AQ204" s="69">
        <f t="shared" si="50"/>
        <v>0</v>
      </c>
      <c r="AR204" s="69">
        <f t="shared" si="50"/>
        <v>0</v>
      </c>
      <c r="AS204" s="69">
        <f t="shared" si="50"/>
        <v>0</v>
      </c>
      <c r="AT204" s="69">
        <f t="shared" si="50"/>
        <v>0</v>
      </c>
      <c r="AU204" s="69">
        <f t="shared" si="50"/>
        <v>0</v>
      </c>
      <c r="AV204" s="69">
        <f t="shared" si="50"/>
        <v>0</v>
      </c>
      <c r="AW204" s="69">
        <f t="shared" si="50"/>
        <v>0</v>
      </c>
      <c r="AX204" s="69">
        <f t="shared" si="50"/>
        <v>0</v>
      </c>
      <c r="AY204" s="69">
        <f t="shared" si="50"/>
        <v>0</v>
      </c>
    </row>
    <row r="205" spans="1:51">
      <c r="A205" s="63" t="s">
        <v>14</v>
      </c>
      <c r="B205" s="23">
        <f xml:space="preserve"> B21</f>
        <v>0</v>
      </c>
      <c r="C205" s="69">
        <f xml:space="preserve"> (C21-B21)*C97</f>
        <v>0</v>
      </c>
      <c r="D205" s="69">
        <f xml:space="preserve"> (D21-C21)*D97</f>
        <v>0</v>
      </c>
      <c r="E205" s="69">
        <f xml:space="preserve"> (E21-D21)*E97</f>
        <v>7</v>
      </c>
      <c r="F205" s="69">
        <f xml:space="preserve"> (F21-E21)*F97</f>
        <v>1</v>
      </c>
      <c r="G205" s="69">
        <f xml:space="preserve"> (G21-F21)*G97</f>
        <v>0</v>
      </c>
      <c r="H205" s="69">
        <f xml:space="preserve"> (H21-G21)*H97</f>
        <v>2</v>
      </c>
      <c r="I205" s="69">
        <f xml:space="preserve"> (I21-H21)*I97</f>
        <v>1</v>
      </c>
      <c r="J205" s="117">
        <f xml:space="preserve"> (J21-I21)*J97</f>
        <v>1</v>
      </c>
      <c r="K205" s="23">
        <f xml:space="preserve"> (K21-J21)*K97</f>
        <v>1</v>
      </c>
      <c r="L205" s="136">
        <f xml:space="preserve"> (L21-K21)*L97</f>
        <v>1</v>
      </c>
      <c r="M205" s="69">
        <f xml:space="preserve"> (M21-L21)*M97</f>
        <v>0</v>
      </c>
      <c r="N205" s="69">
        <f xml:space="preserve"> (N21-M21)*N97</f>
        <v>0</v>
      </c>
      <c r="O205" s="69">
        <f xml:space="preserve"> (O21-N21)*O97</f>
        <v>0</v>
      </c>
      <c r="P205" s="69">
        <f xml:space="preserve"> (P21-O21)*P97</f>
        <v>0</v>
      </c>
      <c r="Q205" s="69">
        <f xml:space="preserve"> (Q21-P21)*Q97</f>
        <v>0</v>
      </c>
      <c r="R205" s="69">
        <f xml:space="preserve"> (R21-Q21)*R97</f>
        <v>0</v>
      </c>
      <c r="S205" s="69">
        <f xml:space="preserve"> (S21-R21)*S97</f>
        <v>0</v>
      </c>
      <c r="T205" s="69">
        <f xml:space="preserve"> (T21-S21)*T97</f>
        <v>0</v>
      </c>
      <c r="U205" s="69">
        <f xml:space="preserve"> (U21-T21)*U97</f>
        <v>0</v>
      </c>
      <c r="V205" s="69">
        <f t="shared" si="50"/>
        <v>0</v>
      </c>
      <c r="W205" s="69">
        <f t="shared" si="50"/>
        <v>0</v>
      </c>
      <c r="X205" s="69">
        <f t="shared" si="50"/>
        <v>0</v>
      </c>
      <c r="Y205" s="69">
        <f t="shared" si="50"/>
        <v>0</v>
      </c>
      <c r="Z205" s="69">
        <f t="shared" si="50"/>
        <v>0</v>
      </c>
      <c r="AA205" s="69">
        <f t="shared" si="50"/>
        <v>0</v>
      </c>
      <c r="AB205" s="69">
        <f t="shared" si="50"/>
        <v>0</v>
      </c>
      <c r="AC205" s="69">
        <f t="shared" si="50"/>
        <v>0</v>
      </c>
      <c r="AD205" s="69">
        <f t="shared" si="50"/>
        <v>0</v>
      </c>
      <c r="AE205" s="69">
        <f t="shared" si="50"/>
        <v>0</v>
      </c>
      <c r="AF205" s="69">
        <f t="shared" si="50"/>
        <v>0</v>
      </c>
      <c r="AG205" s="69">
        <f t="shared" si="50"/>
        <v>0</v>
      </c>
      <c r="AH205" s="69">
        <f t="shared" si="50"/>
        <v>0</v>
      </c>
      <c r="AI205" s="69">
        <f t="shared" si="50"/>
        <v>0</v>
      </c>
      <c r="AJ205" s="69">
        <f t="shared" si="50"/>
        <v>0</v>
      </c>
      <c r="AK205" s="69">
        <f t="shared" si="50"/>
        <v>0</v>
      </c>
      <c r="AL205" s="69">
        <f t="shared" si="50"/>
        <v>0</v>
      </c>
      <c r="AM205" s="69">
        <f t="shared" si="50"/>
        <v>0</v>
      </c>
      <c r="AN205" s="69">
        <f t="shared" si="50"/>
        <v>0</v>
      </c>
      <c r="AO205" s="69">
        <f t="shared" si="50"/>
        <v>0</v>
      </c>
      <c r="AP205" s="69">
        <f t="shared" si="50"/>
        <v>0</v>
      </c>
      <c r="AQ205" s="69">
        <f t="shared" si="50"/>
        <v>0</v>
      </c>
      <c r="AR205" s="69">
        <f t="shared" si="50"/>
        <v>0</v>
      </c>
      <c r="AS205" s="69">
        <f t="shared" si="50"/>
        <v>0</v>
      </c>
      <c r="AT205" s="69">
        <f t="shared" si="50"/>
        <v>0</v>
      </c>
      <c r="AU205" s="69">
        <f t="shared" si="50"/>
        <v>0</v>
      </c>
      <c r="AV205" s="69">
        <f t="shared" si="50"/>
        <v>0</v>
      </c>
      <c r="AW205" s="69">
        <f t="shared" si="50"/>
        <v>0</v>
      </c>
      <c r="AX205" s="69">
        <f t="shared" si="50"/>
        <v>0</v>
      </c>
      <c r="AY205" s="69">
        <f t="shared" si="50"/>
        <v>0</v>
      </c>
    </row>
    <row r="206" spans="1:51">
      <c r="A206" s="63" t="s">
        <v>15</v>
      </c>
      <c r="B206" s="23">
        <f xml:space="preserve"> B22</f>
        <v>4</v>
      </c>
      <c r="C206" s="69">
        <f xml:space="preserve"> (C22-B22)*C98</f>
        <v>0</v>
      </c>
      <c r="D206" s="69">
        <f xml:space="preserve"> (D22-C22)*D98</f>
        <v>0</v>
      </c>
      <c r="E206" s="69">
        <f xml:space="preserve"> (E22-D22)*E98</f>
        <v>0</v>
      </c>
      <c r="F206" s="69">
        <f xml:space="preserve"> (F22-E22)*F98</f>
        <v>0</v>
      </c>
      <c r="G206" s="69">
        <f xml:space="preserve"> (G22-F22)*G98</f>
        <v>0</v>
      </c>
      <c r="H206" s="69">
        <f xml:space="preserve"> (H22-G22)*H98</f>
        <v>1</v>
      </c>
      <c r="I206" s="69">
        <f xml:space="preserve"> (I22-H22)*I98</f>
        <v>0</v>
      </c>
      <c r="J206" s="117">
        <f xml:space="preserve"> (J22-I22)*J98</f>
        <v>0</v>
      </c>
      <c r="K206" s="23">
        <f xml:space="preserve"> (K22-J22)*K98</f>
        <v>3</v>
      </c>
      <c r="L206" s="136">
        <f xml:space="preserve"> (L22-K22)*L98</f>
        <v>2</v>
      </c>
      <c r="M206" s="69">
        <f xml:space="preserve"> (M22-L22)*M98</f>
        <v>1</v>
      </c>
      <c r="N206" s="69">
        <f xml:space="preserve"> (N22-M22)*N98</f>
        <v>0</v>
      </c>
      <c r="O206" s="69">
        <f xml:space="preserve"> (O22-N22)*O98</f>
        <v>0</v>
      </c>
      <c r="P206" s="69">
        <f xml:space="preserve"> (P22-O22)*P98</f>
        <v>0</v>
      </c>
      <c r="Q206" s="69">
        <f xml:space="preserve"> (Q22-P22)*Q98</f>
        <v>0</v>
      </c>
      <c r="R206" s="69">
        <f xml:space="preserve"> (R22-Q22)*R98</f>
        <v>0</v>
      </c>
      <c r="S206" s="69">
        <f xml:space="preserve"> (S22-R22)*S98</f>
        <v>0</v>
      </c>
      <c r="T206" s="69">
        <f xml:space="preserve"> (T22-S22)*T98</f>
        <v>0</v>
      </c>
      <c r="U206" s="69">
        <f xml:space="preserve"> (U22-T22)*U98</f>
        <v>0</v>
      </c>
      <c r="V206" s="69">
        <f t="shared" si="50"/>
        <v>0</v>
      </c>
      <c r="W206" s="69">
        <f t="shared" si="50"/>
        <v>0</v>
      </c>
      <c r="X206" s="69">
        <f t="shared" si="50"/>
        <v>0</v>
      </c>
      <c r="Y206" s="69">
        <f t="shared" si="50"/>
        <v>0</v>
      </c>
      <c r="Z206" s="69">
        <f t="shared" si="50"/>
        <v>0</v>
      </c>
      <c r="AA206" s="69">
        <f t="shared" si="50"/>
        <v>0</v>
      </c>
      <c r="AB206" s="69">
        <f t="shared" si="50"/>
        <v>0</v>
      </c>
      <c r="AC206" s="69">
        <f t="shared" si="50"/>
        <v>0</v>
      </c>
      <c r="AD206" s="69">
        <f t="shared" si="50"/>
        <v>0</v>
      </c>
      <c r="AE206" s="69">
        <f t="shared" si="50"/>
        <v>0</v>
      </c>
      <c r="AF206" s="69">
        <f t="shared" si="50"/>
        <v>0</v>
      </c>
      <c r="AG206" s="69">
        <f t="shared" si="50"/>
        <v>0</v>
      </c>
      <c r="AH206" s="69">
        <f t="shared" si="50"/>
        <v>0</v>
      </c>
      <c r="AI206" s="69">
        <f t="shared" si="50"/>
        <v>0</v>
      </c>
      <c r="AJ206" s="69">
        <f t="shared" si="50"/>
        <v>0</v>
      </c>
      <c r="AK206" s="69">
        <f t="shared" si="50"/>
        <v>0</v>
      </c>
      <c r="AL206" s="69">
        <f t="shared" si="50"/>
        <v>0</v>
      </c>
      <c r="AM206" s="69">
        <f t="shared" si="50"/>
        <v>0</v>
      </c>
      <c r="AN206" s="69">
        <f t="shared" si="50"/>
        <v>0</v>
      </c>
      <c r="AO206" s="69">
        <f t="shared" si="50"/>
        <v>0</v>
      </c>
      <c r="AP206" s="69">
        <f t="shared" si="50"/>
        <v>0</v>
      </c>
      <c r="AQ206" s="69">
        <f t="shared" si="50"/>
        <v>0</v>
      </c>
      <c r="AR206" s="69">
        <f t="shared" si="50"/>
        <v>0</v>
      </c>
      <c r="AS206" s="69">
        <f t="shared" si="50"/>
        <v>0</v>
      </c>
      <c r="AT206" s="69">
        <f t="shared" si="50"/>
        <v>0</v>
      </c>
      <c r="AU206" s="69">
        <f t="shared" si="50"/>
        <v>0</v>
      </c>
      <c r="AV206" s="69">
        <f t="shared" si="50"/>
        <v>0</v>
      </c>
      <c r="AW206" s="69">
        <f t="shared" si="50"/>
        <v>0</v>
      </c>
      <c r="AX206" s="69">
        <f t="shared" si="50"/>
        <v>0</v>
      </c>
      <c r="AY206" s="69">
        <f t="shared" si="50"/>
        <v>0</v>
      </c>
    </row>
    <row r="207" spans="1:51">
      <c r="A207" s="63" t="s">
        <v>16</v>
      </c>
      <c r="B207" s="23">
        <f xml:space="preserve"> B23</f>
        <v>0</v>
      </c>
      <c r="C207" s="69">
        <f xml:space="preserve"> (C23-B23)*C99</f>
        <v>0</v>
      </c>
      <c r="D207" s="69">
        <f xml:space="preserve"> (D23-C23)*D99</f>
        <v>0</v>
      </c>
      <c r="E207" s="69">
        <f xml:space="preserve"> (E23-D23)*E99</f>
        <v>0</v>
      </c>
      <c r="F207" s="69">
        <f xml:space="preserve"> (F23-E23)*F99</f>
        <v>0</v>
      </c>
      <c r="G207" s="69">
        <f xml:space="preserve"> (G23-F23)*G99</f>
        <v>0</v>
      </c>
      <c r="H207" s="69">
        <f xml:space="preserve"> (H23-G23)*H99</f>
        <v>0</v>
      </c>
      <c r="I207" s="69">
        <f xml:space="preserve"> (I23-H23)*I99</f>
        <v>0</v>
      </c>
      <c r="J207" s="117">
        <f xml:space="preserve"> (J23-I23)*J99</f>
        <v>0</v>
      </c>
      <c r="K207" s="23">
        <f xml:space="preserve"> (K23-J23)*K99</f>
        <v>0</v>
      </c>
      <c r="L207" s="136">
        <f xml:space="preserve"> (L23-K23)*L99</f>
        <v>0</v>
      </c>
      <c r="M207" s="69">
        <f xml:space="preserve"> (M23-L23)*M99</f>
        <v>0</v>
      </c>
      <c r="N207" s="69">
        <f xml:space="preserve"> (N23-M23)*N99</f>
        <v>0</v>
      </c>
      <c r="O207" s="69">
        <f xml:space="preserve"> (O23-N23)*O99</f>
        <v>0</v>
      </c>
      <c r="P207" s="69">
        <f xml:space="preserve"> (P23-O23)*P99</f>
        <v>0</v>
      </c>
      <c r="Q207" s="69">
        <f xml:space="preserve"> (Q23-P23)*Q99</f>
        <v>0</v>
      </c>
      <c r="R207" s="69">
        <f xml:space="preserve"> (R23-Q23)*R99</f>
        <v>0</v>
      </c>
      <c r="S207" s="69">
        <f xml:space="preserve"> (S23-R23)*S99</f>
        <v>0</v>
      </c>
      <c r="T207" s="69">
        <f xml:space="preserve"> (T23-S23)*T99</f>
        <v>0</v>
      </c>
      <c r="U207" s="69">
        <f xml:space="preserve"> (U23-T23)*U99</f>
        <v>0</v>
      </c>
      <c r="V207" s="69">
        <f t="shared" si="50"/>
        <v>0</v>
      </c>
      <c r="W207" s="69">
        <f t="shared" si="50"/>
        <v>0</v>
      </c>
      <c r="X207" s="69">
        <f t="shared" si="50"/>
        <v>0</v>
      </c>
      <c r="Y207" s="69">
        <f t="shared" si="50"/>
        <v>0</v>
      </c>
      <c r="Z207" s="69">
        <f t="shared" si="50"/>
        <v>0</v>
      </c>
      <c r="AA207" s="69">
        <f t="shared" si="50"/>
        <v>0</v>
      </c>
      <c r="AB207" s="69">
        <f t="shared" si="50"/>
        <v>0</v>
      </c>
      <c r="AC207" s="69">
        <f t="shared" si="50"/>
        <v>0</v>
      </c>
      <c r="AD207" s="69">
        <f t="shared" si="50"/>
        <v>0</v>
      </c>
      <c r="AE207" s="69">
        <f t="shared" si="50"/>
        <v>0</v>
      </c>
      <c r="AF207" s="69">
        <f t="shared" si="50"/>
        <v>0</v>
      </c>
      <c r="AG207" s="69">
        <f t="shared" si="50"/>
        <v>0</v>
      </c>
      <c r="AH207" s="69">
        <f t="shared" si="50"/>
        <v>0</v>
      </c>
      <c r="AI207" s="69">
        <f t="shared" si="50"/>
        <v>0</v>
      </c>
      <c r="AJ207" s="69">
        <f t="shared" si="50"/>
        <v>0</v>
      </c>
      <c r="AK207" s="69">
        <f t="shared" si="50"/>
        <v>0</v>
      </c>
      <c r="AL207" s="69">
        <f t="shared" si="50"/>
        <v>0</v>
      </c>
      <c r="AM207" s="69">
        <f t="shared" si="50"/>
        <v>0</v>
      </c>
      <c r="AN207" s="69">
        <f t="shared" si="50"/>
        <v>0</v>
      </c>
      <c r="AO207" s="69">
        <f t="shared" si="50"/>
        <v>0</v>
      </c>
      <c r="AP207" s="69">
        <f t="shared" si="50"/>
        <v>0</v>
      </c>
      <c r="AQ207" s="69">
        <f t="shared" si="50"/>
        <v>0</v>
      </c>
      <c r="AR207" s="69">
        <f t="shared" si="50"/>
        <v>0</v>
      </c>
      <c r="AS207" s="69">
        <f t="shared" si="50"/>
        <v>0</v>
      </c>
      <c r="AT207" s="69">
        <f t="shared" si="50"/>
        <v>0</v>
      </c>
      <c r="AU207" s="69">
        <f t="shared" si="50"/>
        <v>0</v>
      </c>
      <c r="AV207" s="69">
        <f t="shared" si="50"/>
        <v>0</v>
      </c>
      <c r="AW207" s="69">
        <f t="shared" si="50"/>
        <v>0</v>
      </c>
      <c r="AX207" s="69">
        <f t="shared" si="50"/>
        <v>0</v>
      </c>
      <c r="AY207" s="69">
        <f t="shared" si="50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>5 + B223 + B222 + B7</f>
        <v>10</v>
      </c>
      <c r="C210" s="23">
        <f>5 + C223 + C222 + C7</f>
        <v>11</v>
      </c>
      <c r="D210" s="23">
        <f>5 + D223 + D222 + D7</f>
        <v>12</v>
      </c>
      <c r="E210" s="23">
        <f>5 + E223 + E222 + E7</f>
        <v>13</v>
      </c>
      <c r="F210" s="23">
        <f>5 + F223 + F222 + F7</f>
        <v>14</v>
      </c>
      <c r="G210" s="23">
        <f>5 + G223 + G222 + G7</f>
        <v>15</v>
      </c>
      <c r="H210" s="23">
        <f>5 + H223 + H222 + H7</f>
        <v>16</v>
      </c>
      <c r="I210" s="23">
        <f>5 + I223 + I222 + I7</f>
        <v>17</v>
      </c>
      <c r="J210" s="27">
        <f>5 + J223 + J222 + J7</f>
        <v>18</v>
      </c>
      <c r="K210" s="23">
        <f>5 + K223 + K222 + K7</f>
        <v>19</v>
      </c>
      <c r="L210" s="72">
        <f>5 + L223 + L222 + L7</f>
        <v>20</v>
      </c>
      <c r="M210" s="23">
        <f>5 + M223 + M222 + M7</f>
        <v>21</v>
      </c>
      <c r="N210" s="23">
        <f>5 + N223 + N222 + N7</f>
        <v>22</v>
      </c>
      <c r="O210" s="23">
        <f>5 + O223 + O222 + O7</f>
        <v>23</v>
      </c>
      <c r="P210" s="23">
        <f>5 + P223 + P222 + P7</f>
        <v>24</v>
      </c>
      <c r="Q210" s="23">
        <f>5 + Q223 + Q222 + Q7</f>
        <v>25</v>
      </c>
      <c r="R210" s="23">
        <f>5 + R223 + R222 + R7</f>
        <v>26</v>
      </c>
      <c r="S210" s="23">
        <f>5 + S223 + S222 + S7</f>
        <v>27</v>
      </c>
      <c r="T210" s="23">
        <f>5 + T223 + T222 + T7</f>
        <v>28</v>
      </c>
      <c r="U210" s="23">
        <f>5 + U223 + U222 + U7</f>
        <v>29</v>
      </c>
      <c r="V210" s="23">
        <f t="shared" ref="V210:AY210" si="51">5 + V223 + V222 + V7</f>
        <v>30</v>
      </c>
      <c r="W210" s="23">
        <f t="shared" si="51"/>
        <v>31</v>
      </c>
      <c r="X210" s="23">
        <f t="shared" si="51"/>
        <v>32</v>
      </c>
      <c r="Y210" s="23">
        <f t="shared" si="51"/>
        <v>33</v>
      </c>
      <c r="Z210" s="23">
        <f t="shared" si="51"/>
        <v>34</v>
      </c>
      <c r="AA210" s="23">
        <f t="shared" si="51"/>
        <v>35</v>
      </c>
      <c r="AB210" s="23">
        <f t="shared" si="51"/>
        <v>36</v>
      </c>
      <c r="AC210" s="23">
        <f t="shared" si="51"/>
        <v>37</v>
      </c>
      <c r="AD210" s="23">
        <f t="shared" si="51"/>
        <v>38</v>
      </c>
      <c r="AE210" s="23">
        <f t="shared" si="51"/>
        <v>39</v>
      </c>
      <c r="AF210" s="23">
        <f t="shared" si="51"/>
        <v>40</v>
      </c>
      <c r="AG210" s="23">
        <f t="shared" si="51"/>
        <v>41</v>
      </c>
      <c r="AH210" s="23">
        <f t="shared" si="51"/>
        <v>42</v>
      </c>
      <c r="AI210" s="23">
        <f t="shared" si="51"/>
        <v>43</v>
      </c>
      <c r="AJ210" s="23">
        <f t="shared" si="51"/>
        <v>44</v>
      </c>
      <c r="AK210" s="23">
        <f t="shared" si="51"/>
        <v>45</v>
      </c>
      <c r="AL210" s="23">
        <f t="shared" si="51"/>
        <v>46</v>
      </c>
      <c r="AM210" s="23">
        <f t="shared" si="51"/>
        <v>47</v>
      </c>
      <c r="AN210" s="23">
        <f t="shared" si="51"/>
        <v>48</v>
      </c>
      <c r="AO210" s="23">
        <f t="shared" si="51"/>
        <v>49</v>
      </c>
      <c r="AP210" s="23">
        <f t="shared" si="51"/>
        <v>50</v>
      </c>
      <c r="AQ210" s="23">
        <f t="shared" si="51"/>
        <v>51</v>
      </c>
      <c r="AR210" s="23">
        <f t="shared" si="51"/>
        <v>52</v>
      </c>
      <c r="AS210" s="23">
        <f t="shared" si="51"/>
        <v>53</v>
      </c>
      <c r="AT210" s="23">
        <f t="shared" si="51"/>
        <v>54</v>
      </c>
      <c r="AU210" s="23">
        <f t="shared" si="51"/>
        <v>55</v>
      </c>
      <c r="AV210" s="23">
        <f t="shared" si="51"/>
        <v>56</v>
      </c>
      <c r="AW210" s="23">
        <f t="shared" si="51"/>
        <v>57</v>
      </c>
      <c r="AX210" s="23">
        <f t="shared" si="51"/>
        <v>58</v>
      </c>
      <c r="AY210" s="23">
        <f t="shared" si="51"/>
        <v>59</v>
      </c>
    </row>
    <row r="211" spans="1:51">
      <c r="A211" s="70" t="s">
        <v>78</v>
      </c>
      <c r="B211" s="23">
        <f xml:space="preserve"> 10 + B223 + B222 + B7</f>
        <v>15</v>
      </c>
      <c r="C211" s="23">
        <f xml:space="preserve"> 10 + C223 + C222 + C7</f>
        <v>16</v>
      </c>
      <c r="D211" s="23">
        <f xml:space="preserve"> 10 + D223 + D222 + D7</f>
        <v>17</v>
      </c>
      <c r="E211" s="23">
        <f xml:space="preserve"> 10 + E223 + E222 + E7</f>
        <v>18</v>
      </c>
      <c r="F211" s="23">
        <f xml:space="preserve"> 10 + F223 + F222 + F7</f>
        <v>19</v>
      </c>
      <c r="G211" s="23">
        <f xml:space="preserve"> 10 + G223 + G222 + G7</f>
        <v>20</v>
      </c>
      <c r="H211" s="23">
        <f xml:space="preserve"> 10 + H223 + H222 + H7</f>
        <v>21</v>
      </c>
      <c r="I211" s="23">
        <f xml:space="preserve"> 10 + I223 + I222 + I7</f>
        <v>22</v>
      </c>
      <c r="J211" s="27">
        <f xml:space="preserve"> 10 + J223 + J222 + J7</f>
        <v>23</v>
      </c>
      <c r="K211" s="23">
        <f xml:space="preserve"> 10 + K223 + K222 + K7</f>
        <v>24</v>
      </c>
      <c r="L211" s="72">
        <f xml:space="preserve"> 10 + L223 + L222 + L7</f>
        <v>25</v>
      </c>
      <c r="M211" s="23">
        <f xml:space="preserve"> 10 + M223 + M222 + M7</f>
        <v>26</v>
      </c>
      <c r="N211" s="23">
        <f xml:space="preserve"> 10 + N223 + N222 + N7</f>
        <v>27</v>
      </c>
      <c r="O211" s="23">
        <f xml:space="preserve"> 10 + O223 + O222 + O7</f>
        <v>28</v>
      </c>
      <c r="P211" s="23">
        <f xml:space="preserve"> 10 + P223 + P222 + P7</f>
        <v>29</v>
      </c>
      <c r="Q211" s="23">
        <f xml:space="preserve"> 10 + Q223 + Q222 + Q7</f>
        <v>30</v>
      </c>
      <c r="R211" s="23">
        <f xml:space="preserve"> 10 + R223 + R222 + R7</f>
        <v>31</v>
      </c>
      <c r="S211" s="23">
        <f xml:space="preserve"> 10 + S223 + S222 + S7</f>
        <v>32</v>
      </c>
      <c r="T211" s="23">
        <f xml:space="preserve"> 10 + T223 + T222 + T7</f>
        <v>33</v>
      </c>
      <c r="U211" s="23">
        <f xml:space="preserve"> 10 + U223 + U222 + U7</f>
        <v>34</v>
      </c>
      <c r="V211" s="23">
        <f t="shared" ref="V211:AY211" si="52" xml:space="preserve"> 10 + V223 + V222 + V7</f>
        <v>35</v>
      </c>
      <c r="W211" s="23">
        <f t="shared" si="52"/>
        <v>36</v>
      </c>
      <c r="X211" s="23">
        <f t="shared" si="52"/>
        <v>37</v>
      </c>
      <c r="Y211" s="23">
        <f t="shared" si="52"/>
        <v>38</v>
      </c>
      <c r="Z211" s="23">
        <f t="shared" si="52"/>
        <v>39</v>
      </c>
      <c r="AA211" s="23">
        <f t="shared" si="52"/>
        <v>40</v>
      </c>
      <c r="AB211" s="23">
        <f t="shared" si="52"/>
        <v>41</v>
      </c>
      <c r="AC211" s="23">
        <f t="shared" si="52"/>
        <v>42</v>
      </c>
      <c r="AD211" s="23">
        <f t="shared" si="52"/>
        <v>43</v>
      </c>
      <c r="AE211" s="23">
        <f t="shared" si="52"/>
        <v>44</v>
      </c>
      <c r="AF211" s="23">
        <f t="shared" si="52"/>
        <v>45</v>
      </c>
      <c r="AG211" s="23">
        <f t="shared" si="52"/>
        <v>46</v>
      </c>
      <c r="AH211" s="23">
        <f t="shared" si="52"/>
        <v>47</v>
      </c>
      <c r="AI211" s="23">
        <f t="shared" si="52"/>
        <v>48</v>
      </c>
      <c r="AJ211" s="23">
        <f t="shared" si="52"/>
        <v>49</v>
      </c>
      <c r="AK211" s="23">
        <f t="shared" si="52"/>
        <v>50</v>
      </c>
      <c r="AL211" s="23">
        <f t="shared" si="52"/>
        <v>51</v>
      </c>
      <c r="AM211" s="23">
        <f t="shared" si="52"/>
        <v>52</v>
      </c>
      <c r="AN211" s="23">
        <f t="shared" si="52"/>
        <v>53</v>
      </c>
      <c r="AO211" s="23">
        <f t="shared" si="52"/>
        <v>54</v>
      </c>
      <c r="AP211" s="23">
        <f t="shared" si="52"/>
        <v>55</v>
      </c>
      <c r="AQ211" s="23">
        <f t="shared" si="52"/>
        <v>56</v>
      </c>
      <c r="AR211" s="23">
        <f t="shared" si="52"/>
        <v>57</v>
      </c>
      <c r="AS211" s="23">
        <f t="shared" si="52"/>
        <v>58</v>
      </c>
      <c r="AT211" s="23">
        <f t="shared" si="52"/>
        <v>59</v>
      </c>
      <c r="AU211" s="23">
        <f t="shared" si="52"/>
        <v>60</v>
      </c>
      <c r="AV211" s="23">
        <f t="shared" si="52"/>
        <v>61</v>
      </c>
      <c r="AW211" s="23">
        <f t="shared" si="52"/>
        <v>62</v>
      </c>
      <c r="AX211" s="23">
        <f t="shared" si="52"/>
        <v>63</v>
      </c>
      <c r="AY211" s="23">
        <f t="shared" si="52"/>
        <v>64</v>
      </c>
    </row>
    <row r="212" spans="1:51">
      <c r="A212" s="70" t="s">
        <v>79</v>
      </c>
      <c r="B212" s="8">
        <f t="shared" ref="B212:T212" si="53" xml:space="preserve"> 10 + B222 + B49</f>
        <v>14</v>
      </c>
      <c r="C212" s="8">
        <f t="shared" si="53"/>
        <v>14</v>
      </c>
      <c r="D212" s="8">
        <f t="shared" si="53"/>
        <v>14</v>
      </c>
      <c r="E212" s="8">
        <f t="shared" si="53"/>
        <v>14</v>
      </c>
      <c r="F212" s="8">
        <f t="shared" si="53"/>
        <v>14</v>
      </c>
      <c r="G212" s="8">
        <f t="shared" si="53"/>
        <v>14</v>
      </c>
      <c r="H212" s="8">
        <f t="shared" si="53"/>
        <v>14</v>
      </c>
      <c r="I212" s="8">
        <f t="shared" si="53"/>
        <v>14</v>
      </c>
      <c r="J212" s="8">
        <f t="shared" si="53"/>
        <v>14</v>
      </c>
      <c r="K212" s="8">
        <f t="shared" si="53"/>
        <v>14</v>
      </c>
      <c r="L212" s="8">
        <f t="shared" si="53"/>
        <v>14</v>
      </c>
      <c r="M212" s="8">
        <f t="shared" si="53"/>
        <v>14</v>
      </c>
      <c r="N212" s="8">
        <f t="shared" si="53"/>
        <v>14</v>
      </c>
      <c r="O212" s="8">
        <f t="shared" si="53"/>
        <v>14</v>
      </c>
      <c r="P212" s="8">
        <f t="shared" si="53"/>
        <v>14</v>
      </c>
      <c r="Q212" s="8">
        <f t="shared" si="53"/>
        <v>14</v>
      </c>
      <c r="R212" s="8">
        <f t="shared" si="53"/>
        <v>14</v>
      </c>
      <c r="S212" s="8">
        <f t="shared" si="53"/>
        <v>14</v>
      </c>
      <c r="T212" s="8">
        <f t="shared" si="53"/>
        <v>14</v>
      </c>
      <c r="U212" s="8">
        <f xml:space="preserve"> 10 + U222 + U49</f>
        <v>14</v>
      </c>
      <c r="V212" s="8">
        <f t="shared" ref="V212:AY212" si="54" xml:space="preserve"> 10 + V222 + V49</f>
        <v>14</v>
      </c>
      <c r="W212" s="8">
        <f t="shared" si="54"/>
        <v>14</v>
      </c>
      <c r="X212" s="8">
        <f t="shared" si="54"/>
        <v>14</v>
      </c>
      <c r="Y212" s="8">
        <f t="shared" si="54"/>
        <v>14</v>
      </c>
      <c r="Z212" s="8">
        <f t="shared" si="54"/>
        <v>14</v>
      </c>
      <c r="AA212" s="8">
        <f t="shared" si="54"/>
        <v>14</v>
      </c>
      <c r="AB212" s="8">
        <f t="shared" si="54"/>
        <v>14</v>
      </c>
      <c r="AC212" s="8">
        <f t="shared" si="54"/>
        <v>14</v>
      </c>
      <c r="AD212" s="8">
        <f t="shared" si="54"/>
        <v>14</v>
      </c>
      <c r="AE212" s="8">
        <f t="shared" si="54"/>
        <v>14</v>
      </c>
      <c r="AF212" s="8">
        <f t="shared" si="54"/>
        <v>14</v>
      </c>
      <c r="AG212" s="8">
        <f t="shared" si="54"/>
        <v>14</v>
      </c>
      <c r="AH212" s="8">
        <f t="shared" si="54"/>
        <v>14</v>
      </c>
      <c r="AI212" s="8">
        <f t="shared" si="54"/>
        <v>14</v>
      </c>
      <c r="AJ212" s="8">
        <f t="shared" si="54"/>
        <v>14</v>
      </c>
      <c r="AK212" s="8">
        <f t="shared" si="54"/>
        <v>14</v>
      </c>
      <c r="AL212" s="8">
        <f t="shared" si="54"/>
        <v>14</v>
      </c>
      <c r="AM212" s="8">
        <f t="shared" si="54"/>
        <v>14</v>
      </c>
      <c r="AN212" s="8">
        <f t="shared" si="54"/>
        <v>14</v>
      </c>
      <c r="AO212" s="8">
        <f t="shared" si="54"/>
        <v>14</v>
      </c>
      <c r="AP212" s="8">
        <f t="shared" si="54"/>
        <v>14</v>
      </c>
      <c r="AQ212" s="8">
        <f t="shared" si="54"/>
        <v>14</v>
      </c>
      <c r="AR212" s="8">
        <f t="shared" si="54"/>
        <v>14</v>
      </c>
      <c r="AS212" s="8">
        <f t="shared" si="54"/>
        <v>14</v>
      </c>
      <c r="AT212" s="8">
        <f t="shared" si="54"/>
        <v>14</v>
      </c>
      <c r="AU212" s="8">
        <f t="shared" si="54"/>
        <v>14</v>
      </c>
      <c r="AV212" s="8">
        <f t="shared" si="54"/>
        <v>14</v>
      </c>
      <c r="AW212" s="8">
        <f t="shared" si="54"/>
        <v>14</v>
      </c>
      <c r="AX212" s="8">
        <f t="shared" si="54"/>
        <v>14</v>
      </c>
      <c r="AY212" s="8">
        <f t="shared" si="54"/>
        <v>14</v>
      </c>
    </row>
    <row r="213" spans="1:51">
      <c r="A213" s="70" t="s">
        <v>80</v>
      </c>
      <c r="B213" s="8">
        <f t="shared" ref="B213:T213" si="55" xml:space="preserve"> 20 + B222 + 2*B49</f>
        <v>26</v>
      </c>
      <c r="C213" s="8">
        <f t="shared" si="55"/>
        <v>26</v>
      </c>
      <c r="D213" s="8">
        <f t="shared" si="55"/>
        <v>26</v>
      </c>
      <c r="E213" s="8">
        <f t="shared" si="55"/>
        <v>26</v>
      </c>
      <c r="F213" s="8">
        <f t="shared" si="55"/>
        <v>26</v>
      </c>
      <c r="G213" s="8">
        <f t="shared" si="55"/>
        <v>26</v>
      </c>
      <c r="H213" s="8">
        <f t="shared" si="55"/>
        <v>26</v>
      </c>
      <c r="I213" s="8">
        <f t="shared" si="55"/>
        <v>26</v>
      </c>
      <c r="J213" s="8">
        <f t="shared" si="55"/>
        <v>26</v>
      </c>
      <c r="K213" s="8">
        <f t="shared" si="55"/>
        <v>26</v>
      </c>
      <c r="L213" s="8">
        <f t="shared" si="55"/>
        <v>26</v>
      </c>
      <c r="M213" s="8">
        <f t="shared" si="55"/>
        <v>26</v>
      </c>
      <c r="N213" s="8">
        <f t="shared" si="55"/>
        <v>26</v>
      </c>
      <c r="O213" s="8">
        <f t="shared" si="55"/>
        <v>26</v>
      </c>
      <c r="P213" s="8">
        <f t="shared" si="55"/>
        <v>26</v>
      </c>
      <c r="Q213" s="8">
        <f t="shared" si="55"/>
        <v>26</v>
      </c>
      <c r="R213" s="8">
        <f t="shared" si="55"/>
        <v>26</v>
      </c>
      <c r="S213" s="8">
        <f t="shared" si="55"/>
        <v>26</v>
      </c>
      <c r="T213" s="8">
        <f t="shared" si="55"/>
        <v>26</v>
      </c>
      <c r="U213" s="8">
        <f xml:space="preserve"> 20 + U222 + 2*U49</f>
        <v>26</v>
      </c>
      <c r="V213" s="8">
        <f t="shared" ref="V213:AY213" si="56" xml:space="preserve"> 20 + V222 + 2*V49</f>
        <v>26</v>
      </c>
      <c r="W213" s="8">
        <f t="shared" si="56"/>
        <v>26</v>
      </c>
      <c r="X213" s="8">
        <f t="shared" si="56"/>
        <v>26</v>
      </c>
      <c r="Y213" s="8">
        <f t="shared" si="56"/>
        <v>26</v>
      </c>
      <c r="Z213" s="8">
        <f t="shared" si="56"/>
        <v>26</v>
      </c>
      <c r="AA213" s="8">
        <f t="shared" si="56"/>
        <v>26</v>
      </c>
      <c r="AB213" s="8">
        <f t="shared" si="56"/>
        <v>26</v>
      </c>
      <c r="AC213" s="8">
        <f t="shared" si="56"/>
        <v>26</v>
      </c>
      <c r="AD213" s="8">
        <f t="shared" si="56"/>
        <v>26</v>
      </c>
      <c r="AE213" s="8">
        <f t="shared" si="56"/>
        <v>26</v>
      </c>
      <c r="AF213" s="8">
        <f t="shared" si="56"/>
        <v>26</v>
      </c>
      <c r="AG213" s="8">
        <f t="shared" si="56"/>
        <v>26</v>
      </c>
      <c r="AH213" s="8">
        <f t="shared" si="56"/>
        <v>26</v>
      </c>
      <c r="AI213" s="8">
        <f t="shared" si="56"/>
        <v>26</v>
      </c>
      <c r="AJ213" s="8">
        <f t="shared" si="56"/>
        <v>26</v>
      </c>
      <c r="AK213" s="8">
        <f t="shared" si="56"/>
        <v>26</v>
      </c>
      <c r="AL213" s="8">
        <f t="shared" si="56"/>
        <v>26</v>
      </c>
      <c r="AM213" s="8">
        <f t="shared" si="56"/>
        <v>26</v>
      </c>
      <c r="AN213" s="8">
        <f t="shared" si="56"/>
        <v>26</v>
      </c>
      <c r="AO213" s="8">
        <f t="shared" si="56"/>
        <v>26</v>
      </c>
      <c r="AP213" s="8">
        <f t="shared" si="56"/>
        <v>26</v>
      </c>
      <c r="AQ213" s="8">
        <f t="shared" si="56"/>
        <v>26</v>
      </c>
      <c r="AR213" s="8">
        <f t="shared" si="56"/>
        <v>26</v>
      </c>
      <c r="AS213" s="8">
        <f t="shared" si="56"/>
        <v>26</v>
      </c>
      <c r="AT213" s="8">
        <f t="shared" si="56"/>
        <v>26</v>
      </c>
      <c r="AU213" s="8">
        <f t="shared" si="56"/>
        <v>26</v>
      </c>
      <c r="AV213" s="8">
        <f t="shared" si="56"/>
        <v>26</v>
      </c>
      <c r="AW213" s="8">
        <f t="shared" si="56"/>
        <v>26</v>
      </c>
      <c r="AX213" s="8">
        <f t="shared" si="56"/>
        <v>26</v>
      </c>
      <c r="AY213" s="8">
        <f t="shared" si="56"/>
        <v>26</v>
      </c>
    </row>
    <row r="214" spans="1:51">
      <c r="A214" s="70" t="s">
        <v>81</v>
      </c>
      <c r="B214" s="8">
        <f t="shared" ref="B214:T214" si="57" xml:space="preserve"> 30 + B222 + 3*B49</f>
        <v>38</v>
      </c>
      <c r="C214" s="8">
        <f t="shared" si="57"/>
        <v>38</v>
      </c>
      <c r="D214" s="8">
        <f t="shared" si="57"/>
        <v>38</v>
      </c>
      <c r="E214" s="8">
        <f t="shared" si="57"/>
        <v>38</v>
      </c>
      <c r="F214" s="8">
        <f t="shared" si="57"/>
        <v>38</v>
      </c>
      <c r="G214" s="8">
        <f t="shared" si="57"/>
        <v>38</v>
      </c>
      <c r="H214" s="8">
        <f t="shared" si="57"/>
        <v>38</v>
      </c>
      <c r="I214" s="8">
        <f t="shared" si="57"/>
        <v>38</v>
      </c>
      <c r="J214" s="8">
        <f t="shared" si="57"/>
        <v>38</v>
      </c>
      <c r="K214" s="8">
        <f t="shared" si="57"/>
        <v>38</v>
      </c>
      <c r="L214" s="8">
        <f t="shared" si="57"/>
        <v>38</v>
      </c>
      <c r="M214" s="8">
        <f t="shared" si="57"/>
        <v>38</v>
      </c>
      <c r="N214" s="8">
        <f t="shared" si="57"/>
        <v>38</v>
      </c>
      <c r="O214" s="8">
        <f t="shared" si="57"/>
        <v>38</v>
      </c>
      <c r="P214" s="8">
        <f t="shared" si="57"/>
        <v>38</v>
      </c>
      <c r="Q214" s="8">
        <f t="shared" si="57"/>
        <v>38</v>
      </c>
      <c r="R214" s="8">
        <f t="shared" si="57"/>
        <v>38</v>
      </c>
      <c r="S214" s="8">
        <f t="shared" si="57"/>
        <v>38</v>
      </c>
      <c r="T214" s="8">
        <f t="shared" si="57"/>
        <v>38</v>
      </c>
      <c r="U214" s="8">
        <f xml:space="preserve"> 30 + U222 + 3*U49</f>
        <v>38</v>
      </c>
      <c r="V214" s="8">
        <f t="shared" ref="V214:AY214" si="58" xml:space="preserve"> 30 + V222 + 3*V49</f>
        <v>38</v>
      </c>
      <c r="W214" s="8">
        <f t="shared" si="58"/>
        <v>38</v>
      </c>
      <c r="X214" s="8">
        <f t="shared" si="58"/>
        <v>38</v>
      </c>
      <c r="Y214" s="8">
        <f t="shared" si="58"/>
        <v>38</v>
      </c>
      <c r="Z214" s="8">
        <f t="shared" si="58"/>
        <v>38</v>
      </c>
      <c r="AA214" s="8">
        <f t="shared" si="58"/>
        <v>38</v>
      </c>
      <c r="AB214" s="8">
        <f t="shared" si="58"/>
        <v>38</v>
      </c>
      <c r="AC214" s="8">
        <f t="shared" si="58"/>
        <v>38</v>
      </c>
      <c r="AD214" s="8">
        <f t="shared" si="58"/>
        <v>38</v>
      </c>
      <c r="AE214" s="8">
        <f t="shared" si="58"/>
        <v>38</v>
      </c>
      <c r="AF214" s="8">
        <f t="shared" si="58"/>
        <v>38</v>
      </c>
      <c r="AG214" s="8">
        <f t="shared" si="58"/>
        <v>38</v>
      </c>
      <c r="AH214" s="8">
        <f t="shared" si="58"/>
        <v>38</v>
      </c>
      <c r="AI214" s="8">
        <f t="shared" si="58"/>
        <v>38</v>
      </c>
      <c r="AJ214" s="8">
        <f t="shared" si="58"/>
        <v>38</v>
      </c>
      <c r="AK214" s="8">
        <f t="shared" si="58"/>
        <v>38</v>
      </c>
      <c r="AL214" s="8">
        <f t="shared" si="58"/>
        <v>38</v>
      </c>
      <c r="AM214" s="8">
        <f t="shared" si="58"/>
        <v>38</v>
      </c>
      <c r="AN214" s="8">
        <f t="shared" si="58"/>
        <v>38</v>
      </c>
      <c r="AO214" s="8">
        <f t="shared" si="58"/>
        <v>38</v>
      </c>
      <c r="AP214" s="8">
        <f t="shared" si="58"/>
        <v>38</v>
      </c>
      <c r="AQ214" s="8">
        <f t="shared" si="58"/>
        <v>38</v>
      </c>
      <c r="AR214" s="8">
        <f t="shared" si="58"/>
        <v>38</v>
      </c>
      <c r="AS214" s="8">
        <f t="shared" si="58"/>
        <v>38</v>
      </c>
      <c r="AT214" s="8">
        <f t="shared" si="58"/>
        <v>38</v>
      </c>
      <c r="AU214" s="8">
        <f t="shared" si="58"/>
        <v>38</v>
      </c>
      <c r="AV214" s="8">
        <f t="shared" si="58"/>
        <v>38</v>
      </c>
      <c r="AW214" s="8">
        <f t="shared" si="58"/>
        <v>38</v>
      </c>
      <c r="AX214" s="8">
        <f t="shared" si="58"/>
        <v>38</v>
      </c>
      <c r="AY214" s="8">
        <f t="shared" si="58"/>
        <v>38</v>
      </c>
    </row>
    <row r="216" spans="1:51">
      <c r="A216" s="57" t="s">
        <v>39</v>
      </c>
      <c r="B216" s="58">
        <f xml:space="preserve"> INDEX( Data!$B$62:$B$71, MATCH( B36, Data!$A$62:$A$71, 0 ) )</f>
        <v>3</v>
      </c>
      <c r="C216" s="58">
        <f xml:space="preserve"> INDEX( Data!$B$62:$B$71, MATCH( C36, Data!$A$62:$A$71, 0 ) )</f>
        <v>3</v>
      </c>
      <c r="D216" s="58">
        <f xml:space="preserve"> INDEX( Data!$B$62:$B$71, MATCH( D36, Data!$A$62:$A$71, 0 ) )</f>
        <v>3</v>
      </c>
      <c r="E216" s="58">
        <f xml:space="preserve"> INDEX( Data!$B$62:$B$71, MATCH( E36, Data!$A$62:$A$71, 0 ) )</f>
        <v>3</v>
      </c>
      <c r="F216" s="58">
        <f xml:space="preserve"> INDEX( Data!$B$62:$B$71, MATCH( F36, Data!$A$62:$A$71, 0 ) )</f>
        <v>3</v>
      </c>
      <c r="G216" s="58">
        <f xml:space="preserve"> INDEX( Data!$B$62:$B$71, MATCH( G36, Data!$A$62:$A$71, 0 ) )</f>
        <v>3</v>
      </c>
      <c r="H216" s="58">
        <f xml:space="preserve"> INDEX( Data!$B$62:$B$71, MATCH( H36, Data!$A$62:$A$71, 0 ) )</f>
        <v>3</v>
      </c>
      <c r="I216" s="58">
        <f xml:space="preserve"> INDEX( Data!$B$62:$B$71, MATCH( I36, Data!$A$62:$A$71, 0 ) )</f>
        <v>3</v>
      </c>
      <c r="J216" s="58">
        <f xml:space="preserve"> INDEX( Data!$B$62:$B$71, MATCH( J36, Data!$A$62:$A$71, 0 ) )</f>
        <v>3</v>
      </c>
      <c r="K216" s="58">
        <f xml:space="preserve"> INDEX( Data!$B$62:$B$71, MATCH( K36, Data!$A$62:$A$71, 0 ) )</f>
        <v>3</v>
      </c>
      <c r="L216" s="58">
        <f xml:space="preserve"> INDEX( Data!$B$62:$B$71, MATCH( L36, Data!$A$62:$A$71, 0 ) )</f>
        <v>3</v>
      </c>
      <c r="M216" s="58">
        <f xml:space="preserve"> INDEX( Data!$B$62:$B$71, MATCH( M36, Data!$A$62:$A$71, 0 ) )</f>
        <v>3</v>
      </c>
      <c r="N216" s="58">
        <f xml:space="preserve"> INDEX( Data!$B$62:$B$71, MATCH( N36, Data!$A$62:$A$71, 0 ) )</f>
        <v>3</v>
      </c>
      <c r="O216" s="58">
        <f xml:space="preserve"> INDEX( Data!$B$62:$B$71, MATCH( O36, Data!$A$62:$A$71, 0 ) )</f>
        <v>3</v>
      </c>
      <c r="P216" s="58">
        <f xml:space="preserve"> INDEX( Data!$B$62:$B$71, MATCH( P36, Data!$A$62:$A$71, 0 ) )</f>
        <v>3</v>
      </c>
      <c r="Q216" s="58">
        <f xml:space="preserve"> INDEX( Data!$B$62:$B$71, MATCH( Q36, Data!$A$62:$A$71, 0 ) )</f>
        <v>3</v>
      </c>
      <c r="R216" s="58">
        <f xml:space="preserve"> INDEX( Data!$B$62:$B$71, MATCH( R36, Data!$A$62:$A$71, 0 ) )</f>
        <v>3</v>
      </c>
      <c r="S216" s="58">
        <f xml:space="preserve"> INDEX( Data!$B$62:$B$71, MATCH( S36, Data!$A$62:$A$71, 0 ) )</f>
        <v>3</v>
      </c>
      <c r="T216" s="58">
        <f xml:space="preserve"> INDEX( Data!$B$62:$B$71, MATCH( T36, Data!$A$62:$A$71, 0 ) )</f>
        <v>3</v>
      </c>
      <c r="U216" s="58">
        <f xml:space="preserve"> INDEX( Data!$B$62:$B$71, MATCH( U36, Data!$A$62:$A$71, 0 ) )</f>
        <v>3</v>
      </c>
      <c r="V216" s="58">
        <f xml:space="preserve"> INDEX( Data!$B$62:$B$71, MATCH( V36, Data!$A$62:$A$71, 0 ) )</f>
        <v>3</v>
      </c>
      <c r="W216" s="58">
        <f xml:space="preserve"> INDEX( Data!$B$62:$B$71, MATCH( W36, Data!$A$62:$A$71, 0 ) )</f>
        <v>3</v>
      </c>
      <c r="X216" s="58">
        <f xml:space="preserve"> INDEX( Data!$B$62:$B$71, MATCH( X36, Data!$A$62:$A$71, 0 ) )</f>
        <v>3</v>
      </c>
      <c r="Y216" s="58">
        <f xml:space="preserve"> INDEX( Data!$B$62:$B$71, MATCH( Y36, Data!$A$62:$A$71, 0 ) )</f>
        <v>3</v>
      </c>
      <c r="Z216" s="58">
        <f xml:space="preserve"> INDEX( Data!$B$62:$B$71, MATCH( Z36, Data!$A$62:$A$71, 0 ) )</f>
        <v>3</v>
      </c>
      <c r="AA216" s="58">
        <f xml:space="preserve"> INDEX( Data!$B$62:$B$71, MATCH( AA36, Data!$A$62:$A$71, 0 ) )</f>
        <v>3</v>
      </c>
      <c r="AB216" s="58">
        <f xml:space="preserve"> INDEX( Data!$B$62:$B$71, MATCH( AB36, Data!$A$62:$A$71, 0 ) )</f>
        <v>3</v>
      </c>
      <c r="AC216" s="58">
        <f xml:space="preserve"> INDEX( Data!$B$62:$B$71, MATCH( AC36, Data!$A$62:$A$71, 0 ) )</f>
        <v>3</v>
      </c>
      <c r="AD216" s="58">
        <f xml:space="preserve"> INDEX( Data!$B$62:$B$71, MATCH( AD36, Data!$A$62:$A$71, 0 ) )</f>
        <v>3</v>
      </c>
      <c r="AE216" s="58">
        <f xml:space="preserve"> INDEX( Data!$B$62:$B$71, MATCH( AE36, Data!$A$62:$A$71, 0 ) )</f>
        <v>3</v>
      </c>
      <c r="AF216" s="58">
        <f xml:space="preserve"> INDEX( Data!$B$62:$B$71, MATCH( AF36, Data!$A$62:$A$71, 0 ) )</f>
        <v>3</v>
      </c>
      <c r="AG216" s="58">
        <f xml:space="preserve"> INDEX( Data!$B$62:$B$71, MATCH( AG36, Data!$A$62:$A$71, 0 ) )</f>
        <v>3</v>
      </c>
      <c r="AH216" s="58">
        <f xml:space="preserve"> INDEX( Data!$B$62:$B$71, MATCH( AH36, Data!$A$62:$A$71, 0 ) )</f>
        <v>3</v>
      </c>
      <c r="AI216" s="58">
        <f xml:space="preserve"> INDEX( Data!$B$62:$B$71, MATCH( AI36, Data!$A$62:$A$71, 0 ) )</f>
        <v>3</v>
      </c>
      <c r="AJ216" s="58">
        <f xml:space="preserve"> INDEX( Data!$B$62:$B$71, MATCH( AJ36, Data!$A$62:$A$71, 0 ) )</f>
        <v>3</v>
      </c>
      <c r="AK216" s="58">
        <f xml:space="preserve"> INDEX( Data!$B$62:$B$71, MATCH( AK36, Data!$A$62:$A$71, 0 ) )</f>
        <v>3</v>
      </c>
      <c r="AL216" s="58">
        <f xml:space="preserve"> INDEX( Data!$B$62:$B$71, MATCH( AL36, Data!$A$62:$A$71, 0 ) )</f>
        <v>3</v>
      </c>
      <c r="AM216" s="58">
        <f xml:space="preserve"> INDEX( Data!$B$62:$B$71, MATCH( AM36, Data!$A$62:$A$71, 0 ) )</f>
        <v>3</v>
      </c>
      <c r="AN216" s="58">
        <f xml:space="preserve"> INDEX( Data!$B$62:$B$71, MATCH( AN36, Data!$A$62:$A$71, 0 ) )</f>
        <v>3</v>
      </c>
      <c r="AO216" s="58">
        <f xml:space="preserve"> INDEX( Data!$B$62:$B$71, MATCH( AO36, Data!$A$62:$A$71, 0 ) )</f>
        <v>3</v>
      </c>
      <c r="AP216" s="58">
        <f xml:space="preserve"> INDEX( Data!$B$62:$B$71, MATCH( AP36, Data!$A$62:$A$71, 0 ) )</f>
        <v>3</v>
      </c>
      <c r="AQ216" s="58">
        <f xml:space="preserve"> INDEX( Data!$B$62:$B$71, MATCH( AQ36, Data!$A$62:$A$71, 0 ) )</f>
        <v>3</v>
      </c>
      <c r="AR216" s="58">
        <f xml:space="preserve"> INDEX( Data!$B$62:$B$71, MATCH( AR36, Data!$A$62:$A$71, 0 ) )</f>
        <v>3</v>
      </c>
      <c r="AS216" s="58">
        <f xml:space="preserve"> INDEX( Data!$B$62:$B$71, MATCH( AS36, Data!$A$62:$A$71, 0 ) )</f>
        <v>3</v>
      </c>
      <c r="AT216" s="58">
        <f xml:space="preserve"> INDEX( Data!$B$62:$B$71, MATCH( AT36, Data!$A$62:$A$71, 0 ) )</f>
        <v>3</v>
      </c>
      <c r="AU216" s="58">
        <f xml:space="preserve"> INDEX( Data!$B$62:$B$71, MATCH( AU36, Data!$A$62:$A$71, 0 ) )</f>
        <v>3</v>
      </c>
      <c r="AV216" s="58">
        <f xml:space="preserve"> INDEX( Data!$B$62:$B$71, MATCH( AV36, Data!$A$62:$A$71, 0 ) )</f>
        <v>3</v>
      </c>
      <c r="AW216" s="58">
        <f xml:space="preserve"> INDEX( Data!$B$62:$B$71, MATCH( AW36, Data!$A$62:$A$71, 0 ) )</f>
        <v>3</v>
      </c>
      <c r="AX216" s="58">
        <f xml:space="preserve"> INDEX( Data!$B$62:$B$71, MATCH( AX36, Data!$A$62:$A$71, 0 ) )</f>
        <v>3</v>
      </c>
      <c r="AY216" s="58">
        <f xml:space="preserve"> INDEX( Data!$B$62:$B$71, MATCH( AY36, Data!$A$62:$A$71, 0 ) )</f>
        <v>3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xml:space="preserve"> INT((B9-10)/2)</f>
        <v>0</v>
      </c>
      <c r="C218" s="21">
        <f xml:space="preserve"> INT((C9-10)/2)</f>
        <v>0</v>
      </c>
      <c r="D218" s="21">
        <f xml:space="preserve"> INT((D9-10)/2)</f>
        <v>0</v>
      </c>
      <c r="E218" s="21">
        <f xml:space="preserve"> INT((E9-10)/2)</f>
        <v>0</v>
      </c>
      <c r="F218" s="21">
        <f xml:space="preserve"> INT((F9-10)/2)</f>
        <v>0</v>
      </c>
      <c r="G218" s="21">
        <f xml:space="preserve"> INT((G9-10)/2)</f>
        <v>0</v>
      </c>
      <c r="H218" s="21">
        <f xml:space="preserve"> INT((H9-10)/2)</f>
        <v>0</v>
      </c>
      <c r="I218" s="21">
        <f xml:space="preserve"> INT((I9-10)/2)</f>
        <v>0</v>
      </c>
      <c r="J218" s="21">
        <f xml:space="preserve"> INT((J9-10)/2)</f>
        <v>0</v>
      </c>
      <c r="K218" s="21">
        <f xml:space="preserve"> INT((K9-10)/2)</f>
        <v>0</v>
      </c>
      <c r="L218" s="21">
        <f xml:space="preserve"> INT((L9-10)/2)</f>
        <v>0</v>
      </c>
      <c r="M218" s="21">
        <f xml:space="preserve"> INT((M9-10)/2)</f>
        <v>0</v>
      </c>
      <c r="N218" s="21">
        <f xml:space="preserve"> INT((N9-10)/2)</f>
        <v>0</v>
      </c>
      <c r="O218" s="21">
        <f xml:space="preserve"> INT((O9-10)/2)</f>
        <v>0</v>
      </c>
      <c r="P218" s="21">
        <f xml:space="preserve"> INT((P9-10)/2)</f>
        <v>0</v>
      </c>
      <c r="Q218" s="21">
        <f xml:space="preserve"> INT((Q9-10)/2)</f>
        <v>0</v>
      </c>
      <c r="R218" s="21">
        <f xml:space="preserve"> INT((R9-10)/2)</f>
        <v>0</v>
      </c>
      <c r="S218" s="21">
        <f xml:space="preserve"> INT((S9-10)/2)</f>
        <v>0</v>
      </c>
      <c r="T218" s="21">
        <f xml:space="preserve"> INT((T9-10)/2)</f>
        <v>0</v>
      </c>
      <c r="U218" s="35">
        <f xml:space="preserve"> INT((U9-10)/2)</f>
        <v>0</v>
      </c>
      <c r="V218" s="35">
        <f t="shared" ref="V218:AY223" si="59" xml:space="preserve"> INT((V9-10)/2)</f>
        <v>0</v>
      </c>
      <c r="W218" s="35">
        <f t="shared" si="59"/>
        <v>0</v>
      </c>
      <c r="X218" s="35">
        <f t="shared" si="59"/>
        <v>0</v>
      </c>
      <c r="Y218" s="35">
        <f t="shared" si="59"/>
        <v>0</v>
      </c>
      <c r="Z218" s="35">
        <f t="shared" si="59"/>
        <v>0</v>
      </c>
      <c r="AA218" s="35">
        <f t="shared" si="59"/>
        <v>0</v>
      </c>
      <c r="AB218" s="35">
        <f t="shared" si="59"/>
        <v>0</v>
      </c>
      <c r="AC218" s="35">
        <f t="shared" si="59"/>
        <v>0</v>
      </c>
      <c r="AD218" s="35">
        <f t="shared" si="59"/>
        <v>0</v>
      </c>
      <c r="AE218" s="35">
        <f t="shared" si="59"/>
        <v>0</v>
      </c>
      <c r="AF218" s="35">
        <f t="shared" si="59"/>
        <v>0</v>
      </c>
      <c r="AG218" s="35">
        <f t="shared" si="59"/>
        <v>0</v>
      </c>
      <c r="AH218" s="35">
        <f t="shared" si="59"/>
        <v>0</v>
      </c>
      <c r="AI218" s="35">
        <f t="shared" si="59"/>
        <v>0</v>
      </c>
      <c r="AJ218" s="35">
        <f t="shared" si="59"/>
        <v>0</v>
      </c>
      <c r="AK218" s="35">
        <f t="shared" si="59"/>
        <v>0</v>
      </c>
      <c r="AL218" s="35">
        <f t="shared" si="59"/>
        <v>0</v>
      </c>
      <c r="AM218" s="35">
        <f t="shared" si="59"/>
        <v>0</v>
      </c>
      <c r="AN218" s="35">
        <f t="shared" si="59"/>
        <v>0</v>
      </c>
      <c r="AO218" s="35">
        <f t="shared" si="59"/>
        <v>0</v>
      </c>
      <c r="AP218" s="35">
        <f t="shared" si="59"/>
        <v>0</v>
      </c>
      <c r="AQ218" s="35">
        <f t="shared" si="59"/>
        <v>0</v>
      </c>
      <c r="AR218" s="35">
        <f t="shared" si="59"/>
        <v>0</v>
      </c>
      <c r="AS218" s="35">
        <f t="shared" si="59"/>
        <v>0</v>
      </c>
      <c r="AT218" s="35">
        <f t="shared" si="59"/>
        <v>0</v>
      </c>
      <c r="AU218" s="35">
        <f t="shared" si="59"/>
        <v>0</v>
      </c>
      <c r="AV218" s="35">
        <f t="shared" si="59"/>
        <v>0</v>
      </c>
      <c r="AW218" s="35">
        <f t="shared" si="59"/>
        <v>0</v>
      </c>
      <c r="AX218" s="35">
        <f t="shared" si="59"/>
        <v>0</v>
      </c>
      <c r="AY218" s="35">
        <f t="shared" si="59"/>
        <v>0</v>
      </c>
    </row>
    <row r="219" spans="1:51">
      <c r="A219" s="36" t="s">
        <v>4</v>
      </c>
      <c r="B219" s="21">
        <f xml:space="preserve"> INT((B10-10)/2)</f>
        <v>1</v>
      </c>
      <c r="C219" s="21">
        <f xml:space="preserve"> INT((C10-10)/2)</f>
        <v>1</v>
      </c>
      <c r="D219" s="21">
        <f xml:space="preserve"> INT((D10-10)/2)</f>
        <v>1</v>
      </c>
      <c r="E219" s="21">
        <f xml:space="preserve"> INT((E10-10)/2)</f>
        <v>1</v>
      </c>
      <c r="F219" s="21">
        <f xml:space="preserve"> INT((F10-10)/2)</f>
        <v>1</v>
      </c>
      <c r="G219" s="21">
        <f xml:space="preserve"> INT((G10-10)/2)</f>
        <v>1</v>
      </c>
      <c r="H219" s="21">
        <f xml:space="preserve"> INT((H10-10)/2)</f>
        <v>1</v>
      </c>
      <c r="I219" s="21">
        <f xml:space="preserve"> INT((I10-10)/2)</f>
        <v>1</v>
      </c>
      <c r="J219" s="21">
        <f xml:space="preserve"> INT((J10-10)/2)</f>
        <v>1</v>
      </c>
      <c r="K219" s="21">
        <f xml:space="preserve"> INT((K10-10)/2)</f>
        <v>1</v>
      </c>
      <c r="L219" s="21">
        <f xml:space="preserve"> INT((L10-10)/2)</f>
        <v>1</v>
      </c>
      <c r="M219" s="21">
        <f xml:space="preserve"> INT((M10-10)/2)</f>
        <v>1</v>
      </c>
      <c r="N219" s="21">
        <f xml:space="preserve"> INT((N10-10)/2)</f>
        <v>1</v>
      </c>
      <c r="O219" s="21">
        <f xml:space="preserve"> INT((O10-10)/2)</f>
        <v>1</v>
      </c>
      <c r="P219" s="21">
        <f xml:space="preserve"> INT((P10-10)/2)</f>
        <v>1</v>
      </c>
      <c r="Q219" s="21">
        <f xml:space="preserve"> INT((Q10-10)/2)</f>
        <v>1</v>
      </c>
      <c r="R219" s="21">
        <f xml:space="preserve"> INT((R10-10)/2)</f>
        <v>1</v>
      </c>
      <c r="S219" s="21">
        <f xml:space="preserve"> INT((S10-10)/2)</f>
        <v>1</v>
      </c>
      <c r="T219" s="21">
        <f xml:space="preserve"> INT((T10-10)/2)</f>
        <v>1</v>
      </c>
      <c r="U219" s="35">
        <f xml:space="preserve"> INT((U10-10)/2)</f>
        <v>1</v>
      </c>
      <c r="V219" s="35">
        <f t="shared" si="59"/>
        <v>1</v>
      </c>
      <c r="W219" s="35">
        <f t="shared" si="59"/>
        <v>1</v>
      </c>
      <c r="X219" s="35">
        <f t="shared" si="59"/>
        <v>1</v>
      </c>
      <c r="Y219" s="35">
        <f t="shared" si="59"/>
        <v>1</v>
      </c>
      <c r="Z219" s="35">
        <f t="shared" si="59"/>
        <v>1</v>
      </c>
      <c r="AA219" s="35">
        <f t="shared" si="59"/>
        <v>1</v>
      </c>
      <c r="AB219" s="35">
        <f t="shared" si="59"/>
        <v>1</v>
      </c>
      <c r="AC219" s="35">
        <f t="shared" si="59"/>
        <v>1</v>
      </c>
      <c r="AD219" s="35">
        <f t="shared" si="59"/>
        <v>1</v>
      </c>
      <c r="AE219" s="35">
        <f t="shared" si="59"/>
        <v>1</v>
      </c>
      <c r="AF219" s="35">
        <f t="shared" si="59"/>
        <v>1</v>
      </c>
      <c r="AG219" s="35">
        <f t="shared" si="59"/>
        <v>1</v>
      </c>
      <c r="AH219" s="35">
        <f t="shared" si="59"/>
        <v>1</v>
      </c>
      <c r="AI219" s="35">
        <f t="shared" si="59"/>
        <v>1</v>
      </c>
      <c r="AJ219" s="35">
        <f t="shared" si="59"/>
        <v>1</v>
      </c>
      <c r="AK219" s="35">
        <f t="shared" si="59"/>
        <v>1</v>
      </c>
      <c r="AL219" s="35">
        <f t="shared" si="59"/>
        <v>1</v>
      </c>
      <c r="AM219" s="35">
        <f t="shared" si="59"/>
        <v>1</v>
      </c>
      <c r="AN219" s="35">
        <f t="shared" si="59"/>
        <v>1</v>
      </c>
      <c r="AO219" s="35">
        <f t="shared" si="59"/>
        <v>1</v>
      </c>
      <c r="AP219" s="35">
        <f t="shared" si="59"/>
        <v>1</v>
      </c>
      <c r="AQ219" s="35">
        <f t="shared" si="59"/>
        <v>1</v>
      </c>
      <c r="AR219" s="35">
        <f t="shared" si="59"/>
        <v>1</v>
      </c>
      <c r="AS219" s="35">
        <f t="shared" si="59"/>
        <v>1</v>
      </c>
      <c r="AT219" s="35">
        <f t="shared" si="59"/>
        <v>1</v>
      </c>
      <c r="AU219" s="35">
        <f t="shared" si="59"/>
        <v>1</v>
      </c>
      <c r="AV219" s="35">
        <f t="shared" si="59"/>
        <v>1</v>
      </c>
      <c r="AW219" s="35">
        <f t="shared" si="59"/>
        <v>1</v>
      </c>
      <c r="AX219" s="35">
        <f t="shared" si="59"/>
        <v>1</v>
      </c>
      <c r="AY219" s="35">
        <f t="shared" si="59"/>
        <v>1</v>
      </c>
    </row>
    <row r="220" spans="1:51">
      <c r="A220" s="36" t="s">
        <v>5</v>
      </c>
      <c r="B220" s="21">
        <f xml:space="preserve"> INT((B11-10)/2)</f>
        <v>2</v>
      </c>
      <c r="C220" s="21">
        <f xml:space="preserve"> INT((C11-10)/2)</f>
        <v>2</v>
      </c>
      <c r="D220" s="21">
        <f xml:space="preserve"> INT((D11-10)/2)</f>
        <v>2</v>
      </c>
      <c r="E220" s="21">
        <f xml:space="preserve"> INT((E11-10)/2)</f>
        <v>2</v>
      </c>
      <c r="F220" s="21">
        <f xml:space="preserve"> INT((F11-10)/2)</f>
        <v>2</v>
      </c>
      <c r="G220" s="21">
        <f xml:space="preserve"> INT((G11-10)/2)</f>
        <v>2</v>
      </c>
      <c r="H220" s="21">
        <f xml:space="preserve"> INT((H11-10)/2)</f>
        <v>2</v>
      </c>
      <c r="I220" s="21">
        <f xml:space="preserve"> INT((I11-10)/2)</f>
        <v>3</v>
      </c>
      <c r="J220" s="21">
        <f xml:space="preserve"> INT((J11-10)/2)</f>
        <v>3</v>
      </c>
      <c r="K220" s="21">
        <f xml:space="preserve"> INT((K11-10)/2)</f>
        <v>3</v>
      </c>
      <c r="L220" s="21">
        <f xml:space="preserve"> INT((L11-10)/2)</f>
        <v>3</v>
      </c>
      <c r="M220" s="21">
        <f xml:space="preserve"> INT((M11-10)/2)</f>
        <v>3</v>
      </c>
      <c r="N220" s="21">
        <f xml:space="preserve"> INT((N11-10)/2)</f>
        <v>3</v>
      </c>
      <c r="O220" s="21">
        <f xml:space="preserve"> INT((O11-10)/2)</f>
        <v>3</v>
      </c>
      <c r="P220" s="21">
        <f xml:space="preserve"> INT((P11-10)/2)</f>
        <v>3</v>
      </c>
      <c r="Q220" s="21">
        <f xml:space="preserve"> INT((Q11-10)/2)</f>
        <v>3</v>
      </c>
      <c r="R220" s="21">
        <f xml:space="preserve"> INT((R11-10)/2)</f>
        <v>3</v>
      </c>
      <c r="S220" s="21">
        <f xml:space="preserve"> INT((S11-10)/2)</f>
        <v>3</v>
      </c>
      <c r="T220" s="21">
        <f xml:space="preserve"> INT((T11-10)/2)</f>
        <v>3</v>
      </c>
      <c r="U220" s="35">
        <f xml:space="preserve"> INT((U11-10)/2)</f>
        <v>3</v>
      </c>
      <c r="V220" s="35">
        <f t="shared" si="59"/>
        <v>3</v>
      </c>
      <c r="W220" s="35">
        <f t="shared" si="59"/>
        <v>3</v>
      </c>
      <c r="X220" s="35">
        <f t="shared" si="59"/>
        <v>3</v>
      </c>
      <c r="Y220" s="35">
        <f t="shared" si="59"/>
        <v>3</v>
      </c>
      <c r="Z220" s="35">
        <f t="shared" si="59"/>
        <v>3</v>
      </c>
      <c r="AA220" s="35">
        <f t="shared" si="59"/>
        <v>3</v>
      </c>
      <c r="AB220" s="35">
        <f t="shared" si="59"/>
        <v>3</v>
      </c>
      <c r="AC220" s="35">
        <f t="shared" si="59"/>
        <v>3</v>
      </c>
      <c r="AD220" s="35">
        <f t="shared" si="59"/>
        <v>3</v>
      </c>
      <c r="AE220" s="35">
        <f t="shared" si="59"/>
        <v>3</v>
      </c>
      <c r="AF220" s="35">
        <f t="shared" si="59"/>
        <v>3</v>
      </c>
      <c r="AG220" s="35">
        <f t="shared" si="59"/>
        <v>3</v>
      </c>
      <c r="AH220" s="35">
        <f t="shared" si="59"/>
        <v>3</v>
      </c>
      <c r="AI220" s="35">
        <f t="shared" si="59"/>
        <v>3</v>
      </c>
      <c r="AJ220" s="35">
        <f t="shared" si="59"/>
        <v>3</v>
      </c>
      <c r="AK220" s="35">
        <f t="shared" si="59"/>
        <v>3</v>
      </c>
      <c r="AL220" s="35">
        <f t="shared" si="59"/>
        <v>3</v>
      </c>
      <c r="AM220" s="35">
        <f t="shared" si="59"/>
        <v>3</v>
      </c>
      <c r="AN220" s="35">
        <f t="shared" si="59"/>
        <v>3</v>
      </c>
      <c r="AO220" s="35">
        <f t="shared" si="59"/>
        <v>3</v>
      </c>
      <c r="AP220" s="35">
        <f t="shared" si="59"/>
        <v>3</v>
      </c>
      <c r="AQ220" s="35">
        <f t="shared" si="59"/>
        <v>3</v>
      </c>
      <c r="AR220" s="35">
        <f t="shared" si="59"/>
        <v>3</v>
      </c>
      <c r="AS220" s="35">
        <f t="shared" si="59"/>
        <v>3</v>
      </c>
      <c r="AT220" s="35">
        <f t="shared" si="59"/>
        <v>3</v>
      </c>
      <c r="AU220" s="35">
        <f t="shared" si="59"/>
        <v>3</v>
      </c>
      <c r="AV220" s="35">
        <f t="shared" si="59"/>
        <v>3</v>
      </c>
      <c r="AW220" s="35">
        <f t="shared" si="59"/>
        <v>3</v>
      </c>
      <c r="AX220" s="35">
        <f t="shared" si="59"/>
        <v>3</v>
      </c>
      <c r="AY220" s="35">
        <f t="shared" si="59"/>
        <v>3</v>
      </c>
    </row>
    <row r="221" spans="1:51">
      <c r="A221" s="36" t="s">
        <v>6</v>
      </c>
      <c r="B221" s="21">
        <f xml:space="preserve"> INT((B12-10)/2)</f>
        <v>2</v>
      </c>
      <c r="C221" s="21">
        <f xml:space="preserve"> INT((C12-10)/2)</f>
        <v>2</v>
      </c>
      <c r="D221" s="21">
        <f xml:space="preserve"> INT((D12-10)/2)</f>
        <v>2</v>
      </c>
      <c r="E221" s="21">
        <f xml:space="preserve"> INT((E12-10)/2)</f>
        <v>2</v>
      </c>
      <c r="F221" s="21">
        <f xml:space="preserve"> INT((F12-10)/2)</f>
        <v>2</v>
      </c>
      <c r="G221" s="21">
        <f xml:space="preserve"> INT((G12-10)/2)</f>
        <v>2</v>
      </c>
      <c r="H221" s="21">
        <f xml:space="preserve"> INT((H12-10)/2)</f>
        <v>2</v>
      </c>
      <c r="I221" s="21">
        <f xml:space="preserve"> INT((I12-10)/2)</f>
        <v>2</v>
      </c>
      <c r="J221" s="21">
        <f xml:space="preserve"> INT((J12-10)/2)</f>
        <v>2</v>
      </c>
      <c r="K221" s="21">
        <f xml:space="preserve"> INT((K12-10)/2)</f>
        <v>2</v>
      </c>
      <c r="L221" s="21">
        <f xml:space="preserve"> INT((L12-10)/2)</f>
        <v>2</v>
      </c>
      <c r="M221" s="21">
        <f xml:space="preserve"> INT((M12-10)/2)</f>
        <v>2</v>
      </c>
      <c r="N221" s="21">
        <f xml:space="preserve"> INT((N12-10)/2)</f>
        <v>2</v>
      </c>
      <c r="O221" s="21">
        <f xml:space="preserve"> INT((O12-10)/2)</f>
        <v>2</v>
      </c>
      <c r="P221" s="21">
        <f xml:space="preserve"> INT((P12-10)/2)</f>
        <v>2</v>
      </c>
      <c r="Q221" s="21">
        <f xml:space="preserve"> INT((Q12-10)/2)</f>
        <v>2</v>
      </c>
      <c r="R221" s="21">
        <f xml:space="preserve"> INT((R12-10)/2)</f>
        <v>2</v>
      </c>
      <c r="S221" s="21">
        <f xml:space="preserve"> INT((S12-10)/2)</f>
        <v>2</v>
      </c>
      <c r="T221" s="21">
        <f xml:space="preserve"> INT((T12-10)/2)</f>
        <v>2</v>
      </c>
      <c r="U221" s="35">
        <f xml:space="preserve"> INT((U12-10)/2)</f>
        <v>2</v>
      </c>
      <c r="V221" s="35">
        <f t="shared" si="59"/>
        <v>2</v>
      </c>
      <c r="W221" s="35">
        <f t="shared" si="59"/>
        <v>2</v>
      </c>
      <c r="X221" s="35">
        <f t="shared" si="59"/>
        <v>2</v>
      </c>
      <c r="Y221" s="35">
        <f t="shared" si="59"/>
        <v>2</v>
      </c>
      <c r="Z221" s="35">
        <f t="shared" si="59"/>
        <v>2</v>
      </c>
      <c r="AA221" s="35">
        <f t="shared" si="59"/>
        <v>2</v>
      </c>
      <c r="AB221" s="35">
        <f t="shared" si="59"/>
        <v>2</v>
      </c>
      <c r="AC221" s="35">
        <f t="shared" si="59"/>
        <v>2</v>
      </c>
      <c r="AD221" s="35">
        <f t="shared" si="59"/>
        <v>2</v>
      </c>
      <c r="AE221" s="35">
        <f t="shared" si="59"/>
        <v>2</v>
      </c>
      <c r="AF221" s="35">
        <f t="shared" si="59"/>
        <v>2</v>
      </c>
      <c r="AG221" s="35">
        <f t="shared" si="59"/>
        <v>2</v>
      </c>
      <c r="AH221" s="35">
        <f t="shared" si="59"/>
        <v>2</v>
      </c>
      <c r="AI221" s="35">
        <f t="shared" si="59"/>
        <v>2</v>
      </c>
      <c r="AJ221" s="35">
        <f t="shared" si="59"/>
        <v>2</v>
      </c>
      <c r="AK221" s="35">
        <f t="shared" si="59"/>
        <v>2</v>
      </c>
      <c r="AL221" s="35">
        <f t="shared" si="59"/>
        <v>2</v>
      </c>
      <c r="AM221" s="35">
        <f t="shared" si="59"/>
        <v>2</v>
      </c>
      <c r="AN221" s="35">
        <f t="shared" si="59"/>
        <v>2</v>
      </c>
      <c r="AO221" s="35">
        <f t="shared" si="59"/>
        <v>2</v>
      </c>
      <c r="AP221" s="35">
        <f t="shared" si="59"/>
        <v>2</v>
      </c>
      <c r="AQ221" s="35">
        <f t="shared" si="59"/>
        <v>2</v>
      </c>
      <c r="AR221" s="35">
        <f t="shared" si="59"/>
        <v>2</v>
      </c>
      <c r="AS221" s="35">
        <f t="shared" si="59"/>
        <v>2</v>
      </c>
      <c r="AT221" s="35">
        <f t="shared" si="59"/>
        <v>2</v>
      </c>
      <c r="AU221" s="35">
        <f t="shared" si="59"/>
        <v>2</v>
      </c>
      <c r="AV221" s="35">
        <f t="shared" si="59"/>
        <v>2</v>
      </c>
      <c r="AW221" s="35">
        <f t="shared" si="59"/>
        <v>2</v>
      </c>
      <c r="AX221" s="35">
        <f t="shared" si="59"/>
        <v>2</v>
      </c>
      <c r="AY221" s="35">
        <f t="shared" si="59"/>
        <v>2</v>
      </c>
    </row>
    <row r="222" spans="1:51">
      <c r="A222" s="36" t="s">
        <v>7</v>
      </c>
      <c r="B222" s="21">
        <f xml:space="preserve"> INT((B13-10)/2)</f>
        <v>2</v>
      </c>
      <c r="C222" s="21">
        <f xml:space="preserve"> INT((C13-10)/2)</f>
        <v>2</v>
      </c>
      <c r="D222" s="21">
        <f xml:space="preserve"> INT((D13-10)/2)</f>
        <v>2</v>
      </c>
      <c r="E222" s="21">
        <f xml:space="preserve"> INT((E13-10)/2)</f>
        <v>2</v>
      </c>
      <c r="F222" s="21">
        <f xml:space="preserve"> INT((F13-10)/2)</f>
        <v>2</v>
      </c>
      <c r="G222" s="21">
        <f xml:space="preserve"> INT((G13-10)/2)</f>
        <v>2</v>
      </c>
      <c r="H222" s="21">
        <f xml:space="preserve"> INT((H13-10)/2)</f>
        <v>2</v>
      </c>
      <c r="I222" s="21">
        <f xml:space="preserve"> INT((I13-10)/2)</f>
        <v>2</v>
      </c>
      <c r="J222" s="21">
        <f xml:space="preserve"> INT((J13-10)/2)</f>
        <v>2</v>
      </c>
      <c r="K222" s="21">
        <f xml:space="preserve"> INT((K13-10)/2)</f>
        <v>2</v>
      </c>
      <c r="L222" s="21">
        <f xml:space="preserve"> INT((L13-10)/2)</f>
        <v>2</v>
      </c>
      <c r="M222" s="21">
        <f xml:space="preserve"> INT((M13-10)/2)</f>
        <v>2</v>
      </c>
      <c r="N222" s="21">
        <f xml:space="preserve"> INT((N13-10)/2)</f>
        <v>2</v>
      </c>
      <c r="O222" s="21">
        <f xml:space="preserve"> INT((O13-10)/2)</f>
        <v>2</v>
      </c>
      <c r="P222" s="21">
        <f xml:space="preserve"> INT((P13-10)/2)</f>
        <v>2</v>
      </c>
      <c r="Q222" s="21">
        <f xml:space="preserve"> INT((Q13-10)/2)</f>
        <v>2</v>
      </c>
      <c r="R222" s="21">
        <f xml:space="preserve"> INT((R13-10)/2)</f>
        <v>2</v>
      </c>
      <c r="S222" s="21">
        <f xml:space="preserve"> INT((S13-10)/2)</f>
        <v>2</v>
      </c>
      <c r="T222" s="21">
        <f xml:space="preserve"> INT((T13-10)/2)</f>
        <v>2</v>
      </c>
      <c r="U222" s="35">
        <f xml:space="preserve"> INT((U13-10)/2)</f>
        <v>2</v>
      </c>
      <c r="V222" s="35">
        <f t="shared" si="59"/>
        <v>2</v>
      </c>
      <c r="W222" s="35">
        <f t="shared" si="59"/>
        <v>2</v>
      </c>
      <c r="X222" s="35">
        <f t="shared" si="59"/>
        <v>2</v>
      </c>
      <c r="Y222" s="35">
        <f t="shared" si="59"/>
        <v>2</v>
      </c>
      <c r="Z222" s="35">
        <f t="shared" si="59"/>
        <v>2</v>
      </c>
      <c r="AA222" s="35">
        <f t="shared" si="59"/>
        <v>2</v>
      </c>
      <c r="AB222" s="35">
        <f t="shared" si="59"/>
        <v>2</v>
      </c>
      <c r="AC222" s="35">
        <f t="shared" si="59"/>
        <v>2</v>
      </c>
      <c r="AD222" s="35">
        <f t="shared" si="59"/>
        <v>2</v>
      </c>
      <c r="AE222" s="35">
        <f t="shared" si="59"/>
        <v>2</v>
      </c>
      <c r="AF222" s="35">
        <f t="shared" si="59"/>
        <v>2</v>
      </c>
      <c r="AG222" s="35">
        <f t="shared" si="59"/>
        <v>2</v>
      </c>
      <c r="AH222" s="35">
        <f t="shared" si="59"/>
        <v>2</v>
      </c>
      <c r="AI222" s="35">
        <f t="shared" si="59"/>
        <v>2</v>
      </c>
      <c r="AJ222" s="35">
        <f t="shared" si="59"/>
        <v>2</v>
      </c>
      <c r="AK222" s="35">
        <f t="shared" si="59"/>
        <v>2</v>
      </c>
      <c r="AL222" s="35">
        <f t="shared" si="59"/>
        <v>2</v>
      </c>
      <c r="AM222" s="35">
        <f t="shared" si="59"/>
        <v>2</v>
      </c>
      <c r="AN222" s="35">
        <f t="shared" si="59"/>
        <v>2</v>
      </c>
      <c r="AO222" s="35">
        <f t="shared" si="59"/>
        <v>2</v>
      </c>
      <c r="AP222" s="35">
        <f t="shared" si="59"/>
        <v>2</v>
      </c>
      <c r="AQ222" s="35">
        <f t="shared" si="59"/>
        <v>2</v>
      </c>
      <c r="AR222" s="35">
        <f t="shared" si="59"/>
        <v>2</v>
      </c>
      <c r="AS222" s="35">
        <f t="shared" si="59"/>
        <v>2</v>
      </c>
      <c r="AT222" s="35">
        <f t="shared" si="59"/>
        <v>2</v>
      </c>
      <c r="AU222" s="35">
        <f t="shared" si="59"/>
        <v>2</v>
      </c>
      <c r="AV222" s="35">
        <f t="shared" si="59"/>
        <v>2</v>
      </c>
      <c r="AW222" s="35">
        <f t="shared" si="59"/>
        <v>2</v>
      </c>
      <c r="AX222" s="35">
        <f t="shared" si="59"/>
        <v>2</v>
      </c>
      <c r="AY222" s="35">
        <f t="shared" si="59"/>
        <v>2</v>
      </c>
    </row>
    <row r="223" spans="1:51">
      <c r="A223" s="36" t="s">
        <v>8</v>
      </c>
      <c r="B223" s="21">
        <f xml:space="preserve"> INT((B14-10)/2)</f>
        <v>2</v>
      </c>
      <c r="C223" s="21">
        <f xml:space="preserve"> INT((C14-10)/2)</f>
        <v>2</v>
      </c>
      <c r="D223" s="21">
        <f xml:space="preserve"> INT((D14-10)/2)</f>
        <v>2</v>
      </c>
      <c r="E223" s="21">
        <f xml:space="preserve"> INT((E14-10)/2)</f>
        <v>2</v>
      </c>
      <c r="F223" s="21">
        <f xml:space="preserve"> INT((F14-10)/2)</f>
        <v>2</v>
      </c>
      <c r="G223" s="21">
        <f xml:space="preserve"> INT((G14-10)/2)</f>
        <v>2</v>
      </c>
      <c r="H223" s="21">
        <f xml:space="preserve"> INT((H14-10)/2)</f>
        <v>2</v>
      </c>
      <c r="I223" s="21">
        <f xml:space="preserve"> INT((I14-10)/2)</f>
        <v>2</v>
      </c>
      <c r="J223" s="21">
        <f xml:space="preserve"> INT((J14-10)/2)</f>
        <v>2</v>
      </c>
      <c r="K223" s="21">
        <f xml:space="preserve"> INT((K14-10)/2)</f>
        <v>2</v>
      </c>
      <c r="L223" s="21">
        <f xml:space="preserve"> INT((L14-10)/2)</f>
        <v>2</v>
      </c>
      <c r="M223" s="21">
        <f xml:space="preserve"> INT((M14-10)/2)</f>
        <v>2</v>
      </c>
      <c r="N223" s="21">
        <f xml:space="preserve"> INT((N14-10)/2)</f>
        <v>2</v>
      </c>
      <c r="O223" s="21">
        <f xml:space="preserve"> INT((O14-10)/2)</f>
        <v>2</v>
      </c>
      <c r="P223" s="21">
        <f xml:space="preserve"> INT((P14-10)/2)</f>
        <v>2</v>
      </c>
      <c r="Q223" s="21">
        <f xml:space="preserve"> INT((Q14-10)/2)</f>
        <v>2</v>
      </c>
      <c r="R223" s="21">
        <f xml:space="preserve"> INT((R14-10)/2)</f>
        <v>2</v>
      </c>
      <c r="S223" s="21">
        <f xml:space="preserve"> INT((S14-10)/2)</f>
        <v>2</v>
      </c>
      <c r="T223" s="21">
        <f xml:space="preserve"> INT((T14-10)/2)</f>
        <v>2</v>
      </c>
      <c r="U223" s="35">
        <f xml:space="preserve"> INT((U14-10)/2)</f>
        <v>2</v>
      </c>
      <c r="V223" s="35">
        <f t="shared" si="59"/>
        <v>2</v>
      </c>
      <c r="W223" s="35">
        <f t="shared" si="59"/>
        <v>2</v>
      </c>
      <c r="X223" s="35">
        <f t="shared" si="59"/>
        <v>2</v>
      </c>
      <c r="Y223" s="35">
        <f t="shared" si="59"/>
        <v>2</v>
      </c>
      <c r="Z223" s="35">
        <f t="shared" si="59"/>
        <v>2</v>
      </c>
      <c r="AA223" s="35">
        <f t="shared" si="59"/>
        <v>2</v>
      </c>
      <c r="AB223" s="35">
        <f t="shared" si="59"/>
        <v>2</v>
      </c>
      <c r="AC223" s="35">
        <f t="shared" si="59"/>
        <v>2</v>
      </c>
      <c r="AD223" s="35">
        <f t="shared" si="59"/>
        <v>2</v>
      </c>
      <c r="AE223" s="35">
        <f t="shared" si="59"/>
        <v>2</v>
      </c>
      <c r="AF223" s="35">
        <f t="shared" si="59"/>
        <v>2</v>
      </c>
      <c r="AG223" s="35">
        <f t="shared" si="59"/>
        <v>2</v>
      </c>
      <c r="AH223" s="35">
        <f t="shared" si="59"/>
        <v>2</v>
      </c>
      <c r="AI223" s="35">
        <f t="shared" si="59"/>
        <v>2</v>
      </c>
      <c r="AJ223" s="35">
        <f t="shared" si="59"/>
        <v>2</v>
      </c>
      <c r="AK223" s="35">
        <f t="shared" si="59"/>
        <v>2</v>
      </c>
      <c r="AL223" s="35">
        <f t="shared" si="59"/>
        <v>2</v>
      </c>
      <c r="AM223" s="35">
        <f t="shared" si="59"/>
        <v>2</v>
      </c>
      <c r="AN223" s="35">
        <f t="shared" si="59"/>
        <v>2</v>
      </c>
      <c r="AO223" s="35">
        <f t="shared" si="59"/>
        <v>2</v>
      </c>
      <c r="AP223" s="35">
        <f t="shared" si="59"/>
        <v>2</v>
      </c>
      <c r="AQ223" s="35">
        <f t="shared" si="59"/>
        <v>2</v>
      </c>
      <c r="AR223" s="35">
        <f t="shared" si="59"/>
        <v>2</v>
      </c>
      <c r="AS223" s="35">
        <f t="shared" si="59"/>
        <v>2</v>
      </c>
      <c r="AT223" s="35">
        <f t="shared" si="59"/>
        <v>2</v>
      </c>
      <c r="AU223" s="35">
        <f t="shared" si="59"/>
        <v>2</v>
      </c>
      <c r="AV223" s="35">
        <f t="shared" si="59"/>
        <v>2</v>
      </c>
      <c r="AW223" s="35">
        <f t="shared" si="59"/>
        <v>2</v>
      </c>
      <c r="AX223" s="35">
        <f t="shared" si="59"/>
        <v>2</v>
      </c>
      <c r="AY223" s="35">
        <f t="shared" si="59"/>
        <v>2</v>
      </c>
    </row>
    <row r="224" spans="1:51" ht="17.649999999999999">
      <c r="A224" s="37" t="s">
        <v>23</v>
      </c>
      <c r="B224" s="38">
        <f xml:space="preserve">  (B216 + B221)*4</f>
        <v>20</v>
      </c>
      <c r="C224" s="38">
        <f xml:space="preserve"> C216 + C221</f>
        <v>5</v>
      </c>
      <c r="D224" s="38">
        <f t="shared" ref="D224:AY224" si="60" xml:space="preserve"> D216 + D221</f>
        <v>5</v>
      </c>
      <c r="E224" s="38">
        <f t="shared" si="60"/>
        <v>5</v>
      </c>
      <c r="F224" s="38">
        <f t="shared" si="60"/>
        <v>5</v>
      </c>
      <c r="G224" s="38">
        <f t="shared" si="60"/>
        <v>5</v>
      </c>
      <c r="H224" s="38">
        <f t="shared" si="60"/>
        <v>5</v>
      </c>
      <c r="I224" s="38">
        <f t="shared" si="60"/>
        <v>5</v>
      </c>
      <c r="J224" s="38">
        <f t="shared" si="60"/>
        <v>5</v>
      </c>
      <c r="K224" s="38">
        <f t="shared" si="60"/>
        <v>5</v>
      </c>
      <c r="L224" s="38">
        <f t="shared" si="60"/>
        <v>5</v>
      </c>
      <c r="M224" s="38">
        <f t="shared" si="60"/>
        <v>5</v>
      </c>
      <c r="N224" s="38">
        <f t="shared" si="60"/>
        <v>5</v>
      </c>
      <c r="O224" s="38">
        <f t="shared" si="60"/>
        <v>5</v>
      </c>
      <c r="P224" s="38">
        <f t="shared" si="60"/>
        <v>5</v>
      </c>
      <c r="Q224" s="38">
        <f t="shared" si="60"/>
        <v>5</v>
      </c>
      <c r="R224" s="38">
        <f t="shared" si="60"/>
        <v>5</v>
      </c>
      <c r="S224" s="38">
        <f t="shared" si="60"/>
        <v>5</v>
      </c>
      <c r="T224" s="38">
        <f t="shared" si="60"/>
        <v>5</v>
      </c>
      <c r="U224" s="38">
        <f t="shared" si="60"/>
        <v>5</v>
      </c>
      <c r="V224" s="38">
        <f t="shared" si="60"/>
        <v>5</v>
      </c>
      <c r="W224" s="38">
        <f t="shared" si="60"/>
        <v>5</v>
      </c>
      <c r="X224" s="38">
        <f t="shared" si="60"/>
        <v>5</v>
      </c>
      <c r="Y224" s="38">
        <f t="shared" si="60"/>
        <v>5</v>
      </c>
      <c r="Z224" s="38">
        <f t="shared" si="60"/>
        <v>5</v>
      </c>
      <c r="AA224" s="38">
        <f t="shared" si="60"/>
        <v>5</v>
      </c>
      <c r="AB224" s="38">
        <f t="shared" si="60"/>
        <v>5</v>
      </c>
      <c r="AC224" s="38">
        <f t="shared" si="60"/>
        <v>5</v>
      </c>
      <c r="AD224" s="38">
        <f t="shared" si="60"/>
        <v>5</v>
      </c>
      <c r="AE224" s="38">
        <f t="shared" si="60"/>
        <v>5</v>
      </c>
      <c r="AF224" s="38">
        <f t="shared" si="60"/>
        <v>5</v>
      </c>
      <c r="AG224" s="38">
        <f t="shared" si="60"/>
        <v>5</v>
      </c>
      <c r="AH224" s="38">
        <f t="shared" si="60"/>
        <v>5</v>
      </c>
      <c r="AI224" s="38">
        <f t="shared" si="60"/>
        <v>5</v>
      </c>
      <c r="AJ224" s="38">
        <f t="shared" si="60"/>
        <v>5</v>
      </c>
      <c r="AK224" s="38">
        <f t="shared" si="60"/>
        <v>5</v>
      </c>
      <c r="AL224" s="38">
        <f t="shared" si="60"/>
        <v>5</v>
      </c>
      <c r="AM224" s="38">
        <f t="shared" si="60"/>
        <v>5</v>
      </c>
      <c r="AN224" s="38">
        <f t="shared" si="60"/>
        <v>5</v>
      </c>
      <c r="AO224" s="38">
        <f t="shared" si="60"/>
        <v>5</v>
      </c>
      <c r="AP224" s="38">
        <f t="shared" si="60"/>
        <v>5</v>
      </c>
      <c r="AQ224" s="38">
        <f t="shared" si="60"/>
        <v>5</v>
      </c>
      <c r="AR224" s="38">
        <f t="shared" si="60"/>
        <v>5</v>
      </c>
      <c r="AS224" s="38">
        <f t="shared" si="60"/>
        <v>5</v>
      </c>
      <c r="AT224" s="38">
        <f t="shared" si="60"/>
        <v>5</v>
      </c>
      <c r="AU224" s="38">
        <f t="shared" si="60"/>
        <v>5</v>
      </c>
      <c r="AV224" s="38">
        <f t="shared" si="60"/>
        <v>5</v>
      </c>
      <c r="AW224" s="38">
        <f t="shared" si="60"/>
        <v>5</v>
      </c>
      <c r="AX224" s="38">
        <f t="shared" si="60"/>
        <v>5</v>
      </c>
      <c r="AY224" s="38">
        <f t="shared" si="60"/>
        <v>5</v>
      </c>
    </row>
    <row r="226" spans="1:51" ht="18">
      <c r="A226" s="100" t="s">
        <v>108</v>
      </c>
      <c r="B226" s="101"/>
      <c r="C226" s="101"/>
      <c r="D226" s="101"/>
      <c r="E226" s="101"/>
      <c r="F226" s="101"/>
      <c r="G226" s="101"/>
      <c r="H226" s="101"/>
      <c r="I226" s="101"/>
      <c r="J226" s="101"/>
      <c r="K226" s="140"/>
      <c r="L226" s="101"/>
      <c r="M226" s="101"/>
      <c r="N226" s="101"/>
      <c r="O226" s="101"/>
      <c r="P226" s="101"/>
      <c r="Q226" s="101"/>
      <c r="R226" s="101"/>
      <c r="S226" s="101"/>
      <c r="T226" s="101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</row>
    <row r="227" spans="1:51">
      <c r="A227" s="62" t="s">
        <v>10</v>
      </c>
      <c r="B227" s="150">
        <f xml:space="preserve"> B42/(B$7+3)</f>
        <v>1.5</v>
      </c>
      <c r="C227" s="150">
        <f xml:space="preserve"> C42/(C$7+3)</f>
        <v>1.2</v>
      </c>
      <c r="D227" s="150">
        <f xml:space="preserve"> D42/(D$7+3)</f>
        <v>1</v>
      </c>
      <c r="E227" s="150">
        <f xml:space="preserve"> E42/(E$7+3)</f>
        <v>0.8571428571428571</v>
      </c>
      <c r="F227" s="150">
        <f xml:space="preserve"> F42/(F$7+3)</f>
        <v>0.875</v>
      </c>
      <c r="G227" s="150">
        <f xml:space="preserve"> G42/(G$7+3)</f>
        <v>1.1111111111111112</v>
      </c>
      <c r="H227" s="150">
        <f xml:space="preserve"> H42/(H$7+3)</f>
        <v>1.2</v>
      </c>
      <c r="I227" s="150">
        <f xml:space="preserve"> I42/(I$7+3)</f>
        <v>1.1818181818181819</v>
      </c>
      <c r="J227" s="150">
        <f xml:space="preserve"> J42/(J$7+3)</f>
        <v>1.1666666666666667</v>
      </c>
      <c r="K227" s="150">
        <f xml:space="preserve"> K42/(K$7+3)</f>
        <v>1.0769230769230769</v>
      </c>
      <c r="L227" s="150">
        <f xml:space="preserve"> L42/(L$7+3)</f>
        <v>1</v>
      </c>
      <c r="M227" s="150">
        <f xml:space="preserve"> M42/(M$7+3)</f>
        <v>1.1333333333333333</v>
      </c>
      <c r="N227" s="150">
        <f xml:space="preserve"> N42/(N$7+3)</f>
        <v>1.125</v>
      </c>
      <c r="O227" s="150">
        <f xml:space="preserve"> O42/(O$7+3)</f>
        <v>1.0588235294117647</v>
      </c>
      <c r="P227" s="150">
        <f xml:space="preserve"> P42/(P$7+3)</f>
        <v>1</v>
      </c>
      <c r="Q227" s="150">
        <f xml:space="preserve"> Q42/(Q$7+3)</f>
        <v>0.94736842105263153</v>
      </c>
      <c r="R227" s="150">
        <f xml:space="preserve"> R42/(R$7+3)</f>
        <v>0.9</v>
      </c>
      <c r="S227" s="150">
        <f xml:space="preserve"> S42/(S$7+3)</f>
        <v>0.8571428571428571</v>
      </c>
      <c r="T227" s="150">
        <f xml:space="preserve"> T42/(T$7+3)</f>
        <v>0.81818181818181823</v>
      </c>
      <c r="U227" s="150">
        <f xml:space="preserve"> U42/(U$7+3)</f>
        <v>0.78260869565217395</v>
      </c>
      <c r="V227" s="150">
        <f t="shared" ref="V227:AY234" si="61" xml:space="preserve"> V42/(V$7+3)</f>
        <v>0.75</v>
      </c>
      <c r="W227" s="150">
        <f t="shared" si="61"/>
        <v>0.72</v>
      </c>
      <c r="X227" s="150">
        <f t="shared" si="61"/>
        <v>0.69230769230769229</v>
      </c>
      <c r="Y227" s="150">
        <f t="shared" si="61"/>
        <v>0.66666666666666663</v>
      </c>
      <c r="Z227" s="150">
        <f t="shared" si="61"/>
        <v>0.6428571428571429</v>
      </c>
      <c r="AA227" s="150">
        <f t="shared" si="61"/>
        <v>0.62068965517241381</v>
      </c>
      <c r="AB227" s="150">
        <f t="shared" si="61"/>
        <v>0.6</v>
      </c>
      <c r="AC227" s="150">
        <f t="shared" si="61"/>
        <v>0.58064516129032262</v>
      </c>
      <c r="AD227" s="150">
        <f t="shared" si="61"/>
        <v>0.5625</v>
      </c>
      <c r="AE227" s="150">
        <f t="shared" si="61"/>
        <v>0.54545454545454541</v>
      </c>
      <c r="AF227" s="150">
        <f t="shared" si="61"/>
        <v>0.52941176470588236</v>
      </c>
      <c r="AG227" s="150">
        <f t="shared" si="61"/>
        <v>0.51428571428571423</v>
      </c>
      <c r="AH227" s="150">
        <f t="shared" si="61"/>
        <v>0.5</v>
      </c>
      <c r="AI227" s="150">
        <f t="shared" si="61"/>
        <v>0.48648648648648651</v>
      </c>
      <c r="AJ227" s="150">
        <f t="shared" si="61"/>
        <v>0.47368421052631576</v>
      </c>
      <c r="AK227" s="150">
        <f t="shared" si="61"/>
        <v>0.46153846153846156</v>
      </c>
      <c r="AL227" s="150">
        <f t="shared" si="61"/>
        <v>0.45</v>
      </c>
      <c r="AM227" s="150">
        <f t="shared" si="61"/>
        <v>0.43902439024390244</v>
      </c>
      <c r="AN227" s="150">
        <f t="shared" si="61"/>
        <v>0.42857142857142855</v>
      </c>
      <c r="AO227" s="150">
        <f t="shared" si="61"/>
        <v>0.41860465116279072</v>
      </c>
      <c r="AP227" s="150">
        <f t="shared" si="61"/>
        <v>0.40909090909090912</v>
      </c>
      <c r="AQ227" s="150">
        <f t="shared" si="61"/>
        <v>0.4</v>
      </c>
      <c r="AR227" s="150">
        <f t="shared" si="61"/>
        <v>0.39130434782608697</v>
      </c>
      <c r="AS227" s="150">
        <f t="shared" si="61"/>
        <v>0.38297872340425532</v>
      </c>
      <c r="AT227" s="150">
        <f t="shared" si="61"/>
        <v>0.375</v>
      </c>
      <c r="AU227" s="150">
        <f t="shared" si="61"/>
        <v>0.36734693877551022</v>
      </c>
      <c r="AV227" s="150">
        <f t="shared" si="61"/>
        <v>0.36</v>
      </c>
      <c r="AW227" s="150">
        <f t="shared" si="61"/>
        <v>0.35294117647058826</v>
      </c>
      <c r="AX227" s="150">
        <f t="shared" si="61"/>
        <v>0.34615384615384615</v>
      </c>
      <c r="AY227" s="150">
        <f t="shared" si="61"/>
        <v>0.33962264150943394</v>
      </c>
    </row>
    <row r="228" spans="1:51">
      <c r="A228" s="63" t="s">
        <v>11</v>
      </c>
      <c r="B228" s="150">
        <f xml:space="preserve"> B43/(B$7+3)</f>
        <v>0.5</v>
      </c>
      <c r="C228" s="150">
        <f xml:space="preserve"> C43/(C$7+3)</f>
        <v>1.2</v>
      </c>
      <c r="D228" s="150">
        <f xml:space="preserve"> D43/(D$7+3)</f>
        <v>1.1666666666666667</v>
      </c>
      <c r="E228" s="150">
        <f xml:space="preserve"> E43/(E$7+3)</f>
        <v>1</v>
      </c>
      <c r="F228" s="150">
        <f xml:space="preserve"> F43/(F$7+3)</f>
        <v>1</v>
      </c>
      <c r="G228" s="150">
        <f xml:space="preserve"> G43/(G$7+3)</f>
        <v>1.1111111111111112</v>
      </c>
      <c r="H228" s="150">
        <f xml:space="preserve"> H43/(H$7+3)</f>
        <v>1</v>
      </c>
      <c r="I228" s="150">
        <f xml:space="preserve"> I43/(I$7+3)</f>
        <v>1.1818181818181819</v>
      </c>
      <c r="J228" s="150">
        <f xml:space="preserve"> J43/(J$7+3)</f>
        <v>1.1666666666666667</v>
      </c>
      <c r="K228" s="150">
        <f xml:space="preserve"> K43/(K$7+3)</f>
        <v>1.0769230769230769</v>
      </c>
      <c r="L228" s="150">
        <f xml:space="preserve"> L43/(L$7+3)</f>
        <v>1</v>
      </c>
      <c r="M228" s="150">
        <f xml:space="preserve"> M43/(M$7+3)</f>
        <v>0.93333333333333335</v>
      </c>
      <c r="N228" s="150">
        <f xml:space="preserve"> N43/(N$7+3)</f>
        <v>1.125</v>
      </c>
      <c r="O228" s="150">
        <f xml:space="preserve"> O43/(O$7+3)</f>
        <v>1.0588235294117647</v>
      </c>
      <c r="P228" s="150">
        <f xml:space="preserve"> P43/(P$7+3)</f>
        <v>1</v>
      </c>
      <c r="Q228" s="150">
        <f xml:space="preserve"> Q43/(Q$7+3)</f>
        <v>0.94736842105263153</v>
      </c>
      <c r="R228" s="150">
        <f xml:space="preserve"> R43/(R$7+3)</f>
        <v>0.9</v>
      </c>
      <c r="S228" s="150">
        <f xml:space="preserve"> S43/(S$7+3)</f>
        <v>0.8571428571428571</v>
      </c>
      <c r="T228" s="150">
        <f xml:space="preserve"> T43/(T$7+3)</f>
        <v>0.81818181818181823</v>
      </c>
      <c r="U228" s="150">
        <f xml:space="preserve"> U43/(U$7+3)</f>
        <v>0.78260869565217395</v>
      </c>
      <c r="V228" s="150">
        <f t="shared" si="61"/>
        <v>0.75</v>
      </c>
      <c r="W228" s="150">
        <f t="shared" si="61"/>
        <v>0.72</v>
      </c>
      <c r="X228" s="150">
        <f t="shared" si="61"/>
        <v>0.69230769230769229</v>
      </c>
      <c r="Y228" s="150">
        <f t="shared" si="61"/>
        <v>0.66666666666666663</v>
      </c>
      <c r="Z228" s="150">
        <f t="shared" si="61"/>
        <v>0.6428571428571429</v>
      </c>
      <c r="AA228" s="150">
        <f t="shared" si="61"/>
        <v>0.62068965517241381</v>
      </c>
      <c r="AB228" s="150">
        <f t="shared" si="61"/>
        <v>0.6</v>
      </c>
      <c r="AC228" s="150">
        <f t="shared" si="61"/>
        <v>0.58064516129032262</v>
      </c>
      <c r="AD228" s="150">
        <f t="shared" si="61"/>
        <v>0.5625</v>
      </c>
      <c r="AE228" s="150">
        <f t="shared" si="61"/>
        <v>0.54545454545454541</v>
      </c>
      <c r="AF228" s="150">
        <f t="shared" si="61"/>
        <v>0.52941176470588236</v>
      </c>
      <c r="AG228" s="150">
        <f t="shared" si="61"/>
        <v>0.51428571428571423</v>
      </c>
      <c r="AH228" s="150">
        <f t="shared" si="61"/>
        <v>0.5</v>
      </c>
      <c r="AI228" s="150">
        <f t="shared" si="61"/>
        <v>0.48648648648648651</v>
      </c>
      <c r="AJ228" s="150">
        <f t="shared" si="61"/>
        <v>0.47368421052631576</v>
      </c>
      <c r="AK228" s="150">
        <f t="shared" si="61"/>
        <v>0.46153846153846156</v>
      </c>
      <c r="AL228" s="150">
        <f t="shared" si="61"/>
        <v>0.45</v>
      </c>
      <c r="AM228" s="150">
        <f t="shared" si="61"/>
        <v>0.43902439024390244</v>
      </c>
      <c r="AN228" s="150">
        <f t="shared" si="61"/>
        <v>0.42857142857142855</v>
      </c>
      <c r="AO228" s="150">
        <f t="shared" si="61"/>
        <v>0.41860465116279072</v>
      </c>
      <c r="AP228" s="150">
        <f t="shared" si="61"/>
        <v>0.40909090909090912</v>
      </c>
      <c r="AQ228" s="150">
        <f t="shared" si="61"/>
        <v>0.4</v>
      </c>
      <c r="AR228" s="150">
        <f t="shared" si="61"/>
        <v>0.39130434782608697</v>
      </c>
      <c r="AS228" s="150">
        <f t="shared" si="61"/>
        <v>0.38297872340425532</v>
      </c>
      <c r="AT228" s="150">
        <f t="shared" si="61"/>
        <v>0.375</v>
      </c>
      <c r="AU228" s="150">
        <f t="shared" si="61"/>
        <v>0.36734693877551022</v>
      </c>
      <c r="AV228" s="150">
        <f t="shared" si="61"/>
        <v>0.36</v>
      </c>
      <c r="AW228" s="150">
        <f t="shared" si="61"/>
        <v>0.35294117647058826</v>
      </c>
      <c r="AX228" s="150">
        <f t="shared" si="61"/>
        <v>0.34615384615384615</v>
      </c>
      <c r="AY228" s="150">
        <f t="shared" si="61"/>
        <v>0.33962264150943394</v>
      </c>
    </row>
    <row r="229" spans="1:51">
      <c r="A229" s="63" t="s">
        <v>12</v>
      </c>
      <c r="B229" s="150">
        <f xml:space="preserve"> B44/(B$7+3)</f>
        <v>1.25</v>
      </c>
      <c r="C229" s="150">
        <f xml:space="preserve"> C44/(C$7+3)</f>
        <v>1</v>
      </c>
      <c r="D229" s="150">
        <f xml:space="preserve"> D44/(D$7+3)</f>
        <v>0.83333333333333337</v>
      </c>
      <c r="E229" s="150">
        <f xml:space="preserve"> E44/(E$7+3)</f>
        <v>0.7142857142857143</v>
      </c>
      <c r="F229" s="150">
        <f xml:space="preserve"> F44/(F$7+3)</f>
        <v>0.625</v>
      </c>
      <c r="G229" s="150">
        <f xml:space="preserve"> G44/(G$7+3)</f>
        <v>0.55555555555555558</v>
      </c>
      <c r="H229" s="150">
        <f xml:space="preserve"> H44/(H$7+3)</f>
        <v>0.5</v>
      </c>
      <c r="I229" s="150">
        <f xml:space="preserve"> I44/(I$7+3)</f>
        <v>0.45454545454545453</v>
      </c>
      <c r="J229" s="150">
        <f xml:space="preserve"> J44/(J$7+3)</f>
        <v>0.41666666666666669</v>
      </c>
      <c r="K229" s="150">
        <f xml:space="preserve"> K44/(K$7+3)</f>
        <v>0.38461538461538464</v>
      </c>
      <c r="L229" s="150">
        <f xml:space="preserve"> L44/(L$7+3)</f>
        <v>0.35714285714285715</v>
      </c>
      <c r="M229" s="150">
        <f xml:space="preserve"> M44/(M$7+3)</f>
        <v>0.33333333333333331</v>
      </c>
      <c r="N229" s="150">
        <f xml:space="preserve"> N44/(N$7+3)</f>
        <v>0.3125</v>
      </c>
      <c r="O229" s="150">
        <f xml:space="preserve"> O44/(O$7+3)</f>
        <v>0.29411764705882354</v>
      </c>
      <c r="P229" s="150">
        <f xml:space="preserve"> P44/(P$7+3)</f>
        <v>0.27777777777777779</v>
      </c>
      <c r="Q229" s="150">
        <f xml:space="preserve"> Q44/(Q$7+3)</f>
        <v>0.26315789473684209</v>
      </c>
      <c r="R229" s="150">
        <f xml:space="preserve"> R44/(R$7+3)</f>
        <v>0.25</v>
      </c>
      <c r="S229" s="150">
        <f xml:space="preserve"> S44/(S$7+3)</f>
        <v>0.23809523809523808</v>
      </c>
      <c r="T229" s="150">
        <f xml:space="preserve"> T44/(T$7+3)</f>
        <v>0.22727272727272727</v>
      </c>
      <c r="U229" s="150">
        <f xml:space="preserve"> U44/(U$7+3)</f>
        <v>0.21739130434782608</v>
      </c>
      <c r="V229" s="150">
        <f t="shared" si="61"/>
        <v>0.20833333333333334</v>
      </c>
      <c r="W229" s="150">
        <f t="shared" si="61"/>
        <v>0.2</v>
      </c>
      <c r="X229" s="150">
        <f t="shared" si="61"/>
        <v>0.19230769230769232</v>
      </c>
      <c r="Y229" s="150">
        <f t="shared" si="61"/>
        <v>0.18518518518518517</v>
      </c>
      <c r="Z229" s="150">
        <f t="shared" si="61"/>
        <v>0.17857142857142858</v>
      </c>
      <c r="AA229" s="150">
        <f t="shared" si="61"/>
        <v>0.17241379310344829</v>
      </c>
      <c r="AB229" s="150">
        <f t="shared" si="61"/>
        <v>0.16666666666666666</v>
      </c>
      <c r="AC229" s="150">
        <f t="shared" si="61"/>
        <v>0.16129032258064516</v>
      </c>
      <c r="AD229" s="150">
        <f t="shared" si="61"/>
        <v>0.15625</v>
      </c>
      <c r="AE229" s="150">
        <f t="shared" si="61"/>
        <v>0.15151515151515152</v>
      </c>
      <c r="AF229" s="150">
        <f t="shared" si="61"/>
        <v>0.14705882352941177</v>
      </c>
      <c r="AG229" s="150">
        <f t="shared" si="61"/>
        <v>0.14285714285714285</v>
      </c>
      <c r="AH229" s="150">
        <f t="shared" si="61"/>
        <v>0.1388888888888889</v>
      </c>
      <c r="AI229" s="150">
        <f t="shared" si="61"/>
        <v>0.13513513513513514</v>
      </c>
      <c r="AJ229" s="150">
        <f t="shared" si="61"/>
        <v>0.13157894736842105</v>
      </c>
      <c r="AK229" s="150">
        <f t="shared" si="61"/>
        <v>0.12820512820512819</v>
      </c>
      <c r="AL229" s="150">
        <f t="shared" si="61"/>
        <v>0.125</v>
      </c>
      <c r="AM229" s="150">
        <f t="shared" si="61"/>
        <v>0.12195121951219512</v>
      </c>
      <c r="AN229" s="150">
        <f t="shared" si="61"/>
        <v>0.11904761904761904</v>
      </c>
      <c r="AO229" s="150">
        <f t="shared" si="61"/>
        <v>0.11627906976744186</v>
      </c>
      <c r="AP229" s="150">
        <f t="shared" si="61"/>
        <v>0.11363636363636363</v>
      </c>
      <c r="AQ229" s="150">
        <f t="shared" si="61"/>
        <v>0.1111111111111111</v>
      </c>
      <c r="AR229" s="150">
        <f t="shared" si="61"/>
        <v>0.10869565217391304</v>
      </c>
      <c r="AS229" s="150">
        <f t="shared" si="61"/>
        <v>0.10638297872340426</v>
      </c>
      <c r="AT229" s="150">
        <f t="shared" si="61"/>
        <v>0.10416666666666667</v>
      </c>
      <c r="AU229" s="150">
        <f t="shared" si="61"/>
        <v>0.10204081632653061</v>
      </c>
      <c r="AV229" s="150">
        <f t="shared" si="61"/>
        <v>0.1</v>
      </c>
      <c r="AW229" s="150">
        <f t="shared" si="61"/>
        <v>9.8039215686274508E-2</v>
      </c>
      <c r="AX229" s="150">
        <f t="shared" si="61"/>
        <v>9.6153846153846159E-2</v>
      </c>
      <c r="AY229" s="150">
        <f t="shared" si="61"/>
        <v>9.4339622641509441E-2</v>
      </c>
    </row>
    <row r="230" spans="1:51">
      <c r="A230" s="63" t="s">
        <v>13</v>
      </c>
      <c r="B230" s="150">
        <f xml:space="preserve"> B45/(B$7+3)</f>
        <v>1.5</v>
      </c>
      <c r="C230" s="150">
        <f xml:space="preserve"> C45/(C$7+3)</f>
        <v>1.2</v>
      </c>
      <c r="D230" s="150">
        <f xml:space="preserve"> D45/(D$7+3)</f>
        <v>1</v>
      </c>
      <c r="E230" s="150">
        <f xml:space="preserve"> E45/(E$7+3)</f>
        <v>0.8571428571428571</v>
      </c>
      <c r="F230" s="150">
        <f xml:space="preserve"> F45/(F$7+3)</f>
        <v>0.875</v>
      </c>
      <c r="G230" s="150">
        <f xml:space="preserve"> G45/(G$7+3)</f>
        <v>0.77777777777777779</v>
      </c>
      <c r="H230" s="150">
        <f xml:space="preserve"> H45/(H$7+3)</f>
        <v>0.7</v>
      </c>
      <c r="I230" s="150">
        <f xml:space="preserve"> I45/(I$7+3)</f>
        <v>0.63636363636363635</v>
      </c>
      <c r="J230" s="150">
        <f xml:space="preserve"> J45/(J$7+3)</f>
        <v>0.75</v>
      </c>
      <c r="K230" s="150">
        <f xml:space="preserve"> K45/(K$7+3)</f>
        <v>0.76923076923076927</v>
      </c>
      <c r="L230" s="150">
        <f xml:space="preserve"> L45/(L$7+3)</f>
        <v>0.7142857142857143</v>
      </c>
      <c r="M230" s="150">
        <f xml:space="preserve"> M45/(M$7+3)</f>
        <v>0.73333333333333328</v>
      </c>
      <c r="N230" s="150">
        <f xml:space="preserve"> N45/(N$7+3)</f>
        <v>0.6875</v>
      </c>
      <c r="O230" s="150">
        <f xml:space="preserve"> O45/(O$7+3)</f>
        <v>0.6470588235294118</v>
      </c>
      <c r="P230" s="150">
        <f xml:space="preserve"> P45/(P$7+3)</f>
        <v>0.61111111111111116</v>
      </c>
      <c r="Q230" s="150">
        <f xml:space="preserve"> Q45/(Q$7+3)</f>
        <v>0.57894736842105265</v>
      </c>
      <c r="R230" s="150">
        <f xml:space="preserve"> R45/(R$7+3)</f>
        <v>0.55000000000000004</v>
      </c>
      <c r="S230" s="150">
        <f xml:space="preserve"> S45/(S$7+3)</f>
        <v>0.52380952380952384</v>
      </c>
      <c r="T230" s="150">
        <f xml:space="preserve"> T45/(T$7+3)</f>
        <v>0.5</v>
      </c>
      <c r="U230" s="150">
        <f xml:space="preserve"> U45/(U$7+3)</f>
        <v>0.47826086956521741</v>
      </c>
      <c r="V230" s="150">
        <f t="shared" si="61"/>
        <v>0.45833333333333331</v>
      </c>
      <c r="W230" s="150">
        <f t="shared" si="61"/>
        <v>0.44</v>
      </c>
      <c r="X230" s="150">
        <f t="shared" si="61"/>
        <v>0.42307692307692307</v>
      </c>
      <c r="Y230" s="150">
        <f t="shared" si="61"/>
        <v>0.40740740740740738</v>
      </c>
      <c r="Z230" s="150">
        <f t="shared" si="61"/>
        <v>0.39285714285714285</v>
      </c>
      <c r="AA230" s="150">
        <f t="shared" si="61"/>
        <v>0.37931034482758619</v>
      </c>
      <c r="AB230" s="150">
        <f t="shared" si="61"/>
        <v>0.36666666666666664</v>
      </c>
      <c r="AC230" s="150">
        <f t="shared" si="61"/>
        <v>0.35483870967741937</v>
      </c>
      <c r="AD230" s="150">
        <f t="shared" si="61"/>
        <v>0.34375</v>
      </c>
      <c r="AE230" s="150">
        <f t="shared" si="61"/>
        <v>0.33333333333333331</v>
      </c>
      <c r="AF230" s="150">
        <f t="shared" si="61"/>
        <v>0.3235294117647059</v>
      </c>
      <c r="AG230" s="150">
        <f t="shared" si="61"/>
        <v>0.31428571428571428</v>
      </c>
      <c r="AH230" s="150">
        <f t="shared" si="61"/>
        <v>0.30555555555555558</v>
      </c>
      <c r="AI230" s="150">
        <f t="shared" si="61"/>
        <v>0.29729729729729731</v>
      </c>
      <c r="AJ230" s="150">
        <f t="shared" si="61"/>
        <v>0.28947368421052633</v>
      </c>
      <c r="AK230" s="150">
        <f t="shared" si="61"/>
        <v>0.28205128205128205</v>
      </c>
      <c r="AL230" s="150">
        <f t="shared" si="61"/>
        <v>0.27500000000000002</v>
      </c>
      <c r="AM230" s="150">
        <f t="shared" si="61"/>
        <v>0.26829268292682928</v>
      </c>
      <c r="AN230" s="150">
        <f t="shared" si="61"/>
        <v>0.26190476190476192</v>
      </c>
      <c r="AO230" s="150">
        <f t="shared" si="61"/>
        <v>0.2558139534883721</v>
      </c>
      <c r="AP230" s="150">
        <f t="shared" si="61"/>
        <v>0.25</v>
      </c>
      <c r="AQ230" s="150">
        <f t="shared" si="61"/>
        <v>0.24444444444444444</v>
      </c>
      <c r="AR230" s="150">
        <f t="shared" si="61"/>
        <v>0.2391304347826087</v>
      </c>
      <c r="AS230" s="150">
        <f t="shared" si="61"/>
        <v>0.23404255319148937</v>
      </c>
      <c r="AT230" s="150">
        <f t="shared" si="61"/>
        <v>0.22916666666666666</v>
      </c>
      <c r="AU230" s="150">
        <f t="shared" si="61"/>
        <v>0.22448979591836735</v>
      </c>
      <c r="AV230" s="150">
        <f t="shared" si="61"/>
        <v>0.22</v>
      </c>
      <c r="AW230" s="150">
        <f t="shared" si="61"/>
        <v>0.21568627450980393</v>
      </c>
      <c r="AX230" s="150">
        <f t="shared" si="61"/>
        <v>0.21153846153846154</v>
      </c>
      <c r="AY230" s="150">
        <f t="shared" si="61"/>
        <v>0.20754716981132076</v>
      </c>
    </row>
    <row r="231" spans="1:51">
      <c r="A231" s="63" t="s">
        <v>22</v>
      </c>
      <c r="B231" s="150">
        <f xml:space="preserve"> B46/(B$7+3)</f>
        <v>1.5</v>
      </c>
      <c r="C231" s="150">
        <f xml:space="preserve"> C46/(C$7+3)</f>
        <v>1.4</v>
      </c>
      <c r="D231" s="150">
        <f xml:space="preserve"> D46/(D$7+3)</f>
        <v>1.3333333333333333</v>
      </c>
      <c r="E231" s="150">
        <f xml:space="preserve"> E46/(E$7+3)</f>
        <v>1.2857142857142858</v>
      </c>
      <c r="F231" s="150">
        <f xml:space="preserve"> F46/(F$7+3)</f>
        <v>1.25</v>
      </c>
      <c r="G231" s="150">
        <f xml:space="preserve"> G46/(G$7+3)</f>
        <v>1.1111111111111112</v>
      </c>
      <c r="H231" s="150">
        <f xml:space="preserve"> H46/(H$7+3)</f>
        <v>1</v>
      </c>
      <c r="I231" s="150">
        <f xml:space="preserve"> I46/(I$7+3)</f>
        <v>0.90909090909090906</v>
      </c>
      <c r="J231" s="150">
        <f xml:space="preserve"> J46/(J$7+3)</f>
        <v>0.83333333333333337</v>
      </c>
      <c r="K231" s="150">
        <f xml:space="preserve"> K46/(K$7+3)</f>
        <v>0.76923076923076927</v>
      </c>
      <c r="L231" s="150">
        <f xml:space="preserve"> L46/(L$7+3)</f>
        <v>0.8571428571428571</v>
      </c>
      <c r="M231" s="150">
        <f xml:space="preserve"> M46/(M$7+3)</f>
        <v>0.8</v>
      </c>
      <c r="N231" s="150">
        <f xml:space="preserve"> N46/(N$7+3)</f>
        <v>0.75</v>
      </c>
      <c r="O231" s="150">
        <f xml:space="preserve"> O46/(O$7+3)</f>
        <v>0.70588235294117652</v>
      </c>
      <c r="P231" s="150">
        <f xml:space="preserve"> P46/(P$7+3)</f>
        <v>0.66666666666666663</v>
      </c>
      <c r="Q231" s="150">
        <f xml:space="preserve"> Q46/(Q$7+3)</f>
        <v>0.63157894736842102</v>
      </c>
      <c r="R231" s="150">
        <f xml:space="preserve"> R46/(R$7+3)</f>
        <v>0.6</v>
      </c>
      <c r="S231" s="150">
        <f xml:space="preserve"> S46/(S$7+3)</f>
        <v>0.5714285714285714</v>
      </c>
      <c r="T231" s="150">
        <f xml:space="preserve"> T46/(T$7+3)</f>
        <v>0.54545454545454541</v>
      </c>
      <c r="U231" s="150">
        <f xml:space="preserve"> U46/(U$7+3)</f>
        <v>0.52173913043478259</v>
      </c>
      <c r="V231" s="150">
        <f t="shared" si="61"/>
        <v>0.5</v>
      </c>
      <c r="W231" s="150">
        <f t="shared" si="61"/>
        <v>0.48</v>
      </c>
      <c r="X231" s="150">
        <f t="shared" si="61"/>
        <v>0.46153846153846156</v>
      </c>
      <c r="Y231" s="150">
        <f t="shared" si="61"/>
        <v>0.44444444444444442</v>
      </c>
      <c r="Z231" s="150">
        <f t="shared" si="61"/>
        <v>0.42857142857142855</v>
      </c>
      <c r="AA231" s="150">
        <f t="shared" si="61"/>
        <v>0.41379310344827586</v>
      </c>
      <c r="AB231" s="150">
        <f t="shared" si="61"/>
        <v>0.4</v>
      </c>
      <c r="AC231" s="150">
        <f t="shared" si="61"/>
        <v>0.38709677419354838</v>
      </c>
      <c r="AD231" s="150">
        <f t="shared" si="61"/>
        <v>0.375</v>
      </c>
      <c r="AE231" s="150">
        <f t="shared" si="61"/>
        <v>0.36363636363636365</v>
      </c>
      <c r="AF231" s="150">
        <f t="shared" si="61"/>
        <v>0.35294117647058826</v>
      </c>
      <c r="AG231" s="150">
        <f t="shared" si="61"/>
        <v>0.34285714285714286</v>
      </c>
      <c r="AH231" s="150">
        <f t="shared" si="61"/>
        <v>0.33333333333333331</v>
      </c>
      <c r="AI231" s="150">
        <f t="shared" si="61"/>
        <v>0.32432432432432434</v>
      </c>
      <c r="AJ231" s="150">
        <f t="shared" si="61"/>
        <v>0.31578947368421051</v>
      </c>
      <c r="AK231" s="150">
        <f t="shared" si="61"/>
        <v>0.30769230769230771</v>
      </c>
      <c r="AL231" s="150">
        <f t="shared" si="61"/>
        <v>0.3</v>
      </c>
      <c r="AM231" s="150">
        <f t="shared" si="61"/>
        <v>0.29268292682926828</v>
      </c>
      <c r="AN231" s="150">
        <f t="shared" si="61"/>
        <v>0.2857142857142857</v>
      </c>
      <c r="AO231" s="150">
        <f t="shared" si="61"/>
        <v>0.27906976744186046</v>
      </c>
      <c r="AP231" s="150">
        <f t="shared" si="61"/>
        <v>0.27272727272727271</v>
      </c>
      <c r="AQ231" s="150">
        <f t="shared" si="61"/>
        <v>0.26666666666666666</v>
      </c>
      <c r="AR231" s="150">
        <f t="shared" si="61"/>
        <v>0.2608695652173913</v>
      </c>
      <c r="AS231" s="150">
        <f t="shared" si="61"/>
        <v>0.25531914893617019</v>
      </c>
      <c r="AT231" s="150">
        <f t="shared" si="61"/>
        <v>0.25</v>
      </c>
      <c r="AU231" s="150">
        <f t="shared" si="61"/>
        <v>0.24489795918367346</v>
      </c>
      <c r="AV231" s="150">
        <f t="shared" si="61"/>
        <v>0.24</v>
      </c>
      <c r="AW231" s="150">
        <f t="shared" si="61"/>
        <v>0.23529411764705882</v>
      </c>
      <c r="AX231" s="150">
        <f t="shared" si="61"/>
        <v>0.23076923076923078</v>
      </c>
      <c r="AY231" s="150">
        <f t="shared" si="61"/>
        <v>0.22641509433962265</v>
      </c>
    </row>
    <row r="232" spans="1:51">
      <c r="A232" s="63" t="s">
        <v>14</v>
      </c>
      <c r="B232" s="150">
        <f xml:space="preserve"> B47/(B$7+3)</f>
        <v>0.5</v>
      </c>
      <c r="C232" s="150">
        <f xml:space="preserve"> C47/(C$7+3)</f>
        <v>0.4</v>
      </c>
      <c r="D232" s="150">
        <f xml:space="preserve"> D47/(D$7+3)</f>
        <v>0.33333333333333331</v>
      </c>
      <c r="E232" s="150">
        <f xml:space="preserve"> E47/(E$7+3)</f>
        <v>1.2857142857142858</v>
      </c>
      <c r="F232" s="150">
        <f xml:space="preserve"> F47/(F$7+3)</f>
        <v>1.25</v>
      </c>
      <c r="G232" s="150">
        <f xml:space="preserve"> G47/(G$7+3)</f>
        <v>1.1111111111111112</v>
      </c>
      <c r="H232" s="150">
        <f xml:space="preserve"> H47/(H$7+3)</f>
        <v>1.2</v>
      </c>
      <c r="I232" s="150">
        <f xml:space="preserve"> I47/(I$7+3)</f>
        <v>1.1818181818181819</v>
      </c>
      <c r="J232" s="150">
        <f xml:space="preserve"> J47/(J$7+3)</f>
        <v>1.1666666666666667</v>
      </c>
      <c r="K232" s="150">
        <f xml:space="preserve"> K47/(K$7+3)</f>
        <v>1.1538461538461537</v>
      </c>
      <c r="L232" s="150">
        <f xml:space="preserve"> L47/(L$7+3)</f>
        <v>1.1428571428571428</v>
      </c>
      <c r="M232" s="150">
        <f xml:space="preserve"> M47/(M$7+3)</f>
        <v>1.0666666666666667</v>
      </c>
      <c r="N232" s="150">
        <f xml:space="preserve"> N47/(N$7+3)</f>
        <v>1</v>
      </c>
      <c r="O232" s="150">
        <f xml:space="preserve"> O47/(O$7+3)</f>
        <v>0.94117647058823528</v>
      </c>
      <c r="P232" s="150">
        <f xml:space="preserve"> P47/(P$7+3)</f>
        <v>0.88888888888888884</v>
      </c>
      <c r="Q232" s="150">
        <f xml:space="preserve"> Q47/(Q$7+3)</f>
        <v>0.84210526315789469</v>
      </c>
      <c r="R232" s="150">
        <f xml:space="preserve"> R47/(R$7+3)</f>
        <v>0.8</v>
      </c>
      <c r="S232" s="150">
        <f xml:space="preserve"> S47/(S$7+3)</f>
        <v>0.76190476190476186</v>
      </c>
      <c r="T232" s="150">
        <f xml:space="preserve"> T47/(T$7+3)</f>
        <v>0.72727272727272729</v>
      </c>
      <c r="U232" s="150">
        <f xml:space="preserve"> U47/(U$7+3)</f>
        <v>0.69565217391304346</v>
      </c>
      <c r="V232" s="150">
        <f t="shared" si="61"/>
        <v>0.66666666666666663</v>
      </c>
      <c r="W232" s="150">
        <f t="shared" si="61"/>
        <v>0.64</v>
      </c>
      <c r="X232" s="150">
        <f t="shared" si="61"/>
        <v>0.61538461538461542</v>
      </c>
      <c r="Y232" s="150">
        <f t="shared" si="61"/>
        <v>0.59259259259259256</v>
      </c>
      <c r="Z232" s="150">
        <f t="shared" si="61"/>
        <v>0.5714285714285714</v>
      </c>
      <c r="AA232" s="150">
        <f t="shared" si="61"/>
        <v>0.55172413793103448</v>
      </c>
      <c r="AB232" s="150">
        <f t="shared" si="61"/>
        <v>0.53333333333333333</v>
      </c>
      <c r="AC232" s="150">
        <f t="shared" si="61"/>
        <v>0.5161290322580645</v>
      </c>
      <c r="AD232" s="150">
        <f t="shared" si="61"/>
        <v>0.5</v>
      </c>
      <c r="AE232" s="150">
        <f t="shared" si="61"/>
        <v>0.48484848484848486</v>
      </c>
      <c r="AF232" s="150">
        <f t="shared" si="61"/>
        <v>0.47058823529411764</v>
      </c>
      <c r="AG232" s="150">
        <f t="shared" si="61"/>
        <v>0.45714285714285713</v>
      </c>
      <c r="AH232" s="150">
        <f t="shared" si="61"/>
        <v>0.44444444444444442</v>
      </c>
      <c r="AI232" s="150">
        <f t="shared" si="61"/>
        <v>0.43243243243243246</v>
      </c>
      <c r="AJ232" s="150">
        <f t="shared" si="61"/>
        <v>0.42105263157894735</v>
      </c>
      <c r="AK232" s="150">
        <f t="shared" si="61"/>
        <v>0.41025641025641024</v>
      </c>
      <c r="AL232" s="150">
        <f t="shared" si="61"/>
        <v>0.4</v>
      </c>
      <c r="AM232" s="150">
        <f t="shared" si="61"/>
        <v>0.3902439024390244</v>
      </c>
      <c r="AN232" s="150">
        <f t="shared" si="61"/>
        <v>0.38095238095238093</v>
      </c>
      <c r="AO232" s="150">
        <f t="shared" si="61"/>
        <v>0.37209302325581395</v>
      </c>
      <c r="AP232" s="150">
        <f t="shared" si="61"/>
        <v>0.36363636363636365</v>
      </c>
      <c r="AQ232" s="150">
        <f t="shared" si="61"/>
        <v>0.35555555555555557</v>
      </c>
      <c r="AR232" s="150">
        <f t="shared" si="61"/>
        <v>0.34782608695652173</v>
      </c>
      <c r="AS232" s="150">
        <f t="shared" si="61"/>
        <v>0.34042553191489361</v>
      </c>
      <c r="AT232" s="150">
        <f t="shared" si="61"/>
        <v>0.33333333333333331</v>
      </c>
      <c r="AU232" s="150">
        <f t="shared" si="61"/>
        <v>0.32653061224489793</v>
      </c>
      <c r="AV232" s="150">
        <f t="shared" si="61"/>
        <v>0.32</v>
      </c>
      <c r="AW232" s="150">
        <f t="shared" si="61"/>
        <v>0.31372549019607843</v>
      </c>
      <c r="AX232" s="150">
        <f t="shared" si="61"/>
        <v>0.30769230769230771</v>
      </c>
      <c r="AY232" s="150">
        <f t="shared" si="61"/>
        <v>0.30188679245283018</v>
      </c>
    </row>
    <row r="233" spans="1:51">
      <c r="A233" s="63" t="s">
        <v>15</v>
      </c>
      <c r="B233" s="150">
        <f xml:space="preserve"> B48/(B$7+3)</f>
        <v>1.5</v>
      </c>
      <c r="C233" s="150">
        <f xml:space="preserve"> C48/(C$7+3)</f>
        <v>1.2</v>
      </c>
      <c r="D233" s="150">
        <f xml:space="preserve"> D48/(D$7+3)</f>
        <v>1</v>
      </c>
      <c r="E233" s="150">
        <f xml:space="preserve"> E48/(E$7+3)</f>
        <v>0.8571428571428571</v>
      </c>
      <c r="F233" s="150">
        <f xml:space="preserve"> F48/(F$7+3)</f>
        <v>0.75</v>
      </c>
      <c r="G233" s="150">
        <f xml:space="preserve"> G48/(G$7+3)</f>
        <v>0.66666666666666663</v>
      </c>
      <c r="H233" s="150">
        <f xml:space="preserve"> H48/(H$7+3)</f>
        <v>0.7</v>
      </c>
      <c r="I233" s="150">
        <f xml:space="preserve"> I48/(I$7+3)</f>
        <v>0.63636363636363635</v>
      </c>
      <c r="J233" s="150">
        <f xml:space="preserve"> J48/(J$7+3)</f>
        <v>0.58333333333333337</v>
      </c>
      <c r="K233" s="150">
        <f xml:space="preserve"> K48/(K$7+3)</f>
        <v>0.76923076923076927</v>
      </c>
      <c r="L233" s="150">
        <f xml:space="preserve"> L48/(L$7+3)</f>
        <v>0.8571428571428571</v>
      </c>
      <c r="M233" s="150">
        <f xml:space="preserve"> M48/(M$7+3)</f>
        <v>0.8666666666666667</v>
      </c>
      <c r="N233" s="150">
        <f xml:space="preserve"> N48/(N$7+3)</f>
        <v>0.8125</v>
      </c>
      <c r="O233" s="150">
        <f xml:space="preserve"> O48/(O$7+3)</f>
        <v>0.76470588235294112</v>
      </c>
      <c r="P233" s="150">
        <f xml:space="preserve"> P48/(P$7+3)</f>
        <v>0.72222222222222221</v>
      </c>
      <c r="Q233" s="150">
        <f xml:space="preserve"> Q48/(Q$7+3)</f>
        <v>0.68421052631578949</v>
      </c>
      <c r="R233" s="150">
        <f xml:space="preserve"> R48/(R$7+3)</f>
        <v>0.65</v>
      </c>
      <c r="S233" s="150">
        <f xml:space="preserve"> S48/(S$7+3)</f>
        <v>0.61904761904761907</v>
      </c>
      <c r="T233" s="150">
        <f xml:space="preserve"> T48/(T$7+3)</f>
        <v>0.59090909090909094</v>
      </c>
      <c r="U233" s="150">
        <f xml:space="preserve"> U48/(U$7+3)</f>
        <v>0.56521739130434778</v>
      </c>
      <c r="V233" s="150">
        <f t="shared" si="61"/>
        <v>0.54166666666666663</v>
      </c>
      <c r="W233" s="150">
        <f t="shared" si="61"/>
        <v>0.52</v>
      </c>
      <c r="X233" s="150">
        <f t="shared" si="61"/>
        <v>0.5</v>
      </c>
      <c r="Y233" s="150">
        <f t="shared" si="61"/>
        <v>0.48148148148148145</v>
      </c>
      <c r="Z233" s="150">
        <f t="shared" si="61"/>
        <v>0.4642857142857143</v>
      </c>
      <c r="AA233" s="150">
        <f t="shared" si="61"/>
        <v>0.44827586206896552</v>
      </c>
      <c r="AB233" s="150">
        <f t="shared" si="61"/>
        <v>0.43333333333333335</v>
      </c>
      <c r="AC233" s="150">
        <f t="shared" si="61"/>
        <v>0.41935483870967744</v>
      </c>
      <c r="AD233" s="150">
        <f t="shared" si="61"/>
        <v>0.40625</v>
      </c>
      <c r="AE233" s="150">
        <f t="shared" si="61"/>
        <v>0.39393939393939392</v>
      </c>
      <c r="AF233" s="150">
        <f t="shared" si="61"/>
        <v>0.38235294117647056</v>
      </c>
      <c r="AG233" s="150">
        <f t="shared" si="61"/>
        <v>0.37142857142857144</v>
      </c>
      <c r="AH233" s="150">
        <f t="shared" si="61"/>
        <v>0.3611111111111111</v>
      </c>
      <c r="AI233" s="150">
        <f t="shared" si="61"/>
        <v>0.35135135135135137</v>
      </c>
      <c r="AJ233" s="150">
        <f t="shared" si="61"/>
        <v>0.34210526315789475</v>
      </c>
      <c r="AK233" s="150">
        <f t="shared" si="61"/>
        <v>0.33333333333333331</v>
      </c>
      <c r="AL233" s="150">
        <f t="shared" si="61"/>
        <v>0.32500000000000001</v>
      </c>
      <c r="AM233" s="150">
        <f t="shared" si="61"/>
        <v>0.31707317073170732</v>
      </c>
      <c r="AN233" s="150">
        <f t="shared" si="61"/>
        <v>0.30952380952380953</v>
      </c>
      <c r="AO233" s="150">
        <f t="shared" si="61"/>
        <v>0.30232558139534882</v>
      </c>
      <c r="AP233" s="150">
        <f t="shared" si="61"/>
        <v>0.29545454545454547</v>
      </c>
      <c r="AQ233" s="150">
        <f t="shared" si="61"/>
        <v>0.28888888888888886</v>
      </c>
      <c r="AR233" s="150">
        <f t="shared" si="61"/>
        <v>0.28260869565217389</v>
      </c>
      <c r="AS233" s="150">
        <f t="shared" si="61"/>
        <v>0.27659574468085107</v>
      </c>
      <c r="AT233" s="150">
        <f t="shared" si="61"/>
        <v>0.27083333333333331</v>
      </c>
      <c r="AU233" s="150">
        <f t="shared" si="61"/>
        <v>0.26530612244897961</v>
      </c>
      <c r="AV233" s="150">
        <f t="shared" si="61"/>
        <v>0.26</v>
      </c>
      <c r="AW233" s="150">
        <f t="shared" si="61"/>
        <v>0.25490196078431371</v>
      </c>
      <c r="AX233" s="150">
        <f t="shared" si="61"/>
        <v>0.25</v>
      </c>
      <c r="AY233" s="150">
        <f t="shared" si="61"/>
        <v>0.24528301886792453</v>
      </c>
    </row>
    <row r="234" spans="1:51">
      <c r="A234" s="63" t="s">
        <v>16</v>
      </c>
      <c r="B234" s="150">
        <f xml:space="preserve"> B49/(B$7+3)</f>
        <v>0.5</v>
      </c>
      <c r="C234" s="150">
        <f xml:space="preserve"> C49/(C$7+3)</f>
        <v>0.4</v>
      </c>
      <c r="D234" s="150">
        <f xml:space="preserve"> D49/(D$7+3)</f>
        <v>0.33333333333333331</v>
      </c>
      <c r="E234" s="150">
        <f xml:space="preserve"> E49/(E$7+3)</f>
        <v>0.2857142857142857</v>
      </c>
      <c r="F234" s="150">
        <f xml:space="preserve"> F49/(F$7+3)</f>
        <v>0.25</v>
      </c>
      <c r="G234" s="150">
        <f xml:space="preserve"> G49/(G$7+3)</f>
        <v>0.22222222222222221</v>
      </c>
      <c r="H234" s="150">
        <f xml:space="preserve"> H49/(H$7+3)</f>
        <v>0.2</v>
      </c>
      <c r="I234" s="150">
        <f xml:space="preserve"> I49/(I$7+3)</f>
        <v>0.18181818181818182</v>
      </c>
      <c r="J234" s="150">
        <f xml:space="preserve"> J49/(J$7+3)</f>
        <v>0.16666666666666666</v>
      </c>
      <c r="K234" s="150">
        <f xml:space="preserve"> K49/(K$7+3)</f>
        <v>0.15384615384615385</v>
      </c>
      <c r="L234" s="150">
        <f xml:space="preserve"> L49/(L$7+3)</f>
        <v>0.14285714285714285</v>
      </c>
      <c r="M234" s="150">
        <f xml:space="preserve"> M49/(M$7+3)</f>
        <v>0.13333333333333333</v>
      </c>
      <c r="N234" s="150">
        <f xml:space="preserve"> N49/(N$7+3)</f>
        <v>0.125</v>
      </c>
      <c r="O234" s="150">
        <f xml:space="preserve"> O49/(O$7+3)</f>
        <v>0.11764705882352941</v>
      </c>
      <c r="P234" s="150">
        <f xml:space="preserve"> P49/(P$7+3)</f>
        <v>0.1111111111111111</v>
      </c>
      <c r="Q234" s="150">
        <f xml:space="preserve"> Q49/(Q$7+3)</f>
        <v>0.10526315789473684</v>
      </c>
      <c r="R234" s="150">
        <f xml:space="preserve"> R49/(R$7+3)</f>
        <v>0.1</v>
      </c>
      <c r="S234" s="150">
        <f xml:space="preserve"> S49/(S$7+3)</f>
        <v>9.5238095238095233E-2</v>
      </c>
      <c r="T234" s="150">
        <f xml:space="preserve"> T49/(T$7+3)</f>
        <v>9.0909090909090912E-2</v>
      </c>
      <c r="U234" s="150">
        <f xml:space="preserve"> U49/(U$7+3)</f>
        <v>8.6956521739130432E-2</v>
      </c>
      <c r="V234" s="150">
        <f t="shared" si="61"/>
        <v>8.3333333333333329E-2</v>
      </c>
      <c r="W234" s="150">
        <f t="shared" si="61"/>
        <v>0.08</v>
      </c>
      <c r="X234" s="150">
        <f t="shared" si="61"/>
        <v>7.6923076923076927E-2</v>
      </c>
      <c r="Y234" s="150">
        <f t="shared" si="61"/>
        <v>7.407407407407407E-2</v>
      </c>
      <c r="Z234" s="150">
        <f t="shared" si="61"/>
        <v>7.1428571428571425E-2</v>
      </c>
      <c r="AA234" s="150">
        <f t="shared" si="61"/>
        <v>6.8965517241379309E-2</v>
      </c>
      <c r="AB234" s="150">
        <f t="shared" si="61"/>
        <v>6.6666666666666666E-2</v>
      </c>
      <c r="AC234" s="150">
        <f t="shared" si="61"/>
        <v>6.4516129032258063E-2</v>
      </c>
      <c r="AD234" s="150">
        <f t="shared" si="61"/>
        <v>6.25E-2</v>
      </c>
      <c r="AE234" s="150">
        <f t="shared" si="61"/>
        <v>6.0606060606060608E-2</v>
      </c>
      <c r="AF234" s="150">
        <f t="shared" si="61"/>
        <v>5.8823529411764705E-2</v>
      </c>
      <c r="AG234" s="150">
        <f t="shared" si="61"/>
        <v>5.7142857142857141E-2</v>
      </c>
      <c r="AH234" s="150">
        <f t="shared" si="61"/>
        <v>5.5555555555555552E-2</v>
      </c>
      <c r="AI234" s="150">
        <f t="shared" si="61"/>
        <v>5.4054054054054057E-2</v>
      </c>
      <c r="AJ234" s="150">
        <f t="shared" si="61"/>
        <v>5.2631578947368418E-2</v>
      </c>
      <c r="AK234" s="150">
        <f t="shared" si="61"/>
        <v>5.128205128205128E-2</v>
      </c>
      <c r="AL234" s="150">
        <f t="shared" si="61"/>
        <v>0.05</v>
      </c>
      <c r="AM234" s="150">
        <f t="shared" si="61"/>
        <v>4.878048780487805E-2</v>
      </c>
      <c r="AN234" s="150">
        <f t="shared" si="61"/>
        <v>4.7619047619047616E-2</v>
      </c>
      <c r="AO234" s="150">
        <f t="shared" si="61"/>
        <v>4.6511627906976744E-2</v>
      </c>
      <c r="AP234" s="150">
        <f t="shared" si="61"/>
        <v>4.5454545454545456E-2</v>
      </c>
      <c r="AQ234" s="150">
        <f t="shared" si="61"/>
        <v>4.4444444444444446E-2</v>
      </c>
      <c r="AR234" s="150">
        <f t="shared" si="61"/>
        <v>4.3478260869565216E-2</v>
      </c>
      <c r="AS234" s="150">
        <f t="shared" si="61"/>
        <v>4.2553191489361701E-2</v>
      </c>
      <c r="AT234" s="150">
        <f t="shared" si="61"/>
        <v>4.1666666666666664E-2</v>
      </c>
      <c r="AU234" s="150">
        <f t="shared" si="61"/>
        <v>4.0816326530612242E-2</v>
      </c>
      <c r="AV234" s="150">
        <f t="shared" si="61"/>
        <v>0.04</v>
      </c>
      <c r="AW234" s="150">
        <f t="shared" si="61"/>
        <v>3.9215686274509803E-2</v>
      </c>
      <c r="AX234" s="150">
        <f t="shared" si="61"/>
        <v>3.8461538461538464E-2</v>
      </c>
      <c r="AY234" s="150">
        <f t="shared" si="61"/>
        <v>3.7735849056603772E-2</v>
      </c>
    </row>
    <row r="244" spans="1:51" ht="17.649999999999999">
      <c r="A244" s="67" t="s">
        <v>33</v>
      </c>
      <c r="B244" s="60">
        <f xml:space="preserve"> B16 + B221</f>
        <v>6</v>
      </c>
      <c r="C244" s="60">
        <f xml:space="preserve"> C16 + C221</f>
        <v>6</v>
      </c>
      <c r="D244" s="60">
        <f xml:space="preserve"> D16 + D221</f>
        <v>6</v>
      </c>
      <c r="E244" s="60">
        <f xml:space="preserve"> E16 + E221</f>
        <v>6</v>
      </c>
      <c r="F244" s="60">
        <f xml:space="preserve"> F16 + F221</f>
        <v>7</v>
      </c>
      <c r="G244" s="60">
        <f xml:space="preserve"> G16 + G221</f>
        <v>10</v>
      </c>
      <c r="H244" s="60">
        <f xml:space="preserve"> H16 + H221</f>
        <v>12</v>
      </c>
      <c r="I244" s="60">
        <f xml:space="preserve"> I16 + I221</f>
        <v>13</v>
      </c>
      <c r="J244" s="47">
        <f xml:space="preserve"> J16 + J221</f>
        <v>14</v>
      </c>
      <c r="K244" s="9">
        <f xml:space="preserve"> K16 + K221</f>
        <v>14</v>
      </c>
      <c r="L244" s="39">
        <f xml:space="preserve"> L16 + L221</f>
        <v>14</v>
      </c>
      <c r="M244" s="60">
        <f xml:space="preserve"> M16 + M221</f>
        <v>17</v>
      </c>
      <c r="N244" s="60">
        <f xml:space="preserve"> N16 + N221</f>
        <v>18</v>
      </c>
      <c r="O244" s="60">
        <f xml:space="preserve"> O16 + O221</f>
        <v>18</v>
      </c>
      <c r="P244" s="60">
        <f xml:space="preserve"> P16 + P221</f>
        <v>18</v>
      </c>
      <c r="Q244" s="60">
        <f xml:space="preserve"> Q16 + Q221</f>
        <v>18</v>
      </c>
      <c r="R244" s="60">
        <f xml:space="preserve"> R16 + R221</f>
        <v>18</v>
      </c>
      <c r="S244" s="60">
        <f xml:space="preserve"> S16 + S221</f>
        <v>18</v>
      </c>
      <c r="T244" s="60">
        <f xml:space="preserve"> T16 + T221</f>
        <v>18</v>
      </c>
      <c r="U244" s="60">
        <f xml:space="preserve"> U16 + U221</f>
        <v>18</v>
      </c>
      <c r="V244" s="60">
        <f t="shared" ref="V244:AY244" si="62" xml:space="preserve"> V16 + V221</f>
        <v>18</v>
      </c>
      <c r="W244" s="60">
        <f t="shared" si="62"/>
        <v>18</v>
      </c>
      <c r="X244" s="60">
        <f t="shared" si="62"/>
        <v>18</v>
      </c>
      <c r="Y244" s="60">
        <f t="shared" si="62"/>
        <v>18</v>
      </c>
      <c r="Z244" s="60">
        <f t="shared" si="62"/>
        <v>18</v>
      </c>
      <c r="AA244" s="60">
        <f t="shared" si="62"/>
        <v>18</v>
      </c>
      <c r="AB244" s="60">
        <f t="shared" si="62"/>
        <v>18</v>
      </c>
      <c r="AC244" s="60">
        <f t="shared" si="62"/>
        <v>18</v>
      </c>
      <c r="AD244" s="60">
        <f t="shared" si="62"/>
        <v>18</v>
      </c>
      <c r="AE244" s="60">
        <f t="shared" si="62"/>
        <v>18</v>
      </c>
      <c r="AF244" s="60">
        <f t="shared" si="62"/>
        <v>18</v>
      </c>
      <c r="AG244" s="60">
        <f t="shared" si="62"/>
        <v>18</v>
      </c>
      <c r="AH244" s="60">
        <f t="shared" si="62"/>
        <v>18</v>
      </c>
      <c r="AI244" s="60">
        <f t="shared" si="62"/>
        <v>18</v>
      </c>
      <c r="AJ244" s="60">
        <f t="shared" si="62"/>
        <v>18</v>
      </c>
      <c r="AK244" s="60">
        <f t="shared" si="62"/>
        <v>18</v>
      </c>
      <c r="AL244" s="60">
        <f t="shared" si="62"/>
        <v>18</v>
      </c>
      <c r="AM244" s="60">
        <f t="shared" si="62"/>
        <v>18</v>
      </c>
      <c r="AN244" s="60">
        <f t="shared" si="62"/>
        <v>18</v>
      </c>
      <c r="AO244" s="60">
        <f t="shared" si="62"/>
        <v>18</v>
      </c>
      <c r="AP244" s="60">
        <f t="shared" si="62"/>
        <v>18</v>
      </c>
      <c r="AQ244" s="60">
        <f t="shared" si="62"/>
        <v>18</v>
      </c>
      <c r="AR244" s="60">
        <f t="shared" si="62"/>
        <v>18</v>
      </c>
      <c r="AS244" s="60">
        <f t="shared" si="62"/>
        <v>18</v>
      </c>
      <c r="AT244" s="60">
        <f t="shared" si="62"/>
        <v>18</v>
      </c>
      <c r="AU244" s="60">
        <f t="shared" si="62"/>
        <v>18</v>
      </c>
      <c r="AV244" s="60">
        <f t="shared" si="62"/>
        <v>18</v>
      </c>
      <c r="AW244" s="60">
        <f t="shared" si="62"/>
        <v>18</v>
      </c>
      <c r="AX244" s="60">
        <f t="shared" si="62"/>
        <v>18</v>
      </c>
      <c r="AY244" s="60">
        <f t="shared" si="62"/>
        <v>18</v>
      </c>
    </row>
    <row r="245" spans="1:51" ht="17.649999999999999">
      <c r="A245" s="22" t="s">
        <v>35</v>
      </c>
      <c r="B245" s="9">
        <f xml:space="preserve"> B18 + B219</f>
        <v>5</v>
      </c>
      <c r="C245" s="9">
        <f xml:space="preserve"> C18 + C219</f>
        <v>5</v>
      </c>
      <c r="D245" s="9">
        <f xml:space="preserve"> D18 + D219</f>
        <v>5</v>
      </c>
      <c r="E245" s="9">
        <f xml:space="preserve"> E18 + E219</f>
        <v>5</v>
      </c>
      <c r="F245" s="9">
        <f xml:space="preserve"> F18 + F219</f>
        <v>5</v>
      </c>
      <c r="G245" s="9">
        <f xml:space="preserve"> G18 + G219</f>
        <v>5</v>
      </c>
      <c r="H245" s="9">
        <f xml:space="preserve"> H18 + H219</f>
        <v>5</v>
      </c>
      <c r="I245" s="9">
        <f xml:space="preserve"> I18 + I219</f>
        <v>5</v>
      </c>
      <c r="J245" s="46">
        <f xml:space="preserve"> J18 + J219</f>
        <v>5</v>
      </c>
      <c r="K245" s="9">
        <f xml:space="preserve"> K18 + K219</f>
        <v>5</v>
      </c>
      <c r="L245" s="48">
        <f xml:space="preserve"> L18 + L219</f>
        <v>5</v>
      </c>
      <c r="M245" s="9">
        <f xml:space="preserve"> M18 + M219</f>
        <v>5</v>
      </c>
      <c r="N245" s="9">
        <f xml:space="preserve"> N18 + N219</f>
        <v>5</v>
      </c>
      <c r="O245" s="9">
        <f xml:space="preserve"> O18 + O219</f>
        <v>5</v>
      </c>
      <c r="P245" s="9">
        <f xml:space="preserve"> P18 + P219</f>
        <v>5</v>
      </c>
      <c r="Q245" s="9">
        <f xml:space="preserve"> Q18 + Q219</f>
        <v>5</v>
      </c>
      <c r="R245" s="9">
        <f xml:space="preserve"> R18 + R219</f>
        <v>5</v>
      </c>
      <c r="S245" s="9">
        <f xml:space="preserve"> S18 + S219</f>
        <v>5</v>
      </c>
      <c r="T245" s="9">
        <f xml:space="preserve"> T18 + T219</f>
        <v>5</v>
      </c>
      <c r="U245" s="9">
        <f xml:space="preserve"> U18 + U219</f>
        <v>5</v>
      </c>
      <c r="V245" s="9">
        <f t="shared" ref="V245:AY245" si="63" xml:space="preserve"> V18 + V219</f>
        <v>5</v>
      </c>
      <c r="W245" s="9">
        <f t="shared" si="63"/>
        <v>5</v>
      </c>
      <c r="X245" s="9">
        <f t="shared" si="63"/>
        <v>5</v>
      </c>
      <c r="Y245" s="9">
        <f t="shared" si="63"/>
        <v>5</v>
      </c>
      <c r="Z245" s="9">
        <f t="shared" si="63"/>
        <v>5</v>
      </c>
      <c r="AA245" s="9">
        <f t="shared" si="63"/>
        <v>5</v>
      </c>
      <c r="AB245" s="9">
        <f t="shared" si="63"/>
        <v>5</v>
      </c>
      <c r="AC245" s="9">
        <f t="shared" si="63"/>
        <v>5</v>
      </c>
      <c r="AD245" s="9">
        <f t="shared" si="63"/>
        <v>5</v>
      </c>
      <c r="AE245" s="9">
        <f t="shared" si="63"/>
        <v>5</v>
      </c>
      <c r="AF245" s="9">
        <f t="shared" si="63"/>
        <v>5</v>
      </c>
      <c r="AG245" s="9">
        <f t="shared" si="63"/>
        <v>5</v>
      </c>
      <c r="AH245" s="9">
        <f t="shared" si="63"/>
        <v>5</v>
      </c>
      <c r="AI245" s="9">
        <f t="shared" si="63"/>
        <v>5</v>
      </c>
      <c r="AJ245" s="9">
        <f t="shared" si="63"/>
        <v>5</v>
      </c>
      <c r="AK245" s="9">
        <f t="shared" si="63"/>
        <v>5</v>
      </c>
      <c r="AL245" s="9">
        <f t="shared" si="63"/>
        <v>5</v>
      </c>
      <c r="AM245" s="9">
        <f t="shared" si="63"/>
        <v>5</v>
      </c>
      <c r="AN245" s="9">
        <f t="shared" si="63"/>
        <v>5</v>
      </c>
      <c r="AO245" s="9">
        <f t="shared" si="63"/>
        <v>5</v>
      </c>
      <c r="AP245" s="9">
        <f t="shared" si="63"/>
        <v>5</v>
      </c>
      <c r="AQ245" s="9">
        <f t="shared" si="63"/>
        <v>5</v>
      </c>
      <c r="AR245" s="9">
        <f t="shared" si="63"/>
        <v>5</v>
      </c>
      <c r="AS245" s="9">
        <f t="shared" si="63"/>
        <v>5</v>
      </c>
      <c r="AT245" s="9">
        <f t="shared" si="63"/>
        <v>5</v>
      </c>
      <c r="AU245" s="9">
        <f t="shared" si="63"/>
        <v>5</v>
      </c>
      <c r="AV245" s="9">
        <f t="shared" si="63"/>
        <v>5</v>
      </c>
      <c r="AW245" s="9">
        <f t="shared" si="63"/>
        <v>5</v>
      </c>
      <c r="AX245" s="9">
        <f t="shared" si="63"/>
        <v>5</v>
      </c>
      <c r="AY245" s="9">
        <f t="shared" si="63"/>
        <v>5</v>
      </c>
    </row>
    <row r="246" spans="1:51" ht="17.649999999999999">
      <c r="A246" s="22" t="s">
        <v>36</v>
      </c>
      <c r="B246" s="9">
        <f xml:space="preserve"> B19 + B222</f>
        <v>6</v>
      </c>
      <c r="C246" s="9">
        <f xml:space="preserve"> C19 + C222</f>
        <v>6</v>
      </c>
      <c r="D246" s="9">
        <f xml:space="preserve"> D19 + D222</f>
        <v>6</v>
      </c>
      <c r="E246" s="9">
        <f xml:space="preserve"> E19 + E222</f>
        <v>6</v>
      </c>
      <c r="F246" s="9">
        <f xml:space="preserve"> F19 + F222</f>
        <v>7</v>
      </c>
      <c r="G246" s="9">
        <f xml:space="preserve"> G19 + G222</f>
        <v>7</v>
      </c>
      <c r="H246" s="9">
        <f xml:space="preserve"> H19 + H222</f>
        <v>7</v>
      </c>
      <c r="I246" s="9">
        <f xml:space="preserve"> I19 + I222</f>
        <v>7</v>
      </c>
      <c r="J246" s="46">
        <f xml:space="preserve"> J19 + J222</f>
        <v>9</v>
      </c>
      <c r="K246" s="9">
        <f xml:space="preserve"> K19 + K222</f>
        <v>10</v>
      </c>
      <c r="L246" s="48">
        <f xml:space="preserve"> L19 + L222</f>
        <v>10</v>
      </c>
      <c r="M246" s="9">
        <f xml:space="preserve"> M19 + M222</f>
        <v>11</v>
      </c>
      <c r="N246" s="9">
        <f xml:space="preserve"> N19 + N222</f>
        <v>11</v>
      </c>
      <c r="O246" s="9">
        <f xml:space="preserve"> O19 + O222</f>
        <v>11</v>
      </c>
      <c r="P246" s="9">
        <f xml:space="preserve"> P19 + P222</f>
        <v>11</v>
      </c>
      <c r="Q246" s="9">
        <f xml:space="preserve"> Q19 + Q222</f>
        <v>11</v>
      </c>
      <c r="R246" s="9">
        <f xml:space="preserve"> R19 + R222</f>
        <v>11</v>
      </c>
      <c r="S246" s="9">
        <f xml:space="preserve"> S19 + S222</f>
        <v>11</v>
      </c>
      <c r="T246" s="9">
        <f xml:space="preserve"> T19 + T222</f>
        <v>11</v>
      </c>
      <c r="U246" s="9">
        <f xml:space="preserve"> U19 + U222</f>
        <v>11</v>
      </c>
      <c r="V246" s="9">
        <f t="shared" ref="V246:AY246" si="64" xml:space="preserve"> V19 + V222</f>
        <v>11</v>
      </c>
      <c r="W246" s="9">
        <f t="shared" si="64"/>
        <v>11</v>
      </c>
      <c r="X246" s="9">
        <f t="shared" si="64"/>
        <v>11</v>
      </c>
      <c r="Y246" s="9">
        <f t="shared" si="64"/>
        <v>11</v>
      </c>
      <c r="Z246" s="9">
        <f t="shared" si="64"/>
        <v>11</v>
      </c>
      <c r="AA246" s="9">
        <f t="shared" si="64"/>
        <v>11</v>
      </c>
      <c r="AB246" s="9">
        <f t="shared" si="64"/>
        <v>11</v>
      </c>
      <c r="AC246" s="9">
        <f t="shared" si="64"/>
        <v>11</v>
      </c>
      <c r="AD246" s="9">
        <f t="shared" si="64"/>
        <v>11</v>
      </c>
      <c r="AE246" s="9">
        <f t="shared" si="64"/>
        <v>11</v>
      </c>
      <c r="AF246" s="9">
        <f t="shared" si="64"/>
        <v>11</v>
      </c>
      <c r="AG246" s="9">
        <f t="shared" si="64"/>
        <v>11</v>
      </c>
      <c r="AH246" s="9">
        <f t="shared" si="64"/>
        <v>11</v>
      </c>
      <c r="AI246" s="9">
        <f t="shared" si="64"/>
        <v>11</v>
      </c>
      <c r="AJ246" s="9">
        <f t="shared" si="64"/>
        <v>11</v>
      </c>
      <c r="AK246" s="9">
        <f t="shared" si="64"/>
        <v>11</v>
      </c>
      <c r="AL246" s="9">
        <f t="shared" si="64"/>
        <v>11</v>
      </c>
      <c r="AM246" s="9">
        <f t="shared" si="64"/>
        <v>11</v>
      </c>
      <c r="AN246" s="9">
        <f t="shared" si="64"/>
        <v>11</v>
      </c>
      <c r="AO246" s="9">
        <f t="shared" si="64"/>
        <v>11</v>
      </c>
      <c r="AP246" s="9">
        <f t="shared" si="64"/>
        <v>11</v>
      </c>
      <c r="AQ246" s="9">
        <f t="shared" si="64"/>
        <v>11</v>
      </c>
      <c r="AR246" s="9">
        <f t="shared" si="64"/>
        <v>11</v>
      </c>
      <c r="AS246" s="9">
        <f t="shared" si="64"/>
        <v>11</v>
      </c>
      <c r="AT246" s="9">
        <f t="shared" si="64"/>
        <v>11</v>
      </c>
      <c r="AU246" s="9">
        <f t="shared" si="64"/>
        <v>11</v>
      </c>
      <c r="AV246" s="9">
        <f t="shared" si="64"/>
        <v>11</v>
      </c>
      <c r="AW246" s="9">
        <f t="shared" si="64"/>
        <v>11</v>
      </c>
      <c r="AX246" s="9">
        <f t="shared" si="64"/>
        <v>11</v>
      </c>
      <c r="AY246" s="9">
        <f t="shared" si="64"/>
        <v>11</v>
      </c>
    </row>
    <row r="247" spans="1:51" ht="17.649999999999999">
      <c r="A247" s="22" t="s">
        <v>25</v>
      </c>
      <c r="B247" s="9">
        <f xml:space="preserve"> B223 + B20 + B81</f>
        <v>6</v>
      </c>
      <c r="C247" s="9">
        <f xml:space="preserve"> C223 + C20 + C81</f>
        <v>7</v>
      </c>
      <c r="D247" s="9">
        <f xml:space="preserve"> D223 + D20 + D81</f>
        <v>9</v>
      </c>
      <c r="E247" s="9">
        <f xml:space="preserve"> E223 + E20 + E81</f>
        <v>10</v>
      </c>
      <c r="F247" s="9">
        <f xml:space="preserve"> F223 + F20 + F81</f>
        <v>11</v>
      </c>
      <c r="G247" s="9">
        <f xml:space="preserve"> G223 + G20 + G81</f>
        <v>11</v>
      </c>
      <c r="H247" s="9">
        <f xml:space="preserve"> H223 + H20 + H81</f>
        <v>11</v>
      </c>
      <c r="I247" s="9">
        <f xml:space="preserve"> I223 + I20 + I81</f>
        <v>11</v>
      </c>
      <c r="J247" s="46">
        <f xml:space="preserve"> J223 + J20 + J81</f>
        <v>11</v>
      </c>
      <c r="K247" s="9">
        <f xml:space="preserve"> K223 + K20 + K81</f>
        <v>11</v>
      </c>
      <c r="L247" s="48">
        <f xml:space="preserve"> L223 + L20 + L81</f>
        <v>13</v>
      </c>
      <c r="M247" s="9">
        <f xml:space="preserve"> M223 + M20 + M81</f>
        <v>13</v>
      </c>
      <c r="N247" s="9">
        <f xml:space="preserve"> N223 + N20 + N81</f>
        <v>13</v>
      </c>
      <c r="O247" s="9">
        <f xml:space="preserve"> O223 + O20 + O81</f>
        <v>13</v>
      </c>
      <c r="P247" s="9">
        <f xml:space="preserve"> P223 + P20 + P81</f>
        <v>13</v>
      </c>
      <c r="Q247" s="9">
        <f xml:space="preserve"> Q223 + Q20 + Q81</f>
        <v>13</v>
      </c>
      <c r="R247" s="9">
        <f xml:space="preserve"> R223 + R20 + R81</f>
        <v>13</v>
      </c>
      <c r="S247" s="9">
        <f xml:space="preserve"> S223 + S20 + S81</f>
        <v>13</v>
      </c>
      <c r="T247" s="9">
        <f xml:space="preserve"> T223 + T20 + T81</f>
        <v>13</v>
      </c>
      <c r="U247" s="9">
        <f xml:space="preserve"> U223 + U20 + U81</f>
        <v>13</v>
      </c>
      <c r="V247" s="9">
        <f t="shared" ref="V247:AY247" si="65" xml:space="preserve"> V223 + V20 + V81</f>
        <v>13</v>
      </c>
      <c r="W247" s="9">
        <f t="shared" si="65"/>
        <v>13</v>
      </c>
      <c r="X247" s="9">
        <f t="shared" si="65"/>
        <v>13</v>
      </c>
      <c r="Y247" s="9">
        <f t="shared" si="65"/>
        <v>13</v>
      </c>
      <c r="Z247" s="9">
        <f t="shared" si="65"/>
        <v>13</v>
      </c>
      <c r="AA247" s="9">
        <f t="shared" si="65"/>
        <v>13</v>
      </c>
      <c r="AB247" s="9">
        <f t="shared" si="65"/>
        <v>13</v>
      </c>
      <c r="AC247" s="9">
        <f t="shared" si="65"/>
        <v>13</v>
      </c>
      <c r="AD247" s="9">
        <f t="shared" si="65"/>
        <v>13</v>
      </c>
      <c r="AE247" s="9">
        <f t="shared" si="65"/>
        <v>13</v>
      </c>
      <c r="AF247" s="9">
        <f t="shared" si="65"/>
        <v>13</v>
      </c>
      <c r="AG247" s="9">
        <f t="shared" si="65"/>
        <v>13</v>
      </c>
      <c r="AH247" s="9">
        <f t="shared" si="65"/>
        <v>13</v>
      </c>
      <c r="AI247" s="9">
        <f t="shared" si="65"/>
        <v>13</v>
      </c>
      <c r="AJ247" s="9">
        <f t="shared" si="65"/>
        <v>13</v>
      </c>
      <c r="AK247" s="9">
        <f t="shared" si="65"/>
        <v>13</v>
      </c>
      <c r="AL247" s="9">
        <f t="shared" si="65"/>
        <v>13</v>
      </c>
      <c r="AM247" s="9">
        <f t="shared" si="65"/>
        <v>13</v>
      </c>
      <c r="AN247" s="9">
        <f t="shared" si="65"/>
        <v>13</v>
      </c>
      <c r="AO247" s="9">
        <f t="shared" si="65"/>
        <v>13</v>
      </c>
      <c r="AP247" s="9">
        <f t="shared" si="65"/>
        <v>13</v>
      </c>
      <c r="AQ247" s="9">
        <f t="shared" si="65"/>
        <v>13</v>
      </c>
      <c r="AR247" s="9">
        <f t="shared" si="65"/>
        <v>13</v>
      </c>
      <c r="AS247" s="9">
        <f t="shared" si="65"/>
        <v>13</v>
      </c>
      <c r="AT247" s="9">
        <f t="shared" si="65"/>
        <v>13</v>
      </c>
      <c r="AU247" s="9">
        <f t="shared" si="65"/>
        <v>13</v>
      </c>
      <c r="AV247" s="9">
        <f t="shared" si="65"/>
        <v>13</v>
      </c>
      <c r="AW247" s="9">
        <f t="shared" si="65"/>
        <v>13</v>
      </c>
      <c r="AX247" s="9">
        <f t="shared" si="65"/>
        <v>13</v>
      </c>
      <c r="AY247" s="9">
        <f t="shared" si="65"/>
        <v>13</v>
      </c>
    </row>
    <row r="248" spans="1:51" ht="17.649999999999999">
      <c r="A248" s="22" t="s">
        <v>32</v>
      </c>
      <c r="B248" s="9">
        <f xml:space="preserve"> B21 + B221</f>
        <v>2</v>
      </c>
      <c r="C248" s="9">
        <f xml:space="preserve"> C21 + C221</f>
        <v>2</v>
      </c>
      <c r="D248" s="9">
        <f xml:space="preserve"> D21 + D221</f>
        <v>2</v>
      </c>
      <c r="E248" s="9">
        <f xml:space="preserve"> E21 + E221</f>
        <v>9</v>
      </c>
      <c r="F248" s="9">
        <f xml:space="preserve"> F21 + F221</f>
        <v>10</v>
      </c>
      <c r="G248" s="9">
        <f xml:space="preserve"> G21 + G221</f>
        <v>10</v>
      </c>
      <c r="H248" s="9">
        <f xml:space="preserve"> H21 + H221</f>
        <v>12</v>
      </c>
      <c r="I248" s="9">
        <f xml:space="preserve"> I21 + I221</f>
        <v>13</v>
      </c>
      <c r="J248" s="46">
        <f xml:space="preserve"> J21 + J221</f>
        <v>14</v>
      </c>
      <c r="K248" s="9">
        <f xml:space="preserve"> K21 + K221</f>
        <v>15</v>
      </c>
      <c r="L248" s="48">
        <f xml:space="preserve"> L21 + L221</f>
        <v>16</v>
      </c>
      <c r="M248" s="9">
        <f xml:space="preserve"> M21 + M221</f>
        <v>16</v>
      </c>
      <c r="N248" s="9">
        <f xml:space="preserve"> N21 + N221</f>
        <v>16</v>
      </c>
      <c r="O248" s="9">
        <f xml:space="preserve"> O21 + O221</f>
        <v>16</v>
      </c>
      <c r="P248" s="9">
        <f xml:space="preserve"> P21 + P221</f>
        <v>16</v>
      </c>
      <c r="Q248" s="9">
        <f xml:space="preserve"> Q21 + Q221</f>
        <v>16</v>
      </c>
      <c r="R248" s="9">
        <f xml:space="preserve"> R21 + R221</f>
        <v>16</v>
      </c>
      <c r="S248" s="9">
        <f xml:space="preserve"> S21 + S221</f>
        <v>16</v>
      </c>
      <c r="T248" s="9">
        <f xml:space="preserve"> T21 + T221</f>
        <v>16</v>
      </c>
      <c r="U248" s="9">
        <f xml:space="preserve"> U21 + U221</f>
        <v>16</v>
      </c>
      <c r="V248" s="9">
        <f t="shared" ref="V248:AY249" si="66" xml:space="preserve"> V21 + V221</f>
        <v>16</v>
      </c>
      <c r="W248" s="9">
        <f t="shared" si="66"/>
        <v>16</v>
      </c>
      <c r="X248" s="9">
        <f t="shared" si="66"/>
        <v>16</v>
      </c>
      <c r="Y248" s="9">
        <f t="shared" si="66"/>
        <v>16</v>
      </c>
      <c r="Z248" s="9">
        <f t="shared" si="66"/>
        <v>16</v>
      </c>
      <c r="AA248" s="9">
        <f t="shared" si="66"/>
        <v>16</v>
      </c>
      <c r="AB248" s="9">
        <f t="shared" si="66"/>
        <v>16</v>
      </c>
      <c r="AC248" s="9">
        <f t="shared" si="66"/>
        <v>16</v>
      </c>
      <c r="AD248" s="9">
        <f t="shared" si="66"/>
        <v>16</v>
      </c>
      <c r="AE248" s="9">
        <f t="shared" si="66"/>
        <v>16</v>
      </c>
      <c r="AF248" s="9">
        <f t="shared" si="66"/>
        <v>16</v>
      </c>
      <c r="AG248" s="9">
        <f t="shared" si="66"/>
        <v>16</v>
      </c>
      <c r="AH248" s="9">
        <f t="shared" si="66"/>
        <v>16</v>
      </c>
      <c r="AI248" s="9">
        <f t="shared" si="66"/>
        <v>16</v>
      </c>
      <c r="AJ248" s="9">
        <f t="shared" si="66"/>
        <v>16</v>
      </c>
      <c r="AK248" s="9">
        <f t="shared" si="66"/>
        <v>16</v>
      </c>
      <c r="AL248" s="9">
        <f t="shared" si="66"/>
        <v>16</v>
      </c>
      <c r="AM248" s="9">
        <f t="shared" si="66"/>
        <v>16</v>
      </c>
      <c r="AN248" s="9">
        <f t="shared" si="66"/>
        <v>16</v>
      </c>
      <c r="AO248" s="9">
        <f t="shared" si="66"/>
        <v>16</v>
      </c>
      <c r="AP248" s="9">
        <f t="shared" si="66"/>
        <v>16</v>
      </c>
      <c r="AQ248" s="9">
        <f t="shared" si="66"/>
        <v>16</v>
      </c>
      <c r="AR248" s="9">
        <f t="shared" si="66"/>
        <v>16</v>
      </c>
      <c r="AS248" s="9">
        <f t="shared" si="66"/>
        <v>16</v>
      </c>
      <c r="AT248" s="9">
        <f t="shared" si="66"/>
        <v>16</v>
      </c>
      <c r="AU248" s="9">
        <f t="shared" si="66"/>
        <v>16</v>
      </c>
      <c r="AV248" s="9">
        <f t="shared" si="66"/>
        <v>16</v>
      </c>
      <c r="AW248" s="9">
        <f t="shared" si="66"/>
        <v>16</v>
      </c>
      <c r="AX248" s="9">
        <f t="shared" si="66"/>
        <v>16</v>
      </c>
      <c r="AY248" s="9">
        <f t="shared" si="66"/>
        <v>16</v>
      </c>
    </row>
    <row r="249" spans="1:51" ht="17.649999999999999">
      <c r="A249" s="22" t="s">
        <v>37</v>
      </c>
      <c r="B249" s="9">
        <f xml:space="preserve"> B22 + B222</f>
        <v>6</v>
      </c>
      <c r="C249" s="9">
        <f xml:space="preserve"> C22 + C222</f>
        <v>6</v>
      </c>
      <c r="D249" s="9">
        <f xml:space="preserve"> D22 + D222</f>
        <v>6</v>
      </c>
      <c r="E249" s="9">
        <f xml:space="preserve"> E22 + E222</f>
        <v>6</v>
      </c>
      <c r="F249" s="9">
        <f xml:space="preserve"> F22 + F222</f>
        <v>6</v>
      </c>
      <c r="G249" s="9">
        <f xml:space="preserve"> G22 + G222</f>
        <v>6</v>
      </c>
      <c r="H249" s="9">
        <f xml:space="preserve"> H22 + H222</f>
        <v>7</v>
      </c>
      <c r="I249" s="9">
        <f xml:space="preserve"> I22 + I222</f>
        <v>7</v>
      </c>
      <c r="J249" s="46">
        <f xml:space="preserve"> J22 + J222</f>
        <v>7</v>
      </c>
      <c r="K249" s="9">
        <f xml:space="preserve"> K22 + K222</f>
        <v>10</v>
      </c>
      <c r="L249" s="48">
        <f xml:space="preserve"> L22 + L222</f>
        <v>12</v>
      </c>
      <c r="M249" s="9">
        <f xml:space="preserve"> M22 + M222</f>
        <v>13</v>
      </c>
      <c r="N249" s="9">
        <f xml:space="preserve"> N22 + N222</f>
        <v>13</v>
      </c>
      <c r="O249" s="9">
        <f xml:space="preserve"> O22 + O222</f>
        <v>13</v>
      </c>
      <c r="P249" s="9">
        <f xml:space="preserve"> P22 + P222</f>
        <v>13</v>
      </c>
      <c r="Q249" s="9">
        <f xml:space="preserve"> Q22 + Q222</f>
        <v>13</v>
      </c>
      <c r="R249" s="9">
        <f xml:space="preserve"> R22 + R222</f>
        <v>13</v>
      </c>
      <c r="S249" s="9">
        <f xml:space="preserve"> S22 + S222</f>
        <v>13</v>
      </c>
      <c r="T249" s="9">
        <f xml:space="preserve"> T22 + T222</f>
        <v>13</v>
      </c>
      <c r="U249" s="9">
        <f xml:space="preserve"> U22 + U222</f>
        <v>13</v>
      </c>
      <c r="V249" s="9">
        <f t="shared" si="66"/>
        <v>13</v>
      </c>
      <c r="W249" s="9">
        <f t="shared" si="66"/>
        <v>13</v>
      </c>
      <c r="X249" s="9">
        <f t="shared" si="66"/>
        <v>13</v>
      </c>
      <c r="Y249" s="9">
        <f t="shared" si="66"/>
        <v>13</v>
      </c>
      <c r="Z249" s="9">
        <f t="shared" si="66"/>
        <v>13</v>
      </c>
      <c r="AA249" s="9">
        <f t="shared" si="66"/>
        <v>13</v>
      </c>
      <c r="AB249" s="9">
        <f t="shared" si="66"/>
        <v>13</v>
      </c>
      <c r="AC249" s="9">
        <f t="shared" si="66"/>
        <v>13</v>
      </c>
      <c r="AD249" s="9">
        <f t="shared" si="66"/>
        <v>13</v>
      </c>
      <c r="AE249" s="9">
        <f t="shared" si="66"/>
        <v>13</v>
      </c>
      <c r="AF249" s="9">
        <f t="shared" si="66"/>
        <v>13</v>
      </c>
      <c r="AG249" s="9">
        <f t="shared" si="66"/>
        <v>13</v>
      </c>
      <c r="AH249" s="9">
        <f t="shared" si="66"/>
        <v>13</v>
      </c>
      <c r="AI249" s="9">
        <f t="shared" si="66"/>
        <v>13</v>
      </c>
      <c r="AJ249" s="9">
        <f t="shared" si="66"/>
        <v>13</v>
      </c>
      <c r="AK249" s="9">
        <f t="shared" si="66"/>
        <v>13</v>
      </c>
      <c r="AL249" s="9">
        <f t="shared" si="66"/>
        <v>13</v>
      </c>
      <c r="AM249" s="9">
        <f t="shared" si="66"/>
        <v>13</v>
      </c>
      <c r="AN249" s="9">
        <f t="shared" si="66"/>
        <v>13</v>
      </c>
      <c r="AO249" s="9">
        <f t="shared" si="66"/>
        <v>13</v>
      </c>
      <c r="AP249" s="9">
        <f t="shared" si="66"/>
        <v>13</v>
      </c>
      <c r="AQ249" s="9">
        <f t="shared" si="66"/>
        <v>13</v>
      </c>
      <c r="AR249" s="9">
        <f t="shared" si="66"/>
        <v>13</v>
      </c>
      <c r="AS249" s="9">
        <f t="shared" si="66"/>
        <v>13</v>
      </c>
      <c r="AT249" s="9">
        <f t="shared" si="66"/>
        <v>13</v>
      </c>
      <c r="AU249" s="9">
        <f t="shared" si="66"/>
        <v>13</v>
      </c>
      <c r="AV249" s="9">
        <f t="shared" si="66"/>
        <v>13</v>
      </c>
      <c r="AW249" s="9">
        <f t="shared" si="66"/>
        <v>13</v>
      </c>
      <c r="AX249" s="9">
        <f t="shared" si="66"/>
        <v>13</v>
      </c>
      <c r="AY249" s="9">
        <f t="shared" si="66"/>
        <v>13</v>
      </c>
    </row>
    <row r="250" spans="1:51" ht="17.649999999999999">
      <c r="A250" s="22" t="s">
        <v>38</v>
      </c>
      <c r="B250" s="9">
        <f xml:space="preserve"> B23 + B222</f>
        <v>2</v>
      </c>
      <c r="C250" s="9">
        <f xml:space="preserve"> C23 + C222</f>
        <v>2</v>
      </c>
      <c r="D250" s="9">
        <f xml:space="preserve"> D23 + D222</f>
        <v>2</v>
      </c>
      <c r="E250" s="9">
        <f xml:space="preserve"> E23 + E222</f>
        <v>2</v>
      </c>
      <c r="F250" s="9">
        <f xml:space="preserve"> F23 + F222</f>
        <v>2</v>
      </c>
      <c r="G250" s="9">
        <f xml:space="preserve"> G23 + G222</f>
        <v>2</v>
      </c>
      <c r="H250" s="9">
        <f xml:space="preserve"> H23 + H222</f>
        <v>2</v>
      </c>
      <c r="I250" s="9">
        <f xml:space="preserve"> I23 + I222</f>
        <v>2</v>
      </c>
      <c r="J250" s="46">
        <f xml:space="preserve"> J23 + J222</f>
        <v>2</v>
      </c>
      <c r="K250" s="9">
        <f xml:space="preserve"> K23 + K222</f>
        <v>2</v>
      </c>
      <c r="L250" s="48">
        <f xml:space="preserve"> L23 + L222</f>
        <v>2</v>
      </c>
      <c r="M250" s="9">
        <f xml:space="preserve"> M23 + M222</f>
        <v>2</v>
      </c>
      <c r="N250" s="9">
        <f xml:space="preserve"> N23 + N222</f>
        <v>2</v>
      </c>
      <c r="O250" s="9">
        <f xml:space="preserve"> O23 + O222</f>
        <v>2</v>
      </c>
      <c r="P250" s="9">
        <f xml:space="preserve"> P23 + P222</f>
        <v>2</v>
      </c>
      <c r="Q250" s="9">
        <f xml:space="preserve"> Q23 + Q222</f>
        <v>2</v>
      </c>
      <c r="R250" s="9">
        <f xml:space="preserve"> R23 + R222</f>
        <v>2</v>
      </c>
      <c r="S250" s="9">
        <f xml:space="preserve"> S23 + S222</f>
        <v>2</v>
      </c>
      <c r="T250" s="9">
        <f xml:space="preserve"> T23 + T222</f>
        <v>2</v>
      </c>
      <c r="U250" s="9">
        <f xml:space="preserve"> U23 + U222</f>
        <v>2</v>
      </c>
      <c r="V250" s="9">
        <f t="shared" ref="V250:AY250" si="67" xml:space="preserve"> V23 + V222</f>
        <v>2</v>
      </c>
      <c r="W250" s="9">
        <f t="shared" si="67"/>
        <v>2</v>
      </c>
      <c r="X250" s="9">
        <f t="shared" si="67"/>
        <v>2</v>
      </c>
      <c r="Y250" s="9">
        <f t="shared" si="67"/>
        <v>2</v>
      </c>
      <c r="Z250" s="9">
        <f t="shared" si="67"/>
        <v>2</v>
      </c>
      <c r="AA250" s="9">
        <f t="shared" si="67"/>
        <v>2</v>
      </c>
      <c r="AB250" s="9">
        <f t="shared" si="67"/>
        <v>2</v>
      </c>
      <c r="AC250" s="9">
        <f t="shared" si="67"/>
        <v>2</v>
      </c>
      <c r="AD250" s="9">
        <f t="shared" si="67"/>
        <v>2</v>
      </c>
      <c r="AE250" s="9">
        <f t="shared" si="67"/>
        <v>2</v>
      </c>
      <c r="AF250" s="9">
        <f t="shared" si="67"/>
        <v>2</v>
      </c>
      <c r="AG250" s="9">
        <f t="shared" si="67"/>
        <v>2</v>
      </c>
      <c r="AH250" s="9">
        <f t="shared" si="67"/>
        <v>2</v>
      </c>
      <c r="AI250" s="9">
        <f t="shared" si="67"/>
        <v>2</v>
      </c>
      <c r="AJ250" s="9">
        <f t="shared" si="67"/>
        <v>2</v>
      </c>
      <c r="AK250" s="9">
        <f t="shared" si="67"/>
        <v>2</v>
      </c>
      <c r="AL250" s="9">
        <f t="shared" si="67"/>
        <v>2</v>
      </c>
      <c r="AM250" s="9">
        <f t="shared" si="67"/>
        <v>2</v>
      </c>
      <c r="AN250" s="9">
        <f t="shared" si="67"/>
        <v>2</v>
      </c>
      <c r="AO250" s="9">
        <f t="shared" si="67"/>
        <v>2</v>
      </c>
      <c r="AP250" s="9">
        <f t="shared" si="67"/>
        <v>2</v>
      </c>
      <c r="AQ250" s="9">
        <f t="shared" si="67"/>
        <v>2</v>
      </c>
      <c r="AR250" s="9">
        <f t="shared" si="67"/>
        <v>2</v>
      </c>
      <c r="AS250" s="9">
        <f t="shared" si="67"/>
        <v>2</v>
      </c>
      <c r="AT250" s="9">
        <f t="shared" si="67"/>
        <v>2</v>
      </c>
      <c r="AU250" s="9">
        <f t="shared" si="67"/>
        <v>2</v>
      </c>
      <c r="AV250" s="9">
        <f t="shared" si="67"/>
        <v>2</v>
      </c>
      <c r="AW250" s="9">
        <f t="shared" si="67"/>
        <v>2</v>
      </c>
      <c r="AX250" s="9">
        <f t="shared" si="67"/>
        <v>2</v>
      </c>
      <c r="AY250" s="9">
        <f t="shared" si="67"/>
        <v>2</v>
      </c>
    </row>
    <row r="252" spans="1:51" ht="17.649999999999999">
      <c r="A252" s="22" t="s">
        <v>24</v>
      </c>
      <c r="B252" s="9">
        <f xml:space="preserve"> B247/(B7+5)</f>
        <v>1</v>
      </c>
      <c r="C252" s="9">
        <f xml:space="preserve"> C247/(C7+5)</f>
        <v>1</v>
      </c>
      <c r="D252" s="9">
        <f xml:space="preserve"> D247/(D7+5)</f>
        <v>1.125</v>
      </c>
      <c r="E252" s="9">
        <f xml:space="preserve"> E247/(E7+5)</f>
        <v>1.1111111111111112</v>
      </c>
      <c r="F252" s="9">
        <f xml:space="preserve"> F247/(F7+5)</f>
        <v>1.1000000000000001</v>
      </c>
      <c r="G252" s="9">
        <f xml:space="preserve"> G247/(G7+5)</f>
        <v>1</v>
      </c>
      <c r="H252" s="9">
        <f xml:space="preserve"> H247/(H7+5)</f>
        <v>0.91666666666666663</v>
      </c>
      <c r="I252" s="9">
        <f xml:space="preserve"> I247/(I7+5)</f>
        <v>0.84615384615384615</v>
      </c>
      <c r="J252" s="46">
        <f xml:space="preserve"> J247/(J7+5)</f>
        <v>0.7857142857142857</v>
      </c>
      <c r="K252" s="31">
        <f xml:space="preserve"> K247/(K7+5)</f>
        <v>0.73333333333333328</v>
      </c>
      <c r="L252" s="48">
        <f xml:space="preserve"> L247/(L7+5)</f>
        <v>0.8125</v>
      </c>
      <c r="M252" s="9">
        <f xml:space="preserve"> M247/(M7+5)</f>
        <v>0.76470588235294112</v>
      </c>
      <c r="N252" s="9">
        <f xml:space="preserve"> N247/(N7+5)</f>
        <v>0.72222222222222221</v>
      </c>
      <c r="O252" s="9">
        <f xml:space="preserve"> O247/(O7+5)</f>
        <v>0.68421052631578949</v>
      </c>
      <c r="P252" s="9">
        <f xml:space="preserve"> P247/(P7+5)</f>
        <v>0.65</v>
      </c>
      <c r="Q252" s="9">
        <f xml:space="preserve"> Q247/(Q7+5)</f>
        <v>0.61904761904761907</v>
      </c>
      <c r="R252" s="9">
        <f xml:space="preserve"> R247/(R7+5)</f>
        <v>0.59090909090909094</v>
      </c>
      <c r="S252" s="9">
        <f xml:space="preserve"> S247/(S7+5)</f>
        <v>0.56521739130434778</v>
      </c>
      <c r="T252" s="9">
        <f xml:space="preserve"> T247/(T7+5)</f>
        <v>0.54166666666666663</v>
      </c>
      <c r="U252" s="9">
        <f xml:space="preserve"> U247/(U7+5)</f>
        <v>0.52</v>
      </c>
      <c r="V252" s="9">
        <f t="shared" ref="V252:AY252" si="68" xml:space="preserve"> V247/(V7+5)</f>
        <v>0.5</v>
      </c>
      <c r="W252" s="9">
        <f t="shared" si="68"/>
        <v>0.48148148148148145</v>
      </c>
      <c r="X252" s="9">
        <f t="shared" si="68"/>
        <v>0.4642857142857143</v>
      </c>
      <c r="Y252" s="9">
        <f t="shared" si="68"/>
        <v>0.44827586206896552</v>
      </c>
      <c r="Z252" s="9">
        <f t="shared" si="68"/>
        <v>0.43333333333333335</v>
      </c>
      <c r="AA252" s="9">
        <f t="shared" si="68"/>
        <v>0.41935483870967744</v>
      </c>
      <c r="AB252" s="9">
        <f t="shared" si="68"/>
        <v>0.40625</v>
      </c>
      <c r="AC252" s="9">
        <f t="shared" si="68"/>
        <v>0.39393939393939392</v>
      </c>
      <c r="AD252" s="9">
        <f t="shared" si="68"/>
        <v>0.38235294117647056</v>
      </c>
      <c r="AE252" s="9">
        <f t="shared" si="68"/>
        <v>0.37142857142857144</v>
      </c>
      <c r="AF252" s="9">
        <f t="shared" si="68"/>
        <v>0.3611111111111111</v>
      </c>
      <c r="AG252" s="9">
        <f t="shared" si="68"/>
        <v>0.35135135135135137</v>
      </c>
      <c r="AH252" s="9">
        <f t="shared" si="68"/>
        <v>0.34210526315789475</v>
      </c>
      <c r="AI252" s="9">
        <f t="shared" si="68"/>
        <v>0.33333333333333331</v>
      </c>
      <c r="AJ252" s="9">
        <f t="shared" si="68"/>
        <v>0.32500000000000001</v>
      </c>
      <c r="AK252" s="9">
        <f t="shared" si="68"/>
        <v>0.31707317073170732</v>
      </c>
      <c r="AL252" s="9">
        <f t="shared" si="68"/>
        <v>0.30952380952380953</v>
      </c>
      <c r="AM252" s="9">
        <f t="shared" si="68"/>
        <v>0.30232558139534882</v>
      </c>
      <c r="AN252" s="9">
        <f t="shared" si="68"/>
        <v>0.29545454545454547</v>
      </c>
      <c r="AO252" s="9">
        <f t="shared" si="68"/>
        <v>0.28888888888888886</v>
      </c>
      <c r="AP252" s="9">
        <f t="shared" si="68"/>
        <v>0.28260869565217389</v>
      </c>
      <c r="AQ252" s="9">
        <f t="shared" si="68"/>
        <v>0.27659574468085107</v>
      </c>
      <c r="AR252" s="9">
        <f t="shared" si="68"/>
        <v>0.27083333333333331</v>
      </c>
      <c r="AS252" s="9">
        <f t="shared" si="68"/>
        <v>0.26530612244897961</v>
      </c>
      <c r="AT252" s="9">
        <f t="shared" si="68"/>
        <v>0.26</v>
      </c>
      <c r="AU252" s="9">
        <f t="shared" si="68"/>
        <v>0.25490196078431371</v>
      </c>
      <c r="AV252" s="9">
        <f t="shared" si="68"/>
        <v>0.25</v>
      </c>
      <c r="AW252" s="9">
        <f t="shared" si="68"/>
        <v>0.24528301886792453</v>
      </c>
      <c r="AX252" s="9">
        <f t="shared" si="68"/>
        <v>0.24074074074074073</v>
      </c>
      <c r="AY252" s="9">
        <f t="shared" si="68"/>
        <v>0.23636363636363636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10</v>
      </c>
      <c r="C258" s="8">
        <f xml:space="preserve"> (Data!$B$44 - C$89 - C$45)</f>
        <v>9</v>
      </c>
      <c r="D258" s="8">
        <f xml:space="preserve"> (Data!$B$44 - D$89 - D$45)</f>
        <v>9</v>
      </c>
      <c r="E258" s="8">
        <f xml:space="preserve"> (Data!$B$44 - E$89 - E$45)</f>
        <v>8</v>
      </c>
      <c r="F258" s="8">
        <f xml:space="preserve"> (Data!$B$44 - F$89 - F$45)</f>
        <v>7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3</v>
      </c>
      <c r="K258" s="8">
        <f xml:space="preserve"> (Data!$B$44 - K$89 - K$45)</f>
        <v>1</v>
      </c>
      <c r="L258" s="8">
        <f xml:space="preserve"> (Data!$B$44 - L$89 - L$45)</f>
        <v>0</v>
      </c>
      <c r="M258" s="8">
        <f xml:space="preserve"> (Data!$B$44 - M$89 - M$45)</f>
        <v>-1</v>
      </c>
      <c r="N258" s="8">
        <f xml:space="preserve"> (Data!$B$44 - N$89 - N$45)</f>
        <v>-1</v>
      </c>
      <c r="O258" s="8">
        <f xml:space="preserve"> (Data!$B$44 - O$89 - O$45)</f>
        <v>-2</v>
      </c>
      <c r="P258" s="8">
        <f xml:space="preserve"> (Data!$B$44 - P$89 - P$45)</f>
        <v>-2</v>
      </c>
      <c r="Q258" s="8">
        <f xml:space="preserve"> (Data!$B$44 - Q$89 - Q$45)</f>
        <v>-3</v>
      </c>
      <c r="R258" s="8">
        <f xml:space="preserve"> (Data!$B$44 - R$89 - R$45)</f>
        <v>-3</v>
      </c>
      <c r="S258" s="8">
        <f xml:space="preserve"> (Data!$B$44 - S$89 - S$45)</f>
        <v>-3</v>
      </c>
      <c r="T258" s="8">
        <f xml:space="preserve"> (Data!$B$44 - T$89 - T$45)</f>
        <v>-4</v>
      </c>
      <c r="U258" s="8">
        <f xml:space="preserve"> (Data!$B$44 - U$89 - U$45)</f>
        <v>-4</v>
      </c>
      <c r="V258" s="8">
        <f xml:space="preserve"> (Data!$B$44 - V$89 - V$45)</f>
        <v>-5</v>
      </c>
      <c r="W258" s="8">
        <f xml:space="preserve"> (Data!$B$44 - W$89 - W$45)</f>
        <v>-5</v>
      </c>
      <c r="X258" s="8">
        <f xml:space="preserve"> (Data!$B$44 - X$89 - X$45)</f>
        <v>-5</v>
      </c>
      <c r="Y258" s="8">
        <f xml:space="preserve"> (Data!$B$44 - Y$89 - Y$45)</f>
        <v>-6</v>
      </c>
      <c r="Z258" s="8">
        <f xml:space="preserve"> (Data!$B$44 - Z$89 - Z$45)</f>
        <v>-6</v>
      </c>
      <c r="AA258" s="8">
        <f xml:space="preserve"> (Data!$B$44 - AA$89 - AA$45)</f>
        <v>-7</v>
      </c>
      <c r="AB258" s="8">
        <f xml:space="preserve"> (Data!$B$44 - AB$89 - AB$45)</f>
        <v>-7</v>
      </c>
      <c r="AC258" s="8">
        <f xml:space="preserve"> (Data!$B$44 - AC$89 - AC$45)</f>
        <v>-7</v>
      </c>
      <c r="AD258" s="8">
        <f xml:space="preserve"> (Data!$B$44 - AD$89 - AD$45)</f>
        <v>-8</v>
      </c>
      <c r="AE258" s="8">
        <f xml:space="preserve"> (Data!$B$44 - AE$89 - AE$45)</f>
        <v>-8</v>
      </c>
      <c r="AF258" s="8">
        <f xml:space="preserve"> (Data!$B$44 - AF$89 - AF$45)</f>
        <v>-9</v>
      </c>
      <c r="AG258" s="8">
        <f xml:space="preserve"> (Data!$B$44 - AG$89 - AG$45)</f>
        <v>-9</v>
      </c>
      <c r="AH258" s="8">
        <f xml:space="preserve"> (Data!$B$44 - AH$89 - AH$45)</f>
        <v>-9</v>
      </c>
      <c r="AI258" s="8">
        <f xml:space="preserve"> (Data!$B$44 - AI$89 - AI$45)</f>
        <v>-10</v>
      </c>
      <c r="AJ258" s="8">
        <f xml:space="preserve"> (Data!$B$44 - AJ$89 - AJ$45)</f>
        <v>-10</v>
      </c>
      <c r="AK258" s="8">
        <f xml:space="preserve"> (Data!$B$44 - AK$89 - AK$45)</f>
        <v>-11</v>
      </c>
      <c r="AL258" s="8">
        <f xml:space="preserve"> (Data!$B$44 - AL$89 - AL$45)</f>
        <v>-11</v>
      </c>
      <c r="AM258" s="8">
        <f xml:space="preserve"> (Data!$B$44 - AM$89 - AM$45)</f>
        <v>-11</v>
      </c>
      <c r="AN258" s="8">
        <f xml:space="preserve"> (Data!$B$44 - AN$89 - AN$45)</f>
        <v>-12</v>
      </c>
      <c r="AO258" s="8">
        <f xml:space="preserve"> (Data!$B$44 - AO$89 - AO$45)</f>
        <v>-12</v>
      </c>
      <c r="AP258" s="8">
        <f xml:space="preserve"> (Data!$B$44 - AP$89 - AP$45)</f>
        <v>-13</v>
      </c>
      <c r="AQ258" s="8">
        <f xml:space="preserve"> (Data!$B$44 - AQ$89 - AQ$45)</f>
        <v>-13</v>
      </c>
      <c r="AR258" s="8">
        <f xml:space="preserve"> (Data!$B$44 - AR$89 - AR$45)</f>
        <v>-13</v>
      </c>
      <c r="AS258" s="8">
        <f xml:space="preserve"> (Data!$B$44 - AS$89 - AS$45)</f>
        <v>-14</v>
      </c>
      <c r="AT258" s="8">
        <f xml:space="preserve"> (Data!$B$44 - AT$89 - AT$45)</f>
        <v>-14</v>
      </c>
      <c r="AU258" s="8">
        <f xml:space="preserve"> (Data!$B$44 - AU$89 - AU$45)</f>
        <v>-15</v>
      </c>
      <c r="AV258" s="8">
        <f xml:space="preserve"> (Data!$B$44 - AV$89 - AV$45)</f>
        <v>-15</v>
      </c>
      <c r="AW258" s="8">
        <f xml:space="preserve"> (Data!$B$44 - AW$89 - AW$45)</f>
        <v>-15</v>
      </c>
      <c r="AX258" s="8">
        <f xml:space="preserve"> (Data!$B$44 - AX$89 - AX$45)</f>
        <v>-16</v>
      </c>
      <c r="AY258" s="8">
        <f xml:space="preserve"> (Data!$B$44 - AY$89 - AY$45)</f>
        <v>-16</v>
      </c>
    </row>
    <row r="259" spans="1:51">
      <c r="A259" s="8" t="s">
        <v>57</v>
      </c>
      <c r="B259" s="8">
        <f xml:space="preserve"> (Data!$B$44 - B$88 - B$45)</f>
        <v>11</v>
      </c>
      <c r="C259" s="8">
        <f xml:space="preserve"> (Data!$B$44 - C$88 - C$45)</f>
        <v>10</v>
      </c>
      <c r="D259" s="8">
        <f xml:space="preserve"> (Data!$B$44 - D$88 - D$45)</f>
        <v>10</v>
      </c>
      <c r="E259" s="8">
        <f xml:space="preserve"> (Data!$B$44 - E$88 - E$45)</f>
        <v>9</v>
      </c>
      <c r="F259" s="8">
        <f xml:space="preserve"> (Data!$B$44 - F$88 - F$45)</f>
        <v>8</v>
      </c>
      <c r="G259" s="8">
        <f xml:space="preserve"> (Data!$B$44 - G$88 - G$45)</f>
        <v>7</v>
      </c>
      <c r="H259" s="8">
        <f xml:space="preserve"> (Data!$B$44 - H$88 - H$45)</f>
        <v>7</v>
      </c>
      <c r="I259" s="8">
        <f xml:space="preserve"> (Data!$B$44 - I$88 - I$45)</f>
        <v>6</v>
      </c>
      <c r="J259" s="8">
        <f xml:space="preserve"> (Data!$B$44 - J$88 - J$45)</f>
        <v>4</v>
      </c>
      <c r="K259" s="8">
        <f xml:space="preserve"> (Data!$B$44 - K$88 - K$45)</f>
        <v>1</v>
      </c>
      <c r="L259" s="8">
        <f xml:space="preserve"> (Data!$B$44 - L$88 - L$45)</f>
        <v>0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11</v>
      </c>
      <c r="C260" s="8">
        <f xml:space="preserve"> (Data!$B$44 - C$88 - C$45)</f>
        <v>10</v>
      </c>
      <c r="D260" s="8">
        <f xml:space="preserve"> (Data!$B$44 - D$88 - D$45)</f>
        <v>10</v>
      </c>
      <c r="E260" s="8">
        <f xml:space="preserve"> (Data!$B$44 - E$88 - E$45)</f>
        <v>9</v>
      </c>
      <c r="F260" s="8">
        <f xml:space="preserve"> (Data!$B$44 - F$88 - F$45)</f>
        <v>8</v>
      </c>
      <c r="G260" s="8">
        <f xml:space="preserve"> (Data!$B$44 - G$88 - G$45)</f>
        <v>7</v>
      </c>
      <c r="H260" s="8">
        <f xml:space="preserve"> (Data!$B$44 - H$88 - H$45)</f>
        <v>7</v>
      </c>
      <c r="I260" s="8">
        <f xml:space="preserve"> (Data!$B$44 - I$88 - I$45)</f>
        <v>6</v>
      </c>
      <c r="J260" s="8">
        <f xml:space="preserve"> (Data!$B$44 - J$88 - J$45)</f>
        <v>4</v>
      </c>
      <c r="K260" s="8">
        <f xml:space="preserve"> (Data!$B$44 - K$88 - K$45)</f>
        <v>1</v>
      </c>
      <c r="L260" s="8">
        <f xml:space="preserve"> (Data!$B$44 - L$88 - L$45)</f>
        <v>0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10</v>
      </c>
      <c r="C261" s="8">
        <f xml:space="preserve"> (Data!$B$44 - C$87 - C$45)</f>
        <v>9</v>
      </c>
      <c r="D261" s="8">
        <f xml:space="preserve"> (Data!$B$44 - D$87 - D$45)</f>
        <v>9</v>
      </c>
      <c r="E261" s="8">
        <f xml:space="preserve"> (Data!$B$44 - E$87 - E$45)</f>
        <v>8</v>
      </c>
      <c r="F261" s="8">
        <f xml:space="preserve"> (Data!$B$44 - F$87 - F$45)</f>
        <v>7</v>
      </c>
      <c r="G261" s="8">
        <f xml:space="preserve"> (Data!$B$44 - G$87 - G$45)</f>
        <v>6</v>
      </c>
      <c r="H261" s="8">
        <f xml:space="preserve"> (Data!$B$44 - H$87 - H$45)</f>
        <v>6</v>
      </c>
      <c r="I261" s="8">
        <f xml:space="preserve"> (Data!$B$44 - I$87 - I$45)</f>
        <v>4</v>
      </c>
      <c r="J261" s="8">
        <f xml:space="preserve"> (Data!$B$44 - J$87 - J$45)</f>
        <v>2</v>
      </c>
      <c r="K261" s="8">
        <f xml:space="preserve"> (Data!$B$44 - K$87 - K$45)</f>
        <v>-1</v>
      </c>
      <c r="L261" s="8">
        <f xml:space="preserve"> (Data!$B$44 - L$87 - L$45)</f>
        <v>-2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20</v>
      </c>
      <c r="C263" s="8">
        <f xml:space="preserve"> (Data!$B$45 - C$89 - C$45)</f>
        <v>19</v>
      </c>
      <c r="D263" s="8">
        <f xml:space="preserve"> (Data!$B$45 - D$89 - D$45)</f>
        <v>19</v>
      </c>
      <c r="E263" s="8">
        <f xml:space="preserve"> (Data!$B$45 - E$89 - E$45)</f>
        <v>18</v>
      </c>
      <c r="F263" s="8">
        <f xml:space="preserve"> (Data!$B$45 - F$89 - F$45)</f>
        <v>17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13</v>
      </c>
      <c r="K263" s="8">
        <f xml:space="preserve"> (Data!$B$45 - K$89 - K$45)</f>
        <v>11</v>
      </c>
      <c r="L263" s="8">
        <f xml:space="preserve"> (Data!$B$45 - L$89 - L$45)</f>
        <v>10</v>
      </c>
      <c r="M263" s="8">
        <f xml:space="preserve"> (Data!$B$45 - M$89 - M$45)</f>
        <v>9</v>
      </c>
      <c r="N263" s="8">
        <f xml:space="preserve"> (Data!$B$45 - N$89 - N$45)</f>
        <v>9</v>
      </c>
      <c r="O263" s="8">
        <f xml:space="preserve"> (Data!$B$45 - O$89 - O$45)</f>
        <v>8</v>
      </c>
      <c r="P263" s="8">
        <f xml:space="preserve"> (Data!$B$45 - P$89 - P$45)</f>
        <v>8</v>
      </c>
      <c r="Q263" s="8">
        <f xml:space="preserve"> (Data!$B$45 - Q$89 - Q$45)</f>
        <v>7</v>
      </c>
      <c r="R263" s="8">
        <f xml:space="preserve"> (Data!$B$45 - R$89 - R$45)</f>
        <v>7</v>
      </c>
      <c r="S263" s="8">
        <f xml:space="preserve"> (Data!$B$45 - S$89 - S$45)</f>
        <v>7</v>
      </c>
      <c r="T263" s="8">
        <f xml:space="preserve"> (Data!$B$45 - T$89 - T$45)</f>
        <v>6</v>
      </c>
      <c r="U263" s="8">
        <f xml:space="preserve"> (Data!$B$45 - U$89 - U$45)</f>
        <v>6</v>
      </c>
      <c r="V263" s="8">
        <f xml:space="preserve"> (Data!$B$45 - V$89 - V$45)</f>
        <v>5</v>
      </c>
      <c r="W263" s="8">
        <f xml:space="preserve"> (Data!$B$45 - W$89 - W$45)</f>
        <v>5</v>
      </c>
      <c r="X263" s="8">
        <f xml:space="preserve"> (Data!$B$45 - X$89 - X$45)</f>
        <v>5</v>
      </c>
      <c r="Y263" s="8">
        <f xml:space="preserve"> (Data!$B$45 - Y$89 - Y$45)</f>
        <v>4</v>
      </c>
      <c r="Z263" s="8">
        <f xml:space="preserve"> (Data!$B$45 - Z$89 - Z$45)</f>
        <v>4</v>
      </c>
      <c r="AA263" s="8">
        <f xml:space="preserve"> (Data!$B$45 - AA$89 - AA$45)</f>
        <v>3</v>
      </c>
      <c r="AB263" s="8">
        <f xml:space="preserve"> (Data!$B$45 - AB$89 - AB$45)</f>
        <v>3</v>
      </c>
      <c r="AC263" s="8">
        <f xml:space="preserve"> (Data!$B$45 - AC$89 - AC$45)</f>
        <v>3</v>
      </c>
      <c r="AD263" s="8">
        <f xml:space="preserve"> (Data!$B$45 - AD$89 - AD$45)</f>
        <v>2</v>
      </c>
      <c r="AE263" s="8">
        <f xml:space="preserve"> (Data!$B$45 - AE$89 - AE$45)</f>
        <v>2</v>
      </c>
      <c r="AF263" s="8">
        <f xml:space="preserve"> (Data!$B$45 - AF$89 - AF$45)</f>
        <v>1</v>
      </c>
      <c r="AG263" s="8">
        <f xml:space="preserve"> (Data!$B$45 - AG$89 - AG$45)</f>
        <v>1</v>
      </c>
      <c r="AH263" s="8">
        <f xml:space="preserve"> (Data!$B$45 - AH$89 - AH$45)</f>
        <v>1</v>
      </c>
      <c r="AI263" s="8">
        <f xml:space="preserve"> (Data!$B$45 - AI$89 - AI$45)</f>
        <v>0</v>
      </c>
      <c r="AJ263" s="8">
        <f xml:space="preserve"> (Data!$B$45 - AJ$89 - AJ$45)</f>
        <v>0</v>
      </c>
      <c r="AK263" s="8">
        <f xml:space="preserve"> (Data!$B$45 - AK$89 - AK$45)</f>
        <v>-1</v>
      </c>
      <c r="AL263" s="8">
        <f xml:space="preserve"> (Data!$B$45 - AL$89 - AL$45)</f>
        <v>-1</v>
      </c>
      <c r="AM263" s="8">
        <f xml:space="preserve"> (Data!$B$45 - AM$89 - AM$45)</f>
        <v>-1</v>
      </c>
      <c r="AN263" s="8">
        <f xml:space="preserve"> (Data!$B$45 - AN$89 - AN$45)</f>
        <v>-2</v>
      </c>
      <c r="AO263" s="8">
        <f xml:space="preserve"> (Data!$B$45 - AO$89 - AO$45)</f>
        <v>-2</v>
      </c>
      <c r="AP263" s="8">
        <f xml:space="preserve"> (Data!$B$45 - AP$89 - AP$45)</f>
        <v>-3</v>
      </c>
      <c r="AQ263" s="8">
        <f xml:space="preserve"> (Data!$B$45 - AQ$89 - AQ$45)</f>
        <v>-3</v>
      </c>
      <c r="AR263" s="8">
        <f xml:space="preserve"> (Data!$B$45 - AR$89 - AR$45)</f>
        <v>-3</v>
      </c>
      <c r="AS263" s="8">
        <f xml:space="preserve"> (Data!$B$45 - AS$89 - AS$45)</f>
        <v>-4</v>
      </c>
      <c r="AT263" s="8">
        <f xml:space="preserve"> (Data!$B$45 - AT$89 - AT$45)</f>
        <v>-4</v>
      </c>
      <c r="AU263" s="8">
        <f xml:space="preserve"> (Data!$B$45 - AU$89 - AU$45)</f>
        <v>-5</v>
      </c>
      <c r="AV263" s="8">
        <f xml:space="preserve"> (Data!$B$45 - AV$89 - AV$45)</f>
        <v>-5</v>
      </c>
      <c r="AW263" s="8">
        <f xml:space="preserve"> (Data!$B$45 - AW$89 - AW$45)</f>
        <v>-5</v>
      </c>
      <c r="AX263" s="8">
        <f xml:space="preserve"> (Data!$B$45 - AX$89 - AX$45)</f>
        <v>-6</v>
      </c>
      <c r="AY263" s="8">
        <f xml:space="preserve"> (Data!$B$45 - AY$89 - AY$45)</f>
        <v>-6</v>
      </c>
    </row>
    <row r="264" spans="1:51">
      <c r="A264" s="8" t="s">
        <v>57</v>
      </c>
      <c r="B264" s="8">
        <f xml:space="preserve"> (Data!$B$45 - B$88 - B$45)</f>
        <v>21</v>
      </c>
      <c r="C264" s="8">
        <f xml:space="preserve"> (Data!$B$45 - C$88 - C$45)</f>
        <v>20</v>
      </c>
      <c r="D264" s="8">
        <f xml:space="preserve"> (Data!$B$45 - D$88 - D$45)</f>
        <v>20</v>
      </c>
      <c r="E264" s="8">
        <f xml:space="preserve"> (Data!$B$45 - E$88 - E$45)</f>
        <v>19</v>
      </c>
      <c r="F264" s="8">
        <f xml:space="preserve"> (Data!$B$45 - F$88 - F$45)</f>
        <v>18</v>
      </c>
      <c r="G264" s="8">
        <f xml:space="preserve"> (Data!$B$45 - G$88 - G$45)</f>
        <v>17</v>
      </c>
      <c r="H264" s="8">
        <f xml:space="preserve"> (Data!$B$45 - H$88 - H$45)</f>
        <v>17</v>
      </c>
      <c r="I264" s="8">
        <f xml:space="preserve"> (Data!$B$45 - I$88 - I$45)</f>
        <v>16</v>
      </c>
      <c r="J264" s="8">
        <f xml:space="preserve"> (Data!$B$45 - J$88 - J$45)</f>
        <v>14</v>
      </c>
      <c r="K264" s="8">
        <f xml:space="preserve"> (Data!$B$45 - K$88 - K$45)</f>
        <v>11</v>
      </c>
      <c r="L264" s="8">
        <f xml:space="preserve"> (Data!$B$45 - L$88 - L$45)</f>
        <v>10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21</v>
      </c>
      <c r="C265" s="8">
        <f xml:space="preserve"> (Data!$B$45 - C$88 - C$45)</f>
        <v>20</v>
      </c>
      <c r="D265" s="8">
        <f xml:space="preserve"> (Data!$B$45 - D$88 - D$45)</f>
        <v>20</v>
      </c>
      <c r="E265" s="8">
        <f xml:space="preserve"> (Data!$B$45 - E$88 - E$45)</f>
        <v>19</v>
      </c>
      <c r="F265" s="8">
        <f xml:space="preserve"> (Data!$B$45 - F$88 - F$45)</f>
        <v>18</v>
      </c>
      <c r="G265" s="8">
        <f xml:space="preserve"> (Data!$B$45 - G$88 - G$45)</f>
        <v>17</v>
      </c>
      <c r="H265" s="8">
        <f xml:space="preserve"> (Data!$B$45 - H$88 - H$45)</f>
        <v>17</v>
      </c>
      <c r="I265" s="8">
        <f xml:space="preserve"> (Data!$B$45 - I$88 - I$45)</f>
        <v>16</v>
      </c>
      <c r="J265" s="8">
        <f xml:space="preserve"> (Data!$B$45 - J$88 - J$45)</f>
        <v>14</v>
      </c>
      <c r="K265" s="8">
        <f xml:space="preserve"> (Data!$B$45 - K$88 - K$45)</f>
        <v>11</v>
      </c>
      <c r="L265" s="8">
        <f xml:space="preserve"> (Data!$B$45 - L$88 - L$45)</f>
        <v>10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20</v>
      </c>
      <c r="C266" s="8">
        <f xml:space="preserve"> (Data!$B$45 - C$87 - C$45)</f>
        <v>19</v>
      </c>
      <c r="D266" s="8">
        <f xml:space="preserve"> (Data!$B$45 - D$87 - D$45)</f>
        <v>19</v>
      </c>
      <c r="E266" s="8">
        <f xml:space="preserve"> (Data!$B$45 - E$87 - E$45)</f>
        <v>18</v>
      </c>
      <c r="F266" s="8">
        <f xml:space="preserve"> (Data!$B$45 - F$87 - F$45)</f>
        <v>17</v>
      </c>
      <c r="G266" s="8">
        <f xml:space="preserve"> (Data!$B$45 - G$87 - G$45)</f>
        <v>16</v>
      </c>
      <c r="H266" s="8">
        <f xml:space="preserve"> (Data!$B$45 - H$87 - H$45)</f>
        <v>16</v>
      </c>
      <c r="I266" s="8">
        <f xml:space="preserve"> (Data!$B$45 - I$87 - I$45)</f>
        <v>14</v>
      </c>
      <c r="J266" s="8">
        <f xml:space="preserve"> (Data!$B$45 - J$87 - J$45)</f>
        <v>12</v>
      </c>
      <c r="K266" s="8">
        <f xml:space="preserve"> (Data!$B$45 - K$87 - K$45)</f>
        <v>9</v>
      </c>
      <c r="L266" s="8">
        <f xml:space="preserve"> (Data!$B$45 - L$87 - L$45)</f>
        <v>8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30</v>
      </c>
      <c r="C268" s="8">
        <f xml:space="preserve"> (Data!$B$46 - C$89 - C$45)</f>
        <v>29</v>
      </c>
      <c r="D268" s="8">
        <f xml:space="preserve"> (Data!$B$46 - D$89 - D$45)</f>
        <v>29</v>
      </c>
      <c r="E268" s="8">
        <f xml:space="preserve"> (Data!$B$46 - E$89 - E$45)</f>
        <v>28</v>
      </c>
      <c r="F268" s="8">
        <f xml:space="preserve"> (Data!$B$46 - F$89 - F$45)</f>
        <v>27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23</v>
      </c>
      <c r="K268" s="8">
        <f xml:space="preserve"> (Data!$B$46 - K$89 - K$45)</f>
        <v>21</v>
      </c>
      <c r="L268" s="8">
        <f xml:space="preserve"> (Data!$B$46 - L$89 - L$45)</f>
        <v>20</v>
      </c>
      <c r="M268" s="8">
        <f xml:space="preserve"> (Data!$B$46 - M$89 - M$45)</f>
        <v>19</v>
      </c>
      <c r="N268" s="8">
        <f xml:space="preserve"> (Data!$B$46 - N$89 - N$45)</f>
        <v>19</v>
      </c>
      <c r="O268" s="8">
        <f xml:space="preserve"> (Data!$B$46 - O$89 - O$45)</f>
        <v>18</v>
      </c>
      <c r="P268" s="8">
        <f xml:space="preserve"> (Data!$B$46 - P$89 - P$45)</f>
        <v>18</v>
      </c>
      <c r="Q268" s="8">
        <f xml:space="preserve"> (Data!$B$46 - Q$89 - Q$45)</f>
        <v>17</v>
      </c>
      <c r="R268" s="8">
        <f xml:space="preserve"> (Data!$B$46 - R$89 - R$45)</f>
        <v>17</v>
      </c>
      <c r="S268" s="8">
        <f xml:space="preserve"> (Data!$B$46 - S$89 - S$45)</f>
        <v>17</v>
      </c>
      <c r="T268" s="8">
        <f xml:space="preserve"> (Data!$B$46 - T$89 - T$45)</f>
        <v>16</v>
      </c>
      <c r="U268" s="8">
        <f xml:space="preserve"> (Data!$B$46 - U$89 - U$45)</f>
        <v>16</v>
      </c>
      <c r="V268" s="8">
        <f xml:space="preserve"> (Data!$B$46 - V$89 - V$45)</f>
        <v>15</v>
      </c>
      <c r="W268" s="8">
        <f xml:space="preserve"> (Data!$B$46 - W$89 - W$45)</f>
        <v>15</v>
      </c>
      <c r="X268" s="8">
        <f xml:space="preserve"> (Data!$B$46 - X$89 - X$45)</f>
        <v>15</v>
      </c>
      <c r="Y268" s="8">
        <f xml:space="preserve"> (Data!$B$46 - Y$89 - Y$45)</f>
        <v>14</v>
      </c>
      <c r="Z268" s="8">
        <f xml:space="preserve"> (Data!$B$46 - Z$89 - Z$45)</f>
        <v>14</v>
      </c>
      <c r="AA268" s="8">
        <f xml:space="preserve"> (Data!$B$46 - AA$89 - AA$45)</f>
        <v>13</v>
      </c>
      <c r="AB268" s="8">
        <f xml:space="preserve"> (Data!$B$46 - AB$89 - AB$45)</f>
        <v>13</v>
      </c>
      <c r="AC268" s="8">
        <f xml:space="preserve"> (Data!$B$46 - AC$89 - AC$45)</f>
        <v>13</v>
      </c>
      <c r="AD268" s="8">
        <f xml:space="preserve"> (Data!$B$46 - AD$89 - AD$45)</f>
        <v>12</v>
      </c>
      <c r="AE268" s="8">
        <f xml:space="preserve"> (Data!$B$46 - AE$89 - AE$45)</f>
        <v>12</v>
      </c>
      <c r="AF268" s="8">
        <f xml:space="preserve"> (Data!$B$46 - AF$89 - AF$45)</f>
        <v>11</v>
      </c>
      <c r="AG268" s="8">
        <f xml:space="preserve"> (Data!$B$46 - AG$89 - AG$45)</f>
        <v>11</v>
      </c>
      <c r="AH268" s="8">
        <f xml:space="preserve"> (Data!$B$46 - AH$89 - AH$45)</f>
        <v>11</v>
      </c>
      <c r="AI268" s="8">
        <f xml:space="preserve"> (Data!$B$46 - AI$89 - AI$45)</f>
        <v>10</v>
      </c>
      <c r="AJ268" s="8">
        <f xml:space="preserve"> (Data!$B$46 - AJ$89 - AJ$45)</f>
        <v>10</v>
      </c>
      <c r="AK268" s="8">
        <f xml:space="preserve"> (Data!$B$46 - AK$89 - AK$45)</f>
        <v>9</v>
      </c>
      <c r="AL268" s="8">
        <f xml:space="preserve"> (Data!$B$46 - AL$89 - AL$45)</f>
        <v>9</v>
      </c>
      <c r="AM268" s="8">
        <f xml:space="preserve"> (Data!$B$46 - AM$89 - AM$45)</f>
        <v>9</v>
      </c>
      <c r="AN268" s="8">
        <f xml:space="preserve"> (Data!$B$46 - AN$89 - AN$45)</f>
        <v>8</v>
      </c>
      <c r="AO268" s="8">
        <f xml:space="preserve"> (Data!$B$46 - AO$89 - AO$45)</f>
        <v>8</v>
      </c>
      <c r="AP268" s="8">
        <f xml:space="preserve"> (Data!$B$46 - AP$89 - AP$45)</f>
        <v>7</v>
      </c>
      <c r="AQ268" s="8">
        <f xml:space="preserve"> (Data!$B$46 - AQ$89 - AQ$45)</f>
        <v>7</v>
      </c>
      <c r="AR268" s="8">
        <f xml:space="preserve"> (Data!$B$46 - AR$89 - AR$45)</f>
        <v>7</v>
      </c>
      <c r="AS268" s="8">
        <f xml:space="preserve"> (Data!$B$46 - AS$89 - AS$45)</f>
        <v>6</v>
      </c>
      <c r="AT268" s="8">
        <f xml:space="preserve"> (Data!$B$46 - AT$89 - AT$45)</f>
        <v>6</v>
      </c>
      <c r="AU268" s="8">
        <f xml:space="preserve"> (Data!$B$46 - AU$89 - AU$45)</f>
        <v>5</v>
      </c>
      <c r="AV268" s="8">
        <f xml:space="preserve"> (Data!$B$46 - AV$89 - AV$45)</f>
        <v>5</v>
      </c>
      <c r="AW268" s="8">
        <f xml:space="preserve"> (Data!$B$46 - AW$89 - AW$45)</f>
        <v>5</v>
      </c>
      <c r="AX268" s="8">
        <f xml:space="preserve"> (Data!$B$46 - AX$89 - AX$45)</f>
        <v>4</v>
      </c>
      <c r="AY268" s="8">
        <f xml:space="preserve"> (Data!$B$46 - AY$89 - AY$45)</f>
        <v>4</v>
      </c>
    </row>
    <row r="269" spans="1:51">
      <c r="A269" s="8" t="s">
        <v>57</v>
      </c>
      <c r="B269" s="8">
        <f xml:space="preserve"> (Data!$B$46 - B$88 - B$45)</f>
        <v>31</v>
      </c>
      <c r="C269" s="8">
        <f xml:space="preserve"> (Data!$B$46 - C$88 - C$45)</f>
        <v>30</v>
      </c>
      <c r="D269" s="8">
        <f xml:space="preserve"> (Data!$B$46 - D$88 - D$45)</f>
        <v>30</v>
      </c>
      <c r="E269" s="8">
        <f xml:space="preserve"> (Data!$B$46 - E$88 - E$45)</f>
        <v>29</v>
      </c>
      <c r="F269" s="8">
        <f xml:space="preserve"> (Data!$B$46 - F$88 - F$45)</f>
        <v>28</v>
      </c>
      <c r="G269" s="8">
        <f xml:space="preserve"> (Data!$B$46 - G$88 - G$45)</f>
        <v>27</v>
      </c>
      <c r="H269" s="8">
        <f xml:space="preserve"> (Data!$B$46 - H$88 - H$45)</f>
        <v>27</v>
      </c>
      <c r="I269" s="8">
        <f xml:space="preserve"> (Data!$B$46 - I$88 - I$45)</f>
        <v>26</v>
      </c>
      <c r="J269" s="8">
        <f xml:space="preserve"> (Data!$B$46 - J$88 - J$45)</f>
        <v>24</v>
      </c>
      <c r="K269" s="8">
        <f xml:space="preserve"> (Data!$B$46 - K$88 - K$45)</f>
        <v>21</v>
      </c>
      <c r="L269" s="8">
        <f xml:space="preserve"> (Data!$B$46 - L$88 - L$45)</f>
        <v>20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31</v>
      </c>
      <c r="C270" s="8">
        <f xml:space="preserve"> (Data!$B$46 - C$88 - C$45)</f>
        <v>30</v>
      </c>
      <c r="D270" s="8">
        <f xml:space="preserve"> (Data!$B$46 - D$88 - D$45)</f>
        <v>30</v>
      </c>
      <c r="E270" s="8">
        <f xml:space="preserve"> (Data!$B$46 - E$88 - E$45)</f>
        <v>29</v>
      </c>
      <c r="F270" s="8">
        <f xml:space="preserve"> (Data!$B$46 - F$88 - F$45)</f>
        <v>28</v>
      </c>
      <c r="G270" s="8">
        <f xml:space="preserve"> (Data!$B$46 - G$88 - G$45)</f>
        <v>27</v>
      </c>
      <c r="H270" s="8">
        <f xml:space="preserve"> (Data!$B$46 - H$88 - H$45)</f>
        <v>27</v>
      </c>
      <c r="I270" s="8">
        <f xml:space="preserve"> (Data!$B$46 - I$88 - I$45)</f>
        <v>26</v>
      </c>
      <c r="J270" s="8">
        <f xml:space="preserve"> (Data!$B$46 - J$88 - J$45)</f>
        <v>24</v>
      </c>
      <c r="K270" s="8">
        <f xml:space="preserve"> (Data!$B$46 - K$88 - K$45)</f>
        <v>21</v>
      </c>
      <c r="L270" s="8">
        <f xml:space="preserve"> (Data!$B$46 - L$88 - L$45)</f>
        <v>20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30</v>
      </c>
      <c r="C271" s="8">
        <f xml:space="preserve"> (Data!$B$46 - C$87 - C$45)</f>
        <v>29</v>
      </c>
      <c r="D271" s="8">
        <f xml:space="preserve"> (Data!$B$46 - D$87 - D$45)</f>
        <v>29</v>
      </c>
      <c r="E271" s="8">
        <f xml:space="preserve"> (Data!$B$46 - E$87 - E$45)</f>
        <v>28</v>
      </c>
      <c r="F271" s="8">
        <f xml:space="preserve"> (Data!$B$46 - F$87 - F$45)</f>
        <v>27</v>
      </c>
      <c r="G271" s="8">
        <f xml:space="preserve"> (Data!$B$46 - G$87 - G$45)</f>
        <v>26</v>
      </c>
      <c r="H271" s="8">
        <f xml:space="preserve"> (Data!$B$46 - H$87 - H$45)</f>
        <v>26</v>
      </c>
      <c r="I271" s="8">
        <f xml:space="preserve"> (Data!$B$46 - I$87 - I$45)</f>
        <v>24</v>
      </c>
      <c r="J271" s="8">
        <f xml:space="preserve"> (Data!$B$46 - J$87 - J$45)</f>
        <v>22</v>
      </c>
      <c r="K271" s="8">
        <f xml:space="preserve"> (Data!$B$46 - K$87 - K$45)</f>
        <v>19</v>
      </c>
      <c r="L271" s="8">
        <f xml:space="preserve"> (Data!$B$46 - L$87 - L$45)</f>
        <v>18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9</v>
      </c>
      <c r="C275" s="8">
        <f xml:space="preserve"> (Data!$C$44 - C$89 - C$43)</f>
        <v>4</v>
      </c>
      <c r="D275" s="8">
        <f xml:space="preserve"> (Data!$C$44 - D$89 - D$43)</f>
        <v>3</v>
      </c>
      <c r="E275" s="8">
        <f xml:space="preserve"> (Data!$C$44 - E$89 - E$43)</f>
        <v>2</v>
      </c>
      <c r="F275" s="8">
        <f xml:space="preserve"> (Data!$C$44 - F$89 - F$43)</f>
        <v>1</v>
      </c>
      <c r="G275" s="8">
        <f xml:space="preserve"> (Data!$C$44 - G$89 - G$43)</f>
        <v>-2</v>
      </c>
      <c r="H275" s="8">
        <f xml:space="preserve"> (Data!$C$44 - H$89 - H$43)</f>
        <v>-2</v>
      </c>
      <c r="I275" s="8">
        <f xml:space="preserve"> (Data!$C$44 - I$89 - I$43)</f>
        <v>-6</v>
      </c>
      <c r="J275" s="8">
        <f xml:space="preserve"> (Data!$C$44 - J$89 - J$43)</f>
        <v>-7</v>
      </c>
      <c r="K275" s="8">
        <f xml:space="preserve"> (Data!$C$44 - K$89 - K$43)</f>
        <v>-8</v>
      </c>
      <c r="L275" s="8">
        <f xml:space="preserve"> (Data!$C$44 - L$89 - L$43)</f>
        <v>-9</v>
      </c>
      <c r="M275" s="8">
        <f xml:space="preserve"> (Data!$C$44 - M$89 - M$43)</f>
        <v>-9</v>
      </c>
      <c r="N275" s="8">
        <f xml:space="preserve"> (Data!$C$44 - N$89 - N$43)</f>
        <v>-13</v>
      </c>
      <c r="O275" s="8">
        <f xml:space="preserve"> (Data!$C$44 - O$89 - O$43)</f>
        <v>-14</v>
      </c>
      <c r="P275" s="8">
        <f xml:space="preserve"> (Data!$C$44 - P$89 - P$43)</f>
        <v>-14</v>
      </c>
      <c r="Q275" s="8">
        <f xml:space="preserve"> (Data!$C$44 - Q$89 - Q$43)</f>
        <v>-15</v>
      </c>
      <c r="R275" s="8">
        <f xml:space="preserve"> (Data!$C$44 - R$89 - R$43)</f>
        <v>-15</v>
      </c>
      <c r="S275" s="8">
        <f xml:space="preserve"> (Data!$C$44 - S$89 - S$43)</f>
        <v>-15</v>
      </c>
      <c r="T275" s="8">
        <f xml:space="preserve"> (Data!$C$44 - T$89 - T$43)</f>
        <v>-16</v>
      </c>
      <c r="U275" s="8">
        <f xml:space="preserve"> (Data!$C$44 - U$89 - U$43)</f>
        <v>-16</v>
      </c>
      <c r="V275" s="8">
        <f xml:space="preserve"> (Data!$C$44 - V$89 - V$43)</f>
        <v>-17</v>
      </c>
      <c r="W275" s="8">
        <f xml:space="preserve"> (Data!$C$44 - W$89 - W$43)</f>
        <v>-17</v>
      </c>
      <c r="X275" s="8">
        <f xml:space="preserve"> (Data!$C$44 - X$89 - X$43)</f>
        <v>-17</v>
      </c>
      <c r="Y275" s="8">
        <f xml:space="preserve"> (Data!$C$44 - Y$89 - Y$43)</f>
        <v>-18</v>
      </c>
      <c r="Z275" s="8">
        <f xml:space="preserve"> (Data!$C$44 - Z$89 - Z$43)</f>
        <v>-18</v>
      </c>
      <c r="AA275" s="8">
        <f xml:space="preserve"> (Data!$C$44 - AA$89 - AA$43)</f>
        <v>-19</v>
      </c>
      <c r="AB275" s="8">
        <f xml:space="preserve"> (Data!$C$44 - AB$89 - AB$43)</f>
        <v>-19</v>
      </c>
      <c r="AC275" s="8">
        <f xml:space="preserve"> (Data!$C$44 - AC$89 - AC$43)</f>
        <v>-19</v>
      </c>
      <c r="AD275" s="8">
        <f xml:space="preserve"> (Data!$C$44 - AD$89 - AD$43)</f>
        <v>-20</v>
      </c>
      <c r="AE275" s="8">
        <f xml:space="preserve"> (Data!$C$44 - AE$89 - AE$43)</f>
        <v>-20</v>
      </c>
      <c r="AF275" s="8">
        <f xml:space="preserve"> (Data!$C$44 - AF$89 - AF$43)</f>
        <v>-21</v>
      </c>
      <c r="AG275" s="8">
        <f xml:space="preserve"> (Data!$C$44 - AG$89 - AG$43)</f>
        <v>-21</v>
      </c>
      <c r="AH275" s="8">
        <f xml:space="preserve"> (Data!$C$44 - AH$89 - AH$43)</f>
        <v>-21</v>
      </c>
      <c r="AI275" s="8">
        <f xml:space="preserve"> (Data!$C$44 - AI$89 - AI$43)</f>
        <v>-22</v>
      </c>
      <c r="AJ275" s="8">
        <f xml:space="preserve"> (Data!$C$44 - AJ$89 - AJ$43)</f>
        <v>-22</v>
      </c>
      <c r="AK275" s="8">
        <f xml:space="preserve"> (Data!$C$44 - AK$89 - AK$43)</f>
        <v>-23</v>
      </c>
      <c r="AL275" s="8">
        <f xml:space="preserve"> (Data!$C$44 - AL$89 - AL$43)</f>
        <v>-23</v>
      </c>
      <c r="AM275" s="8">
        <f xml:space="preserve"> (Data!$C$44 - AM$89 - AM$43)</f>
        <v>-23</v>
      </c>
      <c r="AN275" s="8">
        <f xml:space="preserve"> (Data!$C$44 - AN$89 - AN$43)</f>
        <v>-24</v>
      </c>
      <c r="AO275" s="8">
        <f xml:space="preserve"> (Data!$C$44 - AO$89 - AO$43)</f>
        <v>-24</v>
      </c>
      <c r="AP275" s="8">
        <f xml:space="preserve"> (Data!$C$44 - AP$89 - AP$43)</f>
        <v>-25</v>
      </c>
      <c r="AQ275" s="8">
        <f xml:space="preserve"> (Data!$C$44 - AQ$89 - AQ$43)</f>
        <v>-25</v>
      </c>
      <c r="AR275" s="8">
        <f xml:space="preserve"> (Data!$C$44 - AR$89 - AR$43)</f>
        <v>-25</v>
      </c>
      <c r="AS275" s="8">
        <f xml:space="preserve"> (Data!$C$44 - AS$89 - AS$43)</f>
        <v>-26</v>
      </c>
      <c r="AT275" s="8">
        <f xml:space="preserve"> (Data!$C$44 - AT$89 - AT$43)</f>
        <v>-26</v>
      </c>
      <c r="AU275" s="8">
        <f xml:space="preserve"> (Data!$C$44 - AU$89 - AU$43)</f>
        <v>-27</v>
      </c>
      <c r="AV275" s="8">
        <f xml:space="preserve"> (Data!$C$44 - AV$89 - AV$43)</f>
        <v>-27</v>
      </c>
      <c r="AW275" s="8">
        <f xml:space="preserve"> (Data!$C$44 - AW$89 - AW$43)</f>
        <v>-27</v>
      </c>
      <c r="AX275" s="8">
        <f xml:space="preserve"> (Data!$C$44 - AX$89 - AX$43)</f>
        <v>-28</v>
      </c>
      <c r="AY275" s="8">
        <f xml:space="preserve"> (Data!$C$44 - AY$89 - AY$43)</f>
        <v>-28</v>
      </c>
    </row>
    <row r="276" spans="1:51">
      <c r="A276" s="8" t="s">
        <v>57</v>
      </c>
      <c r="B276" s="8">
        <f xml:space="preserve"> (Data!$C$44 - B$88 - B$43)</f>
        <v>10</v>
      </c>
      <c r="C276" s="8">
        <f xml:space="preserve"> (Data!$C$44 - C$88 - C$43)</f>
        <v>5</v>
      </c>
      <c r="D276" s="8">
        <f xml:space="preserve"> (Data!$C$44 - D$88 - D$43)</f>
        <v>4</v>
      </c>
      <c r="E276" s="8">
        <f xml:space="preserve"> (Data!$C$44 - E$88 - E$43)</f>
        <v>3</v>
      </c>
      <c r="F276" s="8">
        <f xml:space="preserve"> (Data!$C$44 - F$88 - F$43)</f>
        <v>2</v>
      </c>
      <c r="G276" s="8">
        <f xml:space="preserve"> (Data!$C$44 - G$88 - G$43)</f>
        <v>-1</v>
      </c>
      <c r="H276" s="8">
        <f xml:space="preserve"> (Data!$C$44 - H$88 - H$43)</f>
        <v>-1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-8</v>
      </c>
      <c r="L276" s="8">
        <f xml:space="preserve"> (Data!$C$44 - L$88 - L$43)</f>
        <v>-9</v>
      </c>
      <c r="M276" s="8">
        <f xml:space="preserve"> (Data!$C$44 - M$88 - M$43)</f>
        <v>-9</v>
      </c>
      <c r="N276" s="8">
        <f xml:space="preserve"> (Data!$C$44 - N$88 - N$43)</f>
        <v>-14</v>
      </c>
      <c r="O276" s="8">
        <f xml:space="preserve"> (Data!$C$44 - O$88 - O$43)</f>
        <v>-14</v>
      </c>
      <c r="P276" s="8">
        <f xml:space="preserve"> (Data!$C$44 - P$88 - P$43)</f>
        <v>-15</v>
      </c>
      <c r="Q276" s="8">
        <f xml:space="preserve"> (Data!$C$44 - Q$88 - Q$43)</f>
        <v>-15</v>
      </c>
      <c r="R276" s="8">
        <f xml:space="preserve"> (Data!$C$44 - R$88 - R$43)</f>
        <v>-16</v>
      </c>
      <c r="S276" s="8">
        <f xml:space="preserve"> (Data!$C$44 - S$88 - S$43)</f>
        <v>-16</v>
      </c>
      <c r="T276" s="8">
        <f xml:space="preserve"> (Data!$C$44 - T$88 - T$43)</f>
        <v>-17</v>
      </c>
      <c r="U276" s="8">
        <f xml:space="preserve"> (Data!$C$44 - U$88 - U$43)</f>
        <v>-17</v>
      </c>
      <c r="V276" s="8">
        <f xml:space="preserve"> (Data!$C$44 - V$88 - V$43)</f>
        <v>-18</v>
      </c>
      <c r="W276" s="8">
        <f xml:space="preserve"> (Data!$C$44 - W$88 - W$43)</f>
        <v>-18</v>
      </c>
      <c r="X276" s="8">
        <f xml:space="preserve"> (Data!$C$44 - X$88 - X$43)</f>
        <v>-19</v>
      </c>
      <c r="Y276" s="8">
        <f xml:space="preserve"> (Data!$C$44 - Y$88 - Y$43)</f>
        <v>-19</v>
      </c>
      <c r="Z276" s="8">
        <f xml:space="preserve"> (Data!$C$44 - Z$88 - Z$43)</f>
        <v>-20</v>
      </c>
      <c r="AA276" s="8">
        <f xml:space="preserve"> (Data!$C$44 - AA$88 - AA$43)</f>
        <v>-20</v>
      </c>
      <c r="AB276" s="8">
        <f xml:space="preserve"> (Data!$C$44 - AB$88 - AB$43)</f>
        <v>-21</v>
      </c>
      <c r="AC276" s="8">
        <f xml:space="preserve"> (Data!$C$44 - AC$88 - AC$43)</f>
        <v>-21</v>
      </c>
      <c r="AD276" s="8">
        <f xml:space="preserve"> (Data!$C$44 - AD$88 - AD$43)</f>
        <v>-22</v>
      </c>
      <c r="AE276" s="8">
        <f xml:space="preserve"> (Data!$C$44 - AE$88 - AE$43)</f>
        <v>-22</v>
      </c>
      <c r="AF276" s="8">
        <f xml:space="preserve"> (Data!$C$44 - AF$88 - AF$43)</f>
        <v>-23</v>
      </c>
      <c r="AG276" s="8">
        <f xml:space="preserve"> (Data!$C$44 - AG$88 - AG$43)</f>
        <v>-23</v>
      </c>
      <c r="AH276" s="8">
        <f xml:space="preserve"> (Data!$C$44 - AH$88 - AH$43)</f>
        <v>-24</v>
      </c>
      <c r="AI276" s="8">
        <f xml:space="preserve"> (Data!$C$44 - AI$88 - AI$43)</f>
        <v>-24</v>
      </c>
      <c r="AJ276" s="8">
        <f xml:space="preserve"> (Data!$C$44 - AJ$88 - AJ$43)</f>
        <v>-25</v>
      </c>
      <c r="AK276" s="8">
        <f xml:space="preserve"> (Data!$C$44 - AK$88 - AK$43)</f>
        <v>-25</v>
      </c>
      <c r="AL276" s="8">
        <f xml:space="preserve"> (Data!$C$44 - AL$88 - AL$43)</f>
        <v>-26</v>
      </c>
      <c r="AM276" s="8">
        <f xml:space="preserve"> (Data!$C$44 - AM$88 - AM$43)</f>
        <v>-26</v>
      </c>
      <c r="AN276" s="8">
        <f xml:space="preserve"> (Data!$C$44 - AN$88 - AN$43)</f>
        <v>-27</v>
      </c>
      <c r="AO276" s="8">
        <f xml:space="preserve"> (Data!$C$44 - AO$88 - AO$43)</f>
        <v>-27</v>
      </c>
      <c r="AP276" s="8">
        <f xml:space="preserve"> (Data!$C$44 - AP$88 - AP$43)</f>
        <v>-28</v>
      </c>
      <c r="AQ276" s="8">
        <f xml:space="preserve"> (Data!$C$44 - AQ$88 - AQ$43)</f>
        <v>-28</v>
      </c>
      <c r="AR276" s="8">
        <f xml:space="preserve"> (Data!$C$44 - AR$88 - AR$43)</f>
        <v>-29</v>
      </c>
      <c r="AS276" s="8">
        <f xml:space="preserve"> (Data!$C$44 - AS$88 - AS$43)</f>
        <v>-29</v>
      </c>
      <c r="AT276" s="8">
        <f xml:space="preserve"> (Data!$C$44 - AT$88 - AT$43)</f>
        <v>-30</v>
      </c>
      <c r="AU276" s="8">
        <f xml:space="preserve"> (Data!$C$44 - AU$88 - AU$43)</f>
        <v>-30</v>
      </c>
      <c r="AV276" s="8">
        <f xml:space="preserve"> (Data!$C$44 - AV$88 - AV$43)</f>
        <v>-31</v>
      </c>
      <c r="AW276" s="8">
        <f xml:space="preserve"> (Data!$C$44 - AW$88 - AW$43)</f>
        <v>-31</v>
      </c>
      <c r="AX276" s="8">
        <f xml:space="preserve"> (Data!$C$44 - AX$88 - AX$43)</f>
        <v>-32</v>
      </c>
      <c r="AY276" s="8">
        <f xml:space="preserve"> (Data!$C$44 - AY$88 - AY$43)</f>
        <v>-32</v>
      </c>
    </row>
    <row r="277" spans="1:51">
      <c r="A277" s="8" t="s">
        <v>58</v>
      </c>
      <c r="B277" s="8">
        <f xml:space="preserve"> (Data!$C$44 - B$88 - B$43)</f>
        <v>10</v>
      </c>
      <c r="C277" s="8">
        <f xml:space="preserve"> (Data!$C$44 - C$88 - C$43)</f>
        <v>5</v>
      </c>
      <c r="D277" s="8">
        <f xml:space="preserve"> (Data!$C$44 - D$88 - D$43)</f>
        <v>4</v>
      </c>
      <c r="E277" s="8">
        <f xml:space="preserve"> (Data!$C$44 - E$88 - E$43)</f>
        <v>3</v>
      </c>
      <c r="F277" s="8">
        <f xml:space="preserve"> (Data!$C$44 - F$88 - F$43)</f>
        <v>2</v>
      </c>
      <c r="G277" s="8">
        <f xml:space="preserve"> (Data!$C$44 - G$88 - G$43)</f>
        <v>-1</v>
      </c>
      <c r="H277" s="8">
        <f xml:space="preserve"> (Data!$C$44 - H$88 - H$43)</f>
        <v>-1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-8</v>
      </c>
      <c r="L277" s="8">
        <f xml:space="preserve"> (Data!$C$44 - L$88 - L$43)</f>
        <v>-9</v>
      </c>
      <c r="M277" s="8">
        <f xml:space="preserve"> (Data!$C$44 - M$88 - M$43)</f>
        <v>-9</v>
      </c>
      <c r="N277" s="8">
        <f xml:space="preserve"> (Data!$C$44 - N$88 - N$43)</f>
        <v>-14</v>
      </c>
      <c r="O277" s="8">
        <f xml:space="preserve"> (Data!$C$44 - O$88 - O$43)</f>
        <v>-14</v>
      </c>
      <c r="P277" s="8">
        <f xml:space="preserve"> (Data!$C$44 - P$88 - P$43)</f>
        <v>-15</v>
      </c>
      <c r="Q277" s="8">
        <f xml:space="preserve"> (Data!$C$44 - Q$88 - Q$43)</f>
        <v>-15</v>
      </c>
      <c r="R277" s="8">
        <f xml:space="preserve"> (Data!$C$44 - R$88 - R$43)</f>
        <v>-16</v>
      </c>
      <c r="S277" s="8">
        <f xml:space="preserve"> (Data!$C$44 - S$88 - S$43)</f>
        <v>-16</v>
      </c>
      <c r="T277" s="8">
        <f xml:space="preserve"> (Data!$C$44 - T$88 - T$43)</f>
        <v>-17</v>
      </c>
      <c r="U277" s="8">
        <f xml:space="preserve"> (Data!$C$44 - U$88 - U$43)</f>
        <v>-17</v>
      </c>
      <c r="V277" s="8">
        <f xml:space="preserve"> (Data!$C$44 - V$88 - V$43)</f>
        <v>-18</v>
      </c>
      <c r="W277" s="8">
        <f xml:space="preserve"> (Data!$C$44 - W$88 - W$43)</f>
        <v>-18</v>
      </c>
      <c r="X277" s="8">
        <f xml:space="preserve"> (Data!$C$44 - X$88 - X$43)</f>
        <v>-19</v>
      </c>
      <c r="Y277" s="8">
        <f xml:space="preserve"> (Data!$C$44 - Y$88 - Y$43)</f>
        <v>-19</v>
      </c>
      <c r="Z277" s="8">
        <f xml:space="preserve"> (Data!$C$44 - Z$88 - Z$43)</f>
        <v>-20</v>
      </c>
      <c r="AA277" s="8">
        <f xml:space="preserve"> (Data!$C$44 - AA$88 - AA$43)</f>
        <v>-20</v>
      </c>
      <c r="AB277" s="8">
        <f xml:space="preserve"> (Data!$C$44 - AB$88 - AB$43)</f>
        <v>-21</v>
      </c>
      <c r="AC277" s="8">
        <f xml:space="preserve"> (Data!$C$44 - AC$88 - AC$43)</f>
        <v>-21</v>
      </c>
      <c r="AD277" s="8">
        <f xml:space="preserve"> (Data!$C$44 - AD$88 - AD$43)</f>
        <v>-22</v>
      </c>
      <c r="AE277" s="8">
        <f xml:space="preserve"> (Data!$C$44 - AE$88 - AE$43)</f>
        <v>-22</v>
      </c>
      <c r="AF277" s="8">
        <f xml:space="preserve"> (Data!$C$44 - AF$88 - AF$43)</f>
        <v>-23</v>
      </c>
      <c r="AG277" s="8">
        <f xml:space="preserve"> (Data!$C$44 - AG$88 - AG$43)</f>
        <v>-23</v>
      </c>
      <c r="AH277" s="8">
        <f xml:space="preserve"> (Data!$C$44 - AH$88 - AH$43)</f>
        <v>-24</v>
      </c>
      <c r="AI277" s="8">
        <f xml:space="preserve"> (Data!$C$44 - AI$88 - AI$43)</f>
        <v>-24</v>
      </c>
      <c r="AJ277" s="8">
        <f xml:space="preserve"> (Data!$C$44 - AJ$88 - AJ$43)</f>
        <v>-25</v>
      </c>
      <c r="AK277" s="8">
        <f xml:space="preserve"> (Data!$C$44 - AK$88 - AK$43)</f>
        <v>-25</v>
      </c>
      <c r="AL277" s="8">
        <f xml:space="preserve"> (Data!$C$44 - AL$88 - AL$43)</f>
        <v>-26</v>
      </c>
      <c r="AM277" s="8">
        <f xml:space="preserve"> (Data!$C$44 - AM$88 - AM$43)</f>
        <v>-26</v>
      </c>
      <c r="AN277" s="8">
        <f xml:space="preserve"> (Data!$C$44 - AN$88 - AN$43)</f>
        <v>-27</v>
      </c>
      <c r="AO277" s="8">
        <f xml:space="preserve"> (Data!$C$44 - AO$88 - AO$43)</f>
        <v>-27</v>
      </c>
      <c r="AP277" s="8">
        <f xml:space="preserve"> (Data!$C$44 - AP$88 - AP$43)</f>
        <v>-28</v>
      </c>
      <c r="AQ277" s="8">
        <f xml:space="preserve"> (Data!$C$44 - AQ$88 - AQ$43)</f>
        <v>-28</v>
      </c>
      <c r="AR277" s="8">
        <f xml:space="preserve"> (Data!$C$44 - AR$88 - AR$43)</f>
        <v>-29</v>
      </c>
      <c r="AS277" s="8">
        <f xml:space="preserve"> (Data!$C$44 - AS$88 - AS$43)</f>
        <v>-29</v>
      </c>
      <c r="AT277" s="8">
        <f xml:space="preserve"> (Data!$C$44 - AT$88 - AT$43)</f>
        <v>-30</v>
      </c>
      <c r="AU277" s="8">
        <f xml:space="preserve"> (Data!$C$44 - AU$88 - AU$43)</f>
        <v>-30</v>
      </c>
      <c r="AV277" s="8">
        <f xml:space="preserve"> (Data!$C$44 - AV$88 - AV$43)</f>
        <v>-31</v>
      </c>
      <c r="AW277" s="8">
        <f xml:space="preserve"> (Data!$C$44 - AW$88 - AW$43)</f>
        <v>-31</v>
      </c>
      <c r="AX277" s="8">
        <f xml:space="preserve"> (Data!$C$44 - AX$88 - AX$43)</f>
        <v>-32</v>
      </c>
      <c r="AY277" s="8">
        <f xml:space="preserve"> (Data!$C$44 - AY$88 - AY$43)</f>
        <v>-32</v>
      </c>
    </row>
    <row r="278" spans="1:51">
      <c r="A278" s="8" t="s">
        <v>59</v>
      </c>
      <c r="B278" s="8">
        <f xml:space="preserve"> (Data!$C$44 - B$87 - B$43)</f>
        <v>9</v>
      </c>
      <c r="C278" s="8">
        <f xml:space="preserve"> (Data!$C$44 - C$87 - C$43)</f>
        <v>4</v>
      </c>
      <c r="D278" s="8">
        <f xml:space="preserve"> (Data!$C$44 - D$87 - D$43)</f>
        <v>3</v>
      </c>
      <c r="E278" s="8">
        <f xml:space="preserve"> (Data!$C$44 - E$87 - E$43)</f>
        <v>2</v>
      </c>
      <c r="F278" s="8">
        <f xml:space="preserve"> (Data!$C$44 - F$87 - F$43)</f>
        <v>1</v>
      </c>
      <c r="G278" s="8">
        <f xml:space="preserve"> (Data!$C$44 - G$87 - G$43)</f>
        <v>-2</v>
      </c>
      <c r="H278" s="8">
        <f xml:space="preserve"> (Data!$C$44 - H$87 - H$43)</f>
        <v>-2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-10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-16</v>
      </c>
      <c r="O278" s="8">
        <f xml:space="preserve"> (Data!$C$44 - O$87 - O$43)</f>
        <v>-16</v>
      </c>
      <c r="P278" s="8">
        <f xml:space="preserve"> (Data!$C$44 - P$87 - P$43)</f>
        <v>-17</v>
      </c>
      <c r="Q278" s="8">
        <f xml:space="preserve"> (Data!$C$44 - Q$87 - Q$43)</f>
        <v>-17</v>
      </c>
      <c r="R278" s="8">
        <f xml:space="preserve"> (Data!$C$44 - R$87 - R$43)</f>
        <v>-18</v>
      </c>
      <c r="S278" s="8">
        <f xml:space="preserve"> (Data!$C$44 - S$87 - S$43)</f>
        <v>-18</v>
      </c>
      <c r="T278" s="8">
        <f xml:space="preserve"> (Data!$C$44 - T$87 - T$43)</f>
        <v>-19</v>
      </c>
      <c r="U278" s="8">
        <f xml:space="preserve"> (Data!$C$44 - U$87 - U$43)</f>
        <v>-19</v>
      </c>
      <c r="V278" s="8">
        <f xml:space="preserve"> (Data!$C$44 - V$87 - V$43)</f>
        <v>-20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14</v>
      </c>
      <c r="C280" s="8">
        <f xml:space="preserve"> (Data!$C$45 - C$89 - C$43)</f>
        <v>9</v>
      </c>
      <c r="D280" s="8">
        <f xml:space="preserve"> (Data!$C$45 - D$89 - D$43)</f>
        <v>8</v>
      </c>
      <c r="E280" s="8">
        <f xml:space="preserve"> (Data!$C$45 - E$89 - E$43)</f>
        <v>7</v>
      </c>
      <c r="F280" s="8">
        <f xml:space="preserve"> (Data!$C$45 - F$89 - F$43)</f>
        <v>6</v>
      </c>
      <c r="G280" s="8">
        <f xml:space="preserve"> (Data!$C$45 - G$89 - G$43)</f>
        <v>3</v>
      </c>
      <c r="H280" s="8">
        <f xml:space="preserve"> (Data!$C$45 - H$89 - H$43)</f>
        <v>3</v>
      </c>
      <c r="I280" s="8">
        <f xml:space="preserve"> (Data!$C$45 - I$89 - I$43)</f>
        <v>-1</v>
      </c>
      <c r="J280" s="8">
        <f xml:space="preserve"> (Data!$C$45 - J$89 - J$43)</f>
        <v>-2</v>
      </c>
      <c r="K280" s="8">
        <f xml:space="preserve"> (Data!$C$45 - K$89 - K$43)</f>
        <v>-3</v>
      </c>
      <c r="L280" s="8">
        <f xml:space="preserve"> (Data!$C$45 - L$89 - L$43)</f>
        <v>-4</v>
      </c>
      <c r="M280" s="8">
        <f xml:space="preserve"> (Data!$C$45 - M$89 - M$43)</f>
        <v>-4</v>
      </c>
      <c r="N280" s="8">
        <f xml:space="preserve"> (Data!$C$45 - N$89 - N$43)</f>
        <v>-8</v>
      </c>
      <c r="O280" s="8">
        <f xml:space="preserve"> (Data!$C$45 - O$89 - O$43)</f>
        <v>-9</v>
      </c>
      <c r="P280" s="8">
        <f xml:space="preserve"> (Data!$C$45 - P$89 - P$43)</f>
        <v>-9</v>
      </c>
      <c r="Q280" s="8">
        <f xml:space="preserve"> (Data!$C$45 - Q$89 - Q$43)</f>
        <v>-10</v>
      </c>
      <c r="R280" s="8">
        <f xml:space="preserve"> (Data!$C$45 - R$89 - R$43)</f>
        <v>-10</v>
      </c>
      <c r="S280" s="8">
        <f xml:space="preserve"> (Data!$C$45 - S$89 - S$43)</f>
        <v>-10</v>
      </c>
      <c r="T280" s="8">
        <f xml:space="preserve"> (Data!$C$45 - T$89 - T$43)</f>
        <v>-11</v>
      </c>
      <c r="U280" s="8">
        <f xml:space="preserve"> (Data!$C$45 - U$89 - U$43)</f>
        <v>-11</v>
      </c>
      <c r="V280" s="8">
        <f xml:space="preserve"> (Data!$C$45 - V$89 - V$43)</f>
        <v>-12</v>
      </c>
      <c r="W280" s="8">
        <f xml:space="preserve"> (Data!$C$45 - W$89 - W$43)</f>
        <v>-12</v>
      </c>
      <c r="X280" s="8">
        <f xml:space="preserve"> (Data!$C$45 - X$89 - X$43)</f>
        <v>-12</v>
      </c>
      <c r="Y280" s="8">
        <f xml:space="preserve"> (Data!$C$45 - Y$89 - Y$43)</f>
        <v>-13</v>
      </c>
      <c r="Z280" s="8">
        <f xml:space="preserve"> (Data!$C$45 - Z$89 - Z$43)</f>
        <v>-13</v>
      </c>
      <c r="AA280" s="8">
        <f xml:space="preserve"> (Data!$C$45 - AA$89 - AA$43)</f>
        <v>-14</v>
      </c>
      <c r="AB280" s="8">
        <f xml:space="preserve"> (Data!$C$45 - AB$89 - AB$43)</f>
        <v>-14</v>
      </c>
      <c r="AC280" s="8">
        <f xml:space="preserve"> (Data!$C$45 - AC$89 - AC$43)</f>
        <v>-14</v>
      </c>
      <c r="AD280" s="8">
        <f xml:space="preserve"> (Data!$C$45 - AD$89 - AD$43)</f>
        <v>-15</v>
      </c>
      <c r="AE280" s="8">
        <f xml:space="preserve"> (Data!$C$45 - AE$89 - AE$43)</f>
        <v>-15</v>
      </c>
      <c r="AF280" s="8">
        <f xml:space="preserve"> (Data!$C$45 - AF$89 - AF$43)</f>
        <v>-16</v>
      </c>
      <c r="AG280" s="8">
        <f xml:space="preserve"> (Data!$C$45 - AG$89 - AG$43)</f>
        <v>-16</v>
      </c>
      <c r="AH280" s="8">
        <f xml:space="preserve"> (Data!$C$45 - AH$89 - AH$43)</f>
        <v>-16</v>
      </c>
      <c r="AI280" s="8">
        <f xml:space="preserve"> (Data!$C$45 - AI$89 - AI$43)</f>
        <v>-17</v>
      </c>
      <c r="AJ280" s="8">
        <f xml:space="preserve"> (Data!$C$45 - AJ$89 - AJ$43)</f>
        <v>-17</v>
      </c>
      <c r="AK280" s="8">
        <f xml:space="preserve"> (Data!$C$45 - AK$89 - AK$43)</f>
        <v>-18</v>
      </c>
      <c r="AL280" s="8">
        <f xml:space="preserve"> (Data!$C$45 - AL$89 - AL$43)</f>
        <v>-18</v>
      </c>
      <c r="AM280" s="8">
        <f xml:space="preserve"> (Data!$C$45 - AM$89 - AM$43)</f>
        <v>-18</v>
      </c>
      <c r="AN280" s="8">
        <f xml:space="preserve"> (Data!$C$45 - AN$89 - AN$43)</f>
        <v>-19</v>
      </c>
      <c r="AO280" s="8">
        <f xml:space="preserve"> (Data!$C$45 - AO$89 - AO$43)</f>
        <v>-19</v>
      </c>
      <c r="AP280" s="8">
        <f xml:space="preserve"> (Data!$C$45 - AP$89 - AP$43)</f>
        <v>-20</v>
      </c>
      <c r="AQ280" s="8">
        <f xml:space="preserve"> (Data!$C$45 - AQ$89 - AQ$43)</f>
        <v>-20</v>
      </c>
      <c r="AR280" s="8">
        <f xml:space="preserve"> (Data!$C$45 - AR$89 - AR$43)</f>
        <v>-20</v>
      </c>
      <c r="AS280" s="8">
        <f xml:space="preserve"> (Data!$C$45 - AS$89 - AS$43)</f>
        <v>-21</v>
      </c>
      <c r="AT280" s="8">
        <f xml:space="preserve"> (Data!$C$45 - AT$89 - AT$43)</f>
        <v>-21</v>
      </c>
      <c r="AU280" s="8">
        <f xml:space="preserve"> (Data!$C$45 - AU$89 - AU$43)</f>
        <v>-22</v>
      </c>
      <c r="AV280" s="8">
        <f xml:space="preserve"> (Data!$C$45 - AV$89 - AV$43)</f>
        <v>-22</v>
      </c>
      <c r="AW280" s="8">
        <f xml:space="preserve"> (Data!$C$45 - AW$89 - AW$43)</f>
        <v>-22</v>
      </c>
      <c r="AX280" s="8">
        <f xml:space="preserve"> (Data!$C$45 - AX$89 - AX$43)</f>
        <v>-23</v>
      </c>
      <c r="AY280" s="8">
        <f xml:space="preserve"> (Data!$C$45 - AY$89 - AY$43)</f>
        <v>-23</v>
      </c>
    </row>
    <row r="281" spans="1:51">
      <c r="A281" s="8" t="s">
        <v>57</v>
      </c>
      <c r="B281" s="8">
        <f xml:space="preserve"> (Data!$C$45 - B$88 - B$43)</f>
        <v>15</v>
      </c>
      <c r="C281" s="8">
        <f xml:space="preserve"> (Data!$C$45 - C$88 - C$43)</f>
        <v>10</v>
      </c>
      <c r="D281" s="8">
        <f xml:space="preserve"> (Data!$C$45 - D$88 - D$43)</f>
        <v>9</v>
      </c>
      <c r="E281" s="8">
        <f xml:space="preserve"> (Data!$C$45 - E$88 - E$43)</f>
        <v>8</v>
      </c>
      <c r="F281" s="8">
        <f xml:space="preserve"> (Data!$C$45 - F$88 - F$43)</f>
        <v>7</v>
      </c>
      <c r="G281" s="8">
        <f xml:space="preserve"> (Data!$C$45 - G$88 - G$43)</f>
        <v>4</v>
      </c>
      <c r="H281" s="8">
        <f xml:space="preserve"> (Data!$C$45 - H$88 - H$43)</f>
        <v>4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-3</v>
      </c>
      <c r="L281" s="8">
        <f xml:space="preserve"> (Data!$C$45 - L$88 - L$43)</f>
        <v>-4</v>
      </c>
      <c r="M281" s="8">
        <f xml:space="preserve"> (Data!$C$45 - M$88 - M$43)</f>
        <v>-4</v>
      </c>
      <c r="N281" s="8">
        <f xml:space="preserve"> (Data!$C$45 - N$88 - N$43)</f>
        <v>-9</v>
      </c>
      <c r="O281" s="8">
        <f xml:space="preserve"> (Data!$C$45 - O$88 - O$43)</f>
        <v>-9</v>
      </c>
      <c r="P281" s="8">
        <f xml:space="preserve"> (Data!$C$45 - P$88 - P$43)</f>
        <v>-10</v>
      </c>
      <c r="Q281" s="8">
        <f xml:space="preserve"> (Data!$C$45 - Q$88 - Q$43)</f>
        <v>-10</v>
      </c>
      <c r="R281" s="8">
        <f xml:space="preserve"> (Data!$C$45 - R$88 - R$43)</f>
        <v>-11</v>
      </c>
      <c r="S281" s="8">
        <f xml:space="preserve"> (Data!$C$45 - S$88 - S$43)</f>
        <v>-11</v>
      </c>
      <c r="T281" s="8">
        <f xml:space="preserve"> (Data!$C$45 - T$88 - T$43)</f>
        <v>-12</v>
      </c>
      <c r="U281" s="8">
        <f xml:space="preserve"> (Data!$C$45 - U$88 - U$43)</f>
        <v>-12</v>
      </c>
      <c r="V281" s="8">
        <f xml:space="preserve"> (Data!$C$45 - V$88 - V$43)</f>
        <v>-13</v>
      </c>
      <c r="W281" s="8">
        <f xml:space="preserve"> (Data!$C$45 - W$88 - W$43)</f>
        <v>-13</v>
      </c>
      <c r="X281" s="8">
        <f xml:space="preserve"> (Data!$C$45 - X$88 - X$43)</f>
        <v>-14</v>
      </c>
      <c r="Y281" s="8">
        <f xml:space="preserve"> (Data!$C$45 - Y$88 - Y$43)</f>
        <v>-14</v>
      </c>
      <c r="Z281" s="8">
        <f xml:space="preserve"> (Data!$C$45 - Z$88 - Z$43)</f>
        <v>-15</v>
      </c>
      <c r="AA281" s="8">
        <f xml:space="preserve"> (Data!$C$45 - AA$88 - AA$43)</f>
        <v>-15</v>
      </c>
      <c r="AB281" s="8">
        <f xml:space="preserve"> (Data!$C$45 - AB$88 - AB$43)</f>
        <v>-16</v>
      </c>
      <c r="AC281" s="8">
        <f xml:space="preserve"> (Data!$C$45 - AC$88 - AC$43)</f>
        <v>-16</v>
      </c>
      <c r="AD281" s="8">
        <f xml:space="preserve"> (Data!$C$45 - AD$88 - AD$43)</f>
        <v>-17</v>
      </c>
      <c r="AE281" s="8">
        <f xml:space="preserve"> (Data!$C$45 - AE$88 - AE$43)</f>
        <v>-17</v>
      </c>
      <c r="AF281" s="8">
        <f xml:space="preserve"> (Data!$C$45 - AF$88 - AF$43)</f>
        <v>-18</v>
      </c>
      <c r="AG281" s="8">
        <f xml:space="preserve"> (Data!$C$45 - AG$88 - AG$43)</f>
        <v>-18</v>
      </c>
      <c r="AH281" s="8">
        <f xml:space="preserve"> (Data!$C$45 - AH$88 - AH$43)</f>
        <v>-19</v>
      </c>
      <c r="AI281" s="8">
        <f xml:space="preserve"> (Data!$C$45 - AI$88 - AI$43)</f>
        <v>-19</v>
      </c>
      <c r="AJ281" s="8">
        <f xml:space="preserve"> (Data!$C$45 - AJ$88 - AJ$43)</f>
        <v>-20</v>
      </c>
      <c r="AK281" s="8">
        <f xml:space="preserve"> (Data!$C$45 - AK$88 - AK$43)</f>
        <v>-20</v>
      </c>
      <c r="AL281" s="8">
        <f xml:space="preserve"> (Data!$C$45 - AL$88 - AL$43)</f>
        <v>-21</v>
      </c>
      <c r="AM281" s="8">
        <f xml:space="preserve"> (Data!$C$45 - AM$88 - AM$43)</f>
        <v>-21</v>
      </c>
      <c r="AN281" s="8">
        <f xml:space="preserve"> (Data!$C$45 - AN$88 - AN$43)</f>
        <v>-22</v>
      </c>
      <c r="AO281" s="8">
        <f xml:space="preserve"> (Data!$C$45 - AO$88 - AO$43)</f>
        <v>-22</v>
      </c>
      <c r="AP281" s="8">
        <f xml:space="preserve"> (Data!$C$45 - AP$88 - AP$43)</f>
        <v>-23</v>
      </c>
      <c r="AQ281" s="8">
        <f xml:space="preserve"> (Data!$C$45 - AQ$88 - AQ$43)</f>
        <v>-23</v>
      </c>
      <c r="AR281" s="8">
        <f xml:space="preserve"> (Data!$C$45 - AR$88 - AR$43)</f>
        <v>-24</v>
      </c>
      <c r="AS281" s="8">
        <f xml:space="preserve"> (Data!$C$45 - AS$88 - AS$43)</f>
        <v>-24</v>
      </c>
      <c r="AT281" s="8">
        <f xml:space="preserve"> (Data!$C$45 - AT$88 - AT$43)</f>
        <v>-25</v>
      </c>
      <c r="AU281" s="8">
        <f xml:space="preserve"> (Data!$C$45 - AU$88 - AU$43)</f>
        <v>-25</v>
      </c>
      <c r="AV281" s="8">
        <f xml:space="preserve"> (Data!$C$45 - AV$88 - AV$43)</f>
        <v>-26</v>
      </c>
      <c r="AW281" s="8">
        <f xml:space="preserve"> (Data!$C$45 - AW$88 - AW$43)</f>
        <v>-26</v>
      </c>
      <c r="AX281" s="8">
        <f xml:space="preserve"> (Data!$C$45 - AX$88 - AX$43)</f>
        <v>-27</v>
      </c>
      <c r="AY281" s="8">
        <f xml:space="preserve"> (Data!$C$45 - AY$88 - AY$43)</f>
        <v>-27</v>
      </c>
    </row>
    <row r="282" spans="1:51">
      <c r="A282" s="8" t="s">
        <v>58</v>
      </c>
      <c r="B282" s="8">
        <f xml:space="preserve"> (Data!$C$45 - B$88 - B$43)</f>
        <v>15</v>
      </c>
      <c r="C282" s="8">
        <f xml:space="preserve"> (Data!$C$45 - C$88 - C$43)</f>
        <v>10</v>
      </c>
      <c r="D282" s="8">
        <f xml:space="preserve"> (Data!$C$45 - D$88 - D$43)</f>
        <v>9</v>
      </c>
      <c r="E282" s="8">
        <f xml:space="preserve"> (Data!$C$45 - E$88 - E$43)</f>
        <v>8</v>
      </c>
      <c r="F282" s="8">
        <f xml:space="preserve"> (Data!$C$45 - F$88 - F$43)</f>
        <v>7</v>
      </c>
      <c r="G282" s="8">
        <f xml:space="preserve"> (Data!$C$45 - G$88 - G$43)</f>
        <v>4</v>
      </c>
      <c r="H282" s="8">
        <f xml:space="preserve"> (Data!$C$45 - H$88 - H$43)</f>
        <v>4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-3</v>
      </c>
      <c r="L282" s="8">
        <f xml:space="preserve"> (Data!$C$45 - L$88 - L$43)</f>
        <v>-4</v>
      </c>
      <c r="M282" s="8">
        <f xml:space="preserve"> (Data!$C$45 - M$88 - M$43)</f>
        <v>-4</v>
      </c>
      <c r="N282" s="8">
        <f xml:space="preserve"> (Data!$C$45 - N$88 - N$43)</f>
        <v>-9</v>
      </c>
      <c r="O282" s="8">
        <f xml:space="preserve"> (Data!$C$45 - O$88 - O$43)</f>
        <v>-9</v>
      </c>
      <c r="P282" s="8">
        <f xml:space="preserve"> (Data!$C$45 - P$88 - P$43)</f>
        <v>-10</v>
      </c>
      <c r="Q282" s="8">
        <f xml:space="preserve"> (Data!$C$45 - Q$88 - Q$43)</f>
        <v>-10</v>
      </c>
      <c r="R282" s="8">
        <f xml:space="preserve"> (Data!$C$45 - R$88 - R$43)</f>
        <v>-11</v>
      </c>
      <c r="S282" s="8">
        <f xml:space="preserve"> (Data!$C$45 - S$88 - S$43)</f>
        <v>-11</v>
      </c>
      <c r="T282" s="8">
        <f xml:space="preserve"> (Data!$C$45 - T$88 - T$43)</f>
        <v>-12</v>
      </c>
      <c r="U282" s="8">
        <f xml:space="preserve"> (Data!$C$45 - U$88 - U$43)</f>
        <v>-12</v>
      </c>
      <c r="V282" s="8">
        <f xml:space="preserve"> (Data!$C$45 - V$88 - V$43)</f>
        <v>-13</v>
      </c>
      <c r="W282" s="8">
        <f xml:space="preserve"> (Data!$C$45 - W$88 - W$43)</f>
        <v>-13</v>
      </c>
      <c r="X282" s="8">
        <f xml:space="preserve"> (Data!$C$45 - X$88 - X$43)</f>
        <v>-14</v>
      </c>
      <c r="Y282" s="8">
        <f xml:space="preserve"> (Data!$C$45 - Y$88 - Y$43)</f>
        <v>-14</v>
      </c>
      <c r="Z282" s="8">
        <f xml:space="preserve"> (Data!$C$45 - Z$88 - Z$43)</f>
        <v>-15</v>
      </c>
      <c r="AA282" s="8">
        <f xml:space="preserve"> (Data!$C$45 - AA$88 - AA$43)</f>
        <v>-15</v>
      </c>
      <c r="AB282" s="8">
        <f xml:space="preserve"> (Data!$C$45 - AB$88 - AB$43)</f>
        <v>-16</v>
      </c>
      <c r="AC282" s="8">
        <f xml:space="preserve"> (Data!$C$45 - AC$88 - AC$43)</f>
        <v>-16</v>
      </c>
      <c r="AD282" s="8">
        <f xml:space="preserve"> (Data!$C$45 - AD$88 - AD$43)</f>
        <v>-17</v>
      </c>
      <c r="AE282" s="8">
        <f xml:space="preserve"> (Data!$C$45 - AE$88 - AE$43)</f>
        <v>-17</v>
      </c>
      <c r="AF282" s="8">
        <f xml:space="preserve"> (Data!$C$45 - AF$88 - AF$43)</f>
        <v>-18</v>
      </c>
      <c r="AG282" s="8">
        <f xml:space="preserve"> (Data!$C$45 - AG$88 - AG$43)</f>
        <v>-18</v>
      </c>
      <c r="AH282" s="8">
        <f xml:space="preserve"> (Data!$C$45 - AH$88 - AH$43)</f>
        <v>-19</v>
      </c>
      <c r="AI282" s="8">
        <f xml:space="preserve"> (Data!$C$45 - AI$88 - AI$43)</f>
        <v>-19</v>
      </c>
      <c r="AJ282" s="8">
        <f xml:space="preserve"> (Data!$C$45 - AJ$88 - AJ$43)</f>
        <v>-20</v>
      </c>
      <c r="AK282" s="8">
        <f xml:space="preserve"> (Data!$C$45 - AK$88 - AK$43)</f>
        <v>-20</v>
      </c>
      <c r="AL282" s="8">
        <f xml:space="preserve"> (Data!$C$45 - AL$88 - AL$43)</f>
        <v>-21</v>
      </c>
      <c r="AM282" s="8">
        <f xml:space="preserve"> (Data!$C$45 - AM$88 - AM$43)</f>
        <v>-21</v>
      </c>
      <c r="AN282" s="8">
        <f xml:space="preserve"> (Data!$C$45 - AN$88 - AN$43)</f>
        <v>-22</v>
      </c>
      <c r="AO282" s="8">
        <f xml:space="preserve"> (Data!$C$45 - AO$88 - AO$43)</f>
        <v>-22</v>
      </c>
      <c r="AP282" s="8">
        <f xml:space="preserve"> (Data!$C$45 - AP$88 - AP$43)</f>
        <v>-23</v>
      </c>
      <c r="AQ282" s="8">
        <f xml:space="preserve"> (Data!$C$45 - AQ$88 - AQ$43)</f>
        <v>-23</v>
      </c>
      <c r="AR282" s="8">
        <f xml:space="preserve"> (Data!$C$45 - AR$88 - AR$43)</f>
        <v>-24</v>
      </c>
      <c r="AS282" s="8">
        <f xml:space="preserve"> (Data!$C$45 - AS$88 - AS$43)</f>
        <v>-24</v>
      </c>
      <c r="AT282" s="8">
        <f xml:space="preserve"> (Data!$C$45 - AT$88 - AT$43)</f>
        <v>-25</v>
      </c>
      <c r="AU282" s="8">
        <f xml:space="preserve"> (Data!$C$45 - AU$88 - AU$43)</f>
        <v>-25</v>
      </c>
      <c r="AV282" s="8">
        <f xml:space="preserve"> (Data!$C$45 - AV$88 - AV$43)</f>
        <v>-26</v>
      </c>
      <c r="AW282" s="8">
        <f xml:space="preserve"> (Data!$C$45 - AW$88 - AW$43)</f>
        <v>-26</v>
      </c>
      <c r="AX282" s="8">
        <f xml:space="preserve"> (Data!$C$45 - AX$88 - AX$43)</f>
        <v>-27</v>
      </c>
      <c r="AY282" s="8">
        <f xml:space="preserve"> (Data!$C$45 - AY$88 - AY$43)</f>
        <v>-27</v>
      </c>
    </row>
    <row r="283" spans="1:51">
      <c r="A283" s="8" t="s">
        <v>59</v>
      </c>
      <c r="B283" s="8">
        <f xml:space="preserve"> (Data!$C$45 - B$87 - B$43)</f>
        <v>14</v>
      </c>
      <c r="C283" s="8">
        <f xml:space="preserve"> (Data!$C$45 - C$87 - C$43)</f>
        <v>9</v>
      </c>
      <c r="D283" s="8">
        <f xml:space="preserve"> (Data!$C$45 - D$87 - D$43)</f>
        <v>8</v>
      </c>
      <c r="E283" s="8">
        <f xml:space="preserve"> (Data!$C$45 - E$87 - E$43)</f>
        <v>7</v>
      </c>
      <c r="F283" s="8">
        <f xml:space="preserve"> (Data!$C$45 - F$87 - F$43)</f>
        <v>6</v>
      </c>
      <c r="G283" s="8">
        <f xml:space="preserve"> (Data!$C$45 - G$87 - G$43)</f>
        <v>3</v>
      </c>
      <c r="H283" s="8">
        <f xml:space="preserve"> (Data!$C$45 - H$87 - H$43)</f>
        <v>3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-5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-11</v>
      </c>
      <c r="O283" s="8">
        <f xml:space="preserve"> (Data!$C$45 - O$87 - O$43)</f>
        <v>-11</v>
      </c>
      <c r="P283" s="8">
        <f xml:space="preserve"> (Data!$C$45 - P$87 - P$43)</f>
        <v>-12</v>
      </c>
      <c r="Q283" s="8">
        <f xml:space="preserve"> (Data!$C$45 - Q$87 - Q$43)</f>
        <v>-12</v>
      </c>
      <c r="R283" s="8">
        <f xml:space="preserve"> (Data!$C$45 - R$87 - R$43)</f>
        <v>-13</v>
      </c>
      <c r="S283" s="8">
        <f xml:space="preserve"> (Data!$C$45 - S$87 - S$43)</f>
        <v>-13</v>
      </c>
      <c r="T283" s="8">
        <f xml:space="preserve"> (Data!$C$45 - T$87 - T$43)</f>
        <v>-14</v>
      </c>
      <c r="U283" s="8">
        <f xml:space="preserve"> (Data!$C$45 - U$87 - U$43)</f>
        <v>-14</v>
      </c>
      <c r="V283" s="8">
        <f xml:space="preserve"> (Data!$C$45 - V$87 - V$43)</f>
        <v>-15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19</v>
      </c>
      <c r="C285" s="8">
        <f xml:space="preserve"> (Data!$C$46 - C$89 - C$43)</f>
        <v>14</v>
      </c>
      <c r="D285" s="8">
        <f xml:space="preserve"> (Data!$C$46 - D$89 - D$43)</f>
        <v>13</v>
      </c>
      <c r="E285" s="8">
        <f xml:space="preserve"> (Data!$C$46 - E$89 - E$43)</f>
        <v>12</v>
      </c>
      <c r="F285" s="8">
        <f xml:space="preserve"> (Data!$C$46 - F$89 - F$43)</f>
        <v>11</v>
      </c>
      <c r="G285" s="8">
        <f xml:space="preserve"> (Data!$C$46 - G$89 - G$43)</f>
        <v>8</v>
      </c>
      <c r="H285" s="8">
        <f xml:space="preserve"> (Data!$C$46 - H$89 - H$43)</f>
        <v>8</v>
      </c>
      <c r="I285" s="8">
        <f xml:space="preserve"> (Data!$C$46 - I$89 - I$43)</f>
        <v>4</v>
      </c>
      <c r="J285" s="8">
        <f xml:space="preserve"> (Data!$C$46 - J$89 - J$43)</f>
        <v>3</v>
      </c>
      <c r="K285" s="8">
        <f xml:space="preserve"> (Data!$C$46 - K$89 - K$43)</f>
        <v>2</v>
      </c>
      <c r="L285" s="8">
        <f xml:space="preserve"> (Data!$C$46 - L$89 - L$43)</f>
        <v>1</v>
      </c>
      <c r="M285" s="8">
        <f xml:space="preserve"> (Data!$C$46 - M$89 - M$43)</f>
        <v>1</v>
      </c>
      <c r="N285" s="8">
        <f xml:space="preserve"> (Data!$C$46 - N$89 - N$43)</f>
        <v>-3</v>
      </c>
      <c r="O285" s="8">
        <f xml:space="preserve"> (Data!$C$46 - O$89 - O$43)</f>
        <v>-4</v>
      </c>
      <c r="P285" s="8">
        <f xml:space="preserve"> (Data!$C$46 - P$89 - P$43)</f>
        <v>-4</v>
      </c>
      <c r="Q285" s="8">
        <f xml:space="preserve"> (Data!$C$46 - Q$89 - Q$43)</f>
        <v>-5</v>
      </c>
      <c r="R285" s="8">
        <f xml:space="preserve"> (Data!$C$46 - R$89 - R$43)</f>
        <v>-5</v>
      </c>
      <c r="S285" s="8">
        <f xml:space="preserve"> (Data!$C$46 - S$89 - S$43)</f>
        <v>-5</v>
      </c>
      <c r="T285" s="8">
        <f xml:space="preserve"> (Data!$C$46 - T$89 - T$43)</f>
        <v>-6</v>
      </c>
      <c r="U285" s="8">
        <f xml:space="preserve"> (Data!$C$46 - U$89 - U$43)</f>
        <v>-6</v>
      </c>
      <c r="V285" s="8">
        <f xml:space="preserve"> (Data!$C$46 - V$89 - V$43)</f>
        <v>-7</v>
      </c>
      <c r="W285" s="8">
        <f xml:space="preserve"> (Data!$C$46 - W$89 - W$43)</f>
        <v>-7</v>
      </c>
      <c r="X285" s="8">
        <f xml:space="preserve"> (Data!$C$46 - X$89 - X$43)</f>
        <v>-7</v>
      </c>
      <c r="Y285" s="8">
        <f xml:space="preserve"> (Data!$C$46 - Y$89 - Y$43)</f>
        <v>-8</v>
      </c>
      <c r="Z285" s="8">
        <f xml:space="preserve"> (Data!$C$46 - Z$89 - Z$43)</f>
        <v>-8</v>
      </c>
      <c r="AA285" s="8">
        <f xml:space="preserve"> (Data!$C$46 - AA$89 - AA$43)</f>
        <v>-9</v>
      </c>
      <c r="AB285" s="8">
        <f xml:space="preserve"> (Data!$C$46 - AB$89 - AB$43)</f>
        <v>-9</v>
      </c>
      <c r="AC285" s="8">
        <f xml:space="preserve"> (Data!$C$46 - AC$89 - AC$43)</f>
        <v>-9</v>
      </c>
      <c r="AD285" s="8">
        <f xml:space="preserve"> (Data!$C$46 - AD$89 - AD$43)</f>
        <v>-10</v>
      </c>
      <c r="AE285" s="8">
        <f xml:space="preserve"> (Data!$C$46 - AE$89 - AE$43)</f>
        <v>-10</v>
      </c>
      <c r="AF285" s="8">
        <f xml:space="preserve"> (Data!$C$46 - AF$89 - AF$43)</f>
        <v>-11</v>
      </c>
      <c r="AG285" s="8">
        <f xml:space="preserve"> (Data!$C$46 - AG$89 - AG$43)</f>
        <v>-11</v>
      </c>
      <c r="AH285" s="8">
        <f xml:space="preserve"> (Data!$C$46 - AH$89 - AH$43)</f>
        <v>-11</v>
      </c>
      <c r="AI285" s="8">
        <f xml:space="preserve"> (Data!$C$46 - AI$89 - AI$43)</f>
        <v>-12</v>
      </c>
      <c r="AJ285" s="8">
        <f xml:space="preserve"> (Data!$C$46 - AJ$89 - AJ$43)</f>
        <v>-12</v>
      </c>
      <c r="AK285" s="8">
        <f xml:space="preserve"> (Data!$C$46 - AK$89 - AK$43)</f>
        <v>-13</v>
      </c>
      <c r="AL285" s="8">
        <f xml:space="preserve"> (Data!$C$46 - AL$89 - AL$43)</f>
        <v>-13</v>
      </c>
      <c r="AM285" s="8">
        <f xml:space="preserve"> (Data!$C$46 - AM$89 - AM$43)</f>
        <v>-13</v>
      </c>
      <c r="AN285" s="8">
        <f xml:space="preserve"> (Data!$C$46 - AN$89 - AN$43)</f>
        <v>-14</v>
      </c>
      <c r="AO285" s="8">
        <f xml:space="preserve"> (Data!$C$46 - AO$89 - AO$43)</f>
        <v>-14</v>
      </c>
      <c r="AP285" s="8">
        <f xml:space="preserve"> (Data!$C$46 - AP$89 - AP$43)</f>
        <v>-15</v>
      </c>
      <c r="AQ285" s="8">
        <f xml:space="preserve"> (Data!$C$46 - AQ$89 - AQ$43)</f>
        <v>-15</v>
      </c>
      <c r="AR285" s="8">
        <f xml:space="preserve"> (Data!$C$46 - AR$89 - AR$43)</f>
        <v>-15</v>
      </c>
      <c r="AS285" s="8">
        <f xml:space="preserve"> (Data!$C$46 - AS$89 - AS$43)</f>
        <v>-16</v>
      </c>
      <c r="AT285" s="8">
        <f xml:space="preserve"> (Data!$C$46 - AT$89 - AT$43)</f>
        <v>-16</v>
      </c>
      <c r="AU285" s="8">
        <f xml:space="preserve"> (Data!$C$46 - AU$89 - AU$43)</f>
        <v>-17</v>
      </c>
      <c r="AV285" s="8">
        <f xml:space="preserve"> (Data!$C$46 - AV$89 - AV$43)</f>
        <v>-17</v>
      </c>
      <c r="AW285" s="8">
        <f xml:space="preserve"> (Data!$C$46 - AW$89 - AW$43)</f>
        <v>-17</v>
      </c>
      <c r="AX285" s="8">
        <f xml:space="preserve"> (Data!$C$46 - AX$89 - AX$43)</f>
        <v>-18</v>
      </c>
      <c r="AY285" s="8">
        <f xml:space="preserve"> (Data!$C$46 - AY$89 - AY$43)</f>
        <v>-18</v>
      </c>
    </row>
    <row r="286" spans="1:51">
      <c r="A286" s="8" t="s">
        <v>57</v>
      </c>
      <c r="B286" s="8">
        <f xml:space="preserve"> (Data!$C$46 - B$88 - B$43)</f>
        <v>20</v>
      </c>
      <c r="C286" s="8">
        <f xml:space="preserve"> (Data!$C$46 - C$88 - C$43)</f>
        <v>15</v>
      </c>
      <c r="D286" s="8">
        <f xml:space="preserve"> (Data!$C$46 - D$88 - D$43)</f>
        <v>14</v>
      </c>
      <c r="E286" s="8">
        <f xml:space="preserve"> (Data!$C$46 - E$88 - E$43)</f>
        <v>13</v>
      </c>
      <c r="F286" s="8">
        <f xml:space="preserve"> (Data!$C$46 - F$88 - F$43)</f>
        <v>12</v>
      </c>
      <c r="G286" s="8">
        <f xml:space="preserve"> (Data!$C$46 - G$88 - G$43)</f>
        <v>9</v>
      </c>
      <c r="H286" s="8">
        <f xml:space="preserve"> (Data!$C$46 - H$88 - H$43)</f>
        <v>9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2</v>
      </c>
      <c r="L286" s="8">
        <f xml:space="preserve"> (Data!$C$46 - L$88 - L$43)</f>
        <v>1</v>
      </c>
      <c r="M286" s="8">
        <f xml:space="preserve"> (Data!$C$46 - M$88 - M$43)</f>
        <v>1</v>
      </c>
      <c r="N286" s="8">
        <f xml:space="preserve"> (Data!$C$46 - N$88 - N$43)</f>
        <v>-4</v>
      </c>
      <c r="O286" s="8">
        <f xml:space="preserve"> (Data!$C$46 - O$88 - O$43)</f>
        <v>-4</v>
      </c>
      <c r="P286" s="8">
        <f xml:space="preserve"> (Data!$C$46 - P$88 - P$43)</f>
        <v>-5</v>
      </c>
      <c r="Q286" s="8">
        <f xml:space="preserve"> (Data!$C$46 - Q$88 - Q$43)</f>
        <v>-5</v>
      </c>
      <c r="R286" s="8">
        <f xml:space="preserve"> (Data!$C$46 - R$88 - R$43)</f>
        <v>-6</v>
      </c>
      <c r="S286" s="8">
        <f xml:space="preserve"> (Data!$C$46 - S$88 - S$43)</f>
        <v>-6</v>
      </c>
      <c r="T286" s="8">
        <f xml:space="preserve"> (Data!$C$46 - T$88 - T$43)</f>
        <v>-7</v>
      </c>
      <c r="U286" s="8">
        <f xml:space="preserve"> (Data!$C$46 - U$88 - U$43)</f>
        <v>-7</v>
      </c>
      <c r="V286" s="8">
        <f xml:space="preserve"> (Data!$C$46 - V$88 - V$43)</f>
        <v>-8</v>
      </c>
      <c r="W286" s="8">
        <f xml:space="preserve"> (Data!$C$46 - W$88 - W$43)</f>
        <v>-8</v>
      </c>
      <c r="X286" s="8">
        <f xml:space="preserve"> (Data!$C$46 - X$88 - X$43)</f>
        <v>-9</v>
      </c>
      <c r="Y286" s="8">
        <f xml:space="preserve"> (Data!$C$46 - Y$88 - Y$43)</f>
        <v>-9</v>
      </c>
      <c r="Z286" s="8">
        <f xml:space="preserve"> (Data!$C$46 - Z$88 - Z$43)</f>
        <v>-10</v>
      </c>
      <c r="AA286" s="8">
        <f xml:space="preserve"> (Data!$C$46 - AA$88 - AA$43)</f>
        <v>-10</v>
      </c>
      <c r="AB286" s="8">
        <f xml:space="preserve"> (Data!$C$46 - AB$88 - AB$43)</f>
        <v>-11</v>
      </c>
      <c r="AC286" s="8">
        <f xml:space="preserve"> (Data!$C$46 - AC$88 - AC$43)</f>
        <v>-11</v>
      </c>
      <c r="AD286" s="8">
        <f xml:space="preserve"> (Data!$C$46 - AD$88 - AD$43)</f>
        <v>-12</v>
      </c>
      <c r="AE286" s="8">
        <f xml:space="preserve"> (Data!$C$46 - AE$88 - AE$43)</f>
        <v>-12</v>
      </c>
      <c r="AF286" s="8">
        <f xml:space="preserve"> (Data!$C$46 - AF$88 - AF$43)</f>
        <v>-13</v>
      </c>
      <c r="AG286" s="8">
        <f xml:space="preserve"> (Data!$C$46 - AG$88 - AG$43)</f>
        <v>-13</v>
      </c>
      <c r="AH286" s="8">
        <f xml:space="preserve"> (Data!$C$46 - AH$88 - AH$43)</f>
        <v>-14</v>
      </c>
      <c r="AI286" s="8">
        <f xml:space="preserve"> (Data!$C$46 - AI$88 - AI$43)</f>
        <v>-14</v>
      </c>
      <c r="AJ286" s="8">
        <f xml:space="preserve"> (Data!$C$46 - AJ$88 - AJ$43)</f>
        <v>-15</v>
      </c>
      <c r="AK286" s="8">
        <f xml:space="preserve"> (Data!$C$46 - AK$88 - AK$43)</f>
        <v>-15</v>
      </c>
      <c r="AL286" s="8">
        <f xml:space="preserve"> (Data!$C$46 - AL$88 - AL$43)</f>
        <v>-16</v>
      </c>
      <c r="AM286" s="8">
        <f xml:space="preserve"> (Data!$C$46 - AM$88 - AM$43)</f>
        <v>-16</v>
      </c>
      <c r="AN286" s="8">
        <f xml:space="preserve"> (Data!$C$46 - AN$88 - AN$43)</f>
        <v>-17</v>
      </c>
      <c r="AO286" s="8">
        <f xml:space="preserve"> (Data!$C$46 - AO$88 - AO$43)</f>
        <v>-17</v>
      </c>
      <c r="AP286" s="8">
        <f xml:space="preserve"> (Data!$C$46 - AP$88 - AP$43)</f>
        <v>-18</v>
      </c>
      <c r="AQ286" s="8">
        <f xml:space="preserve"> (Data!$C$46 - AQ$88 - AQ$43)</f>
        <v>-18</v>
      </c>
      <c r="AR286" s="8">
        <f xml:space="preserve"> (Data!$C$46 - AR$88 - AR$43)</f>
        <v>-19</v>
      </c>
      <c r="AS286" s="8">
        <f xml:space="preserve"> (Data!$C$46 - AS$88 - AS$43)</f>
        <v>-19</v>
      </c>
      <c r="AT286" s="8">
        <f xml:space="preserve"> (Data!$C$46 - AT$88 - AT$43)</f>
        <v>-20</v>
      </c>
      <c r="AU286" s="8">
        <f xml:space="preserve"> (Data!$C$46 - AU$88 - AU$43)</f>
        <v>-20</v>
      </c>
      <c r="AV286" s="8">
        <f xml:space="preserve"> (Data!$C$46 - AV$88 - AV$43)</f>
        <v>-21</v>
      </c>
      <c r="AW286" s="8">
        <f xml:space="preserve"> (Data!$C$46 - AW$88 - AW$43)</f>
        <v>-21</v>
      </c>
      <c r="AX286" s="8">
        <f xml:space="preserve"> (Data!$C$46 - AX$88 - AX$43)</f>
        <v>-22</v>
      </c>
      <c r="AY286" s="8">
        <f xml:space="preserve"> (Data!$C$46 - AY$88 - AY$43)</f>
        <v>-22</v>
      </c>
    </row>
    <row r="287" spans="1:51">
      <c r="A287" s="8" t="s">
        <v>58</v>
      </c>
      <c r="B287" s="8">
        <f xml:space="preserve"> (Data!$C$46 - B$88 - B$43)</f>
        <v>20</v>
      </c>
      <c r="C287" s="8">
        <f xml:space="preserve"> (Data!$C$46 - C$88 - C$43)</f>
        <v>15</v>
      </c>
      <c r="D287" s="8">
        <f xml:space="preserve"> (Data!$C$46 - D$88 - D$43)</f>
        <v>14</v>
      </c>
      <c r="E287" s="8">
        <f xml:space="preserve"> (Data!$C$46 - E$88 - E$43)</f>
        <v>13</v>
      </c>
      <c r="F287" s="8">
        <f xml:space="preserve"> (Data!$C$46 - F$88 - F$43)</f>
        <v>12</v>
      </c>
      <c r="G287" s="8">
        <f xml:space="preserve"> (Data!$C$46 - G$88 - G$43)</f>
        <v>9</v>
      </c>
      <c r="H287" s="8">
        <f xml:space="preserve"> (Data!$C$46 - H$88 - H$43)</f>
        <v>9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2</v>
      </c>
      <c r="L287" s="8">
        <f xml:space="preserve"> (Data!$C$46 - L$88 - L$43)</f>
        <v>1</v>
      </c>
      <c r="M287" s="8">
        <f xml:space="preserve"> (Data!$C$46 - M$88 - M$43)</f>
        <v>1</v>
      </c>
      <c r="N287" s="8">
        <f xml:space="preserve"> (Data!$C$46 - N$88 - N$43)</f>
        <v>-4</v>
      </c>
      <c r="O287" s="8">
        <f xml:space="preserve"> (Data!$C$46 - O$88 - O$43)</f>
        <v>-4</v>
      </c>
      <c r="P287" s="8">
        <f xml:space="preserve"> (Data!$C$46 - P$88 - P$43)</f>
        <v>-5</v>
      </c>
      <c r="Q287" s="8">
        <f xml:space="preserve"> (Data!$C$46 - Q$88 - Q$43)</f>
        <v>-5</v>
      </c>
      <c r="R287" s="8">
        <f xml:space="preserve"> (Data!$C$46 - R$88 - R$43)</f>
        <v>-6</v>
      </c>
      <c r="S287" s="8">
        <f xml:space="preserve"> (Data!$C$46 - S$88 - S$43)</f>
        <v>-6</v>
      </c>
      <c r="T287" s="8">
        <f xml:space="preserve"> (Data!$C$46 - T$88 - T$43)</f>
        <v>-7</v>
      </c>
      <c r="U287" s="8">
        <f xml:space="preserve"> (Data!$C$46 - U$88 - U$43)</f>
        <v>-7</v>
      </c>
      <c r="V287" s="8">
        <f xml:space="preserve"> (Data!$C$46 - V$88 - V$43)</f>
        <v>-8</v>
      </c>
      <c r="W287" s="8">
        <f xml:space="preserve"> (Data!$C$46 - W$88 - W$43)</f>
        <v>-8</v>
      </c>
      <c r="X287" s="8">
        <f xml:space="preserve"> (Data!$C$46 - X$88 - X$43)</f>
        <v>-9</v>
      </c>
      <c r="Y287" s="8">
        <f xml:space="preserve"> (Data!$C$46 - Y$88 - Y$43)</f>
        <v>-9</v>
      </c>
      <c r="Z287" s="8">
        <f xml:space="preserve"> (Data!$C$46 - Z$88 - Z$43)</f>
        <v>-10</v>
      </c>
      <c r="AA287" s="8">
        <f xml:space="preserve"> (Data!$C$46 - AA$88 - AA$43)</f>
        <v>-10</v>
      </c>
      <c r="AB287" s="8">
        <f xml:space="preserve"> (Data!$C$46 - AB$88 - AB$43)</f>
        <v>-11</v>
      </c>
      <c r="AC287" s="8">
        <f xml:space="preserve"> (Data!$C$46 - AC$88 - AC$43)</f>
        <v>-11</v>
      </c>
      <c r="AD287" s="8">
        <f xml:space="preserve"> (Data!$C$46 - AD$88 - AD$43)</f>
        <v>-12</v>
      </c>
      <c r="AE287" s="8">
        <f xml:space="preserve"> (Data!$C$46 - AE$88 - AE$43)</f>
        <v>-12</v>
      </c>
      <c r="AF287" s="8">
        <f xml:space="preserve"> (Data!$C$46 - AF$88 - AF$43)</f>
        <v>-13</v>
      </c>
      <c r="AG287" s="8">
        <f xml:space="preserve"> (Data!$C$46 - AG$88 - AG$43)</f>
        <v>-13</v>
      </c>
      <c r="AH287" s="8">
        <f xml:space="preserve"> (Data!$C$46 - AH$88 - AH$43)</f>
        <v>-14</v>
      </c>
      <c r="AI287" s="8">
        <f xml:space="preserve"> (Data!$C$46 - AI$88 - AI$43)</f>
        <v>-14</v>
      </c>
      <c r="AJ287" s="8">
        <f xml:space="preserve"> (Data!$C$46 - AJ$88 - AJ$43)</f>
        <v>-15</v>
      </c>
      <c r="AK287" s="8">
        <f xml:space="preserve"> (Data!$C$46 - AK$88 - AK$43)</f>
        <v>-15</v>
      </c>
      <c r="AL287" s="8">
        <f xml:space="preserve"> (Data!$C$46 - AL$88 - AL$43)</f>
        <v>-16</v>
      </c>
      <c r="AM287" s="8">
        <f xml:space="preserve"> (Data!$C$46 - AM$88 - AM$43)</f>
        <v>-16</v>
      </c>
      <c r="AN287" s="8">
        <f xml:space="preserve"> (Data!$C$46 - AN$88 - AN$43)</f>
        <v>-17</v>
      </c>
      <c r="AO287" s="8">
        <f xml:space="preserve"> (Data!$C$46 - AO$88 - AO$43)</f>
        <v>-17</v>
      </c>
      <c r="AP287" s="8">
        <f xml:space="preserve"> (Data!$C$46 - AP$88 - AP$43)</f>
        <v>-18</v>
      </c>
      <c r="AQ287" s="8">
        <f xml:space="preserve"> (Data!$C$46 - AQ$88 - AQ$43)</f>
        <v>-18</v>
      </c>
      <c r="AR287" s="8">
        <f xml:space="preserve"> (Data!$C$46 - AR$88 - AR$43)</f>
        <v>-19</v>
      </c>
      <c r="AS287" s="8">
        <f xml:space="preserve"> (Data!$C$46 - AS$88 - AS$43)</f>
        <v>-19</v>
      </c>
      <c r="AT287" s="8">
        <f xml:space="preserve"> (Data!$C$46 - AT$88 - AT$43)</f>
        <v>-20</v>
      </c>
      <c r="AU287" s="8">
        <f xml:space="preserve"> (Data!$C$46 - AU$88 - AU$43)</f>
        <v>-20</v>
      </c>
      <c r="AV287" s="8">
        <f xml:space="preserve"> (Data!$C$46 - AV$88 - AV$43)</f>
        <v>-21</v>
      </c>
      <c r="AW287" s="8">
        <f xml:space="preserve"> (Data!$C$46 - AW$88 - AW$43)</f>
        <v>-21</v>
      </c>
      <c r="AX287" s="8">
        <f xml:space="preserve"> (Data!$C$46 - AX$88 - AX$43)</f>
        <v>-22</v>
      </c>
      <c r="AY287" s="8">
        <f xml:space="preserve"> (Data!$C$46 - AY$88 - AY$43)</f>
        <v>-22</v>
      </c>
    </row>
    <row r="288" spans="1:51">
      <c r="A288" s="8" t="s">
        <v>59</v>
      </c>
      <c r="B288" s="8">
        <f xml:space="preserve"> (Data!$C$46 - B$87 - B$43)</f>
        <v>19</v>
      </c>
      <c r="C288" s="8">
        <f xml:space="preserve"> (Data!$C$46 - C$87 - C$43)</f>
        <v>14</v>
      </c>
      <c r="D288" s="8">
        <f xml:space="preserve"> (Data!$C$46 - D$87 - D$43)</f>
        <v>13</v>
      </c>
      <c r="E288" s="8">
        <f xml:space="preserve"> (Data!$C$46 - E$87 - E$43)</f>
        <v>12</v>
      </c>
      <c r="F288" s="8">
        <f xml:space="preserve"> (Data!$C$46 - F$87 - F$43)</f>
        <v>11</v>
      </c>
      <c r="G288" s="8">
        <f xml:space="preserve"> (Data!$C$46 - G$87 - G$43)</f>
        <v>8</v>
      </c>
      <c r="H288" s="8">
        <f xml:space="preserve"> (Data!$C$46 - H$87 - H$43)</f>
        <v>8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0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-6</v>
      </c>
      <c r="O288" s="8">
        <f xml:space="preserve"> (Data!$C$46 - O$87 - O$43)</f>
        <v>-6</v>
      </c>
      <c r="P288" s="8">
        <f xml:space="preserve"> (Data!$C$46 - P$87 - P$43)</f>
        <v>-7</v>
      </c>
      <c r="Q288" s="8">
        <f xml:space="preserve"> (Data!$C$46 - Q$87 - Q$43)</f>
        <v>-7</v>
      </c>
      <c r="R288" s="8">
        <f xml:space="preserve"> (Data!$C$46 - R$87 - R$43)</f>
        <v>-8</v>
      </c>
      <c r="S288" s="8">
        <f xml:space="preserve"> (Data!$C$46 - S$87 - S$43)</f>
        <v>-8</v>
      </c>
      <c r="T288" s="8">
        <f xml:space="preserve"> (Data!$C$46 - T$87 - T$43)</f>
        <v>-9</v>
      </c>
      <c r="U288" s="8">
        <f xml:space="preserve"> (Data!$C$46 - U$87 - U$43)</f>
        <v>-9</v>
      </c>
      <c r="V288" s="8">
        <f xml:space="preserve"> (Data!$C$46 - V$87 - V$43)</f>
        <v>-10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14</v>
      </c>
      <c r="C292" s="8">
        <f xml:space="preserve"> (Data!$D$44 - C$89 - C$43)</f>
        <v>9</v>
      </c>
      <c r="D292" s="8">
        <f xml:space="preserve"> (Data!$D$44 - D$89 - D$43)</f>
        <v>8</v>
      </c>
      <c r="E292" s="8">
        <f xml:space="preserve"> (Data!$D$44 - E$89 - E$43)</f>
        <v>7</v>
      </c>
      <c r="F292" s="8">
        <f xml:space="preserve"> (Data!$D$44 - F$89 - F$43)</f>
        <v>6</v>
      </c>
      <c r="G292" s="8">
        <f xml:space="preserve"> (Data!$D$44 - G$89 - G$43)</f>
        <v>3</v>
      </c>
      <c r="H292" s="8">
        <f xml:space="preserve"> (Data!$D$44 - H$89 - H$43)</f>
        <v>3</v>
      </c>
      <c r="I292" s="8">
        <f xml:space="preserve"> (Data!$D$44 - I$89 - I$43)</f>
        <v>-1</v>
      </c>
      <c r="J292" s="8">
        <f xml:space="preserve"> (Data!$D$44 - J$89 - J$43)</f>
        <v>-2</v>
      </c>
      <c r="K292" s="8">
        <f xml:space="preserve"> (Data!$D$44 - K$89 - K$43)</f>
        <v>-3</v>
      </c>
      <c r="L292" s="8">
        <f xml:space="preserve"> (Data!$D$44 - L$89 - L$43)</f>
        <v>-4</v>
      </c>
      <c r="M292" s="8">
        <f xml:space="preserve"> (Data!$D$44 - M$89 - M$43)</f>
        <v>-4</v>
      </c>
      <c r="N292" s="8">
        <f xml:space="preserve"> (Data!$D$44 - N$89 - N$43)</f>
        <v>-8</v>
      </c>
      <c r="O292" s="8">
        <f xml:space="preserve"> (Data!$D$44 - O$89 - O$43)</f>
        <v>-9</v>
      </c>
      <c r="P292" s="8">
        <f xml:space="preserve"> (Data!$D$44 - P$89 - P$43)</f>
        <v>-9</v>
      </c>
      <c r="Q292" s="8">
        <f xml:space="preserve"> (Data!$D$44 - Q$89 - Q$43)</f>
        <v>-10</v>
      </c>
      <c r="R292" s="8">
        <f xml:space="preserve"> (Data!$D$44 - R$89 - R$43)</f>
        <v>-10</v>
      </c>
      <c r="S292" s="8">
        <f xml:space="preserve"> (Data!$D$44 - S$89 - S$43)</f>
        <v>-10</v>
      </c>
      <c r="T292" s="8">
        <f xml:space="preserve"> (Data!$D$44 - T$89 - T$43)</f>
        <v>-11</v>
      </c>
      <c r="U292" s="8">
        <f xml:space="preserve"> (Data!$D$44 - U$89 - U$43)</f>
        <v>-11</v>
      </c>
      <c r="V292" s="8">
        <f xml:space="preserve"> (Data!$D$44 - V$89 - V$43)</f>
        <v>-12</v>
      </c>
      <c r="W292" s="8">
        <f xml:space="preserve"> (Data!$D$44 - W$89 - W$43)</f>
        <v>-12</v>
      </c>
      <c r="X292" s="8">
        <f xml:space="preserve"> (Data!$D$44 - X$89 - X$43)</f>
        <v>-12</v>
      </c>
      <c r="Y292" s="8">
        <f xml:space="preserve"> (Data!$D$44 - Y$89 - Y$43)</f>
        <v>-13</v>
      </c>
      <c r="Z292" s="8">
        <f xml:space="preserve"> (Data!$D$44 - Z$89 - Z$43)</f>
        <v>-13</v>
      </c>
      <c r="AA292" s="8">
        <f xml:space="preserve"> (Data!$D$44 - AA$89 - AA$43)</f>
        <v>-14</v>
      </c>
      <c r="AB292" s="8">
        <f xml:space="preserve"> (Data!$D$44 - AB$89 - AB$43)</f>
        <v>-14</v>
      </c>
      <c r="AC292" s="8">
        <f xml:space="preserve"> (Data!$D$44 - AC$89 - AC$43)</f>
        <v>-14</v>
      </c>
      <c r="AD292" s="8">
        <f xml:space="preserve"> (Data!$D$44 - AD$89 - AD$43)</f>
        <v>-15</v>
      </c>
      <c r="AE292" s="8">
        <f xml:space="preserve"> (Data!$D$44 - AE$89 - AE$43)</f>
        <v>-15</v>
      </c>
      <c r="AF292" s="8">
        <f xml:space="preserve"> (Data!$D$44 - AF$89 - AF$43)</f>
        <v>-16</v>
      </c>
      <c r="AG292" s="8">
        <f xml:space="preserve"> (Data!$D$44 - AG$89 - AG$43)</f>
        <v>-16</v>
      </c>
      <c r="AH292" s="8">
        <f xml:space="preserve"> (Data!$D$44 - AH$89 - AH$43)</f>
        <v>-16</v>
      </c>
      <c r="AI292" s="8">
        <f xml:space="preserve"> (Data!$D$44 - AI$89 - AI$43)</f>
        <v>-17</v>
      </c>
      <c r="AJ292" s="8">
        <f xml:space="preserve"> (Data!$D$44 - AJ$89 - AJ$43)</f>
        <v>-17</v>
      </c>
      <c r="AK292" s="8">
        <f xml:space="preserve"> (Data!$D$44 - AK$89 - AK$43)</f>
        <v>-18</v>
      </c>
      <c r="AL292" s="8">
        <f xml:space="preserve"> (Data!$D$44 - AL$89 - AL$43)</f>
        <v>-18</v>
      </c>
      <c r="AM292" s="8">
        <f xml:space="preserve"> (Data!$D$44 - AM$89 - AM$43)</f>
        <v>-18</v>
      </c>
      <c r="AN292" s="8">
        <f xml:space="preserve"> (Data!$D$44 - AN$89 - AN$43)</f>
        <v>-19</v>
      </c>
      <c r="AO292" s="8">
        <f xml:space="preserve"> (Data!$D$44 - AO$89 - AO$43)</f>
        <v>-19</v>
      </c>
      <c r="AP292" s="8">
        <f xml:space="preserve"> (Data!$D$44 - AP$89 - AP$43)</f>
        <v>-20</v>
      </c>
      <c r="AQ292" s="8">
        <f xml:space="preserve"> (Data!$D$44 - AQ$89 - AQ$43)</f>
        <v>-20</v>
      </c>
      <c r="AR292" s="8">
        <f xml:space="preserve"> (Data!$D$44 - AR$89 - AR$43)</f>
        <v>-20</v>
      </c>
      <c r="AS292" s="8">
        <f xml:space="preserve"> (Data!$D$44 - AS$89 - AS$43)</f>
        <v>-21</v>
      </c>
      <c r="AT292" s="8">
        <f xml:space="preserve"> (Data!$D$44 - AT$89 - AT$43)</f>
        <v>-21</v>
      </c>
      <c r="AU292" s="8">
        <f xml:space="preserve"> (Data!$D$44 - AU$89 - AU$43)</f>
        <v>-22</v>
      </c>
      <c r="AV292" s="8">
        <f xml:space="preserve"> (Data!$D$44 - AV$89 - AV$43)</f>
        <v>-22</v>
      </c>
      <c r="AW292" s="8">
        <f xml:space="preserve"> (Data!$D$44 - AW$89 - AW$43)</f>
        <v>-22</v>
      </c>
      <c r="AX292" s="8">
        <f xml:space="preserve"> (Data!$D$44 - AX$89 - AX$43)</f>
        <v>-23</v>
      </c>
      <c r="AY292" s="8">
        <f xml:space="preserve"> (Data!$D$44 - AY$89 - AY$43)</f>
        <v>-23</v>
      </c>
    </row>
    <row r="293" spans="1:51">
      <c r="A293" s="8" t="s">
        <v>57</v>
      </c>
      <c r="B293" s="8">
        <f xml:space="preserve"> (Data!$D$44 - B$88 - B$43)</f>
        <v>15</v>
      </c>
      <c r="C293" s="8">
        <f xml:space="preserve"> (Data!$D$44 - C$88 - C$43)</f>
        <v>10</v>
      </c>
      <c r="D293" s="8">
        <f xml:space="preserve"> (Data!$D$44 - D$88 - D$43)</f>
        <v>9</v>
      </c>
      <c r="E293" s="8">
        <f xml:space="preserve"> (Data!$D$44 - E$88 - E$43)</f>
        <v>8</v>
      </c>
      <c r="F293" s="8">
        <f xml:space="preserve"> (Data!$D$44 - F$88 - F$43)</f>
        <v>7</v>
      </c>
      <c r="G293" s="8">
        <f xml:space="preserve"> (Data!$D$44 - G$88 - G$43)</f>
        <v>4</v>
      </c>
      <c r="H293" s="8">
        <f xml:space="preserve"> (Data!$D$44 - H$88 - H$43)</f>
        <v>4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-3</v>
      </c>
      <c r="L293" s="8">
        <f xml:space="preserve"> (Data!$D$44 - L$88 - L$43)</f>
        <v>-4</v>
      </c>
      <c r="M293" s="8">
        <f xml:space="preserve"> (Data!$D$44 - M$88 - M$43)</f>
        <v>-4</v>
      </c>
      <c r="N293" s="8">
        <f xml:space="preserve"> (Data!$D$44 - N$88 - N$43)</f>
        <v>-9</v>
      </c>
      <c r="O293" s="8">
        <f xml:space="preserve"> (Data!$D$44 - O$88 - O$43)</f>
        <v>-9</v>
      </c>
      <c r="P293" s="8">
        <f xml:space="preserve"> (Data!$D$44 - P$88 - P$43)</f>
        <v>-10</v>
      </c>
      <c r="Q293" s="8">
        <f xml:space="preserve"> (Data!$D$44 - Q$88 - Q$43)</f>
        <v>-10</v>
      </c>
      <c r="R293" s="8">
        <f xml:space="preserve"> (Data!$D$44 - R$88 - R$43)</f>
        <v>-11</v>
      </c>
      <c r="S293" s="8">
        <f xml:space="preserve"> (Data!$D$44 - S$88 - S$43)</f>
        <v>-11</v>
      </c>
      <c r="T293" s="8">
        <f xml:space="preserve"> (Data!$D$44 - T$88 - T$43)</f>
        <v>-12</v>
      </c>
      <c r="U293" s="8">
        <f xml:space="preserve"> (Data!$D$44 - U$88 - U$43)</f>
        <v>-12</v>
      </c>
      <c r="V293" s="8">
        <f xml:space="preserve"> (Data!$D$44 - V$88 - V$43)</f>
        <v>-13</v>
      </c>
      <c r="W293" s="8">
        <f xml:space="preserve"> (Data!$D$44 - W$88 - W$43)</f>
        <v>-13</v>
      </c>
      <c r="X293" s="8">
        <f xml:space="preserve"> (Data!$D$44 - X$88 - X$43)</f>
        <v>-14</v>
      </c>
      <c r="Y293" s="8">
        <f xml:space="preserve"> (Data!$D$44 - Y$88 - Y$43)</f>
        <v>-14</v>
      </c>
      <c r="Z293" s="8">
        <f xml:space="preserve"> (Data!$D$44 - Z$88 - Z$43)</f>
        <v>-15</v>
      </c>
      <c r="AA293" s="8">
        <f xml:space="preserve"> (Data!$D$44 - AA$88 - AA$43)</f>
        <v>-15</v>
      </c>
      <c r="AB293" s="8">
        <f xml:space="preserve"> (Data!$D$44 - AB$88 - AB$43)</f>
        <v>-16</v>
      </c>
      <c r="AC293" s="8">
        <f xml:space="preserve"> (Data!$D$44 - AC$88 - AC$43)</f>
        <v>-16</v>
      </c>
      <c r="AD293" s="8">
        <f xml:space="preserve"> (Data!$D$44 - AD$88 - AD$43)</f>
        <v>-17</v>
      </c>
      <c r="AE293" s="8">
        <f xml:space="preserve"> (Data!$D$44 - AE$88 - AE$43)</f>
        <v>-17</v>
      </c>
      <c r="AF293" s="8">
        <f xml:space="preserve"> (Data!$D$44 - AF$88 - AF$43)</f>
        <v>-18</v>
      </c>
      <c r="AG293" s="8">
        <f xml:space="preserve"> (Data!$D$44 - AG$88 - AG$43)</f>
        <v>-18</v>
      </c>
      <c r="AH293" s="8">
        <f xml:space="preserve"> (Data!$D$44 - AH$88 - AH$43)</f>
        <v>-19</v>
      </c>
      <c r="AI293" s="8">
        <f xml:space="preserve"> (Data!$D$44 - AI$88 - AI$43)</f>
        <v>-19</v>
      </c>
      <c r="AJ293" s="8">
        <f xml:space="preserve"> (Data!$D$44 - AJ$88 - AJ$43)</f>
        <v>-20</v>
      </c>
      <c r="AK293" s="8">
        <f xml:space="preserve"> (Data!$D$44 - AK$88 - AK$43)</f>
        <v>-20</v>
      </c>
      <c r="AL293" s="8">
        <f xml:space="preserve"> (Data!$D$44 - AL$88 - AL$43)</f>
        <v>-21</v>
      </c>
      <c r="AM293" s="8">
        <f xml:space="preserve"> (Data!$D$44 - AM$88 - AM$43)</f>
        <v>-21</v>
      </c>
      <c r="AN293" s="8">
        <f xml:space="preserve"> (Data!$D$44 - AN$88 - AN$43)</f>
        <v>-22</v>
      </c>
      <c r="AO293" s="8">
        <f xml:space="preserve"> (Data!$D$44 - AO$88 - AO$43)</f>
        <v>-22</v>
      </c>
      <c r="AP293" s="8">
        <f xml:space="preserve"> (Data!$D$44 - AP$88 - AP$43)</f>
        <v>-23</v>
      </c>
      <c r="AQ293" s="8">
        <f xml:space="preserve"> (Data!$D$44 - AQ$88 - AQ$43)</f>
        <v>-23</v>
      </c>
      <c r="AR293" s="8">
        <f xml:space="preserve"> (Data!$D$44 - AR$88 - AR$43)</f>
        <v>-24</v>
      </c>
      <c r="AS293" s="8">
        <f xml:space="preserve"> (Data!$D$44 - AS$88 - AS$43)</f>
        <v>-24</v>
      </c>
      <c r="AT293" s="8">
        <f xml:space="preserve"> (Data!$D$44 - AT$88 - AT$43)</f>
        <v>-25</v>
      </c>
      <c r="AU293" s="8">
        <f xml:space="preserve"> (Data!$D$44 - AU$88 - AU$43)</f>
        <v>-25</v>
      </c>
      <c r="AV293" s="8">
        <f xml:space="preserve"> (Data!$D$44 - AV$88 - AV$43)</f>
        <v>-26</v>
      </c>
      <c r="AW293" s="8">
        <f xml:space="preserve"> (Data!$D$44 - AW$88 - AW$43)</f>
        <v>-26</v>
      </c>
      <c r="AX293" s="8">
        <f xml:space="preserve"> (Data!$D$44 - AX$88 - AX$43)</f>
        <v>-27</v>
      </c>
      <c r="AY293" s="8">
        <f xml:space="preserve"> (Data!$D$44 - AY$88 - AY$43)</f>
        <v>-27</v>
      </c>
    </row>
    <row r="294" spans="1:51">
      <c r="A294" s="8" t="s">
        <v>58</v>
      </c>
      <c r="B294" s="8">
        <f xml:space="preserve"> (Data!$D$44 - B$88 - B$43)</f>
        <v>15</v>
      </c>
      <c r="C294" s="8">
        <f xml:space="preserve"> (Data!$D$44 - C$88 - C$43)</f>
        <v>10</v>
      </c>
      <c r="D294" s="8">
        <f xml:space="preserve"> (Data!$D$44 - D$88 - D$43)</f>
        <v>9</v>
      </c>
      <c r="E294" s="8">
        <f xml:space="preserve"> (Data!$D$44 - E$88 - E$43)</f>
        <v>8</v>
      </c>
      <c r="F294" s="8">
        <f xml:space="preserve"> (Data!$D$44 - F$88 - F$43)</f>
        <v>7</v>
      </c>
      <c r="G294" s="8">
        <f xml:space="preserve"> (Data!$D$44 - G$88 - G$43)</f>
        <v>4</v>
      </c>
      <c r="H294" s="8">
        <f xml:space="preserve"> (Data!$D$44 - H$88 - H$43)</f>
        <v>4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-3</v>
      </c>
      <c r="L294" s="8">
        <f xml:space="preserve"> (Data!$D$44 - L$88 - L$43)</f>
        <v>-4</v>
      </c>
      <c r="M294" s="8">
        <f xml:space="preserve"> (Data!$D$44 - M$88 - M$43)</f>
        <v>-4</v>
      </c>
      <c r="N294" s="8">
        <f xml:space="preserve"> (Data!$D$44 - N$88 - N$43)</f>
        <v>-9</v>
      </c>
      <c r="O294" s="8">
        <f xml:space="preserve"> (Data!$D$44 - O$88 - O$43)</f>
        <v>-9</v>
      </c>
      <c r="P294" s="8">
        <f xml:space="preserve"> (Data!$D$44 - P$88 - P$43)</f>
        <v>-10</v>
      </c>
      <c r="Q294" s="8">
        <f xml:space="preserve"> (Data!$D$44 - Q$88 - Q$43)</f>
        <v>-10</v>
      </c>
      <c r="R294" s="8">
        <f xml:space="preserve"> (Data!$D$44 - R$88 - R$43)</f>
        <v>-11</v>
      </c>
      <c r="S294" s="8">
        <f xml:space="preserve"> (Data!$D$44 - S$88 - S$43)</f>
        <v>-11</v>
      </c>
      <c r="T294" s="8">
        <f xml:space="preserve"> (Data!$D$44 - T$88 - T$43)</f>
        <v>-12</v>
      </c>
      <c r="U294" s="8">
        <f xml:space="preserve"> (Data!$D$44 - U$88 - U$43)</f>
        <v>-12</v>
      </c>
      <c r="V294" s="8">
        <f xml:space="preserve"> (Data!$D$44 - V$88 - V$43)</f>
        <v>-13</v>
      </c>
      <c r="W294" s="8">
        <f xml:space="preserve"> (Data!$D$44 - W$88 - W$43)</f>
        <v>-13</v>
      </c>
      <c r="X294" s="8">
        <f xml:space="preserve"> (Data!$D$44 - X$88 - X$43)</f>
        <v>-14</v>
      </c>
      <c r="Y294" s="8">
        <f xml:space="preserve"> (Data!$D$44 - Y$88 - Y$43)</f>
        <v>-14</v>
      </c>
      <c r="Z294" s="8">
        <f xml:space="preserve"> (Data!$D$44 - Z$88 - Z$43)</f>
        <v>-15</v>
      </c>
      <c r="AA294" s="8">
        <f xml:space="preserve"> (Data!$D$44 - AA$88 - AA$43)</f>
        <v>-15</v>
      </c>
      <c r="AB294" s="8">
        <f xml:space="preserve"> (Data!$D$44 - AB$88 - AB$43)</f>
        <v>-16</v>
      </c>
      <c r="AC294" s="8">
        <f xml:space="preserve"> (Data!$D$44 - AC$88 - AC$43)</f>
        <v>-16</v>
      </c>
      <c r="AD294" s="8">
        <f xml:space="preserve"> (Data!$D$44 - AD$88 - AD$43)</f>
        <v>-17</v>
      </c>
      <c r="AE294" s="8">
        <f xml:space="preserve"> (Data!$D$44 - AE$88 - AE$43)</f>
        <v>-17</v>
      </c>
      <c r="AF294" s="8">
        <f xml:space="preserve"> (Data!$D$44 - AF$88 - AF$43)</f>
        <v>-18</v>
      </c>
      <c r="AG294" s="8">
        <f xml:space="preserve"> (Data!$D$44 - AG$88 - AG$43)</f>
        <v>-18</v>
      </c>
      <c r="AH294" s="8">
        <f xml:space="preserve"> (Data!$D$44 - AH$88 - AH$43)</f>
        <v>-19</v>
      </c>
      <c r="AI294" s="8">
        <f xml:space="preserve"> (Data!$D$44 - AI$88 - AI$43)</f>
        <v>-19</v>
      </c>
      <c r="AJ294" s="8">
        <f xml:space="preserve"> (Data!$D$44 - AJ$88 - AJ$43)</f>
        <v>-20</v>
      </c>
      <c r="AK294" s="8">
        <f xml:space="preserve"> (Data!$D$44 - AK$88 - AK$43)</f>
        <v>-20</v>
      </c>
      <c r="AL294" s="8">
        <f xml:space="preserve"> (Data!$D$44 - AL$88 - AL$43)</f>
        <v>-21</v>
      </c>
      <c r="AM294" s="8">
        <f xml:space="preserve"> (Data!$D$44 - AM$88 - AM$43)</f>
        <v>-21</v>
      </c>
      <c r="AN294" s="8">
        <f xml:space="preserve"> (Data!$D$44 - AN$88 - AN$43)</f>
        <v>-22</v>
      </c>
      <c r="AO294" s="8">
        <f xml:space="preserve"> (Data!$D$44 - AO$88 - AO$43)</f>
        <v>-22</v>
      </c>
      <c r="AP294" s="8">
        <f xml:space="preserve"> (Data!$D$44 - AP$88 - AP$43)</f>
        <v>-23</v>
      </c>
      <c r="AQ294" s="8">
        <f xml:space="preserve"> (Data!$D$44 - AQ$88 - AQ$43)</f>
        <v>-23</v>
      </c>
      <c r="AR294" s="8">
        <f xml:space="preserve"> (Data!$D$44 - AR$88 - AR$43)</f>
        <v>-24</v>
      </c>
      <c r="AS294" s="8">
        <f xml:space="preserve"> (Data!$D$44 - AS$88 - AS$43)</f>
        <v>-24</v>
      </c>
      <c r="AT294" s="8">
        <f xml:space="preserve"> (Data!$D$44 - AT$88 - AT$43)</f>
        <v>-25</v>
      </c>
      <c r="AU294" s="8">
        <f xml:space="preserve"> (Data!$D$44 - AU$88 - AU$43)</f>
        <v>-25</v>
      </c>
      <c r="AV294" s="8">
        <f xml:space="preserve"> (Data!$D$44 - AV$88 - AV$43)</f>
        <v>-26</v>
      </c>
      <c r="AW294" s="8">
        <f xml:space="preserve"> (Data!$D$44 - AW$88 - AW$43)</f>
        <v>-26</v>
      </c>
      <c r="AX294" s="8">
        <f xml:space="preserve"> (Data!$D$44 - AX$88 - AX$43)</f>
        <v>-27</v>
      </c>
      <c r="AY294" s="8">
        <f xml:space="preserve"> (Data!$D$44 - AY$88 - AY$43)</f>
        <v>-27</v>
      </c>
    </row>
    <row r="295" spans="1:51">
      <c r="A295" s="8" t="s">
        <v>59</v>
      </c>
      <c r="B295" s="8">
        <f xml:space="preserve"> (Data!$D$44 - B$87 - B$43)</f>
        <v>14</v>
      </c>
      <c r="C295" s="8">
        <f xml:space="preserve"> (Data!$D$44 - C$87 - C$43)</f>
        <v>9</v>
      </c>
      <c r="D295" s="8">
        <f xml:space="preserve"> (Data!$D$44 - D$87 - D$43)</f>
        <v>8</v>
      </c>
      <c r="E295" s="8">
        <f xml:space="preserve"> (Data!$D$44 - E$87 - E$43)</f>
        <v>7</v>
      </c>
      <c r="F295" s="8">
        <f xml:space="preserve"> (Data!$D$44 - F$87 - F$43)</f>
        <v>6</v>
      </c>
      <c r="G295" s="8">
        <f xml:space="preserve"> (Data!$D$44 - G$87 - G$43)</f>
        <v>3</v>
      </c>
      <c r="H295" s="8">
        <f xml:space="preserve"> (Data!$D$44 - H$87 - H$43)</f>
        <v>3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-5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-11</v>
      </c>
      <c r="O295" s="8">
        <f xml:space="preserve"> (Data!$D$44 - O$87 - O$43)</f>
        <v>-11</v>
      </c>
      <c r="P295" s="8">
        <f xml:space="preserve"> (Data!$D$44 - P$87 - P$43)</f>
        <v>-12</v>
      </c>
      <c r="Q295" s="8">
        <f xml:space="preserve"> (Data!$D$44 - Q$87 - Q$43)</f>
        <v>-12</v>
      </c>
      <c r="R295" s="8">
        <f xml:space="preserve"> (Data!$D$44 - R$87 - R$43)</f>
        <v>-13</v>
      </c>
      <c r="S295" s="8">
        <f xml:space="preserve"> (Data!$D$44 - S$87 - S$43)</f>
        <v>-13</v>
      </c>
      <c r="T295" s="8">
        <f xml:space="preserve"> (Data!$D$44 - T$87 - T$43)</f>
        <v>-14</v>
      </c>
      <c r="U295" s="8">
        <f xml:space="preserve"> (Data!$D$44 - U$87 - U$43)</f>
        <v>-14</v>
      </c>
      <c r="V295" s="8">
        <f xml:space="preserve"> (Data!$D$44 - V$87 - V$43)</f>
        <v>-15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19</v>
      </c>
      <c r="C297" s="8">
        <f xml:space="preserve"> (Data!$D$45 - C$89 - C$43)</f>
        <v>14</v>
      </c>
      <c r="D297" s="8">
        <f xml:space="preserve"> (Data!$D$45 - D$89 - D$43)</f>
        <v>13</v>
      </c>
      <c r="E297" s="8">
        <f xml:space="preserve"> (Data!$D$45 - E$89 - E$43)</f>
        <v>12</v>
      </c>
      <c r="F297" s="8">
        <f xml:space="preserve"> (Data!$D$45 - F$89 - F$43)</f>
        <v>11</v>
      </c>
      <c r="G297" s="8">
        <f xml:space="preserve"> (Data!$D$45 - G$89 - G$43)</f>
        <v>8</v>
      </c>
      <c r="H297" s="8">
        <f xml:space="preserve"> (Data!$D$45 - H$89 - H$43)</f>
        <v>8</v>
      </c>
      <c r="I297" s="8">
        <f xml:space="preserve"> (Data!$D$45 - I$89 - I$43)</f>
        <v>4</v>
      </c>
      <c r="J297" s="8">
        <f xml:space="preserve"> (Data!$D$45 - J$89 - J$43)</f>
        <v>3</v>
      </c>
      <c r="K297" s="8">
        <f xml:space="preserve"> (Data!$D$45 - K$89 - K$43)</f>
        <v>2</v>
      </c>
      <c r="L297" s="8">
        <f xml:space="preserve"> (Data!$D$45 - L$89 - L$43)</f>
        <v>1</v>
      </c>
      <c r="M297" s="8">
        <f xml:space="preserve"> (Data!$D$45 - M$89 - M$43)</f>
        <v>1</v>
      </c>
      <c r="N297" s="8">
        <f xml:space="preserve"> (Data!$D$45 - N$89 - N$43)</f>
        <v>-3</v>
      </c>
      <c r="O297" s="8">
        <f xml:space="preserve"> (Data!$D$45 - O$89 - O$43)</f>
        <v>-4</v>
      </c>
      <c r="P297" s="8">
        <f xml:space="preserve"> (Data!$D$45 - P$89 - P$43)</f>
        <v>-4</v>
      </c>
      <c r="Q297" s="8">
        <f xml:space="preserve"> (Data!$D$45 - Q$89 - Q$43)</f>
        <v>-5</v>
      </c>
      <c r="R297" s="8">
        <f xml:space="preserve"> (Data!$D$45 - R$89 - R$43)</f>
        <v>-5</v>
      </c>
      <c r="S297" s="8">
        <f xml:space="preserve"> (Data!$D$45 - S$89 - S$43)</f>
        <v>-5</v>
      </c>
      <c r="T297" s="8">
        <f xml:space="preserve"> (Data!$D$45 - T$89 - T$43)</f>
        <v>-6</v>
      </c>
      <c r="U297" s="8">
        <f xml:space="preserve"> (Data!$D$45 - U$89 - U$43)</f>
        <v>-6</v>
      </c>
      <c r="V297" s="8">
        <f xml:space="preserve"> (Data!$D$45 - V$89 - V$43)</f>
        <v>-7</v>
      </c>
      <c r="W297" s="8">
        <f xml:space="preserve"> (Data!$D$45 - W$89 - W$43)</f>
        <v>-7</v>
      </c>
      <c r="X297" s="8">
        <f xml:space="preserve"> (Data!$D$45 - X$89 - X$43)</f>
        <v>-7</v>
      </c>
      <c r="Y297" s="8">
        <f xml:space="preserve"> (Data!$D$45 - Y$89 - Y$43)</f>
        <v>-8</v>
      </c>
      <c r="Z297" s="8">
        <f xml:space="preserve"> (Data!$D$45 - Z$89 - Z$43)</f>
        <v>-8</v>
      </c>
      <c r="AA297" s="8">
        <f xml:space="preserve"> (Data!$D$45 - AA$89 - AA$43)</f>
        <v>-9</v>
      </c>
      <c r="AB297" s="8">
        <f xml:space="preserve"> (Data!$D$45 - AB$89 - AB$43)</f>
        <v>-9</v>
      </c>
      <c r="AC297" s="8">
        <f xml:space="preserve"> (Data!$D$45 - AC$89 - AC$43)</f>
        <v>-9</v>
      </c>
      <c r="AD297" s="8">
        <f xml:space="preserve"> (Data!$D$45 - AD$89 - AD$43)</f>
        <v>-10</v>
      </c>
      <c r="AE297" s="8">
        <f xml:space="preserve"> (Data!$D$45 - AE$89 - AE$43)</f>
        <v>-10</v>
      </c>
      <c r="AF297" s="8">
        <f xml:space="preserve"> (Data!$D$45 - AF$89 - AF$43)</f>
        <v>-11</v>
      </c>
      <c r="AG297" s="8">
        <f xml:space="preserve"> (Data!$D$45 - AG$89 - AG$43)</f>
        <v>-11</v>
      </c>
      <c r="AH297" s="8">
        <f xml:space="preserve"> (Data!$D$45 - AH$89 - AH$43)</f>
        <v>-11</v>
      </c>
      <c r="AI297" s="8">
        <f xml:space="preserve"> (Data!$D$45 - AI$89 - AI$43)</f>
        <v>-12</v>
      </c>
      <c r="AJ297" s="8">
        <f xml:space="preserve"> (Data!$D$45 - AJ$89 - AJ$43)</f>
        <v>-12</v>
      </c>
      <c r="AK297" s="8">
        <f xml:space="preserve"> (Data!$D$45 - AK$89 - AK$43)</f>
        <v>-13</v>
      </c>
      <c r="AL297" s="8">
        <f xml:space="preserve"> (Data!$D$45 - AL$89 - AL$43)</f>
        <v>-13</v>
      </c>
      <c r="AM297" s="8">
        <f xml:space="preserve"> (Data!$D$45 - AM$89 - AM$43)</f>
        <v>-13</v>
      </c>
      <c r="AN297" s="8">
        <f xml:space="preserve"> (Data!$D$45 - AN$89 - AN$43)</f>
        <v>-14</v>
      </c>
      <c r="AO297" s="8">
        <f xml:space="preserve"> (Data!$D$45 - AO$89 - AO$43)</f>
        <v>-14</v>
      </c>
      <c r="AP297" s="8">
        <f xml:space="preserve"> (Data!$D$45 - AP$89 - AP$43)</f>
        <v>-15</v>
      </c>
      <c r="AQ297" s="8">
        <f xml:space="preserve"> (Data!$D$45 - AQ$89 - AQ$43)</f>
        <v>-15</v>
      </c>
      <c r="AR297" s="8">
        <f xml:space="preserve"> (Data!$D$45 - AR$89 - AR$43)</f>
        <v>-15</v>
      </c>
      <c r="AS297" s="8">
        <f xml:space="preserve"> (Data!$D$45 - AS$89 - AS$43)</f>
        <v>-16</v>
      </c>
      <c r="AT297" s="8">
        <f xml:space="preserve"> (Data!$D$45 - AT$89 - AT$43)</f>
        <v>-16</v>
      </c>
      <c r="AU297" s="8">
        <f xml:space="preserve"> (Data!$D$45 - AU$89 - AU$43)</f>
        <v>-17</v>
      </c>
      <c r="AV297" s="8">
        <f xml:space="preserve"> (Data!$D$45 - AV$89 - AV$43)</f>
        <v>-17</v>
      </c>
      <c r="AW297" s="8">
        <f xml:space="preserve"> (Data!$D$45 - AW$89 - AW$43)</f>
        <v>-17</v>
      </c>
      <c r="AX297" s="8">
        <f xml:space="preserve"> (Data!$D$45 - AX$89 - AX$43)</f>
        <v>-18</v>
      </c>
      <c r="AY297" s="8">
        <f xml:space="preserve"> (Data!$D$45 - AY$89 - AY$43)</f>
        <v>-18</v>
      </c>
    </row>
    <row r="298" spans="1:51">
      <c r="A298" s="8" t="s">
        <v>57</v>
      </c>
      <c r="B298" s="8">
        <f xml:space="preserve"> (Data!$D$45 - B$88 - B$43)</f>
        <v>20</v>
      </c>
      <c r="C298" s="8">
        <f xml:space="preserve"> (Data!$D$45 - C$88 - C$43)</f>
        <v>15</v>
      </c>
      <c r="D298" s="8">
        <f xml:space="preserve"> (Data!$D$45 - D$88 - D$43)</f>
        <v>14</v>
      </c>
      <c r="E298" s="8">
        <f xml:space="preserve"> (Data!$D$45 - E$88 - E$43)</f>
        <v>13</v>
      </c>
      <c r="F298" s="8">
        <f xml:space="preserve"> (Data!$D$45 - F$88 - F$43)</f>
        <v>12</v>
      </c>
      <c r="G298" s="8">
        <f xml:space="preserve"> (Data!$D$45 - G$88 - G$43)</f>
        <v>9</v>
      </c>
      <c r="H298" s="8">
        <f xml:space="preserve"> (Data!$D$45 - H$88 - H$43)</f>
        <v>9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2</v>
      </c>
      <c r="L298" s="8">
        <f xml:space="preserve"> (Data!$D$45 - L$88 - L$43)</f>
        <v>1</v>
      </c>
      <c r="M298" s="8">
        <f xml:space="preserve"> (Data!$D$45 - M$88 - M$43)</f>
        <v>1</v>
      </c>
      <c r="N298" s="8">
        <f xml:space="preserve"> (Data!$D$45 - N$88 - N$43)</f>
        <v>-4</v>
      </c>
      <c r="O298" s="8">
        <f xml:space="preserve"> (Data!$D$45 - O$88 - O$43)</f>
        <v>-4</v>
      </c>
      <c r="P298" s="8">
        <f xml:space="preserve"> (Data!$D$45 - P$88 - P$43)</f>
        <v>-5</v>
      </c>
      <c r="Q298" s="8">
        <f xml:space="preserve"> (Data!$D$45 - Q$88 - Q$43)</f>
        <v>-5</v>
      </c>
      <c r="R298" s="8">
        <f xml:space="preserve"> (Data!$D$45 - R$88 - R$43)</f>
        <v>-6</v>
      </c>
      <c r="S298" s="8">
        <f xml:space="preserve"> (Data!$D$45 - S$88 - S$43)</f>
        <v>-6</v>
      </c>
      <c r="T298" s="8">
        <f xml:space="preserve"> (Data!$D$45 - T$88 - T$43)</f>
        <v>-7</v>
      </c>
      <c r="U298" s="8">
        <f xml:space="preserve"> (Data!$D$45 - U$88 - U$43)</f>
        <v>-7</v>
      </c>
      <c r="V298" s="8">
        <f xml:space="preserve"> (Data!$D$45 - V$88 - V$43)</f>
        <v>-8</v>
      </c>
      <c r="W298" s="8">
        <f xml:space="preserve"> (Data!$D$45 - W$88 - W$43)</f>
        <v>-8</v>
      </c>
      <c r="X298" s="8">
        <f xml:space="preserve"> (Data!$D$45 - X$88 - X$43)</f>
        <v>-9</v>
      </c>
      <c r="Y298" s="8">
        <f xml:space="preserve"> (Data!$D$45 - Y$88 - Y$43)</f>
        <v>-9</v>
      </c>
      <c r="Z298" s="8">
        <f xml:space="preserve"> (Data!$D$45 - Z$88 - Z$43)</f>
        <v>-10</v>
      </c>
      <c r="AA298" s="8">
        <f xml:space="preserve"> (Data!$D$45 - AA$88 - AA$43)</f>
        <v>-10</v>
      </c>
      <c r="AB298" s="8">
        <f xml:space="preserve"> (Data!$D$45 - AB$88 - AB$43)</f>
        <v>-11</v>
      </c>
      <c r="AC298" s="8">
        <f xml:space="preserve"> (Data!$D$45 - AC$88 - AC$43)</f>
        <v>-11</v>
      </c>
      <c r="AD298" s="8">
        <f xml:space="preserve"> (Data!$D$45 - AD$88 - AD$43)</f>
        <v>-12</v>
      </c>
      <c r="AE298" s="8">
        <f xml:space="preserve"> (Data!$D$45 - AE$88 - AE$43)</f>
        <v>-12</v>
      </c>
      <c r="AF298" s="8">
        <f xml:space="preserve"> (Data!$D$45 - AF$88 - AF$43)</f>
        <v>-13</v>
      </c>
      <c r="AG298" s="8">
        <f xml:space="preserve"> (Data!$D$45 - AG$88 - AG$43)</f>
        <v>-13</v>
      </c>
      <c r="AH298" s="8">
        <f xml:space="preserve"> (Data!$D$45 - AH$88 - AH$43)</f>
        <v>-14</v>
      </c>
      <c r="AI298" s="8">
        <f xml:space="preserve"> (Data!$D$45 - AI$88 - AI$43)</f>
        <v>-14</v>
      </c>
      <c r="AJ298" s="8">
        <f xml:space="preserve"> (Data!$D$45 - AJ$88 - AJ$43)</f>
        <v>-15</v>
      </c>
      <c r="AK298" s="8">
        <f xml:space="preserve"> (Data!$D$45 - AK$88 - AK$43)</f>
        <v>-15</v>
      </c>
      <c r="AL298" s="8">
        <f xml:space="preserve"> (Data!$D$45 - AL$88 - AL$43)</f>
        <v>-16</v>
      </c>
      <c r="AM298" s="8">
        <f xml:space="preserve"> (Data!$D$45 - AM$88 - AM$43)</f>
        <v>-16</v>
      </c>
      <c r="AN298" s="8">
        <f xml:space="preserve"> (Data!$D$45 - AN$88 - AN$43)</f>
        <v>-17</v>
      </c>
      <c r="AO298" s="8">
        <f xml:space="preserve"> (Data!$D$45 - AO$88 - AO$43)</f>
        <v>-17</v>
      </c>
      <c r="AP298" s="8">
        <f xml:space="preserve"> (Data!$D$45 - AP$88 - AP$43)</f>
        <v>-18</v>
      </c>
      <c r="AQ298" s="8">
        <f xml:space="preserve"> (Data!$D$45 - AQ$88 - AQ$43)</f>
        <v>-18</v>
      </c>
      <c r="AR298" s="8">
        <f xml:space="preserve"> (Data!$D$45 - AR$88 - AR$43)</f>
        <v>-19</v>
      </c>
      <c r="AS298" s="8">
        <f xml:space="preserve"> (Data!$D$45 - AS$88 - AS$43)</f>
        <v>-19</v>
      </c>
      <c r="AT298" s="8">
        <f xml:space="preserve"> (Data!$D$45 - AT$88 - AT$43)</f>
        <v>-20</v>
      </c>
      <c r="AU298" s="8">
        <f xml:space="preserve"> (Data!$D$45 - AU$88 - AU$43)</f>
        <v>-20</v>
      </c>
      <c r="AV298" s="8">
        <f xml:space="preserve"> (Data!$D$45 - AV$88 - AV$43)</f>
        <v>-21</v>
      </c>
      <c r="AW298" s="8">
        <f xml:space="preserve"> (Data!$D$45 - AW$88 - AW$43)</f>
        <v>-21</v>
      </c>
      <c r="AX298" s="8">
        <f xml:space="preserve"> (Data!$D$45 - AX$88 - AX$43)</f>
        <v>-22</v>
      </c>
      <c r="AY298" s="8">
        <f xml:space="preserve"> (Data!$D$45 - AY$88 - AY$43)</f>
        <v>-22</v>
      </c>
    </row>
    <row r="299" spans="1:51">
      <c r="A299" s="8" t="s">
        <v>58</v>
      </c>
      <c r="B299" s="8">
        <f xml:space="preserve"> (Data!$D$45 - B$88 - B$43)</f>
        <v>20</v>
      </c>
      <c r="C299" s="8">
        <f xml:space="preserve"> (Data!$D$45 - C$88 - C$43)</f>
        <v>15</v>
      </c>
      <c r="D299" s="8">
        <f xml:space="preserve"> (Data!$D$45 - D$88 - D$43)</f>
        <v>14</v>
      </c>
      <c r="E299" s="8">
        <f xml:space="preserve"> (Data!$D$45 - E$88 - E$43)</f>
        <v>13</v>
      </c>
      <c r="F299" s="8">
        <f xml:space="preserve"> (Data!$D$45 - F$88 - F$43)</f>
        <v>12</v>
      </c>
      <c r="G299" s="8">
        <f xml:space="preserve"> (Data!$D$45 - G$88 - G$43)</f>
        <v>9</v>
      </c>
      <c r="H299" s="8">
        <f xml:space="preserve"> (Data!$D$45 - H$88 - H$43)</f>
        <v>9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2</v>
      </c>
      <c r="L299" s="8">
        <f xml:space="preserve"> (Data!$D$45 - L$88 - L$43)</f>
        <v>1</v>
      </c>
      <c r="M299" s="8">
        <f xml:space="preserve"> (Data!$D$45 - M$88 - M$43)</f>
        <v>1</v>
      </c>
      <c r="N299" s="8">
        <f xml:space="preserve"> (Data!$D$45 - N$88 - N$43)</f>
        <v>-4</v>
      </c>
      <c r="O299" s="8">
        <f xml:space="preserve"> (Data!$D$45 - O$88 - O$43)</f>
        <v>-4</v>
      </c>
      <c r="P299" s="8">
        <f xml:space="preserve"> (Data!$D$45 - P$88 - P$43)</f>
        <v>-5</v>
      </c>
      <c r="Q299" s="8">
        <f xml:space="preserve"> (Data!$D$45 - Q$88 - Q$43)</f>
        <v>-5</v>
      </c>
      <c r="R299" s="8">
        <f xml:space="preserve"> (Data!$D$45 - R$88 - R$43)</f>
        <v>-6</v>
      </c>
      <c r="S299" s="8">
        <f xml:space="preserve"> (Data!$D$45 - S$88 - S$43)</f>
        <v>-6</v>
      </c>
      <c r="T299" s="8">
        <f xml:space="preserve"> (Data!$D$45 - T$88 - T$43)</f>
        <v>-7</v>
      </c>
      <c r="U299" s="8">
        <f xml:space="preserve"> (Data!$D$45 - U$88 - U$43)</f>
        <v>-7</v>
      </c>
      <c r="V299" s="8">
        <f xml:space="preserve"> (Data!$D$45 - V$88 - V$43)</f>
        <v>-8</v>
      </c>
      <c r="W299" s="8">
        <f xml:space="preserve"> (Data!$D$45 - W$88 - W$43)</f>
        <v>-8</v>
      </c>
      <c r="X299" s="8">
        <f xml:space="preserve"> (Data!$D$45 - X$88 - X$43)</f>
        <v>-9</v>
      </c>
      <c r="Y299" s="8">
        <f xml:space="preserve"> (Data!$D$45 - Y$88 - Y$43)</f>
        <v>-9</v>
      </c>
      <c r="Z299" s="8">
        <f xml:space="preserve"> (Data!$D$45 - Z$88 - Z$43)</f>
        <v>-10</v>
      </c>
      <c r="AA299" s="8">
        <f xml:space="preserve"> (Data!$D$45 - AA$88 - AA$43)</f>
        <v>-10</v>
      </c>
      <c r="AB299" s="8">
        <f xml:space="preserve"> (Data!$D$45 - AB$88 - AB$43)</f>
        <v>-11</v>
      </c>
      <c r="AC299" s="8">
        <f xml:space="preserve"> (Data!$D$45 - AC$88 - AC$43)</f>
        <v>-11</v>
      </c>
      <c r="AD299" s="8">
        <f xml:space="preserve"> (Data!$D$45 - AD$88 - AD$43)</f>
        <v>-12</v>
      </c>
      <c r="AE299" s="8">
        <f xml:space="preserve"> (Data!$D$45 - AE$88 - AE$43)</f>
        <v>-12</v>
      </c>
      <c r="AF299" s="8">
        <f xml:space="preserve"> (Data!$D$45 - AF$88 - AF$43)</f>
        <v>-13</v>
      </c>
      <c r="AG299" s="8">
        <f xml:space="preserve"> (Data!$D$45 - AG$88 - AG$43)</f>
        <v>-13</v>
      </c>
      <c r="AH299" s="8">
        <f xml:space="preserve"> (Data!$D$45 - AH$88 - AH$43)</f>
        <v>-14</v>
      </c>
      <c r="AI299" s="8">
        <f xml:space="preserve"> (Data!$D$45 - AI$88 - AI$43)</f>
        <v>-14</v>
      </c>
      <c r="AJ299" s="8">
        <f xml:space="preserve"> (Data!$D$45 - AJ$88 - AJ$43)</f>
        <v>-15</v>
      </c>
      <c r="AK299" s="8">
        <f xml:space="preserve"> (Data!$D$45 - AK$88 - AK$43)</f>
        <v>-15</v>
      </c>
      <c r="AL299" s="8">
        <f xml:space="preserve"> (Data!$D$45 - AL$88 - AL$43)</f>
        <v>-16</v>
      </c>
      <c r="AM299" s="8">
        <f xml:space="preserve"> (Data!$D$45 - AM$88 - AM$43)</f>
        <v>-16</v>
      </c>
      <c r="AN299" s="8">
        <f xml:space="preserve"> (Data!$D$45 - AN$88 - AN$43)</f>
        <v>-17</v>
      </c>
      <c r="AO299" s="8">
        <f xml:space="preserve"> (Data!$D$45 - AO$88 - AO$43)</f>
        <v>-17</v>
      </c>
      <c r="AP299" s="8">
        <f xml:space="preserve"> (Data!$D$45 - AP$88 - AP$43)</f>
        <v>-18</v>
      </c>
      <c r="AQ299" s="8">
        <f xml:space="preserve"> (Data!$D$45 - AQ$88 - AQ$43)</f>
        <v>-18</v>
      </c>
      <c r="AR299" s="8">
        <f xml:space="preserve"> (Data!$D$45 - AR$88 - AR$43)</f>
        <v>-19</v>
      </c>
      <c r="AS299" s="8">
        <f xml:space="preserve"> (Data!$D$45 - AS$88 - AS$43)</f>
        <v>-19</v>
      </c>
      <c r="AT299" s="8">
        <f xml:space="preserve"> (Data!$D$45 - AT$88 - AT$43)</f>
        <v>-20</v>
      </c>
      <c r="AU299" s="8">
        <f xml:space="preserve"> (Data!$D$45 - AU$88 - AU$43)</f>
        <v>-20</v>
      </c>
      <c r="AV299" s="8">
        <f xml:space="preserve"> (Data!$D$45 - AV$88 - AV$43)</f>
        <v>-21</v>
      </c>
      <c r="AW299" s="8">
        <f xml:space="preserve"> (Data!$D$45 - AW$88 - AW$43)</f>
        <v>-21</v>
      </c>
      <c r="AX299" s="8">
        <f xml:space="preserve"> (Data!$D$45 - AX$88 - AX$43)</f>
        <v>-22</v>
      </c>
      <c r="AY299" s="8">
        <f xml:space="preserve"> (Data!$D$45 - AY$88 - AY$43)</f>
        <v>-22</v>
      </c>
    </row>
    <row r="300" spans="1:51">
      <c r="A300" s="8" t="s">
        <v>59</v>
      </c>
      <c r="B300" s="8">
        <f xml:space="preserve"> (Data!$D$45 - B$87 - B$43)</f>
        <v>19</v>
      </c>
      <c r="C300" s="8">
        <f xml:space="preserve"> (Data!$D$45 - C$87 - C$43)</f>
        <v>14</v>
      </c>
      <c r="D300" s="8">
        <f xml:space="preserve"> (Data!$D$45 - D$87 - D$43)</f>
        <v>13</v>
      </c>
      <c r="E300" s="8">
        <f xml:space="preserve"> (Data!$D$45 - E$87 - E$43)</f>
        <v>12</v>
      </c>
      <c r="F300" s="8">
        <f xml:space="preserve"> (Data!$D$45 - F$87 - F$43)</f>
        <v>11</v>
      </c>
      <c r="G300" s="8">
        <f xml:space="preserve"> (Data!$D$45 - G$87 - G$43)</f>
        <v>8</v>
      </c>
      <c r="H300" s="8">
        <f xml:space="preserve"> (Data!$D$45 - H$87 - H$43)</f>
        <v>8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0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-6</v>
      </c>
      <c r="O300" s="8">
        <f xml:space="preserve"> (Data!$D$45 - O$87 - O$43)</f>
        <v>-6</v>
      </c>
      <c r="P300" s="8">
        <f xml:space="preserve"> (Data!$D$45 - P$87 - P$43)</f>
        <v>-7</v>
      </c>
      <c r="Q300" s="8">
        <f xml:space="preserve"> (Data!$D$45 - Q$87 - Q$43)</f>
        <v>-7</v>
      </c>
      <c r="R300" s="8">
        <f xml:space="preserve"> (Data!$D$45 - R$87 - R$43)</f>
        <v>-8</v>
      </c>
      <c r="S300" s="8">
        <f xml:space="preserve"> (Data!$D$45 - S$87 - S$43)</f>
        <v>-8</v>
      </c>
      <c r="T300" s="8">
        <f xml:space="preserve"> (Data!$D$45 - T$87 - T$43)</f>
        <v>-9</v>
      </c>
      <c r="U300" s="8">
        <f xml:space="preserve"> (Data!$D$45 - U$87 - U$43)</f>
        <v>-9</v>
      </c>
      <c r="V300" s="8">
        <f xml:space="preserve"> (Data!$D$45 - V$87 - V$43)</f>
        <v>-10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24</v>
      </c>
      <c r="C302" s="8">
        <f xml:space="preserve"> (Data!$D$46 - C$89 - C$43)</f>
        <v>19</v>
      </c>
      <c r="D302" s="8">
        <f xml:space="preserve"> (Data!$D$46 - D$89 - D$43)</f>
        <v>18</v>
      </c>
      <c r="E302" s="8">
        <f xml:space="preserve"> (Data!$D$46 - E$89 - E$43)</f>
        <v>17</v>
      </c>
      <c r="F302" s="8">
        <f xml:space="preserve"> (Data!$D$46 - F$89 - F$43)</f>
        <v>16</v>
      </c>
      <c r="G302" s="8">
        <f xml:space="preserve"> (Data!$D$46 - G$89 - G$43)</f>
        <v>13</v>
      </c>
      <c r="H302" s="8">
        <f xml:space="preserve"> (Data!$D$46 - H$89 - H$43)</f>
        <v>13</v>
      </c>
      <c r="I302" s="8">
        <f xml:space="preserve"> (Data!$D$46 - I$89 - I$43)</f>
        <v>9</v>
      </c>
      <c r="J302" s="8">
        <f xml:space="preserve"> (Data!$D$46 - J$89 - J$43)</f>
        <v>8</v>
      </c>
      <c r="K302" s="8">
        <f xml:space="preserve"> (Data!$D$46 - K$89 - K$43)</f>
        <v>7</v>
      </c>
      <c r="L302" s="8">
        <f xml:space="preserve"> (Data!$D$46 - L$89 - L$43)</f>
        <v>6</v>
      </c>
      <c r="M302" s="8">
        <f xml:space="preserve"> (Data!$D$46 - M$89 - M$43)</f>
        <v>6</v>
      </c>
      <c r="N302" s="8">
        <f xml:space="preserve"> (Data!$D$46 - N$89 - N$43)</f>
        <v>2</v>
      </c>
      <c r="O302" s="8">
        <f xml:space="preserve"> (Data!$D$46 - O$89 - O$43)</f>
        <v>1</v>
      </c>
      <c r="P302" s="8">
        <f xml:space="preserve"> (Data!$D$46 - P$89 - P$43)</f>
        <v>1</v>
      </c>
      <c r="Q302" s="8">
        <f xml:space="preserve"> (Data!$D$46 - Q$89 - Q$43)</f>
        <v>0</v>
      </c>
      <c r="R302" s="8">
        <f xml:space="preserve"> (Data!$D$46 - R$89 - R$43)</f>
        <v>0</v>
      </c>
      <c r="S302" s="8">
        <f xml:space="preserve"> (Data!$D$46 - S$89 - S$43)</f>
        <v>0</v>
      </c>
      <c r="T302" s="8">
        <f xml:space="preserve"> (Data!$D$46 - T$89 - T$43)</f>
        <v>-1</v>
      </c>
      <c r="U302" s="8">
        <f xml:space="preserve"> (Data!$D$46 - U$89 - U$43)</f>
        <v>-1</v>
      </c>
      <c r="V302" s="8">
        <f xml:space="preserve"> (Data!$D$46 - V$89 - V$43)</f>
        <v>-2</v>
      </c>
      <c r="W302" s="8">
        <f xml:space="preserve"> (Data!$D$46 - W$89 - W$43)</f>
        <v>-2</v>
      </c>
      <c r="X302" s="8">
        <f xml:space="preserve"> (Data!$D$46 - X$89 - X$43)</f>
        <v>-2</v>
      </c>
      <c r="Y302" s="8">
        <f xml:space="preserve"> (Data!$D$46 - Y$89 - Y$43)</f>
        <v>-3</v>
      </c>
      <c r="Z302" s="8">
        <f xml:space="preserve"> (Data!$D$46 - Z$89 - Z$43)</f>
        <v>-3</v>
      </c>
      <c r="AA302" s="8">
        <f xml:space="preserve"> (Data!$D$46 - AA$89 - AA$43)</f>
        <v>-4</v>
      </c>
      <c r="AB302" s="8">
        <f xml:space="preserve"> (Data!$D$46 - AB$89 - AB$43)</f>
        <v>-4</v>
      </c>
      <c r="AC302" s="8">
        <f xml:space="preserve"> (Data!$D$46 - AC$89 - AC$43)</f>
        <v>-4</v>
      </c>
      <c r="AD302" s="8">
        <f xml:space="preserve"> (Data!$D$46 - AD$89 - AD$43)</f>
        <v>-5</v>
      </c>
      <c r="AE302" s="8">
        <f xml:space="preserve"> (Data!$D$46 - AE$89 - AE$43)</f>
        <v>-5</v>
      </c>
      <c r="AF302" s="8">
        <f xml:space="preserve"> (Data!$D$46 - AF$89 - AF$43)</f>
        <v>-6</v>
      </c>
      <c r="AG302" s="8">
        <f xml:space="preserve"> (Data!$D$46 - AG$89 - AG$43)</f>
        <v>-6</v>
      </c>
      <c r="AH302" s="8">
        <f xml:space="preserve"> (Data!$D$46 - AH$89 - AH$43)</f>
        <v>-6</v>
      </c>
      <c r="AI302" s="8">
        <f xml:space="preserve"> (Data!$D$46 - AI$89 - AI$43)</f>
        <v>-7</v>
      </c>
      <c r="AJ302" s="8">
        <f xml:space="preserve"> (Data!$D$46 - AJ$89 - AJ$43)</f>
        <v>-7</v>
      </c>
      <c r="AK302" s="8">
        <f xml:space="preserve"> (Data!$D$46 - AK$89 - AK$43)</f>
        <v>-8</v>
      </c>
      <c r="AL302" s="8">
        <f xml:space="preserve"> (Data!$D$46 - AL$89 - AL$43)</f>
        <v>-8</v>
      </c>
      <c r="AM302" s="8">
        <f xml:space="preserve"> (Data!$D$46 - AM$89 - AM$43)</f>
        <v>-8</v>
      </c>
      <c r="AN302" s="8">
        <f xml:space="preserve"> (Data!$D$46 - AN$89 - AN$43)</f>
        <v>-9</v>
      </c>
      <c r="AO302" s="8">
        <f xml:space="preserve"> (Data!$D$46 - AO$89 - AO$43)</f>
        <v>-9</v>
      </c>
      <c r="AP302" s="8">
        <f xml:space="preserve"> (Data!$D$46 - AP$89 - AP$43)</f>
        <v>-10</v>
      </c>
      <c r="AQ302" s="8">
        <f xml:space="preserve"> (Data!$D$46 - AQ$89 - AQ$43)</f>
        <v>-10</v>
      </c>
      <c r="AR302" s="8">
        <f xml:space="preserve"> (Data!$D$46 - AR$89 - AR$43)</f>
        <v>-10</v>
      </c>
      <c r="AS302" s="8">
        <f xml:space="preserve"> (Data!$D$46 - AS$89 - AS$43)</f>
        <v>-11</v>
      </c>
      <c r="AT302" s="8">
        <f xml:space="preserve"> (Data!$D$46 - AT$89 - AT$43)</f>
        <v>-11</v>
      </c>
      <c r="AU302" s="8">
        <f xml:space="preserve"> (Data!$D$46 - AU$89 - AU$43)</f>
        <v>-12</v>
      </c>
      <c r="AV302" s="8">
        <f xml:space="preserve"> (Data!$D$46 - AV$89 - AV$43)</f>
        <v>-12</v>
      </c>
      <c r="AW302" s="8">
        <f xml:space="preserve"> (Data!$D$46 - AW$89 - AW$43)</f>
        <v>-12</v>
      </c>
      <c r="AX302" s="8">
        <f xml:space="preserve"> (Data!$D$46 - AX$89 - AX$43)</f>
        <v>-13</v>
      </c>
      <c r="AY302" s="8">
        <f xml:space="preserve"> (Data!$D$46 - AY$89 - AY$43)</f>
        <v>-13</v>
      </c>
    </row>
    <row r="303" spans="1:51">
      <c r="A303" s="8" t="s">
        <v>57</v>
      </c>
      <c r="B303" s="8">
        <f xml:space="preserve"> (Data!$D$46 - B$88 - B$43)</f>
        <v>25</v>
      </c>
      <c r="C303" s="8">
        <f xml:space="preserve"> (Data!$D$46 - C$88 - C$43)</f>
        <v>20</v>
      </c>
      <c r="D303" s="8">
        <f xml:space="preserve"> (Data!$D$46 - D$88 - D$43)</f>
        <v>19</v>
      </c>
      <c r="E303" s="8">
        <f xml:space="preserve"> (Data!$D$46 - E$88 - E$43)</f>
        <v>18</v>
      </c>
      <c r="F303" s="8">
        <f xml:space="preserve"> (Data!$D$46 - F$88 - F$43)</f>
        <v>17</v>
      </c>
      <c r="G303" s="8">
        <f xml:space="preserve"> (Data!$D$46 - G$88 - G$43)</f>
        <v>14</v>
      </c>
      <c r="H303" s="8">
        <f xml:space="preserve"> (Data!$D$46 - H$88 - H$43)</f>
        <v>14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7</v>
      </c>
      <c r="L303" s="8">
        <f xml:space="preserve"> (Data!$D$46 - L$88 - L$43)</f>
        <v>6</v>
      </c>
      <c r="M303" s="8">
        <f xml:space="preserve"> (Data!$D$46 - M$88 - M$43)</f>
        <v>6</v>
      </c>
      <c r="N303" s="8">
        <f xml:space="preserve"> (Data!$D$46 - N$88 - N$43)</f>
        <v>1</v>
      </c>
      <c r="O303" s="8">
        <f xml:space="preserve"> (Data!$D$46 - O$88 - O$43)</f>
        <v>1</v>
      </c>
      <c r="P303" s="8">
        <f xml:space="preserve"> (Data!$D$46 - P$88 - P$43)</f>
        <v>0</v>
      </c>
      <c r="Q303" s="8">
        <f xml:space="preserve"> (Data!$D$46 - Q$88 - Q$43)</f>
        <v>0</v>
      </c>
      <c r="R303" s="8">
        <f xml:space="preserve"> (Data!$D$46 - R$88 - R$43)</f>
        <v>-1</v>
      </c>
      <c r="S303" s="8">
        <f xml:space="preserve"> (Data!$D$46 - S$88 - S$43)</f>
        <v>-1</v>
      </c>
      <c r="T303" s="8">
        <f xml:space="preserve"> (Data!$D$46 - T$88 - T$43)</f>
        <v>-2</v>
      </c>
      <c r="U303" s="8">
        <f xml:space="preserve"> (Data!$D$46 - U$88 - U$43)</f>
        <v>-2</v>
      </c>
      <c r="V303" s="8">
        <f xml:space="preserve"> (Data!$D$46 - V$88 - V$43)</f>
        <v>-3</v>
      </c>
      <c r="W303" s="8">
        <f xml:space="preserve"> (Data!$D$46 - W$88 - W$43)</f>
        <v>-3</v>
      </c>
      <c r="X303" s="8">
        <f xml:space="preserve"> (Data!$D$46 - X$88 - X$43)</f>
        <v>-4</v>
      </c>
      <c r="Y303" s="8">
        <f xml:space="preserve"> (Data!$D$46 - Y$88 - Y$43)</f>
        <v>-4</v>
      </c>
      <c r="Z303" s="8">
        <f xml:space="preserve"> (Data!$D$46 - Z$88 - Z$43)</f>
        <v>-5</v>
      </c>
      <c r="AA303" s="8">
        <f xml:space="preserve"> (Data!$D$46 - AA$88 - AA$43)</f>
        <v>-5</v>
      </c>
      <c r="AB303" s="8">
        <f xml:space="preserve"> (Data!$D$46 - AB$88 - AB$43)</f>
        <v>-6</v>
      </c>
      <c r="AC303" s="8">
        <f xml:space="preserve"> (Data!$D$46 - AC$88 - AC$43)</f>
        <v>-6</v>
      </c>
      <c r="AD303" s="8">
        <f xml:space="preserve"> (Data!$D$46 - AD$88 - AD$43)</f>
        <v>-7</v>
      </c>
      <c r="AE303" s="8">
        <f xml:space="preserve"> (Data!$D$46 - AE$88 - AE$43)</f>
        <v>-7</v>
      </c>
      <c r="AF303" s="8">
        <f xml:space="preserve"> (Data!$D$46 - AF$88 - AF$43)</f>
        <v>-8</v>
      </c>
      <c r="AG303" s="8">
        <f xml:space="preserve"> (Data!$D$46 - AG$88 - AG$43)</f>
        <v>-8</v>
      </c>
      <c r="AH303" s="8">
        <f xml:space="preserve"> (Data!$D$46 - AH$88 - AH$43)</f>
        <v>-9</v>
      </c>
      <c r="AI303" s="8">
        <f xml:space="preserve"> (Data!$D$46 - AI$88 - AI$43)</f>
        <v>-9</v>
      </c>
      <c r="AJ303" s="8">
        <f xml:space="preserve"> (Data!$D$46 - AJ$88 - AJ$43)</f>
        <v>-10</v>
      </c>
      <c r="AK303" s="8">
        <f xml:space="preserve"> (Data!$D$46 - AK$88 - AK$43)</f>
        <v>-10</v>
      </c>
      <c r="AL303" s="8">
        <f xml:space="preserve"> (Data!$D$46 - AL$88 - AL$43)</f>
        <v>-11</v>
      </c>
      <c r="AM303" s="8">
        <f xml:space="preserve"> (Data!$D$46 - AM$88 - AM$43)</f>
        <v>-11</v>
      </c>
      <c r="AN303" s="8">
        <f xml:space="preserve"> (Data!$D$46 - AN$88 - AN$43)</f>
        <v>-12</v>
      </c>
      <c r="AO303" s="8">
        <f xml:space="preserve"> (Data!$D$46 - AO$88 - AO$43)</f>
        <v>-12</v>
      </c>
      <c r="AP303" s="8">
        <f xml:space="preserve"> (Data!$D$46 - AP$88 - AP$43)</f>
        <v>-13</v>
      </c>
      <c r="AQ303" s="8">
        <f xml:space="preserve"> (Data!$D$46 - AQ$88 - AQ$43)</f>
        <v>-13</v>
      </c>
      <c r="AR303" s="8">
        <f xml:space="preserve"> (Data!$D$46 - AR$88 - AR$43)</f>
        <v>-14</v>
      </c>
      <c r="AS303" s="8">
        <f xml:space="preserve"> (Data!$D$46 - AS$88 - AS$43)</f>
        <v>-14</v>
      </c>
      <c r="AT303" s="8">
        <f xml:space="preserve"> (Data!$D$46 - AT$88 - AT$43)</f>
        <v>-15</v>
      </c>
      <c r="AU303" s="8">
        <f xml:space="preserve"> (Data!$D$46 - AU$88 - AU$43)</f>
        <v>-15</v>
      </c>
      <c r="AV303" s="8">
        <f xml:space="preserve"> (Data!$D$46 - AV$88 - AV$43)</f>
        <v>-16</v>
      </c>
      <c r="AW303" s="8">
        <f xml:space="preserve"> (Data!$D$46 - AW$88 - AW$43)</f>
        <v>-16</v>
      </c>
      <c r="AX303" s="8">
        <f xml:space="preserve"> (Data!$D$46 - AX$88 - AX$43)</f>
        <v>-17</v>
      </c>
      <c r="AY303" s="8">
        <f xml:space="preserve"> (Data!$D$46 - AY$88 - AY$43)</f>
        <v>-17</v>
      </c>
    </row>
    <row r="304" spans="1:51">
      <c r="A304" s="8" t="s">
        <v>58</v>
      </c>
      <c r="B304" s="8">
        <f xml:space="preserve"> (Data!$D$46 - B$88 - B$43)</f>
        <v>25</v>
      </c>
      <c r="C304" s="8">
        <f xml:space="preserve"> (Data!$D$46 - C$88 - C$43)</f>
        <v>20</v>
      </c>
      <c r="D304" s="8">
        <f xml:space="preserve"> (Data!$D$46 - D$88 - D$43)</f>
        <v>19</v>
      </c>
      <c r="E304" s="8">
        <f xml:space="preserve"> (Data!$D$46 - E$88 - E$43)</f>
        <v>18</v>
      </c>
      <c r="F304" s="8">
        <f xml:space="preserve"> (Data!$D$46 - F$88 - F$43)</f>
        <v>17</v>
      </c>
      <c r="G304" s="8">
        <f xml:space="preserve"> (Data!$D$46 - G$88 - G$43)</f>
        <v>14</v>
      </c>
      <c r="H304" s="8">
        <f xml:space="preserve"> (Data!$D$46 - H$88 - H$43)</f>
        <v>14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7</v>
      </c>
      <c r="L304" s="8">
        <f xml:space="preserve"> (Data!$D$46 - L$88 - L$43)</f>
        <v>6</v>
      </c>
      <c r="M304" s="8">
        <f xml:space="preserve"> (Data!$D$46 - M$88 - M$43)</f>
        <v>6</v>
      </c>
      <c r="N304" s="8">
        <f xml:space="preserve"> (Data!$D$46 - N$88 - N$43)</f>
        <v>1</v>
      </c>
      <c r="O304" s="8">
        <f xml:space="preserve"> (Data!$D$46 - O$88 - O$43)</f>
        <v>1</v>
      </c>
      <c r="P304" s="8">
        <f xml:space="preserve"> (Data!$D$46 - P$88 - P$43)</f>
        <v>0</v>
      </c>
      <c r="Q304" s="8">
        <f xml:space="preserve"> (Data!$D$46 - Q$88 - Q$43)</f>
        <v>0</v>
      </c>
      <c r="R304" s="8">
        <f xml:space="preserve"> (Data!$D$46 - R$88 - R$43)</f>
        <v>-1</v>
      </c>
      <c r="S304" s="8">
        <f xml:space="preserve"> (Data!$D$46 - S$88 - S$43)</f>
        <v>-1</v>
      </c>
      <c r="T304" s="8">
        <f xml:space="preserve"> (Data!$D$46 - T$88 - T$43)</f>
        <v>-2</v>
      </c>
      <c r="U304" s="8">
        <f xml:space="preserve"> (Data!$D$46 - U$88 - U$43)</f>
        <v>-2</v>
      </c>
      <c r="V304" s="8">
        <f xml:space="preserve"> (Data!$D$46 - V$88 - V$43)</f>
        <v>-3</v>
      </c>
      <c r="W304" s="8">
        <f xml:space="preserve"> (Data!$D$46 - W$88 - W$43)</f>
        <v>-3</v>
      </c>
      <c r="X304" s="8">
        <f xml:space="preserve"> (Data!$D$46 - X$88 - X$43)</f>
        <v>-4</v>
      </c>
      <c r="Y304" s="8">
        <f xml:space="preserve"> (Data!$D$46 - Y$88 - Y$43)</f>
        <v>-4</v>
      </c>
      <c r="Z304" s="8">
        <f xml:space="preserve"> (Data!$D$46 - Z$88 - Z$43)</f>
        <v>-5</v>
      </c>
      <c r="AA304" s="8">
        <f xml:space="preserve"> (Data!$D$46 - AA$88 - AA$43)</f>
        <v>-5</v>
      </c>
      <c r="AB304" s="8">
        <f xml:space="preserve"> (Data!$D$46 - AB$88 - AB$43)</f>
        <v>-6</v>
      </c>
      <c r="AC304" s="8">
        <f xml:space="preserve"> (Data!$D$46 - AC$88 - AC$43)</f>
        <v>-6</v>
      </c>
      <c r="AD304" s="8">
        <f xml:space="preserve"> (Data!$D$46 - AD$88 - AD$43)</f>
        <v>-7</v>
      </c>
      <c r="AE304" s="8">
        <f xml:space="preserve"> (Data!$D$46 - AE$88 - AE$43)</f>
        <v>-7</v>
      </c>
      <c r="AF304" s="8">
        <f xml:space="preserve"> (Data!$D$46 - AF$88 - AF$43)</f>
        <v>-8</v>
      </c>
      <c r="AG304" s="8">
        <f xml:space="preserve"> (Data!$D$46 - AG$88 - AG$43)</f>
        <v>-8</v>
      </c>
      <c r="AH304" s="8">
        <f xml:space="preserve"> (Data!$D$46 - AH$88 - AH$43)</f>
        <v>-9</v>
      </c>
      <c r="AI304" s="8">
        <f xml:space="preserve"> (Data!$D$46 - AI$88 - AI$43)</f>
        <v>-9</v>
      </c>
      <c r="AJ304" s="8">
        <f xml:space="preserve"> (Data!$D$46 - AJ$88 - AJ$43)</f>
        <v>-10</v>
      </c>
      <c r="AK304" s="8">
        <f xml:space="preserve"> (Data!$D$46 - AK$88 - AK$43)</f>
        <v>-10</v>
      </c>
      <c r="AL304" s="8">
        <f xml:space="preserve"> (Data!$D$46 - AL$88 - AL$43)</f>
        <v>-11</v>
      </c>
      <c r="AM304" s="8">
        <f xml:space="preserve"> (Data!$D$46 - AM$88 - AM$43)</f>
        <v>-11</v>
      </c>
      <c r="AN304" s="8">
        <f xml:space="preserve"> (Data!$D$46 - AN$88 - AN$43)</f>
        <v>-12</v>
      </c>
      <c r="AO304" s="8">
        <f xml:space="preserve"> (Data!$D$46 - AO$88 - AO$43)</f>
        <v>-12</v>
      </c>
      <c r="AP304" s="8">
        <f xml:space="preserve"> (Data!$D$46 - AP$88 - AP$43)</f>
        <v>-13</v>
      </c>
      <c r="AQ304" s="8">
        <f xml:space="preserve"> (Data!$D$46 - AQ$88 - AQ$43)</f>
        <v>-13</v>
      </c>
      <c r="AR304" s="8">
        <f xml:space="preserve"> (Data!$D$46 - AR$88 - AR$43)</f>
        <v>-14</v>
      </c>
      <c r="AS304" s="8">
        <f xml:space="preserve"> (Data!$D$46 - AS$88 - AS$43)</f>
        <v>-14</v>
      </c>
      <c r="AT304" s="8">
        <f xml:space="preserve"> (Data!$D$46 - AT$88 - AT$43)</f>
        <v>-15</v>
      </c>
      <c r="AU304" s="8">
        <f xml:space="preserve"> (Data!$D$46 - AU$88 - AU$43)</f>
        <v>-15</v>
      </c>
      <c r="AV304" s="8">
        <f xml:space="preserve"> (Data!$D$46 - AV$88 - AV$43)</f>
        <v>-16</v>
      </c>
      <c r="AW304" s="8">
        <f xml:space="preserve"> (Data!$D$46 - AW$88 - AW$43)</f>
        <v>-16</v>
      </c>
      <c r="AX304" s="8">
        <f xml:space="preserve"> (Data!$D$46 - AX$88 - AX$43)</f>
        <v>-17</v>
      </c>
      <c r="AY304" s="8">
        <f xml:space="preserve"> (Data!$D$46 - AY$88 - AY$43)</f>
        <v>-17</v>
      </c>
    </row>
    <row r="305" spans="1:51">
      <c r="A305" s="8" t="s">
        <v>59</v>
      </c>
      <c r="B305" s="8">
        <f xml:space="preserve"> (Data!$D$46 - B$87 - B$43)</f>
        <v>24</v>
      </c>
      <c r="C305" s="8">
        <f xml:space="preserve"> (Data!$D$46 - C$87 - C$43)</f>
        <v>19</v>
      </c>
      <c r="D305" s="8">
        <f xml:space="preserve"> (Data!$D$46 - D$87 - D$43)</f>
        <v>18</v>
      </c>
      <c r="E305" s="8">
        <f xml:space="preserve"> (Data!$D$46 - E$87 - E$43)</f>
        <v>17</v>
      </c>
      <c r="F305" s="8">
        <f xml:space="preserve"> (Data!$D$46 - F$87 - F$43)</f>
        <v>16</v>
      </c>
      <c r="G305" s="8">
        <f xml:space="preserve"> (Data!$D$46 - G$87 - G$43)</f>
        <v>13</v>
      </c>
      <c r="H305" s="8">
        <f xml:space="preserve"> (Data!$D$46 - H$87 - H$43)</f>
        <v>13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5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-1</v>
      </c>
      <c r="O305" s="8">
        <f xml:space="preserve"> (Data!$D$46 - O$87 - O$43)</f>
        <v>-1</v>
      </c>
      <c r="P305" s="8">
        <f xml:space="preserve"> (Data!$D$46 - P$87 - P$43)</f>
        <v>-2</v>
      </c>
      <c r="Q305" s="8">
        <f xml:space="preserve"> (Data!$D$46 - Q$87 - Q$43)</f>
        <v>-2</v>
      </c>
      <c r="R305" s="8">
        <f xml:space="preserve"> (Data!$D$46 - R$87 - R$43)</f>
        <v>-3</v>
      </c>
      <c r="S305" s="8">
        <f xml:space="preserve"> (Data!$D$46 - S$87 - S$43)</f>
        <v>-3</v>
      </c>
      <c r="T305" s="8">
        <f xml:space="preserve"> (Data!$D$46 - T$87 - T$43)</f>
        <v>-4</v>
      </c>
      <c r="U305" s="8">
        <f xml:space="preserve"> (Data!$D$46 - U$87 - U$43)</f>
        <v>-4</v>
      </c>
      <c r="V305" s="8">
        <f xml:space="preserve"> (Data!$D$46 - V$87 - V$43)</f>
        <v>-5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24</v>
      </c>
      <c r="C309" s="8">
        <f xml:space="preserve"> (Data!$E$44 - C$89 - C$43)</f>
        <v>19</v>
      </c>
      <c r="D309" s="8">
        <f xml:space="preserve"> (Data!$E$44 - D$89 - D$43)</f>
        <v>18</v>
      </c>
      <c r="E309" s="8">
        <f xml:space="preserve"> (Data!$E$44 - E$89 - E$43)</f>
        <v>17</v>
      </c>
      <c r="F309" s="8">
        <f xml:space="preserve"> (Data!$E$44 - F$89 - F$43)</f>
        <v>16</v>
      </c>
      <c r="G309" s="8">
        <f xml:space="preserve"> (Data!$E$44 - G$89 - G$43)</f>
        <v>13</v>
      </c>
      <c r="H309" s="8">
        <f xml:space="preserve"> (Data!$E$44 - H$89 - H$43)</f>
        <v>13</v>
      </c>
      <c r="I309" s="8">
        <f xml:space="preserve"> (Data!$E$44 - I$89 - I$43)</f>
        <v>9</v>
      </c>
      <c r="J309" s="8">
        <f xml:space="preserve"> (Data!$E$44 - J$89 - J$43)</f>
        <v>8</v>
      </c>
      <c r="K309" s="8">
        <f xml:space="preserve"> (Data!$E$44 - K$89 - K$43)</f>
        <v>7</v>
      </c>
      <c r="L309" s="8">
        <f xml:space="preserve"> (Data!$E$44 - L$89 - L$43)</f>
        <v>6</v>
      </c>
      <c r="M309" s="8">
        <f xml:space="preserve"> (Data!$E$44 - M$89 - M$43)</f>
        <v>6</v>
      </c>
      <c r="N309" s="8">
        <f xml:space="preserve"> (Data!$E$44 - N$89 - N$43)</f>
        <v>2</v>
      </c>
      <c r="O309" s="8">
        <f xml:space="preserve"> (Data!$E$44 - O$89 - O$43)</f>
        <v>1</v>
      </c>
      <c r="P309" s="8">
        <f xml:space="preserve"> (Data!$E$44 - P$89 - P$43)</f>
        <v>1</v>
      </c>
      <c r="Q309" s="8">
        <f xml:space="preserve"> (Data!$E$44 - Q$89 - Q$43)</f>
        <v>0</v>
      </c>
      <c r="R309" s="8">
        <f xml:space="preserve"> (Data!$E$44 - R$89 - R$43)</f>
        <v>0</v>
      </c>
      <c r="S309" s="8">
        <f xml:space="preserve"> (Data!$E$44 - S$89 - S$43)</f>
        <v>0</v>
      </c>
      <c r="T309" s="8">
        <f xml:space="preserve"> (Data!$E$44 - T$89 - T$43)</f>
        <v>-1</v>
      </c>
      <c r="U309" s="8">
        <f xml:space="preserve"> (Data!$E$44 - U$89 - U$43)</f>
        <v>-1</v>
      </c>
      <c r="V309" s="8">
        <f xml:space="preserve"> (Data!$E$44 - V$89 - V$43)</f>
        <v>-2</v>
      </c>
      <c r="W309" s="8">
        <f xml:space="preserve"> (Data!$E$44 - W$89 - W$43)</f>
        <v>-2</v>
      </c>
      <c r="X309" s="8">
        <f xml:space="preserve"> (Data!$E$44 - X$89 - X$43)</f>
        <v>-2</v>
      </c>
      <c r="Y309" s="8">
        <f xml:space="preserve"> (Data!$E$44 - Y$89 - Y$43)</f>
        <v>-3</v>
      </c>
      <c r="Z309" s="8">
        <f xml:space="preserve"> (Data!$E$44 - Z$89 - Z$43)</f>
        <v>-3</v>
      </c>
      <c r="AA309" s="8">
        <f xml:space="preserve"> (Data!$E$44 - AA$89 - AA$43)</f>
        <v>-4</v>
      </c>
      <c r="AB309" s="8">
        <f xml:space="preserve"> (Data!$E$44 - AB$89 - AB$43)</f>
        <v>-4</v>
      </c>
      <c r="AC309" s="8">
        <f xml:space="preserve"> (Data!$E$44 - AC$89 - AC$43)</f>
        <v>-4</v>
      </c>
      <c r="AD309" s="8">
        <f xml:space="preserve"> (Data!$E$44 - AD$89 - AD$43)</f>
        <v>-5</v>
      </c>
      <c r="AE309" s="8">
        <f xml:space="preserve"> (Data!$E$44 - AE$89 - AE$43)</f>
        <v>-5</v>
      </c>
      <c r="AF309" s="8">
        <f xml:space="preserve"> (Data!$E$44 - AF$89 - AF$43)</f>
        <v>-6</v>
      </c>
      <c r="AG309" s="8">
        <f xml:space="preserve"> (Data!$E$44 - AG$89 - AG$43)</f>
        <v>-6</v>
      </c>
      <c r="AH309" s="8">
        <f xml:space="preserve"> (Data!$E$44 - AH$89 - AH$43)</f>
        <v>-6</v>
      </c>
      <c r="AI309" s="8">
        <f xml:space="preserve"> (Data!$E$44 - AI$89 - AI$43)</f>
        <v>-7</v>
      </c>
      <c r="AJ309" s="8">
        <f xml:space="preserve"> (Data!$E$44 - AJ$89 - AJ$43)</f>
        <v>-7</v>
      </c>
      <c r="AK309" s="8">
        <f xml:space="preserve"> (Data!$E$44 - AK$89 - AK$43)</f>
        <v>-8</v>
      </c>
      <c r="AL309" s="8">
        <f xml:space="preserve"> (Data!$E$44 - AL$89 - AL$43)</f>
        <v>-8</v>
      </c>
      <c r="AM309" s="8">
        <f xml:space="preserve"> (Data!$E$44 - AM$89 - AM$43)</f>
        <v>-8</v>
      </c>
      <c r="AN309" s="8">
        <f xml:space="preserve"> (Data!$E$44 - AN$89 - AN$43)</f>
        <v>-9</v>
      </c>
      <c r="AO309" s="8">
        <f xml:space="preserve"> (Data!$E$44 - AO$89 - AO$43)</f>
        <v>-9</v>
      </c>
      <c r="AP309" s="8">
        <f xml:space="preserve"> (Data!$E$44 - AP$89 - AP$43)</f>
        <v>-10</v>
      </c>
      <c r="AQ309" s="8">
        <f xml:space="preserve"> (Data!$E$44 - AQ$89 - AQ$43)</f>
        <v>-10</v>
      </c>
      <c r="AR309" s="8">
        <f xml:space="preserve"> (Data!$E$44 - AR$89 - AR$43)</f>
        <v>-10</v>
      </c>
      <c r="AS309" s="8">
        <f xml:space="preserve"> (Data!$E$44 - AS$89 - AS$43)</f>
        <v>-11</v>
      </c>
      <c r="AT309" s="8">
        <f xml:space="preserve"> (Data!$E$44 - AT$89 - AT$43)</f>
        <v>-11</v>
      </c>
      <c r="AU309" s="8">
        <f xml:space="preserve"> (Data!$E$44 - AU$89 - AU$43)</f>
        <v>-12</v>
      </c>
      <c r="AV309" s="8">
        <f xml:space="preserve"> (Data!$E$44 - AV$89 - AV$43)</f>
        <v>-12</v>
      </c>
      <c r="AW309" s="8">
        <f xml:space="preserve"> (Data!$E$44 - AW$89 - AW$43)</f>
        <v>-12</v>
      </c>
      <c r="AX309" s="8">
        <f xml:space="preserve"> (Data!$E$44 - AX$89 - AX$43)</f>
        <v>-13</v>
      </c>
      <c r="AY309" s="8">
        <f xml:space="preserve"> (Data!$E$44 - AY$89 - AY$43)</f>
        <v>-13</v>
      </c>
    </row>
    <row r="310" spans="1:51">
      <c r="A310" s="8" t="s">
        <v>57</v>
      </c>
      <c r="B310" s="8">
        <f xml:space="preserve"> (Data!$E$44 - B$88 - B$43)</f>
        <v>25</v>
      </c>
      <c r="C310" s="8">
        <f xml:space="preserve"> (Data!$E$44 - C$88 - C$43)</f>
        <v>20</v>
      </c>
      <c r="D310" s="8">
        <f xml:space="preserve"> (Data!$E$44 - D$88 - D$43)</f>
        <v>19</v>
      </c>
      <c r="E310" s="8">
        <f xml:space="preserve"> (Data!$E$44 - E$88 - E$43)</f>
        <v>18</v>
      </c>
      <c r="F310" s="8">
        <f xml:space="preserve"> (Data!$E$44 - F$88 - F$43)</f>
        <v>17</v>
      </c>
      <c r="G310" s="8">
        <f xml:space="preserve"> (Data!$E$44 - G$88 - G$43)</f>
        <v>14</v>
      </c>
      <c r="H310" s="8">
        <f xml:space="preserve"> (Data!$E$44 - H$88 - H$43)</f>
        <v>14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7</v>
      </c>
      <c r="L310" s="8">
        <f xml:space="preserve"> (Data!$E$44 - L$88 - L$43)</f>
        <v>6</v>
      </c>
      <c r="M310" s="8">
        <f xml:space="preserve"> (Data!$E$44 - M$88 - M$43)</f>
        <v>6</v>
      </c>
      <c r="N310" s="8">
        <f xml:space="preserve"> (Data!$E$44 - N$88 - N$43)</f>
        <v>1</v>
      </c>
      <c r="O310" s="8">
        <f xml:space="preserve"> (Data!$E$44 - O$88 - O$43)</f>
        <v>1</v>
      </c>
      <c r="P310" s="8">
        <f xml:space="preserve"> (Data!$E$44 - P$88 - P$43)</f>
        <v>0</v>
      </c>
      <c r="Q310" s="8">
        <f xml:space="preserve"> (Data!$E$44 - Q$88 - Q$43)</f>
        <v>0</v>
      </c>
      <c r="R310" s="8">
        <f xml:space="preserve"> (Data!$E$44 - R$88 - R$43)</f>
        <v>-1</v>
      </c>
      <c r="S310" s="8">
        <f xml:space="preserve"> (Data!$E$44 - S$88 - S$43)</f>
        <v>-1</v>
      </c>
      <c r="T310" s="8">
        <f xml:space="preserve"> (Data!$E$44 - T$88 - T$43)</f>
        <v>-2</v>
      </c>
      <c r="U310" s="8">
        <f xml:space="preserve"> (Data!$E$44 - U$88 - U$43)</f>
        <v>-2</v>
      </c>
      <c r="V310" s="8">
        <f xml:space="preserve"> (Data!$E$44 - V$88 - V$43)</f>
        <v>-3</v>
      </c>
      <c r="W310" s="8">
        <f xml:space="preserve"> (Data!$E$44 - W$88 - W$43)</f>
        <v>-3</v>
      </c>
      <c r="X310" s="8">
        <f xml:space="preserve"> (Data!$E$44 - X$88 - X$43)</f>
        <v>-4</v>
      </c>
      <c r="Y310" s="8">
        <f xml:space="preserve"> (Data!$E$44 - Y$88 - Y$43)</f>
        <v>-4</v>
      </c>
      <c r="Z310" s="8">
        <f xml:space="preserve"> (Data!$E$44 - Z$88 - Z$43)</f>
        <v>-5</v>
      </c>
      <c r="AA310" s="8">
        <f xml:space="preserve"> (Data!$E$44 - AA$88 - AA$43)</f>
        <v>-5</v>
      </c>
      <c r="AB310" s="8">
        <f xml:space="preserve"> (Data!$E$44 - AB$88 - AB$43)</f>
        <v>-6</v>
      </c>
      <c r="AC310" s="8">
        <f xml:space="preserve"> (Data!$E$44 - AC$88 - AC$43)</f>
        <v>-6</v>
      </c>
      <c r="AD310" s="8">
        <f xml:space="preserve"> (Data!$E$44 - AD$88 - AD$43)</f>
        <v>-7</v>
      </c>
      <c r="AE310" s="8">
        <f xml:space="preserve"> (Data!$E$44 - AE$88 - AE$43)</f>
        <v>-7</v>
      </c>
      <c r="AF310" s="8">
        <f xml:space="preserve"> (Data!$E$44 - AF$88 - AF$43)</f>
        <v>-8</v>
      </c>
      <c r="AG310" s="8">
        <f xml:space="preserve"> (Data!$E$44 - AG$88 - AG$43)</f>
        <v>-8</v>
      </c>
      <c r="AH310" s="8">
        <f xml:space="preserve"> (Data!$E$44 - AH$88 - AH$43)</f>
        <v>-9</v>
      </c>
      <c r="AI310" s="8">
        <f xml:space="preserve"> (Data!$E$44 - AI$88 - AI$43)</f>
        <v>-9</v>
      </c>
      <c r="AJ310" s="8">
        <f xml:space="preserve"> (Data!$E$44 - AJ$88 - AJ$43)</f>
        <v>-10</v>
      </c>
      <c r="AK310" s="8">
        <f xml:space="preserve"> (Data!$E$44 - AK$88 - AK$43)</f>
        <v>-10</v>
      </c>
      <c r="AL310" s="8">
        <f xml:space="preserve"> (Data!$E$44 - AL$88 - AL$43)</f>
        <v>-11</v>
      </c>
      <c r="AM310" s="8">
        <f xml:space="preserve"> (Data!$E$44 - AM$88 - AM$43)</f>
        <v>-11</v>
      </c>
      <c r="AN310" s="8">
        <f xml:space="preserve"> (Data!$E$44 - AN$88 - AN$43)</f>
        <v>-12</v>
      </c>
      <c r="AO310" s="8">
        <f xml:space="preserve"> (Data!$E$44 - AO$88 - AO$43)</f>
        <v>-12</v>
      </c>
      <c r="AP310" s="8">
        <f xml:space="preserve"> (Data!$E$44 - AP$88 - AP$43)</f>
        <v>-13</v>
      </c>
      <c r="AQ310" s="8">
        <f xml:space="preserve"> (Data!$E$44 - AQ$88 - AQ$43)</f>
        <v>-13</v>
      </c>
      <c r="AR310" s="8">
        <f xml:space="preserve"> (Data!$E$44 - AR$88 - AR$43)</f>
        <v>-14</v>
      </c>
      <c r="AS310" s="8">
        <f xml:space="preserve"> (Data!$E$44 - AS$88 - AS$43)</f>
        <v>-14</v>
      </c>
      <c r="AT310" s="8">
        <f xml:space="preserve"> (Data!$E$44 - AT$88 - AT$43)</f>
        <v>-15</v>
      </c>
      <c r="AU310" s="8">
        <f xml:space="preserve"> (Data!$E$44 - AU$88 - AU$43)</f>
        <v>-15</v>
      </c>
      <c r="AV310" s="8">
        <f xml:space="preserve"> (Data!$E$44 - AV$88 - AV$43)</f>
        <v>-16</v>
      </c>
      <c r="AW310" s="8">
        <f xml:space="preserve"> (Data!$E$44 - AW$88 - AW$43)</f>
        <v>-16</v>
      </c>
      <c r="AX310" s="8">
        <f xml:space="preserve"> (Data!$E$44 - AX$88 - AX$43)</f>
        <v>-17</v>
      </c>
      <c r="AY310" s="8">
        <f xml:space="preserve"> (Data!$E$44 - AY$88 - AY$43)</f>
        <v>-17</v>
      </c>
    </row>
    <row r="311" spans="1:51">
      <c r="A311" s="8" t="s">
        <v>58</v>
      </c>
      <c r="B311" s="8">
        <f xml:space="preserve"> (Data!$E$44 - B$88 - B$43)</f>
        <v>25</v>
      </c>
      <c r="C311" s="8">
        <f xml:space="preserve"> (Data!$E$44 - C$88 - C$43)</f>
        <v>20</v>
      </c>
      <c r="D311" s="8">
        <f xml:space="preserve"> (Data!$E$44 - D$88 - D$43)</f>
        <v>19</v>
      </c>
      <c r="E311" s="8">
        <f xml:space="preserve"> (Data!$E$44 - E$88 - E$43)</f>
        <v>18</v>
      </c>
      <c r="F311" s="8">
        <f xml:space="preserve"> (Data!$E$44 - F$88 - F$43)</f>
        <v>17</v>
      </c>
      <c r="G311" s="8">
        <f xml:space="preserve"> (Data!$E$44 - G$88 - G$43)</f>
        <v>14</v>
      </c>
      <c r="H311" s="8">
        <f xml:space="preserve"> (Data!$E$44 - H$88 - H$43)</f>
        <v>14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7</v>
      </c>
      <c r="L311" s="8">
        <f xml:space="preserve"> (Data!$E$44 - L$88 - L$43)</f>
        <v>6</v>
      </c>
      <c r="M311" s="8">
        <f xml:space="preserve"> (Data!$E$44 - M$88 - M$43)</f>
        <v>6</v>
      </c>
      <c r="N311" s="8">
        <f xml:space="preserve"> (Data!$E$44 - N$88 - N$43)</f>
        <v>1</v>
      </c>
      <c r="O311" s="8">
        <f xml:space="preserve"> (Data!$E$44 - O$88 - O$43)</f>
        <v>1</v>
      </c>
      <c r="P311" s="8">
        <f xml:space="preserve"> (Data!$E$44 - P$88 - P$43)</f>
        <v>0</v>
      </c>
      <c r="Q311" s="8">
        <f xml:space="preserve"> (Data!$E$44 - Q$88 - Q$43)</f>
        <v>0</v>
      </c>
      <c r="R311" s="8">
        <f xml:space="preserve"> (Data!$E$44 - R$88 - R$43)</f>
        <v>-1</v>
      </c>
      <c r="S311" s="8">
        <f xml:space="preserve"> (Data!$E$44 - S$88 - S$43)</f>
        <v>-1</v>
      </c>
      <c r="T311" s="8">
        <f xml:space="preserve"> (Data!$E$44 - T$88 - T$43)</f>
        <v>-2</v>
      </c>
      <c r="U311" s="8">
        <f xml:space="preserve"> (Data!$E$44 - U$88 - U$43)</f>
        <v>-2</v>
      </c>
      <c r="V311" s="8">
        <f xml:space="preserve"> (Data!$E$44 - V$88 - V$43)</f>
        <v>-3</v>
      </c>
      <c r="W311" s="8">
        <f xml:space="preserve"> (Data!$E$44 - W$88 - W$43)</f>
        <v>-3</v>
      </c>
      <c r="X311" s="8">
        <f xml:space="preserve"> (Data!$E$44 - X$88 - X$43)</f>
        <v>-4</v>
      </c>
      <c r="Y311" s="8">
        <f xml:space="preserve"> (Data!$E$44 - Y$88 - Y$43)</f>
        <v>-4</v>
      </c>
      <c r="Z311" s="8">
        <f xml:space="preserve"> (Data!$E$44 - Z$88 - Z$43)</f>
        <v>-5</v>
      </c>
      <c r="AA311" s="8">
        <f xml:space="preserve"> (Data!$E$44 - AA$88 - AA$43)</f>
        <v>-5</v>
      </c>
      <c r="AB311" s="8">
        <f xml:space="preserve"> (Data!$E$44 - AB$88 - AB$43)</f>
        <v>-6</v>
      </c>
      <c r="AC311" s="8">
        <f xml:space="preserve"> (Data!$E$44 - AC$88 - AC$43)</f>
        <v>-6</v>
      </c>
      <c r="AD311" s="8">
        <f xml:space="preserve"> (Data!$E$44 - AD$88 - AD$43)</f>
        <v>-7</v>
      </c>
      <c r="AE311" s="8">
        <f xml:space="preserve"> (Data!$E$44 - AE$88 - AE$43)</f>
        <v>-7</v>
      </c>
      <c r="AF311" s="8">
        <f xml:space="preserve"> (Data!$E$44 - AF$88 - AF$43)</f>
        <v>-8</v>
      </c>
      <c r="AG311" s="8">
        <f xml:space="preserve"> (Data!$E$44 - AG$88 - AG$43)</f>
        <v>-8</v>
      </c>
      <c r="AH311" s="8">
        <f xml:space="preserve"> (Data!$E$44 - AH$88 - AH$43)</f>
        <v>-9</v>
      </c>
      <c r="AI311" s="8">
        <f xml:space="preserve"> (Data!$E$44 - AI$88 - AI$43)</f>
        <v>-9</v>
      </c>
      <c r="AJ311" s="8">
        <f xml:space="preserve"> (Data!$E$44 - AJ$88 - AJ$43)</f>
        <v>-10</v>
      </c>
      <c r="AK311" s="8">
        <f xml:space="preserve"> (Data!$E$44 - AK$88 - AK$43)</f>
        <v>-10</v>
      </c>
      <c r="AL311" s="8">
        <f xml:space="preserve"> (Data!$E$44 - AL$88 - AL$43)</f>
        <v>-11</v>
      </c>
      <c r="AM311" s="8">
        <f xml:space="preserve"> (Data!$E$44 - AM$88 - AM$43)</f>
        <v>-11</v>
      </c>
      <c r="AN311" s="8">
        <f xml:space="preserve"> (Data!$E$44 - AN$88 - AN$43)</f>
        <v>-12</v>
      </c>
      <c r="AO311" s="8">
        <f xml:space="preserve"> (Data!$E$44 - AO$88 - AO$43)</f>
        <v>-12</v>
      </c>
      <c r="AP311" s="8">
        <f xml:space="preserve"> (Data!$E$44 - AP$88 - AP$43)</f>
        <v>-13</v>
      </c>
      <c r="AQ311" s="8">
        <f xml:space="preserve"> (Data!$E$44 - AQ$88 - AQ$43)</f>
        <v>-13</v>
      </c>
      <c r="AR311" s="8">
        <f xml:space="preserve"> (Data!$E$44 - AR$88 - AR$43)</f>
        <v>-14</v>
      </c>
      <c r="AS311" s="8">
        <f xml:space="preserve"> (Data!$E$44 - AS$88 - AS$43)</f>
        <v>-14</v>
      </c>
      <c r="AT311" s="8">
        <f xml:space="preserve"> (Data!$E$44 - AT$88 - AT$43)</f>
        <v>-15</v>
      </c>
      <c r="AU311" s="8">
        <f xml:space="preserve"> (Data!$E$44 - AU$88 - AU$43)</f>
        <v>-15</v>
      </c>
      <c r="AV311" s="8">
        <f xml:space="preserve"> (Data!$E$44 - AV$88 - AV$43)</f>
        <v>-16</v>
      </c>
      <c r="AW311" s="8">
        <f xml:space="preserve"> (Data!$E$44 - AW$88 - AW$43)</f>
        <v>-16</v>
      </c>
      <c r="AX311" s="8">
        <f xml:space="preserve"> (Data!$E$44 - AX$88 - AX$43)</f>
        <v>-17</v>
      </c>
      <c r="AY311" s="8">
        <f xml:space="preserve"> (Data!$E$44 - AY$88 - AY$43)</f>
        <v>-17</v>
      </c>
    </row>
    <row r="312" spans="1:51">
      <c r="A312" s="8" t="s">
        <v>59</v>
      </c>
      <c r="B312" s="8">
        <f xml:space="preserve"> (Data!$E$44 - B$87 - B$43)</f>
        <v>24</v>
      </c>
      <c r="C312" s="8">
        <f xml:space="preserve"> (Data!$E$44 - C$87 - C$43)</f>
        <v>19</v>
      </c>
      <c r="D312" s="8">
        <f xml:space="preserve"> (Data!$E$44 - D$87 - D$43)</f>
        <v>18</v>
      </c>
      <c r="E312" s="8">
        <f xml:space="preserve"> (Data!$E$44 - E$87 - E$43)</f>
        <v>17</v>
      </c>
      <c r="F312" s="8">
        <f xml:space="preserve"> (Data!$E$44 - F$87 - F$43)</f>
        <v>16</v>
      </c>
      <c r="G312" s="8">
        <f xml:space="preserve"> (Data!$E$44 - G$87 - G$43)</f>
        <v>13</v>
      </c>
      <c r="H312" s="8">
        <f xml:space="preserve"> (Data!$E$44 - H$87 - H$43)</f>
        <v>13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5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-1</v>
      </c>
      <c r="O312" s="8">
        <f xml:space="preserve"> (Data!$E$44 - O$87 - O$43)</f>
        <v>-1</v>
      </c>
      <c r="P312" s="8">
        <f xml:space="preserve"> (Data!$E$44 - P$87 - P$43)</f>
        <v>-2</v>
      </c>
      <c r="Q312" s="8">
        <f xml:space="preserve"> (Data!$E$44 - Q$87 - Q$43)</f>
        <v>-2</v>
      </c>
      <c r="R312" s="8">
        <f xml:space="preserve"> (Data!$E$44 - R$87 - R$43)</f>
        <v>-3</v>
      </c>
      <c r="S312" s="8">
        <f xml:space="preserve"> (Data!$E$44 - S$87 - S$43)</f>
        <v>-3</v>
      </c>
      <c r="T312" s="8">
        <f xml:space="preserve"> (Data!$E$44 - T$87 - T$43)</f>
        <v>-4</v>
      </c>
      <c r="U312" s="8">
        <f xml:space="preserve"> (Data!$E$44 - U$87 - U$43)</f>
        <v>-4</v>
      </c>
      <c r="V312" s="8">
        <f xml:space="preserve"> (Data!$E$44 - V$87 - V$43)</f>
        <v>-5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29</v>
      </c>
      <c r="C314" s="8">
        <f xml:space="preserve"> (Data!$E$45 - C$89 - C$43)</f>
        <v>24</v>
      </c>
      <c r="D314" s="8">
        <f xml:space="preserve"> (Data!$E$45 - D$89 - D$43)</f>
        <v>23</v>
      </c>
      <c r="E314" s="8">
        <f xml:space="preserve"> (Data!$E$45 - E$89 - E$43)</f>
        <v>22</v>
      </c>
      <c r="F314" s="8">
        <f xml:space="preserve"> (Data!$E$45 - F$89 - F$43)</f>
        <v>21</v>
      </c>
      <c r="G314" s="8">
        <f xml:space="preserve"> (Data!$E$45 - G$89 - G$43)</f>
        <v>18</v>
      </c>
      <c r="H314" s="8">
        <f xml:space="preserve"> (Data!$E$45 - H$89 - H$43)</f>
        <v>18</v>
      </c>
      <c r="I314" s="8">
        <f xml:space="preserve"> (Data!$E$45 - I$89 - I$43)</f>
        <v>14</v>
      </c>
      <c r="J314" s="8">
        <f xml:space="preserve"> (Data!$E$45 - J$89 - J$43)</f>
        <v>13</v>
      </c>
      <c r="K314" s="8">
        <f xml:space="preserve"> (Data!$E$45 - K$89 - K$43)</f>
        <v>12</v>
      </c>
      <c r="L314" s="8">
        <f xml:space="preserve"> (Data!$E$45 - L$89 - L$43)</f>
        <v>11</v>
      </c>
      <c r="M314" s="8">
        <f xml:space="preserve"> (Data!$E$45 - M$89 - M$43)</f>
        <v>11</v>
      </c>
      <c r="N314" s="8">
        <f xml:space="preserve"> (Data!$E$45 - N$89 - N$43)</f>
        <v>7</v>
      </c>
      <c r="O314" s="8">
        <f xml:space="preserve"> (Data!$E$45 - O$89 - O$43)</f>
        <v>6</v>
      </c>
      <c r="P314" s="8">
        <f xml:space="preserve"> (Data!$E$45 - P$89 - P$43)</f>
        <v>6</v>
      </c>
      <c r="Q314" s="8">
        <f xml:space="preserve"> (Data!$E$45 - Q$89 - Q$43)</f>
        <v>5</v>
      </c>
      <c r="R314" s="8">
        <f xml:space="preserve"> (Data!$E$45 - R$89 - R$43)</f>
        <v>5</v>
      </c>
      <c r="S314" s="8">
        <f xml:space="preserve"> (Data!$E$45 - S$89 - S$43)</f>
        <v>5</v>
      </c>
      <c r="T314" s="8">
        <f xml:space="preserve"> (Data!$E$45 - T$89 - T$43)</f>
        <v>4</v>
      </c>
      <c r="U314" s="8">
        <f xml:space="preserve"> (Data!$E$45 - U$89 - U$43)</f>
        <v>4</v>
      </c>
      <c r="V314" s="8">
        <f xml:space="preserve"> (Data!$E$45 - V$89 - V$43)</f>
        <v>3</v>
      </c>
      <c r="W314" s="8">
        <f xml:space="preserve"> (Data!$E$45 - W$89 - W$43)</f>
        <v>3</v>
      </c>
      <c r="X314" s="8">
        <f xml:space="preserve"> (Data!$E$45 - X$89 - X$43)</f>
        <v>3</v>
      </c>
      <c r="Y314" s="8">
        <f xml:space="preserve"> (Data!$E$45 - Y$89 - Y$43)</f>
        <v>2</v>
      </c>
      <c r="Z314" s="8">
        <f xml:space="preserve"> (Data!$E$45 - Z$89 - Z$43)</f>
        <v>2</v>
      </c>
      <c r="AA314" s="8">
        <f xml:space="preserve"> (Data!$E$45 - AA$89 - AA$43)</f>
        <v>1</v>
      </c>
      <c r="AB314" s="8">
        <f xml:space="preserve"> (Data!$E$45 - AB$89 - AB$43)</f>
        <v>1</v>
      </c>
      <c r="AC314" s="8">
        <f xml:space="preserve"> (Data!$E$45 - AC$89 - AC$43)</f>
        <v>1</v>
      </c>
      <c r="AD314" s="8">
        <f xml:space="preserve"> (Data!$E$45 - AD$89 - AD$43)</f>
        <v>0</v>
      </c>
      <c r="AE314" s="8">
        <f xml:space="preserve"> (Data!$E$45 - AE$89 - AE$43)</f>
        <v>0</v>
      </c>
      <c r="AF314" s="8">
        <f xml:space="preserve"> (Data!$E$45 - AF$89 - AF$43)</f>
        <v>-1</v>
      </c>
      <c r="AG314" s="8">
        <f xml:space="preserve"> (Data!$E$45 - AG$89 - AG$43)</f>
        <v>-1</v>
      </c>
      <c r="AH314" s="8">
        <f xml:space="preserve"> (Data!$E$45 - AH$89 - AH$43)</f>
        <v>-1</v>
      </c>
      <c r="AI314" s="8">
        <f xml:space="preserve"> (Data!$E$45 - AI$89 - AI$43)</f>
        <v>-2</v>
      </c>
      <c r="AJ314" s="8">
        <f xml:space="preserve"> (Data!$E$45 - AJ$89 - AJ$43)</f>
        <v>-2</v>
      </c>
      <c r="AK314" s="8">
        <f xml:space="preserve"> (Data!$E$45 - AK$89 - AK$43)</f>
        <v>-3</v>
      </c>
      <c r="AL314" s="8">
        <f xml:space="preserve"> (Data!$E$45 - AL$89 - AL$43)</f>
        <v>-3</v>
      </c>
      <c r="AM314" s="8">
        <f xml:space="preserve"> (Data!$E$45 - AM$89 - AM$43)</f>
        <v>-3</v>
      </c>
      <c r="AN314" s="8">
        <f xml:space="preserve"> (Data!$E$45 - AN$89 - AN$43)</f>
        <v>-4</v>
      </c>
      <c r="AO314" s="8">
        <f xml:space="preserve"> (Data!$E$45 - AO$89 - AO$43)</f>
        <v>-4</v>
      </c>
      <c r="AP314" s="8">
        <f xml:space="preserve"> (Data!$E$45 - AP$89 - AP$43)</f>
        <v>-5</v>
      </c>
      <c r="AQ314" s="8">
        <f xml:space="preserve"> (Data!$E$45 - AQ$89 - AQ$43)</f>
        <v>-5</v>
      </c>
      <c r="AR314" s="8">
        <f xml:space="preserve"> (Data!$E$45 - AR$89 - AR$43)</f>
        <v>-5</v>
      </c>
      <c r="AS314" s="8">
        <f xml:space="preserve"> (Data!$E$45 - AS$89 - AS$43)</f>
        <v>-6</v>
      </c>
      <c r="AT314" s="8">
        <f xml:space="preserve"> (Data!$E$45 - AT$89 - AT$43)</f>
        <v>-6</v>
      </c>
      <c r="AU314" s="8">
        <f xml:space="preserve"> (Data!$E$45 - AU$89 - AU$43)</f>
        <v>-7</v>
      </c>
      <c r="AV314" s="8">
        <f xml:space="preserve"> (Data!$E$45 - AV$89 - AV$43)</f>
        <v>-7</v>
      </c>
      <c r="AW314" s="8">
        <f xml:space="preserve"> (Data!$E$45 - AW$89 - AW$43)</f>
        <v>-7</v>
      </c>
      <c r="AX314" s="8">
        <f xml:space="preserve"> (Data!$E$45 - AX$89 - AX$43)</f>
        <v>-8</v>
      </c>
      <c r="AY314" s="8">
        <f xml:space="preserve"> (Data!$E$45 - AY$89 - AY$43)</f>
        <v>-8</v>
      </c>
    </row>
    <row r="315" spans="1:51">
      <c r="A315" s="8" t="s">
        <v>57</v>
      </c>
      <c r="B315" s="8">
        <f xml:space="preserve"> (Data!$E$45 - B$88 - B$43)</f>
        <v>30</v>
      </c>
      <c r="C315" s="8">
        <f xml:space="preserve"> (Data!$E$45 - C$88 - C$43)</f>
        <v>25</v>
      </c>
      <c r="D315" s="8">
        <f xml:space="preserve"> (Data!$E$45 - D$88 - D$43)</f>
        <v>24</v>
      </c>
      <c r="E315" s="8">
        <f xml:space="preserve"> (Data!$E$45 - E$88 - E$43)</f>
        <v>23</v>
      </c>
      <c r="F315" s="8">
        <f xml:space="preserve"> (Data!$E$45 - F$88 - F$43)</f>
        <v>22</v>
      </c>
      <c r="G315" s="8">
        <f xml:space="preserve"> (Data!$E$45 - G$88 - G$43)</f>
        <v>19</v>
      </c>
      <c r="H315" s="8">
        <f xml:space="preserve"> (Data!$E$45 - H$88 - H$43)</f>
        <v>19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12</v>
      </c>
      <c r="L315" s="8">
        <f xml:space="preserve"> (Data!$E$45 - L$88 - L$43)</f>
        <v>11</v>
      </c>
      <c r="M315" s="8">
        <f xml:space="preserve"> (Data!$E$45 - M$88 - M$43)</f>
        <v>11</v>
      </c>
      <c r="N315" s="8">
        <f xml:space="preserve"> (Data!$E$45 - N$88 - N$43)</f>
        <v>6</v>
      </c>
      <c r="O315" s="8">
        <f xml:space="preserve"> (Data!$E$45 - O$88 - O$43)</f>
        <v>6</v>
      </c>
      <c r="P315" s="8">
        <f xml:space="preserve"> (Data!$E$45 - P$88 - P$43)</f>
        <v>5</v>
      </c>
      <c r="Q315" s="8">
        <f xml:space="preserve"> (Data!$E$45 - Q$88 - Q$43)</f>
        <v>5</v>
      </c>
      <c r="R315" s="8">
        <f xml:space="preserve"> (Data!$E$45 - R$88 - R$43)</f>
        <v>4</v>
      </c>
      <c r="S315" s="8">
        <f xml:space="preserve"> (Data!$E$45 - S$88 - S$43)</f>
        <v>4</v>
      </c>
      <c r="T315" s="8">
        <f xml:space="preserve"> (Data!$E$45 - T$88 - T$43)</f>
        <v>3</v>
      </c>
      <c r="U315" s="8">
        <f xml:space="preserve"> (Data!$E$45 - U$88 - U$43)</f>
        <v>3</v>
      </c>
      <c r="V315" s="8">
        <f xml:space="preserve"> (Data!$E$45 - V$88 - V$43)</f>
        <v>2</v>
      </c>
      <c r="W315" s="8">
        <f xml:space="preserve"> (Data!$E$45 - W$88 - W$43)</f>
        <v>2</v>
      </c>
      <c r="X315" s="8">
        <f xml:space="preserve"> (Data!$E$45 - X$88 - X$43)</f>
        <v>1</v>
      </c>
      <c r="Y315" s="8">
        <f xml:space="preserve"> (Data!$E$45 - Y$88 - Y$43)</f>
        <v>1</v>
      </c>
      <c r="Z315" s="8">
        <f xml:space="preserve"> (Data!$E$45 - Z$88 - Z$43)</f>
        <v>0</v>
      </c>
      <c r="AA315" s="8">
        <f xml:space="preserve"> (Data!$E$45 - AA$88 - AA$43)</f>
        <v>0</v>
      </c>
      <c r="AB315" s="8">
        <f xml:space="preserve"> (Data!$E$45 - AB$88 - AB$43)</f>
        <v>-1</v>
      </c>
      <c r="AC315" s="8">
        <f xml:space="preserve"> (Data!$E$45 - AC$88 - AC$43)</f>
        <v>-1</v>
      </c>
      <c r="AD315" s="8">
        <f xml:space="preserve"> (Data!$E$45 - AD$88 - AD$43)</f>
        <v>-2</v>
      </c>
      <c r="AE315" s="8">
        <f xml:space="preserve"> (Data!$E$45 - AE$88 - AE$43)</f>
        <v>-2</v>
      </c>
      <c r="AF315" s="8">
        <f xml:space="preserve"> (Data!$E$45 - AF$88 - AF$43)</f>
        <v>-3</v>
      </c>
      <c r="AG315" s="8">
        <f xml:space="preserve"> (Data!$E$45 - AG$88 - AG$43)</f>
        <v>-3</v>
      </c>
      <c r="AH315" s="8">
        <f xml:space="preserve"> (Data!$E$45 - AH$88 - AH$43)</f>
        <v>-4</v>
      </c>
      <c r="AI315" s="8">
        <f xml:space="preserve"> (Data!$E$45 - AI$88 - AI$43)</f>
        <v>-4</v>
      </c>
      <c r="AJ315" s="8">
        <f xml:space="preserve"> (Data!$E$45 - AJ$88 - AJ$43)</f>
        <v>-5</v>
      </c>
      <c r="AK315" s="8">
        <f xml:space="preserve"> (Data!$E$45 - AK$88 - AK$43)</f>
        <v>-5</v>
      </c>
      <c r="AL315" s="8">
        <f xml:space="preserve"> (Data!$E$45 - AL$88 - AL$43)</f>
        <v>-6</v>
      </c>
      <c r="AM315" s="8">
        <f xml:space="preserve"> (Data!$E$45 - AM$88 - AM$43)</f>
        <v>-6</v>
      </c>
      <c r="AN315" s="8">
        <f xml:space="preserve"> (Data!$E$45 - AN$88 - AN$43)</f>
        <v>-7</v>
      </c>
      <c r="AO315" s="8">
        <f xml:space="preserve"> (Data!$E$45 - AO$88 - AO$43)</f>
        <v>-7</v>
      </c>
      <c r="AP315" s="8">
        <f xml:space="preserve"> (Data!$E$45 - AP$88 - AP$43)</f>
        <v>-8</v>
      </c>
      <c r="AQ315" s="8">
        <f xml:space="preserve"> (Data!$E$45 - AQ$88 - AQ$43)</f>
        <v>-8</v>
      </c>
      <c r="AR315" s="8">
        <f xml:space="preserve"> (Data!$E$45 - AR$88 - AR$43)</f>
        <v>-9</v>
      </c>
      <c r="AS315" s="8">
        <f xml:space="preserve"> (Data!$E$45 - AS$88 - AS$43)</f>
        <v>-9</v>
      </c>
      <c r="AT315" s="8">
        <f xml:space="preserve"> (Data!$E$45 - AT$88 - AT$43)</f>
        <v>-10</v>
      </c>
      <c r="AU315" s="8">
        <f xml:space="preserve"> (Data!$E$45 - AU$88 - AU$43)</f>
        <v>-10</v>
      </c>
      <c r="AV315" s="8">
        <f xml:space="preserve"> (Data!$E$45 - AV$88 - AV$43)</f>
        <v>-11</v>
      </c>
      <c r="AW315" s="8">
        <f xml:space="preserve"> (Data!$E$45 - AW$88 - AW$43)</f>
        <v>-11</v>
      </c>
      <c r="AX315" s="8">
        <f xml:space="preserve"> (Data!$E$45 - AX$88 - AX$43)</f>
        <v>-12</v>
      </c>
      <c r="AY315" s="8">
        <f xml:space="preserve"> (Data!$E$45 - AY$88 - AY$43)</f>
        <v>-12</v>
      </c>
    </row>
    <row r="316" spans="1:51">
      <c r="A316" s="8" t="s">
        <v>58</v>
      </c>
      <c r="B316" s="8">
        <f xml:space="preserve"> (Data!$E$45 - B$88 - B$43)</f>
        <v>30</v>
      </c>
      <c r="C316" s="8">
        <f xml:space="preserve"> (Data!$E$45 - C$88 - C$43)</f>
        <v>25</v>
      </c>
      <c r="D316" s="8">
        <f xml:space="preserve"> (Data!$E$45 - D$88 - D$43)</f>
        <v>24</v>
      </c>
      <c r="E316" s="8">
        <f xml:space="preserve"> (Data!$E$45 - E$88 - E$43)</f>
        <v>23</v>
      </c>
      <c r="F316" s="8">
        <f xml:space="preserve"> (Data!$E$45 - F$88 - F$43)</f>
        <v>22</v>
      </c>
      <c r="G316" s="8">
        <f xml:space="preserve"> (Data!$E$45 - G$88 - G$43)</f>
        <v>19</v>
      </c>
      <c r="H316" s="8">
        <f xml:space="preserve"> (Data!$E$45 - H$88 - H$43)</f>
        <v>19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12</v>
      </c>
      <c r="L316" s="8">
        <f xml:space="preserve"> (Data!$E$45 - L$88 - L$43)</f>
        <v>11</v>
      </c>
      <c r="M316" s="8">
        <f xml:space="preserve"> (Data!$E$45 - M$88 - M$43)</f>
        <v>11</v>
      </c>
      <c r="N316" s="8">
        <f xml:space="preserve"> (Data!$E$45 - N$88 - N$43)</f>
        <v>6</v>
      </c>
      <c r="O316" s="8">
        <f xml:space="preserve"> (Data!$E$45 - O$88 - O$43)</f>
        <v>6</v>
      </c>
      <c r="P316" s="8">
        <f xml:space="preserve"> (Data!$E$45 - P$88 - P$43)</f>
        <v>5</v>
      </c>
      <c r="Q316" s="8">
        <f xml:space="preserve"> (Data!$E$45 - Q$88 - Q$43)</f>
        <v>5</v>
      </c>
      <c r="R316" s="8">
        <f xml:space="preserve"> (Data!$E$45 - R$88 - R$43)</f>
        <v>4</v>
      </c>
      <c r="S316" s="8">
        <f xml:space="preserve"> (Data!$E$45 - S$88 - S$43)</f>
        <v>4</v>
      </c>
      <c r="T316" s="8">
        <f xml:space="preserve"> (Data!$E$45 - T$88 - T$43)</f>
        <v>3</v>
      </c>
      <c r="U316" s="8">
        <f xml:space="preserve"> (Data!$E$45 - U$88 - U$43)</f>
        <v>3</v>
      </c>
      <c r="V316" s="8">
        <f xml:space="preserve"> (Data!$E$45 - V$88 - V$43)</f>
        <v>2</v>
      </c>
      <c r="W316" s="8">
        <f xml:space="preserve"> (Data!$E$45 - W$88 - W$43)</f>
        <v>2</v>
      </c>
      <c r="X316" s="8">
        <f xml:space="preserve"> (Data!$E$45 - X$88 - X$43)</f>
        <v>1</v>
      </c>
      <c r="Y316" s="8">
        <f xml:space="preserve"> (Data!$E$45 - Y$88 - Y$43)</f>
        <v>1</v>
      </c>
      <c r="Z316" s="8">
        <f xml:space="preserve"> (Data!$E$45 - Z$88 - Z$43)</f>
        <v>0</v>
      </c>
      <c r="AA316" s="8">
        <f xml:space="preserve"> (Data!$E$45 - AA$88 - AA$43)</f>
        <v>0</v>
      </c>
      <c r="AB316" s="8">
        <f xml:space="preserve"> (Data!$E$45 - AB$88 - AB$43)</f>
        <v>-1</v>
      </c>
      <c r="AC316" s="8">
        <f xml:space="preserve"> (Data!$E$45 - AC$88 - AC$43)</f>
        <v>-1</v>
      </c>
      <c r="AD316" s="8">
        <f xml:space="preserve"> (Data!$E$45 - AD$88 - AD$43)</f>
        <v>-2</v>
      </c>
      <c r="AE316" s="8">
        <f xml:space="preserve"> (Data!$E$45 - AE$88 - AE$43)</f>
        <v>-2</v>
      </c>
      <c r="AF316" s="8">
        <f xml:space="preserve"> (Data!$E$45 - AF$88 - AF$43)</f>
        <v>-3</v>
      </c>
      <c r="AG316" s="8">
        <f xml:space="preserve"> (Data!$E$45 - AG$88 - AG$43)</f>
        <v>-3</v>
      </c>
      <c r="AH316" s="8">
        <f xml:space="preserve"> (Data!$E$45 - AH$88 - AH$43)</f>
        <v>-4</v>
      </c>
      <c r="AI316" s="8">
        <f xml:space="preserve"> (Data!$E$45 - AI$88 - AI$43)</f>
        <v>-4</v>
      </c>
      <c r="AJ316" s="8">
        <f xml:space="preserve"> (Data!$E$45 - AJ$88 - AJ$43)</f>
        <v>-5</v>
      </c>
      <c r="AK316" s="8">
        <f xml:space="preserve"> (Data!$E$45 - AK$88 - AK$43)</f>
        <v>-5</v>
      </c>
      <c r="AL316" s="8">
        <f xml:space="preserve"> (Data!$E$45 - AL$88 - AL$43)</f>
        <v>-6</v>
      </c>
      <c r="AM316" s="8">
        <f xml:space="preserve"> (Data!$E$45 - AM$88 - AM$43)</f>
        <v>-6</v>
      </c>
      <c r="AN316" s="8">
        <f xml:space="preserve"> (Data!$E$45 - AN$88 - AN$43)</f>
        <v>-7</v>
      </c>
      <c r="AO316" s="8">
        <f xml:space="preserve"> (Data!$E$45 - AO$88 - AO$43)</f>
        <v>-7</v>
      </c>
      <c r="AP316" s="8">
        <f xml:space="preserve"> (Data!$E$45 - AP$88 - AP$43)</f>
        <v>-8</v>
      </c>
      <c r="AQ316" s="8">
        <f xml:space="preserve"> (Data!$E$45 - AQ$88 - AQ$43)</f>
        <v>-8</v>
      </c>
      <c r="AR316" s="8">
        <f xml:space="preserve"> (Data!$E$45 - AR$88 - AR$43)</f>
        <v>-9</v>
      </c>
      <c r="AS316" s="8">
        <f xml:space="preserve"> (Data!$E$45 - AS$88 - AS$43)</f>
        <v>-9</v>
      </c>
      <c r="AT316" s="8">
        <f xml:space="preserve"> (Data!$E$45 - AT$88 - AT$43)</f>
        <v>-10</v>
      </c>
      <c r="AU316" s="8">
        <f xml:space="preserve"> (Data!$E$45 - AU$88 - AU$43)</f>
        <v>-10</v>
      </c>
      <c r="AV316" s="8">
        <f xml:space="preserve"> (Data!$E$45 - AV$88 - AV$43)</f>
        <v>-11</v>
      </c>
      <c r="AW316" s="8">
        <f xml:space="preserve"> (Data!$E$45 - AW$88 - AW$43)</f>
        <v>-11</v>
      </c>
      <c r="AX316" s="8">
        <f xml:space="preserve"> (Data!$E$45 - AX$88 - AX$43)</f>
        <v>-12</v>
      </c>
      <c r="AY316" s="8">
        <f xml:space="preserve"> (Data!$E$45 - AY$88 - AY$43)</f>
        <v>-12</v>
      </c>
    </row>
    <row r="317" spans="1:51">
      <c r="A317" s="8" t="s">
        <v>59</v>
      </c>
      <c r="B317" s="8">
        <f xml:space="preserve"> (Data!$E$45 - B$87 - B$43)</f>
        <v>29</v>
      </c>
      <c r="C317" s="8">
        <f xml:space="preserve"> (Data!$E$45 - C$87 - C$43)</f>
        <v>24</v>
      </c>
      <c r="D317" s="8">
        <f xml:space="preserve"> (Data!$E$45 - D$87 - D$43)</f>
        <v>23</v>
      </c>
      <c r="E317" s="8">
        <f xml:space="preserve"> (Data!$E$45 - E$87 - E$43)</f>
        <v>22</v>
      </c>
      <c r="F317" s="8">
        <f xml:space="preserve"> (Data!$E$45 - F$87 - F$43)</f>
        <v>21</v>
      </c>
      <c r="G317" s="8">
        <f xml:space="preserve"> (Data!$E$45 - G$87 - G$43)</f>
        <v>18</v>
      </c>
      <c r="H317" s="8">
        <f xml:space="preserve"> (Data!$E$45 - H$87 - H$43)</f>
        <v>18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10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4</v>
      </c>
      <c r="O317" s="8">
        <f xml:space="preserve"> (Data!$E$45 - O$87 - O$43)</f>
        <v>4</v>
      </c>
      <c r="P317" s="8">
        <f xml:space="preserve"> (Data!$E$45 - P$87 - P$43)</f>
        <v>3</v>
      </c>
      <c r="Q317" s="8">
        <f xml:space="preserve"> (Data!$E$45 - Q$87 - Q$43)</f>
        <v>3</v>
      </c>
      <c r="R317" s="8">
        <f xml:space="preserve"> (Data!$E$45 - R$87 - R$43)</f>
        <v>2</v>
      </c>
      <c r="S317" s="8">
        <f xml:space="preserve"> (Data!$E$45 - S$87 - S$43)</f>
        <v>2</v>
      </c>
      <c r="T317" s="8">
        <f xml:space="preserve"> (Data!$E$45 - T$87 - T$43)</f>
        <v>1</v>
      </c>
      <c r="U317" s="8">
        <f xml:space="preserve"> (Data!$E$45 - U$87 - U$43)</f>
        <v>1</v>
      </c>
      <c r="V317" s="8">
        <f xml:space="preserve"> (Data!$E$45 - V$87 - V$43)</f>
        <v>0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34</v>
      </c>
      <c r="C319" s="8">
        <f xml:space="preserve"> (Data!$E$46 - C$89 - C$43)</f>
        <v>29</v>
      </c>
      <c r="D319" s="8">
        <f xml:space="preserve"> (Data!$E$46 - D$89 - D$43)</f>
        <v>28</v>
      </c>
      <c r="E319" s="8">
        <f xml:space="preserve"> (Data!$E$46 - E$89 - E$43)</f>
        <v>27</v>
      </c>
      <c r="F319" s="8">
        <f xml:space="preserve"> (Data!$E$46 - F$89 - F$43)</f>
        <v>26</v>
      </c>
      <c r="G319" s="8">
        <f xml:space="preserve"> (Data!$E$46 - G$89 - G$43)</f>
        <v>23</v>
      </c>
      <c r="H319" s="8">
        <f xml:space="preserve"> (Data!$E$46 - H$89 - H$43)</f>
        <v>23</v>
      </c>
      <c r="I319" s="8">
        <f xml:space="preserve"> (Data!$E$46 - I$89 - I$43)</f>
        <v>19</v>
      </c>
      <c r="J319" s="8">
        <f xml:space="preserve"> (Data!$E$46 - J$89 - J$43)</f>
        <v>18</v>
      </c>
      <c r="K319" s="8">
        <f xml:space="preserve"> (Data!$E$46 - K$89 - K$43)</f>
        <v>17</v>
      </c>
      <c r="L319" s="8">
        <f xml:space="preserve"> (Data!$E$46 - L$89 - L$43)</f>
        <v>16</v>
      </c>
      <c r="M319" s="8">
        <f xml:space="preserve"> (Data!$E$46 - M$89 - M$43)</f>
        <v>16</v>
      </c>
      <c r="N319" s="8">
        <f xml:space="preserve"> (Data!$E$46 - N$89 - N$43)</f>
        <v>12</v>
      </c>
      <c r="O319" s="8">
        <f xml:space="preserve"> (Data!$E$46 - O$89 - O$43)</f>
        <v>11</v>
      </c>
      <c r="P319" s="8">
        <f xml:space="preserve"> (Data!$E$46 - P$89 - P$43)</f>
        <v>11</v>
      </c>
      <c r="Q319" s="8">
        <f xml:space="preserve"> (Data!$E$46 - Q$89 - Q$43)</f>
        <v>10</v>
      </c>
      <c r="R319" s="8">
        <f xml:space="preserve"> (Data!$E$46 - R$89 - R$43)</f>
        <v>10</v>
      </c>
      <c r="S319" s="8">
        <f xml:space="preserve"> (Data!$E$46 - S$89 - S$43)</f>
        <v>10</v>
      </c>
      <c r="T319" s="8">
        <f xml:space="preserve"> (Data!$E$46 - T$89 - T$43)</f>
        <v>9</v>
      </c>
      <c r="U319" s="8">
        <f xml:space="preserve"> (Data!$E$46 - U$89 - U$43)</f>
        <v>9</v>
      </c>
      <c r="V319" s="8">
        <f xml:space="preserve"> (Data!$E$46 - V$89 - V$43)</f>
        <v>8</v>
      </c>
      <c r="W319" s="8">
        <f xml:space="preserve"> (Data!$E$46 - W$89 - W$43)</f>
        <v>8</v>
      </c>
      <c r="X319" s="8">
        <f xml:space="preserve"> (Data!$E$46 - X$89 - X$43)</f>
        <v>8</v>
      </c>
      <c r="Y319" s="8">
        <f xml:space="preserve"> (Data!$E$46 - Y$89 - Y$43)</f>
        <v>7</v>
      </c>
      <c r="Z319" s="8">
        <f xml:space="preserve"> (Data!$E$46 - Z$89 - Z$43)</f>
        <v>7</v>
      </c>
      <c r="AA319" s="8">
        <f xml:space="preserve"> (Data!$E$46 - AA$89 - AA$43)</f>
        <v>6</v>
      </c>
      <c r="AB319" s="8">
        <f xml:space="preserve"> (Data!$E$46 - AB$89 - AB$43)</f>
        <v>6</v>
      </c>
      <c r="AC319" s="8">
        <f xml:space="preserve"> (Data!$E$46 - AC$89 - AC$43)</f>
        <v>6</v>
      </c>
      <c r="AD319" s="8">
        <f xml:space="preserve"> (Data!$E$46 - AD$89 - AD$43)</f>
        <v>5</v>
      </c>
      <c r="AE319" s="8">
        <f xml:space="preserve"> (Data!$E$46 - AE$89 - AE$43)</f>
        <v>5</v>
      </c>
      <c r="AF319" s="8">
        <f xml:space="preserve"> (Data!$E$46 - AF$89 - AF$43)</f>
        <v>4</v>
      </c>
      <c r="AG319" s="8">
        <f xml:space="preserve"> (Data!$E$46 - AG$89 - AG$43)</f>
        <v>4</v>
      </c>
      <c r="AH319" s="8">
        <f xml:space="preserve"> (Data!$E$46 - AH$89 - AH$43)</f>
        <v>4</v>
      </c>
      <c r="AI319" s="8">
        <f xml:space="preserve"> (Data!$E$46 - AI$89 - AI$43)</f>
        <v>3</v>
      </c>
      <c r="AJ319" s="8">
        <f xml:space="preserve"> (Data!$E$46 - AJ$89 - AJ$43)</f>
        <v>3</v>
      </c>
      <c r="AK319" s="8">
        <f xml:space="preserve"> (Data!$E$46 - AK$89 - AK$43)</f>
        <v>2</v>
      </c>
      <c r="AL319" s="8">
        <f xml:space="preserve"> (Data!$E$46 - AL$89 - AL$43)</f>
        <v>2</v>
      </c>
      <c r="AM319" s="8">
        <f xml:space="preserve"> (Data!$E$46 - AM$89 - AM$43)</f>
        <v>2</v>
      </c>
      <c r="AN319" s="8">
        <f xml:space="preserve"> (Data!$E$46 - AN$89 - AN$43)</f>
        <v>1</v>
      </c>
      <c r="AO319" s="8">
        <f xml:space="preserve"> (Data!$E$46 - AO$89 - AO$43)</f>
        <v>1</v>
      </c>
      <c r="AP319" s="8">
        <f xml:space="preserve"> (Data!$E$46 - AP$89 - AP$43)</f>
        <v>0</v>
      </c>
      <c r="AQ319" s="8">
        <f xml:space="preserve"> (Data!$E$46 - AQ$89 - AQ$43)</f>
        <v>0</v>
      </c>
      <c r="AR319" s="8">
        <f xml:space="preserve"> (Data!$E$46 - AR$89 - AR$43)</f>
        <v>0</v>
      </c>
      <c r="AS319" s="8">
        <f xml:space="preserve"> (Data!$E$46 - AS$89 - AS$43)</f>
        <v>-1</v>
      </c>
      <c r="AT319" s="8">
        <f xml:space="preserve"> (Data!$E$46 - AT$89 - AT$43)</f>
        <v>-1</v>
      </c>
      <c r="AU319" s="8">
        <f xml:space="preserve"> (Data!$E$46 - AU$89 - AU$43)</f>
        <v>-2</v>
      </c>
      <c r="AV319" s="8">
        <f xml:space="preserve"> (Data!$E$46 - AV$89 - AV$43)</f>
        <v>-2</v>
      </c>
      <c r="AW319" s="8">
        <f xml:space="preserve"> (Data!$E$46 - AW$89 - AW$43)</f>
        <v>-2</v>
      </c>
      <c r="AX319" s="8">
        <f xml:space="preserve"> (Data!$E$46 - AX$89 - AX$43)</f>
        <v>-3</v>
      </c>
      <c r="AY319" s="8">
        <f xml:space="preserve"> (Data!$E$46 - AY$89 - AY$43)</f>
        <v>-3</v>
      </c>
    </row>
    <row r="320" spans="1:51">
      <c r="A320" s="8" t="s">
        <v>57</v>
      </c>
      <c r="B320" s="8">
        <f xml:space="preserve"> (Data!$E$46 - B$88 - B$43)</f>
        <v>35</v>
      </c>
      <c r="C320" s="8">
        <f xml:space="preserve"> (Data!$E$46 - C$88 - C$43)</f>
        <v>30</v>
      </c>
      <c r="D320" s="8">
        <f xml:space="preserve"> (Data!$E$46 - D$88 - D$43)</f>
        <v>29</v>
      </c>
      <c r="E320" s="8">
        <f xml:space="preserve"> (Data!$E$46 - E$88 - E$43)</f>
        <v>28</v>
      </c>
      <c r="F320" s="8">
        <f xml:space="preserve"> (Data!$E$46 - F$88 - F$43)</f>
        <v>27</v>
      </c>
      <c r="G320" s="8">
        <f xml:space="preserve"> (Data!$E$46 - G$88 - G$43)</f>
        <v>24</v>
      </c>
      <c r="H320" s="8">
        <f xml:space="preserve"> (Data!$E$46 - H$88 - H$43)</f>
        <v>24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17</v>
      </c>
      <c r="L320" s="8">
        <f xml:space="preserve"> (Data!$E$46 - L$88 - L$43)</f>
        <v>16</v>
      </c>
      <c r="M320" s="8">
        <f xml:space="preserve"> (Data!$E$46 - M$88 - M$43)</f>
        <v>16</v>
      </c>
      <c r="N320" s="8">
        <f xml:space="preserve"> (Data!$E$46 - N$88 - N$43)</f>
        <v>11</v>
      </c>
      <c r="O320" s="8">
        <f xml:space="preserve"> (Data!$E$46 - O$88 - O$43)</f>
        <v>11</v>
      </c>
      <c r="P320" s="8">
        <f xml:space="preserve"> (Data!$E$46 - P$88 - P$43)</f>
        <v>10</v>
      </c>
      <c r="Q320" s="8">
        <f xml:space="preserve"> (Data!$E$46 - Q$88 - Q$43)</f>
        <v>10</v>
      </c>
      <c r="R320" s="8">
        <f xml:space="preserve"> (Data!$E$46 - R$88 - R$43)</f>
        <v>9</v>
      </c>
      <c r="S320" s="8">
        <f xml:space="preserve"> (Data!$E$46 - S$88 - S$43)</f>
        <v>9</v>
      </c>
      <c r="T320" s="8">
        <f xml:space="preserve"> (Data!$E$46 - T$88 - T$43)</f>
        <v>8</v>
      </c>
      <c r="U320" s="8">
        <f xml:space="preserve"> (Data!$E$46 - U$88 - U$43)</f>
        <v>8</v>
      </c>
      <c r="V320" s="8">
        <f xml:space="preserve"> (Data!$E$46 - V$88 - V$43)</f>
        <v>7</v>
      </c>
      <c r="W320" s="8">
        <f xml:space="preserve"> (Data!$E$46 - W$88 - W$43)</f>
        <v>7</v>
      </c>
      <c r="X320" s="8">
        <f xml:space="preserve"> (Data!$E$46 - X$88 - X$43)</f>
        <v>6</v>
      </c>
      <c r="Y320" s="8">
        <f xml:space="preserve"> (Data!$E$46 - Y$88 - Y$43)</f>
        <v>6</v>
      </c>
      <c r="Z320" s="8">
        <f xml:space="preserve"> (Data!$E$46 - Z$88 - Z$43)</f>
        <v>5</v>
      </c>
      <c r="AA320" s="8">
        <f xml:space="preserve"> (Data!$E$46 - AA$88 - AA$43)</f>
        <v>5</v>
      </c>
      <c r="AB320" s="8">
        <f xml:space="preserve"> (Data!$E$46 - AB$88 - AB$43)</f>
        <v>4</v>
      </c>
      <c r="AC320" s="8">
        <f xml:space="preserve"> (Data!$E$46 - AC$88 - AC$43)</f>
        <v>4</v>
      </c>
      <c r="AD320" s="8">
        <f xml:space="preserve"> (Data!$E$46 - AD$88 - AD$43)</f>
        <v>3</v>
      </c>
      <c r="AE320" s="8">
        <f xml:space="preserve"> (Data!$E$46 - AE$88 - AE$43)</f>
        <v>3</v>
      </c>
      <c r="AF320" s="8">
        <f xml:space="preserve"> (Data!$E$46 - AF$88 - AF$43)</f>
        <v>2</v>
      </c>
      <c r="AG320" s="8">
        <f xml:space="preserve"> (Data!$E$46 - AG$88 - AG$43)</f>
        <v>2</v>
      </c>
      <c r="AH320" s="8">
        <f xml:space="preserve"> (Data!$E$46 - AH$88 - AH$43)</f>
        <v>1</v>
      </c>
      <c r="AI320" s="8">
        <f xml:space="preserve"> (Data!$E$46 - AI$88 - AI$43)</f>
        <v>1</v>
      </c>
      <c r="AJ320" s="8">
        <f xml:space="preserve"> (Data!$E$46 - AJ$88 - AJ$43)</f>
        <v>0</v>
      </c>
      <c r="AK320" s="8">
        <f xml:space="preserve"> (Data!$E$46 - AK$88 - AK$43)</f>
        <v>0</v>
      </c>
      <c r="AL320" s="8">
        <f xml:space="preserve"> (Data!$E$46 - AL$88 - AL$43)</f>
        <v>-1</v>
      </c>
      <c r="AM320" s="8">
        <f xml:space="preserve"> (Data!$E$46 - AM$88 - AM$43)</f>
        <v>-1</v>
      </c>
      <c r="AN320" s="8">
        <f xml:space="preserve"> (Data!$E$46 - AN$88 - AN$43)</f>
        <v>-2</v>
      </c>
      <c r="AO320" s="8">
        <f xml:space="preserve"> (Data!$E$46 - AO$88 - AO$43)</f>
        <v>-2</v>
      </c>
      <c r="AP320" s="8">
        <f xml:space="preserve"> (Data!$E$46 - AP$88 - AP$43)</f>
        <v>-3</v>
      </c>
      <c r="AQ320" s="8">
        <f xml:space="preserve"> (Data!$E$46 - AQ$88 - AQ$43)</f>
        <v>-3</v>
      </c>
      <c r="AR320" s="8">
        <f xml:space="preserve"> (Data!$E$46 - AR$88 - AR$43)</f>
        <v>-4</v>
      </c>
      <c r="AS320" s="8">
        <f xml:space="preserve"> (Data!$E$46 - AS$88 - AS$43)</f>
        <v>-4</v>
      </c>
      <c r="AT320" s="8">
        <f xml:space="preserve"> (Data!$E$46 - AT$88 - AT$43)</f>
        <v>-5</v>
      </c>
      <c r="AU320" s="8">
        <f xml:space="preserve"> (Data!$E$46 - AU$88 - AU$43)</f>
        <v>-5</v>
      </c>
      <c r="AV320" s="8">
        <f xml:space="preserve"> (Data!$E$46 - AV$88 - AV$43)</f>
        <v>-6</v>
      </c>
      <c r="AW320" s="8">
        <f xml:space="preserve"> (Data!$E$46 - AW$88 - AW$43)</f>
        <v>-6</v>
      </c>
      <c r="AX320" s="8">
        <f xml:space="preserve"> (Data!$E$46 - AX$88 - AX$43)</f>
        <v>-7</v>
      </c>
      <c r="AY320" s="8">
        <f xml:space="preserve"> (Data!$E$46 - AY$88 - AY$43)</f>
        <v>-7</v>
      </c>
    </row>
    <row r="321" spans="1:51">
      <c r="A321" s="8" t="s">
        <v>58</v>
      </c>
      <c r="B321" s="8">
        <f xml:space="preserve"> (Data!$E$46 - B$88 - B$43)</f>
        <v>35</v>
      </c>
      <c r="C321" s="8">
        <f xml:space="preserve"> (Data!$E$46 - C$88 - C$43)</f>
        <v>30</v>
      </c>
      <c r="D321" s="8">
        <f xml:space="preserve"> (Data!$E$46 - D$88 - D$43)</f>
        <v>29</v>
      </c>
      <c r="E321" s="8">
        <f xml:space="preserve"> (Data!$E$46 - E$88 - E$43)</f>
        <v>28</v>
      </c>
      <c r="F321" s="8">
        <f xml:space="preserve"> (Data!$E$46 - F$88 - F$43)</f>
        <v>27</v>
      </c>
      <c r="G321" s="8">
        <f xml:space="preserve"> (Data!$E$46 - G$88 - G$43)</f>
        <v>24</v>
      </c>
      <c r="H321" s="8">
        <f xml:space="preserve"> (Data!$E$46 - H$88 - H$43)</f>
        <v>24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17</v>
      </c>
      <c r="L321" s="8">
        <f xml:space="preserve"> (Data!$E$46 - L$88 - L$43)</f>
        <v>16</v>
      </c>
      <c r="M321" s="8">
        <f xml:space="preserve"> (Data!$E$46 - M$88 - M$43)</f>
        <v>16</v>
      </c>
      <c r="N321" s="8">
        <f xml:space="preserve"> (Data!$E$46 - N$88 - N$43)</f>
        <v>11</v>
      </c>
      <c r="O321" s="8">
        <f xml:space="preserve"> (Data!$E$46 - O$88 - O$43)</f>
        <v>11</v>
      </c>
      <c r="P321" s="8">
        <f xml:space="preserve"> (Data!$E$46 - P$88 - P$43)</f>
        <v>10</v>
      </c>
      <c r="Q321" s="8">
        <f xml:space="preserve"> (Data!$E$46 - Q$88 - Q$43)</f>
        <v>10</v>
      </c>
      <c r="R321" s="8">
        <f xml:space="preserve"> (Data!$E$46 - R$88 - R$43)</f>
        <v>9</v>
      </c>
      <c r="S321" s="8">
        <f xml:space="preserve"> (Data!$E$46 - S$88 - S$43)</f>
        <v>9</v>
      </c>
      <c r="T321" s="8">
        <f xml:space="preserve"> (Data!$E$46 - T$88 - T$43)</f>
        <v>8</v>
      </c>
      <c r="U321" s="8">
        <f xml:space="preserve"> (Data!$E$46 - U$88 - U$43)</f>
        <v>8</v>
      </c>
      <c r="V321" s="8">
        <f xml:space="preserve"> (Data!$E$46 - V$88 - V$43)</f>
        <v>7</v>
      </c>
      <c r="W321" s="8">
        <f xml:space="preserve"> (Data!$E$46 - W$88 - W$43)</f>
        <v>7</v>
      </c>
      <c r="X321" s="8">
        <f xml:space="preserve"> (Data!$E$46 - X$88 - X$43)</f>
        <v>6</v>
      </c>
      <c r="Y321" s="8">
        <f xml:space="preserve"> (Data!$E$46 - Y$88 - Y$43)</f>
        <v>6</v>
      </c>
      <c r="Z321" s="8">
        <f xml:space="preserve"> (Data!$E$46 - Z$88 - Z$43)</f>
        <v>5</v>
      </c>
      <c r="AA321" s="8">
        <f xml:space="preserve"> (Data!$E$46 - AA$88 - AA$43)</f>
        <v>5</v>
      </c>
      <c r="AB321" s="8">
        <f xml:space="preserve"> (Data!$E$46 - AB$88 - AB$43)</f>
        <v>4</v>
      </c>
      <c r="AC321" s="8">
        <f xml:space="preserve"> (Data!$E$46 - AC$88 - AC$43)</f>
        <v>4</v>
      </c>
      <c r="AD321" s="8">
        <f xml:space="preserve"> (Data!$E$46 - AD$88 - AD$43)</f>
        <v>3</v>
      </c>
      <c r="AE321" s="8">
        <f xml:space="preserve"> (Data!$E$46 - AE$88 - AE$43)</f>
        <v>3</v>
      </c>
      <c r="AF321" s="8">
        <f xml:space="preserve"> (Data!$E$46 - AF$88 - AF$43)</f>
        <v>2</v>
      </c>
      <c r="AG321" s="8">
        <f xml:space="preserve"> (Data!$E$46 - AG$88 - AG$43)</f>
        <v>2</v>
      </c>
      <c r="AH321" s="8">
        <f xml:space="preserve"> (Data!$E$46 - AH$88 - AH$43)</f>
        <v>1</v>
      </c>
      <c r="AI321" s="8">
        <f xml:space="preserve"> (Data!$E$46 - AI$88 - AI$43)</f>
        <v>1</v>
      </c>
      <c r="AJ321" s="8">
        <f xml:space="preserve"> (Data!$E$46 - AJ$88 - AJ$43)</f>
        <v>0</v>
      </c>
      <c r="AK321" s="8">
        <f xml:space="preserve"> (Data!$E$46 - AK$88 - AK$43)</f>
        <v>0</v>
      </c>
      <c r="AL321" s="8">
        <f xml:space="preserve"> (Data!$E$46 - AL$88 - AL$43)</f>
        <v>-1</v>
      </c>
      <c r="AM321" s="8">
        <f xml:space="preserve"> (Data!$E$46 - AM$88 - AM$43)</f>
        <v>-1</v>
      </c>
      <c r="AN321" s="8">
        <f xml:space="preserve"> (Data!$E$46 - AN$88 - AN$43)</f>
        <v>-2</v>
      </c>
      <c r="AO321" s="8">
        <f xml:space="preserve"> (Data!$E$46 - AO$88 - AO$43)</f>
        <v>-2</v>
      </c>
      <c r="AP321" s="8">
        <f xml:space="preserve"> (Data!$E$46 - AP$88 - AP$43)</f>
        <v>-3</v>
      </c>
      <c r="AQ321" s="8">
        <f xml:space="preserve"> (Data!$E$46 - AQ$88 - AQ$43)</f>
        <v>-3</v>
      </c>
      <c r="AR321" s="8">
        <f xml:space="preserve"> (Data!$E$46 - AR$88 - AR$43)</f>
        <v>-4</v>
      </c>
      <c r="AS321" s="8">
        <f xml:space="preserve"> (Data!$E$46 - AS$88 - AS$43)</f>
        <v>-4</v>
      </c>
      <c r="AT321" s="8">
        <f xml:space="preserve"> (Data!$E$46 - AT$88 - AT$43)</f>
        <v>-5</v>
      </c>
      <c r="AU321" s="8">
        <f xml:space="preserve"> (Data!$E$46 - AU$88 - AU$43)</f>
        <v>-5</v>
      </c>
      <c r="AV321" s="8">
        <f xml:space="preserve"> (Data!$E$46 - AV$88 - AV$43)</f>
        <v>-6</v>
      </c>
      <c r="AW321" s="8">
        <f xml:space="preserve"> (Data!$E$46 - AW$88 - AW$43)</f>
        <v>-6</v>
      </c>
      <c r="AX321" s="8">
        <f xml:space="preserve"> (Data!$E$46 - AX$88 - AX$43)</f>
        <v>-7</v>
      </c>
      <c r="AY321" s="8">
        <f xml:space="preserve"> (Data!$E$46 - AY$88 - AY$43)</f>
        <v>-7</v>
      </c>
    </row>
    <row r="322" spans="1:51">
      <c r="A322" s="8" t="s">
        <v>59</v>
      </c>
      <c r="B322" s="8">
        <f xml:space="preserve"> (Data!$E$46 - B$87 - B$43)</f>
        <v>34</v>
      </c>
      <c r="C322" s="8">
        <f xml:space="preserve"> (Data!$E$46 - C$87 - C$43)</f>
        <v>29</v>
      </c>
      <c r="D322" s="8">
        <f xml:space="preserve"> (Data!$E$46 - D$87 - D$43)</f>
        <v>28</v>
      </c>
      <c r="E322" s="8">
        <f xml:space="preserve"> (Data!$E$46 - E$87 - E$43)</f>
        <v>27</v>
      </c>
      <c r="F322" s="8">
        <f xml:space="preserve"> (Data!$E$46 - F$87 - F$43)</f>
        <v>26</v>
      </c>
      <c r="G322" s="8">
        <f xml:space="preserve"> (Data!$E$46 - G$87 - G$43)</f>
        <v>23</v>
      </c>
      <c r="H322" s="8">
        <f xml:space="preserve"> (Data!$E$46 - H$87 - H$43)</f>
        <v>23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15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9</v>
      </c>
      <c r="O322" s="8">
        <f xml:space="preserve"> (Data!$E$46 - O$87 - O$43)</f>
        <v>9</v>
      </c>
      <c r="P322" s="8">
        <f xml:space="preserve"> (Data!$E$46 - P$87 - P$43)</f>
        <v>8</v>
      </c>
      <c r="Q322" s="8">
        <f xml:space="preserve"> (Data!$E$46 - Q$87 - Q$43)</f>
        <v>8</v>
      </c>
      <c r="R322" s="8">
        <f xml:space="preserve"> (Data!$E$46 - R$87 - R$43)</f>
        <v>7</v>
      </c>
      <c r="S322" s="8">
        <f xml:space="preserve"> (Data!$E$46 - S$87 - S$43)</f>
        <v>7</v>
      </c>
      <c r="T322" s="8">
        <f xml:space="preserve"> (Data!$E$46 - T$87 - T$43)</f>
        <v>6</v>
      </c>
      <c r="U322" s="8">
        <f xml:space="preserve"> (Data!$E$46 - U$87 - U$43)</f>
        <v>6</v>
      </c>
      <c r="V322" s="8">
        <f xml:space="preserve"> (Data!$E$46 - V$87 - V$43)</f>
        <v>5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{B18C3B56-3BA2-4C7D-B54D-0F95E9178F21}</x14:id>
        </ext>
      </extLst>
    </cfRule>
  </conditionalFormatting>
  <conditionalFormatting sqref="B92:AY99">
    <cfRule type="cellIs" dxfId="134" priority="17" operator="equal">
      <formula>-1</formula>
    </cfRule>
    <cfRule type="cellIs" dxfId="133" priority="18" operator="equal">
      <formula>1</formula>
    </cfRule>
  </conditionalFormatting>
  <conditionalFormatting sqref="B200:AY207">
    <cfRule type="cellIs" dxfId="132" priority="16" operator="greaterThan">
      <formula>0</formula>
    </cfRule>
  </conditionalFormatting>
  <conditionalFormatting sqref="C11:I11 C9:AY10 C12:AY14 B9:B14">
    <cfRule type="expression" dxfId="131" priority="6">
      <formula>B$7&lt;=$B$5</formula>
    </cfRule>
    <cfRule type="expression" dxfId="130" priority="15">
      <formula>A9&lt;B9</formula>
    </cfRule>
  </conditionalFormatting>
  <conditionalFormatting sqref="B193:AY198">
    <cfRule type="expression" dxfId="129" priority="14">
      <formula>A193&lt;B193</formula>
    </cfRule>
  </conditionalFormatting>
  <conditionalFormatting sqref="B8:AY8">
    <cfRule type="cellIs" dxfId="128" priority="12" operator="lessThan">
      <formula>0</formula>
    </cfRule>
    <cfRule type="cellIs" dxfId="127" priority="13" operator="greaterThan">
      <formula>0</formula>
    </cfRule>
  </conditionalFormatting>
  <conditionalFormatting sqref="B25 P25:AY25">
    <cfRule type="expression" dxfId="126" priority="5">
      <formula>B$7&lt;=$B$5</formula>
    </cfRule>
    <cfRule type="expression" dxfId="125" priority="23">
      <formula>B24&gt;0</formula>
    </cfRule>
  </conditionalFormatting>
  <conditionalFormatting sqref="B27 O27:AY27">
    <cfRule type="expression" dxfId="124" priority="4">
      <formula>B$7&lt;=$B$5</formula>
    </cfRule>
    <cfRule type="expression" dxfId="123" priority="11">
      <formula>B26&gt;0</formula>
    </cfRule>
  </conditionalFormatting>
  <conditionalFormatting sqref="B227:AY234">
    <cfRule type="dataBar" priority="10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{30A5DA37-6653-4A4C-ABF7-3F8A4D55A4AA}</x14:id>
        </ext>
      </extLst>
    </cfRule>
  </conditionalFormatting>
  <conditionalFormatting sqref="B42:AY49">
    <cfRule type="expression" dxfId="122" priority="7" stopIfTrue="1">
      <formula>B227&gt;0.75</formula>
    </cfRule>
    <cfRule type="expression" dxfId="121" priority="8" stopIfTrue="1">
      <formula>B227&gt;0.5</formula>
    </cfRule>
    <cfRule type="expression" dxfId="120" priority="9">
      <formula>B227&lt;=0.5</formula>
    </cfRule>
  </conditionalFormatting>
  <conditionalFormatting sqref="B15:AY15">
    <cfRule type="cellIs" dxfId="119" priority="24" operator="lessThan">
      <formula>0</formula>
    </cfRule>
    <cfRule type="cellIs" dxfId="118" priority="25" operator="greaterThan">
      <formula>0</formula>
    </cfRule>
    <cfRule type="cellIs" dxfId="117" priority="26" operator="greaterThan">
      <formula>$C$224</formula>
    </cfRule>
  </conditionalFormatting>
  <conditionalFormatting sqref="B16:AY23">
    <cfRule type="expression" dxfId="114" priority="2" stopIfTrue="1">
      <formula>IF($B$5=B$7, IF($A$1="Player",1,0),0)</formula>
    </cfRule>
    <cfRule type="expression" dxfId="116" priority="27" stopIfTrue="1">
      <formula>B16&gt;A16</formula>
    </cfRule>
    <cfRule type="expression" dxfId="115" priority="31">
      <formula>B92=1</formula>
    </cfRule>
  </conditionalFormatting>
  <conditionalFormatting sqref="A16:A23">
    <cfRule type="expression" dxfId="113" priority="29" stopIfTrue="1">
      <formula>B92=0</formula>
    </cfRule>
    <cfRule type="expression" dxfId="112" priority="30">
      <formula>$B92=1</formula>
    </cfRule>
  </conditionalFormatting>
  <conditionalFormatting sqref="B16:AY23">
    <cfRule type="expression" dxfId="111" priority="28">
      <formula>B$7&lt;=$B$5</formula>
    </cfRule>
    <cfRule type="expression" dxfId="110" priority="32" stopIfTrue="1">
      <formula>B92=0</formula>
    </cfRule>
  </conditionalFormatting>
  <conditionalFormatting sqref="B9:AY14">
    <cfRule type="expression" dxfId="109" priority="3">
      <formula>IF($B$5=B$7, IF($A$1="Player",1,0),0)</formula>
    </cfRule>
  </conditionalFormatting>
  <conditionalFormatting sqref="B25:AY25">
    <cfRule type="expression" dxfId="108" priority="1">
      <formula>IF($A$1="Player",IF($B$5=B$7,1,0),0)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8C3B56-3BA2-4C7D-B54D-0F95E9178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30A5DA37-6653-4A4C-ABF7-3F8A4D55A4A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EADE8B-D1D6-474E-904E-9C5D50DF6276}">
          <x14:formula1>
            <xm:f>Data!$A$77:$A$87</xm:f>
          </x14:formula1>
          <xm:sqref>C3:AY3</xm:sqref>
        </x14:dataValidation>
        <x14:dataValidation type="list" allowBlank="1" showInputMessage="1" showErrorMessage="1" xr:uid="{779DE5B6-A6D5-4601-A7ED-4FC6FEE6DC43}">
          <x14:formula1>
            <xm:f>Data!$A$78:$A$87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22"/>
  <sheetViews>
    <sheetView tabSelected="1" zoomScale="85" zoomScaleNormal="85" workbookViewId="0">
      <selection activeCell="B15" sqref="B15:AY1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156" t="s">
        <v>18</v>
      </c>
      <c r="B3" s="157" t="s">
        <v>114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58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68" t="s">
        <v>110</v>
      </c>
      <c r="B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78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147" t="s">
        <v>1</v>
      </c>
      <c r="B7" s="148">
        <v>1</v>
      </c>
      <c r="C7" s="148">
        <f>B7+1</f>
        <v>2</v>
      </c>
      <c r="D7" s="148">
        <f t="shared" ref="D7:U7" si="0">C7+1</f>
        <v>3</v>
      </c>
      <c r="E7" s="148">
        <f t="shared" si="0"/>
        <v>4</v>
      </c>
      <c r="F7" s="148">
        <f t="shared" si="0"/>
        <v>5</v>
      </c>
      <c r="G7" s="148">
        <f t="shared" si="0"/>
        <v>6</v>
      </c>
      <c r="H7" s="148">
        <f t="shared" si="0"/>
        <v>7</v>
      </c>
      <c r="I7" s="148">
        <f t="shared" si="0"/>
        <v>8</v>
      </c>
      <c r="J7" s="148">
        <f t="shared" si="0"/>
        <v>9</v>
      </c>
      <c r="K7" s="148">
        <f t="shared" si="0"/>
        <v>10</v>
      </c>
      <c r="L7" s="148">
        <f t="shared" si="0"/>
        <v>11</v>
      </c>
      <c r="M7" s="148">
        <f t="shared" si="0"/>
        <v>12</v>
      </c>
      <c r="N7" s="148">
        <f t="shared" si="0"/>
        <v>13</v>
      </c>
      <c r="O7" s="148">
        <f t="shared" si="0"/>
        <v>14</v>
      </c>
      <c r="P7" s="148">
        <f t="shared" si="0"/>
        <v>15</v>
      </c>
      <c r="Q7" s="148">
        <f t="shared" si="0"/>
        <v>16</v>
      </c>
      <c r="R7" s="148">
        <f t="shared" si="0"/>
        <v>17</v>
      </c>
      <c r="S7" s="148">
        <f t="shared" si="0"/>
        <v>18</v>
      </c>
      <c r="T7" s="148">
        <f t="shared" si="0"/>
        <v>19</v>
      </c>
      <c r="U7" s="149">
        <f t="shared" si="0"/>
        <v>20</v>
      </c>
      <c r="V7" s="149">
        <f t="shared" ref="V7" si="1">U7+1</f>
        <v>21</v>
      </c>
      <c r="W7" s="149">
        <f t="shared" ref="W7" si="2">V7+1</f>
        <v>22</v>
      </c>
      <c r="X7" s="149">
        <f t="shared" ref="X7" si="3">W7+1</f>
        <v>23</v>
      </c>
      <c r="Y7" s="149">
        <f t="shared" ref="Y7" si="4">X7+1</f>
        <v>24</v>
      </c>
      <c r="Z7" s="149">
        <f t="shared" ref="Z7" si="5">Y7+1</f>
        <v>25</v>
      </c>
      <c r="AA7" s="149">
        <f t="shared" ref="AA7" si="6">Z7+1</f>
        <v>26</v>
      </c>
      <c r="AB7" s="149">
        <f t="shared" ref="AB7" si="7">AA7+1</f>
        <v>27</v>
      </c>
      <c r="AC7" s="149">
        <f t="shared" ref="AC7" si="8">AB7+1</f>
        <v>28</v>
      </c>
      <c r="AD7" s="149">
        <f t="shared" ref="AD7" si="9">AC7+1</f>
        <v>29</v>
      </c>
      <c r="AE7" s="149">
        <f t="shared" ref="AE7" si="10">AD7+1</f>
        <v>30</v>
      </c>
      <c r="AF7" s="149">
        <f t="shared" ref="AF7" si="11">AE7+1</f>
        <v>31</v>
      </c>
      <c r="AG7" s="149">
        <f t="shared" ref="AG7" si="12">AF7+1</f>
        <v>32</v>
      </c>
      <c r="AH7" s="149">
        <f t="shared" ref="AH7" si="13">AG7+1</f>
        <v>33</v>
      </c>
      <c r="AI7" s="149">
        <f t="shared" ref="AI7" si="14">AH7+1</f>
        <v>34</v>
      </c>
      <c r="AJ7" s="149">
        <f t="shared" ref="AJ7" si="15">AI7+1</f>
        <v>35</v>
      </c>
      <c r="AK7" s="149">
        <f t="shared" ref="AK7" si="16">AJ7+1</f>
        <v>36</v>
      </c>
      <c r="AL7" s="149">
        <f t="shared" ref="AL7" si="17">AK7+1</f>
        <v>37</v>
      </c>
      <c r="AM7" s="149">
        <f t="shared" ref="AM7" si="18">AL7+1</f>
        <v>38</v>
      </c>
      <c r="AN7" s="149">
        <f t="shared" ref="AN7" si="19">AM7+1</f>
        <v>39</v>
      </c>
      <c r="AO7" s="149">
        <f t="shared" ref="AO7" si="20">AN7+1</f>
        <v>40</v>
      </c>
      <c r="AP7" s="149">
        <f t="shared" ref="AP7" si="21">AO7+1</f>
        <v>41</v>
      </c>
      <c r="AQ7" s="149">
        <f t="shared" ref="AQ7" si="22">AP7+1</f>
        <v>42</v>
      </c>
      <c r="AR7" s="149">
        <f t="shared" ref="AR7" si="23">AQ7+1</f>
        <v>43</v>
      </c>
      <c r="AS7" s="149">
        <f t="shared" ref="AS7" si="24">AR7+1</f>
        <v>44</v>
      </c>
      <c r="AT7" s="149">
        <f t="shared" ref="AT7" si="25">AS7+1</f>
        <v>45</v>
      </c>
      <c r="AU7" s="149">
        <f t="shared" ref="AU7" si="26">AT7+1</f>
        <v>46</v>
      </c>
      <c r="AV7" s="149">
        <f t="shared" ref="AV7" si="27">AU7+1</f>
        <v>47</v>
      </c>
      <c r="AW7" s="149">
        <f t="shared" ref="AW7" si="28">AV7+1</f>
        <v>48</v>
      </c>
      <c r="AX7" s="149">
        <f t="shared" ref="AX7" si="29">AW7+1</f>
        <v>49</v>
      </c>
      <c r="AY7" s="149">
        <f t="shared" ref="AY7" si="30">AX7+1</f>
        <v>50</v>
      </c>
    </row>
    <row r="8" spans="1:97" ht="17.649999999999999">
      <c r="A8" s="2" t="s">
        <v>3</v>
      </c>
      <c r="B8" s="153">
        <f xml:space="preserve"> IF(B7=1,78,IF(MOD(B7,4)=0,1,0)) - SUM(B193:B198)</f>
        <v>0</v>
      </c>
      <c r="C8" s="153">
        <f xml:space="preserve"> IF(C7=1,78,IF(MOD(C7,4)=0,1,0)) - SUM(C193:C198)</f>
        <v>0</v>
      </c>
      <c r="D8" s="153">
        <f xml:space="preserve"> IF(D7=1,78,IF(MOD(D7,4)=0,1,0)) - SUM(D193:D198)</f>
        <v>0</v>
      </c>
      <c r="E8" s="153">
        <f xml:space="preserve"> IF(E7=1,78,IF(MOD(E7,4)=0,1,0)) - SUM(E193:E198)</f>
        <v>0</v>
      </c>
      <c r="F8" s="153">
        <f xml:space="preserve"> IF(F7=1,78,IF(MOD(F7,4)=0,1,0)) - SUM(F193:F198)</f>
        <v>0</v>
      </c>
      <c r="G8" s="153">
        <f xml:space="preserve"> IF(G7=1,78,IF(MOD(G7,4)=0,1,0)) - SUM(G193:G198)</f>
        <v>0</v>
      </c>
      <c r="H8" s="153">
        <f xml:space="preserve"> IF(H7=1,78,IF(MOD(H7,4)=0,1,0)) - SUM(H193:H198)</f>
        <v>0</v>
      </c>
      <c r="I8" s="153">
        <f xml:space="preserve"> IF(I7=1,78,IF(MOD(I7,4)=0,1,0)) - SUM(I193:I198)</f>
        <v>0</v>
      </c>
      <c r="J8" s="153">
        <f xml:space="preserve"> IF(J7=1,78,IF(MOD(J7,4)=0,1,0)) - SUM(J193:J198)</f>
        <v>0</v>
      </c>
      <c r="K8" s="152">
        <f xml:space="preserve"> IF(K7=1,78,IF(MOD(K7,4)=0,1,0)) - SUM(K193:K198)</f>
        <v>0</v>
      </c>
      <c r="L8" s="153">
        <f xml:space="preserve"> IF(L7=1,78,IF(MOD(L7,4)=0,1,0)) - SUM(L193:L198)</f>
        <v>0</v>
      </c>
      <c r="M8" s="153">
        <f xml:space="preserve"> IF(M7=1,78,IF(MOD(M7,4)=0,1,0)) - SUM(M193:M198)</f>
        <v>0</v>
      </c>
      <c r="N8" s="153">
        <f xml:space="preserve"> IF(N7=1,78,IF(MOD(N7,4)=0,1,0)) - SUM(N193:N198)</f>
        <v>0</v>
      </c>
      <c r="O8" s="153">
        <f xml:space="preserve"> IF(O7=1,78,IF(MOD(O7,4)=0,1,0)) - SUM(O193:O198)</f>
        <v>0</v>
      </c>
      <c r="P8" s="153">
        <f xml:space="preserve"> IF(P7=1,78,IF(MOD(P7,4)=0,1,0)) - SUM(P193:P198)</f>
        <v>0</v>
      </c>
      <c r="Q8" s="153">
        <f xml:space="preserve"> IF(Q7=1,78,IF(MOD(Q7,4)=0,1,0)) - SUM(Q193:Q198)</f>
        <v>1</v>
      </c>
      <c r="R8" s="153">
        <f xml:space="preserve"> IF(R7=1,78,IF(MOD(R7,4)=0,1,0)) - SUM(R193:R198)</f>
        <v>0</v>
      </c>
      <c r="S8" s="153">
        <f xml:space="preserve"> IF(S7=1,78,IF(MOD(S7,4)=0,1,0)) - SUM(S193:S198)</f>
        <v>0</v>
      </c>
      <c r="T8" s="153">
        <f xml:space="preserve"> IF(T7=1,78,IF(MOD(T7,4)=0,1,0)) - SUM(T193:T198)</f>
        <v>0</v>
      </c>
      <c r="U8" s="125">
        <f xml:space="preserve"> IF(U7=1,78,IF(MOD(U7,4)=0,1,0)) - SUM(U193:U198)</f>
        <v>1</v>
      </c>
      <c r="V8" s="125">
        <f t="shared" ref="V8:AY8" si="31" xml:space="preserve"> IF(V7=1,78,IF(MOD(V7,4)=0,1,0)) - SUM(V193:V198)</f>
        <v>0</v>
      </c>
      <c r="W8" s="125">
        <f t="shared" si="31"/>
        <v>0</v>
      </c>
      <c r="X8" s="125">
        <f t="shared" si="31"/>
        <v>0</v>
      </c>
      <c r="Y8" s="125">
        <f t="shared" si="31"/>
        <v>1</v>
      </c>
      <c r="Z8" s="125">
        <f t="shared" si="31"/>
        <v>0</v>
      </c>
      <c r="AA8" s="125">
        <f t="shared" si="31"/>
        <v>0</v>
      </c>
      <c r="AB8" s="125">
        <f t="shared" si="31"/>
        <v>0</v>
      </c>
      <c r="AC8" s="125">
        <f t="shared" si="31"/>
        <v>1</v>
      </c>
      <c r="AD8" s="125">
        <f t="shared" si="31"/>
        <v>0</v>
      </c>
      <c r="AE8" s="125">
        <f t="shared" si="31"/>
        <v>0</v>
      </c>
      <c r="AF8" s="125">
        <f t="shared" si="31"/>
        <v>0</v>
      </c>
      <c r="AG8" s="125">
        <f t="shared" si="31"/>
        <v>1</v>
      </c>
      <c r="AH8" s="125">
        <f t="shared" si="31"/>
        <v>0</v>
      </c>
      <c r="AI8" s="125">
        <f t="shared" si="31"/>
        <v>0</v>
      </c>
      <c r="AJ8" s="125">
        <f t="shared" si="31"/>
        <v>0</v>
      </c>
      <c r="AK8" s="125">
        <f t="shared" si="31"/>
        <v>1</v>
      </c>
      <c r="AL8" s="125">
        <f t="shared" si="31"/>
        <v>0</v>
      </c>
      <c r="AM8" s="125">
        <f t="shared" si="31"/>
        <v>0</v>
      </c>
      <c r="AN8" s="125">
        <f t="shared" si="31"/>
        <v>0</v>
      </c>
      <c r="AO8" s="125">
        <f t="shared" si="31"/>
        <v>1</v>
      </c>
      <c r="AP8" s="125">
        <f t="shared" si="31"/>
        <v>0</v>
      </c>
      <c r="AQ8" s="125">
        <f t="shared" si="31"/>
        <v>0</v>
      </c>
      <c r="AR8" s="125">
        <f t="shared" si="31"/>
        <v>0</v>
      </c>
      <c r="AS8" s="125">
        <f t="shared" si="31"/>
        <v>1</v>
      </c>
      <c r="AT8" s="125">
        <f t="shared" si="31"/>
        <v>0</v>
      </c>
      <c r="AU8" s="125">
        <f t="shared" si="31"/>
        <v>0</v>
      </c>
      <c r="AV8" s="125">
        <f t="shared" si="31"/>
        <v>0</v>
      </c>
      <c r="AW8" s="125">
        <f t="shared" si="31"/>
        <v>1</v>
      </c>
      <c r="AX8" s="125">
        <f t="shared" si="31"/>
        <v>0</v>
      </c>
      <c r="AY8" s="125">
        <f t="shared" si="31"/>
        <v>0</v>
      </c>
    </row>
    <row r="9" spans="1:97" s="98" customFormat="1" ht="15" customHeight="1">
      <c r="A9" s="87" t="s">
        <v>2</v>
      </c>
      <c r="B9" s="87">
        <v>10</v>
      </c>
      <c r="C9" s="87">
        <v>10</v>
      </c>
      <c r="D9" s="87">
        <v>10</v>
      </c>
      <c r="E9" s="87">
        <v>10</v>
      </c>
      <c r="F9" s="87">
        <v>10</v>
      </c>
      <c r="G9" s="87">
        <v>10</v>
      </c>
      <c r="H9" s="87">
        <v>10</v>
      </c>
      <c r="I9" s="87">
        <v>10</v>
      </c>
      <c r="J9" s="87">
        <v>10</v>
      </c>
      <c r="K9" s="87">
        <v>10</v>
      </c>
      <c r="L9" s="87">
        <v>10</v>
      </c>
      <c r="M9" s="87">
        <v>10</v>
      </c>
      <c r="N9" s="87">
        <v>10</v>
      </c>
      <c r="O9" s="87">
        <v>10</v>
      </c>
      <c r="P9" s="87">
        <v>10</v>
      </c>
      <c r="Q9" s="87">
        <v>10</v>
      </c>
      <c r="R9" s="87">
        <v>10</v>
      </c>
      <c r="S9" s="87">
        <v>10</v>
      </c>
      <c r="T9" s="87">
        <v>10</v>
      </c>
      <c r="U9" s="87">
        <v>10</v>
      </c>
      <c r="V9" s="87">
        <v>10</v>
      </c>
      <c r="W9" s="87">
        <v>10</v>
      </c>
      <c r="X9" s="87">
        <v>10</v>
      </c>
      <c r="Y9" s="87">
        <v>10</v>
      </c>
      <c r="Z9" s="87">
        <v>10</v>
      </c>
      <c r="AA9" s="87">
        <v>10</v>
      </c>
      <c r="AB9" s="87">
        <v>10</v>
      </c>
      <c r="AC9" s="87">
        <v>10</v>
      </c>
      <c r="AD9" s="87">
        <v>10</v>
      </c>
      <c r="AE9" s="87">
        <v>10</v>
      </c>
      <c r="AF9" s="87">
        <v>10</v>
      </c>
      <c r="AG9" s="87">
        <v>10</v>
      </c>
      <c r="AH9" s="87">
        <v>10</v>
      </c>
      <c r="AI9" s="87">
        <v>10</v>
      </c>
      <c r="AJ9" s="87">
        <v>10</v>
      </c>
      <c r="AK9" s="87">
        <v>10</v>
      </c>
      <c r="AL9" s="87">
        <v>10</v>
      </c>
      <c r="AM9" s="87">
        <v>10</v>
      </c>
      <c r="AN9" s="87">
        <v>10</v>
      </c>
      <c r="AO9" s="87">
        <v>10</v>
      </c>
      <c r="AP9" s="87">
        <v>10</v>
      </c>
      <c r="AQ9" s="87">
        <v>10</v>
      </c>
      <c r="AR9" s="87">
        <v>10</v>
      </c>
      <c r="AS9" s="87">
        <v>10</v>
      </c>
      <c r="AT9" s="87">
        <v>10</v>
      </c>
      <c r="AU9" s="87">
        <v>10</v>
      </c>
      <c r="AV9" s="87">
        <v>10</v>
      </c>
      <c r="AW9" s="87">
        <v>10</v>
      </c>
      <c r="AX9" s="87">
        <v>10</v>
      </c>
      <c r="AY9" s="87">
        <v>10</v>
      </c>
    </row>
    <row r="10" spans="1:97" s="3" customFormat="1">
      <c r="A10" s="63" t="s">
        <v>4</v>
      </c>
      <c r="B10" s="23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12</v>
      </c>
      <c r="J10" s="23">
        <v>12</v>
      </c>
      <c r="K10" s="23">
        <v>12</v>
      </c>
      <c r="L10" s="23">
        <v>12</v>
      </c>
      <c r="M10" s="23">
        <v>12</v>
      </c>
      <c r="N10" s="23">
        <v>12</v>
      </c>
      <c r="O10" s="23">
        <v>12</v>
      </c>
      <c r="P10" s="23">
        <v>12</v>
      </c>
      <c r="Q10" s="23">
        <v>12</v>
      </c>
      <c r="R10" s="23">
        <v>12</v>
      </c>
      <c r="S10" s="23">
        <v>12</v>
      </c>
      <c r="T10" s="23">
        <v>12</v>
      </c>
      <c r="U10" s="23">
        <v>12</v>
      </c>
      <c r="V10" s="23">
        <v>12</v>
      </c>
      <c r="W10" s="23">
        <v>12</v>
      </c>
      <c r="X10" s="23">
        <v>12</v>
      </c>
      <c r="Y10" s="23">
        <v>12</v>
      </c>
      <c r="Z10" s="23">
        <v>12</v>
      </c>
      <c r="AA10" s="23">
        <v>12</v>
      </c>
      <c r="AB10" s="23">
        <v>12</v>
      </c>
      <c r="AC10" s="23">
        <v>12</v>
      </c>
      <c r="AD10" s="23">
        <v>12</v>
      </c>
      <c r="AE10" s="23">
        <v>12</v>
      </c>
      <c r="AF10" s="23">
        <v>12</v>
      </c>
      <c r="AG10" s="23">
        <v>12</v>
      </c>
      <c r="AH10" s="23">
        <v>12</v>
      </c>
      <c r="AI10" s="23">
        <v>12</v>
      </c>
      <c r="AJ10" s="23">
        <v>12</v>
      </c>
      <c r="AK10" s="23">
        <v>12</v>
      </c>
      <c r="AL10" s="23">
        <v>12</v>
      </c>
      <c r="AM10" s="23">
        <v>12</v>
      </c>
      <c r="AN10" s="23">
        <v>12</v>
      </c>
      <c r="AO10" s="23">
        <v>12</v>
      </c>
      <c r="AP10" s="23">
        <v>12</v>
      </c>
      <c r="AQ10" s="23">
        <v>12</v>
      </c>
      <c r="AR10" s="23">
        <v>12</v>
      </c>
      <c r="AS10" s="23">
        <v>12</v>
      </c>
      <c r="AT10" s="23">
        <v>12</v>
      </c>
      <c r="AU10" s="23">
        <v>12</v>
      </c>
      <c r="AV10" s="23">
        <v>12</v>
      </c>
      <c r="AW10" s="23">
        <v>12</v>
      </c>
      <c r="AX10" s="23">
        <v>12</v>
      </c>
      <c r="AY10" s="23">
        <v>12</v>
      </c>
    </row>
    <row r="11" spans="1:97">
      <c r="A11" s="63" t="s">
        <v>5</v>
      </c>
      <c r="B11" s="23">
        <v>14</v>
      </c>
      <c r="C11" s="23">
        <v>14</v>
      </c>
      <c r="D11" s="23">
        <v>14</v>
      </c>
      <c r="E11" s="23">
        <v>15</v>
      </c>
      <c r="F11" s="23">
        <v>15</v>
      </c>
      <c r="G11" s="23">
        <v>15</v>
      </c>
      <c r="H11" s="23">
        <v>15</v>
      </c>
      <c r="I11" s="23">
        <v>16</v>
      </c>
      <c r="J11" s="160">
        <v>16</v>
      </c>
      <c r="K11" s="160">
        <v>16</v>
      </c>
      <c r="L11" s="160">
        <v>16</v>
      </c>
      <c r="M11" s="154">
        <v>17</v>
      </c>
      <c r="N11" s="160">
        <v>17</v>
      </c>
      <c r="O11" s="160">
        <v>17</v>
      </c>
      <c r="P11" s="160">
        <v>17</v>
      </c>
      <c r="Q11" s="160">
        <v>17</v>
      </c>
      <c r="R11" s="160">
        <v>17</v>
      </c>
      <c r="S11" s="160">
        <v>17</v>
      </c>
      <c r="T11" s="160">
        <v>17</v>
      </c>
      <c r="U11" s="160">
        <v>17</v>
      </c>
      <c r="V11" s="160">
        <v>17</v>
      </c>
      <c r="W11" s="160">
        <v>17</v>
      </c>
      <c r="X11" s="160">
        <v>17</v>
      </c>
      <c r="Y11" s="160">
        <v>17</v>
      </c>
      <c r="Z11" s="160">
        <v>17</v>
      </c>
      <c r="AA11" s="160">
        <v>17</v>
      </c>
      <c r="AB11" s="160">
        <v>17</v>
      </c>
      <c r="AC11" s="160">
        <v>17</v>
      </c>
      <c r="AD11" s="160">
        <v>17</v>
      </c>
      <c r="AE11" s="160">
        <v>17</v>
      </c>
      <c r="AF11" s="160">
        <v>17</v>
      </c>
      <c r="AG11" s="160">
        <v>17</v>
      </c>
      <c r="AH11" s="160">
        <v>17</v>
      </c>
      <c r="AI11" s="160">
        <v>17</v>
      </c>
      <c r="AJ11" s="160">
        <v>17</v>
      </c>
      <c r="AK11" s="160">
        <v>17</v>
      </c>
      <c r="AL11" s="160">
        <v>17</v>
      </c>
      <c r="AM11" s="160">
        <v>17</v>
      </c>
      <c r="AN11" s="160">
        <v>17</v>
      </c>
      <c r="AO11" s="160">
        <v>17</v>
      </c>
      <c r="AP11" s="160">
        <v>17</v>
      </c>
      <c r="AQ11" s="160">
        <v>17</v>
      </c>
      <c r="AR11" s="160">
        <v>17</v>
      </c>
      <c r="AS11" s="160">
        <v>17</v>
      </c>
      <c r="AT11" s="160">
        <v>17</v>
      </c>
      <c r="AU11" s="160">
        <v>17</v>
      </c>
      <c r="AV11" s="160">
        <v>17</v>
      </c>
      <c r="AW11" s="160">
        <v>17</v>
      </c>
      <c r="AX11" s="160">
        <v>17</v>
      </c>
      <c r="AY11" s="160">
        <v>17</v>
      </c>
    </row>
    <row r="12" spans="1:97">
      <c r="A12" s="63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3">
        <v>14</v>
      </c>
      <c r="W12" s="23">
        <v>14</v>
      </c>
      <c r="X12" s="23">
        <v>14</v>
      </c>
      <c r="Y12" s="23">
        <v>14</v>
      </c>
      <c r="Z12" s="23">
        <v>14</v>
      </c>
      <c r="AA12" s="23">
        <v>14</v>
      </c>
      <c r="AB12" s="23">
        <v>14</v>
      </c>
      <c r="AC12" s="23">
        <v>14</v>
      </c>
      <c r="AD12" s="23">
        <v>14</v>
      </c>
      <c r="AE12" s="23">
        <v>14</v>
      </c>
      <c r="AF12" s="23">
        <v>14</v>
      </c>
      <c r="AG12" s="23">
        <v>14</v>
      </c>
      <c r="AH12" s="23">
        <v>14</v>
      </c>
      <c r="AI12" s="23">
        <v>14</v>
      </c>
      <c r="AJ12" s="23">
        <v>14</v>
      </c>
      <c r="AK12" s="23">
        <v>14</v>
      </c>
      <c r="AL12" s="23">
        <v>14</v>
      </c>
      <c r="AM12" s="23">
        <v>14</v>
      </c>
      <c r="AN12" s="23">
        <v>14</v>
      </c>
      <c r="AO12" s="23">
        <v>14</v>
      </c>
      <c r="AP12" s="23">
        <v>14</v>
      </c>
      <c r="AQ12" s="23">
        <v>14</v>
      </c>
      <c r="AR12" s="23">
        <v>14</v>
      </c>
      <c r="AS12" s="23">
        <v>14</v>
      </c>
      <c r="AT12" s="23">
        <v>14</v>
      </c>
      <c r="AU12" s="23">
        <v>14</v>
      </c>
      <c r="AV12" s="23">
        <v>14</v>
      </c>
      <c r="AW12" s="23">
        <v>14</v>
      </c>
      <c r="AX12" s="23">
        <v>14</v>
      </c>
      <c r="AY12" s="23">
        <v>14</v>
      </c>
    </row>
    <row r="13" spans="1:97">
      <c r="A13" s="63" t="s">
        <v>7</v>
      </c>
      <c r="B13" s="23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3">
        <v>14</v>
      </c>
      <c r="K13" s="23">
        <v>14</v>
      </c>
      <c r="L13" s="23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3">
        <v>14</v>
      </c>
      <c r="W13" s="23">
        <v>14</v>
      </c>
      <c r="X13" s="23">
        <v>14</v>
      </c>
      <c r="Y13" s="23">
        <v>14</v>
      </c>
      <c r="Z13" s="23">
        <v>14</v>
      </c>
      <c r="AA13" s="23">
        <v>14</v>
      </c>
      <c r="AB13" s="23">
        <v>14</v>
      </c>
      <c r="AC13" s="23">
        <v>14</v>
      </c>
      <c r="AD13" s="23">
        <v>14</v>
      </c>
      <c r="AE13" s="23">
        <v>14</v>
      </c>
      <c r="AF13" s="23">
        <v>14</v>
      </c>
      <c r="AG13" s="23">
        <v>14</v>
      </c>
      <c r="AH13" s="23">
        <v>14</v>
      </c>
      <c r="AI13" s="23">
        <v>14</v>
      </c>
      <c r="AJ13" s="23">
        <v>14</v>
      </c>
      <c r="AK13" s="23">
        <v>14</v>
      </c>
      <c r="AL13" s="23">
        <v>14</v>
      </c>
      <c r="AM13" s="23">
        <v>14</v>
      </c>
      <c r="AN13" s="23">
        <v>14</v>
      </c>
      <c r="AO13" s="23">
        <v>14</v>
      </c>
      <c r="AP13" s="23">
        <v>14</v>
      </c>
      <c r="AQ13" s="23">
        <v>14</v>
      </c>
      <c r="AR13" s="23">
        <v>14</v>
      </c>
      <c r="AS13" s="23">
        <v>14</v>
      </c>
      <c r="AT13" s="23">
        <v>14</v>
      </c>
      <c r="AU13" s="23">
        <v>14</v>
      </c>
      <c r="AV13" s="23">
        <v>14</v>
      </c>
      <c r="AW13" s="23">
        <v>14</v>
      </c>
      <c r="AX13" s="23">
        <v>14</v>
      </c>
      <c r="AY13" s="23">
        <v>14</v>
      </c>
    </row>
    <row r="14" spans="1:97">
      <c r="A14" s="63" t="s">
        <v>8</v>
      </c>
      <c r="B14" s="23">
        <v>14</v>
      </c>
      <c r="C14" s="23">
        <v>14</v>
      </c>
      <c r="D14" s="23">
        <v>14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3">
        <v>14</v>
      </c>
      <c r="K14" s="23">
        <v>14</v>
      </c>
      <c r="L14" s="23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3">
        <v>14</v>
      </c>
      <c r="W14" s="23">
        <v>14</v>
      </c>
      <c r="X14" s="23">
        <v>14</v>
      </c>
      <c r="Y14" s="23">
        <v>14</v>
      </c>
      <c r="Z14" s="23">
        <v>14</v>
      </c>
      <c r="AA14" s="23">
        <v>14</v>
      </c>
      <c r="AB14" s="23">
        <v>14</v>
      </c>
      <c r="AC14" s="23">
        <v>14</v>
      </c>
      <c r="AD14" s="23">
        <v>14</v>
      </c>
      <c r="AE14" s="23">
        <v>14</v>
      </c>
      <c r="AF14" s="23">
        <v>14</v>
      </c>
      <c r="AG14" s="23">
        <v>14</v>
      </c>
      <c r="AH14" s="23">
        <v>14</v>
      </c>
      <c r="AI14" s="23">
        <v>14</v>
      </c>
      <c r="AJ14" s="23">
        <v>14</v>
      </c>
      <c r="AK14" s="23">
        <v>14</v>
      </c>
      <c r="AL14" s="23">
        <v>14</v>
      </c>
      <c r="AM14" s="23">
        <v>14</v>
      </c>
      <c r="AN14" s="23">
        <v>14</v>
      </c>
      <c r="AO14" s="23">
        <v>14</v>
      </c>
      <c r="AP14" s="23">
        <v>14</v>
      </c>
      <c r="AQ14" s="23">
        <v>14</v>
      </c>
      <c r="AR14" s="23">
        <v>14</v>
      </c>
      <c r="AS14" s="23">
        <v>14</v>
      </c>
      <c r="AT14" s="23">
        <v>14</v>
      </c>
      <c r="AU14" s="23">
        <v>14</v>
      </c>
      <c r="AV14" s="23">
        <v>14</v>
      </c>
      <c r="AW14" s="23">
        <v>14</v>
      </c>
      <c r="AX14" s="23">
        <v>14</v>
      </c>
      <c r="AY14" s="23">
        <v>14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24">
        <f xml:space="preserve"> IF(B7&lt;=$B$5, 0, B224 - SUM(B200:B207))</f>
        <v>0</v>
      </c>
      <c r="C15" s="124">
        <f t="shared" ref="C15:AY15" si="32" xml:space="preserve"> IF(C7&lt;=$B$5, 0, C224 - SUM(C200:C207))</f>
        <v>0</v>
      </c>
      <c r="D15" s="124">
        <f t="shared" si="32"/>
        <v>0</v>
      </c>
      <c r="E15" s="124">
        <f t="shared" si="32"/>
        <v>-3</v>
      </c>
      <c r="F15" s="124">
        <f t="shared" si="32"/>
        <v>0</v>
      </c>
      <c r="G15" s="124">
        <f t="shared" si="32"/>
        <v>0</v>
      </c>
      <c r="H15" s="124">
        <f t="shared" si="32"/>
        <v>0</v>
      </c>
      <c r="I15" s="124">
        <f t="shared" si="32"/>
        <v>0</v>
      </c>
      <c r="J15" s="124">
        <f t="shared" si="32"/>
        <v>0</v>
      </c>
      <c r="K15" s="124">
        <f t="shared" si="32"/>
        <v>0</v>
      </c>
      <c r="L15" s="124">
        <f t="shared" si="32"/>
        <v>0</v>
      </c>
      <c r="M15" s="124">
        <f t="shared" si="32"/>
        <v>0</v>
      </c>
      <c r="N15" s="124">
        <f t="shared" si="32"/>
        <v>0</v>
      </c>
      <c r="O15" s="124">
        <f t="shared" si="32"/>
        <v>5</v>
      </c>
      <c r="P15" s="124">
        <f t="shared" si="32"/>
        <v>5</v>
      </c>
      <c r="Q15" s="124">
        <f t="shared" si="32"/>
        <v>5</v>
      </c>
      <c r="R15" s="124">
        <f t="shared" si="32"/>
        <v>5</v>
      </c>
      <c r="S15" s="124">
        <f t="shared" si="32"/>
        <v>5</v>
      </c>
      <c r="T15" s="124">
        <f t="shared" si="32"/>
        <v>5</v>
      </c>
      <c r="U15" s="124">
        <f t="shared" si="32"/>
        <v>5</v>
      </c>
      <c r="V15" s="124">
        <f t="shared" si="32"/>
        <v>5</v>
      </c>
      <c r="W15" s="124">
        <f t="shared" si="32"/>
        <v>5</v>
      </c>
      <c r="X15" s="124">
        <f t="shared" si="32"/>
        <v>5</v>
      </c>
      <c r="Y15" s="124">
        <f t="shared" si="32"/>
        <v>5</v>
      </c>
      <c r="Z15" s="124">
        <f t="shared" si="32"/>
        <v>5</v>
      </c>
      <c r="AA15" s="124">
        <f t="shared" si="32"/>
        <v>5</v>
      </c>
      <c r="AB15" s="124">
        <f t="shared" si="32"/>
        <v>5</v>
      </c>
      <c r="AC15" s="124">
        <f t="shared" si="32"/>
        <v>5</v>
      </c>
      <c r="AD15" s="124">
        <f t="shared" si="32"/>
        <v>5</v>
      </c>
      <c r="AE15" s="124">
        <f t="shared" si="32"/>
        <v>5</v>
      </c>
      <c r="AF15" s="124">
        <f t="shared" si="32"/>
        <v>5</v>
      </c>
      <c r="AG15" s="124">
        <f t="shared" si="32"/>
        <v>5</v>
      </c>
      <c r="AH15" s="124">
        <f t="shared" si="32"/>
        <v>5</v>
      </c>
      <c r="AI15" s="124">
        <f t="shared" si="32"/>
        <v>5</v>
      </c>
      <c r="AJ15" s="124">
        <f t="shared" si="32"/>
        <v>5</v>
      </c>
      <c r="AK15" s="124">
        <f t="shared" si="32"/>
        <v>5</v>
      </c>
      <c r="AL15" s="124">
        <f t="shared" si="32"/>
        <v>5</v>
      </c>
      <c r="AM15" s="124">
        <f t="shared" si="32"/>
        <v>5</v>
      </c>
      <c r="AN15" s="124">
        <f t="shared" si="32"/>
        <v>5</v>
      </c>
      <c r="AO15" s="124">
        <f t="shared" si="32"/>
        <v>5</v>
      </c>
      <c r="AP15" s="124">
        <f t="shared" si="32"/>
        <v>5</v>
      </c>
      <c r="AQ15" s="124">
        <f t="shared" si="32"/>
        <v>5</v>
      </c>
      <c r="AR15" s="124">
        <f t="shared" si="32"/>
        <v>5</v>
      </c>
      <c r="AS15" s="124">
        <f t="shared" si="32"/>
        <v>5</v>
      </c>
      <c r="AT15" s="124">
        <f t="shared" si="32"/>
        <v>5</v>
      </c>
      <c r="AU15" s="124">
        <f t="shared" si="32"/>
        <v>5</v>
      </c>
      <c r="AV15" s="124">
        <f t="shared" si="32"/>
        <v>5</v>
      </c>
      <c r="AW15" s="124">
        <f t="shared" si="32"/>
        <v>5</v>
      </c>
      <c r="AX15" s="124">
        <f t="shared" si="32"/>
        <v>5</v>
      </c>
      <c r="AY15" s="124">
        <f t="shared" si="32"/>
        <v>5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3" t="s">
        <v>10</v>
      </c>
      <c r="B16" s="20">
        <v>4</v>
      </c>
      <c r="C16" s="20">
        <v>4</v>
      </c>
      <c r="D16" s="20">
        <v>4</v>
      </c>
      <c r="E16" s="20">
        <v>4</v>
      </c>
      <c r="F16" s="20">
        <v>5</v>
      </c>
      <c r="G16" s="20">
        <v>8</v>
      </c>
      <c r="H16" s="20">
        <v>10</v>
      </c>
      <c r="I16" s="20">
        <v>11</v>
      </c>
      <c r="J16" s="20">
        <v>12</v>
      </c>
      <c r="K16" s="20">
        <v>12</v>
      </c>
      <c r="L16" s="20">
        <v>12</v>
      </c>
      <c r="M16" s="20">
        <v>15</v>
      </c>
      <c r="N16" s="20">
        <v>16</v>
      </c>
      <c r="O16" s="20">
        <v>16</v>
      </c>
      <c r="P16" s="20">
        <v>16</v>
      </c>
      <c r="Q16" s="20">
        <v>16</v>
      </c>
      <c r="R16" s="20">
        <v>16</v>
      </c>
      <c r="S16" s="20">
        <v>16</v>
      </c>
      <c r="T16" s="20">
        <v>16</v>
      </c>
      <c r="U16" s="20">
        <v>16</v>
      </c>
      <c r="V16" s="20">
        <v>16</v>
      </c>
      <c r="W16" s="20">
        <v>16</v>
      </c>
      <c r="X16" s="20">
        <v>16</v>
      </c>
      <c r="Y16" s="20">
        <v>16</v>
      </c>
      <c r="Z16" s="20">
        <v>16</v>
      </c>
      <c r="AA16" s="20">
        <v>16</v>
      </c>
      <c r="AB16" s="20">
        <v>16</v>
      </c>
      <c r="AC16" s="20">
        <v>16</v>
      </c>
      <c r="AD16" s="20">
        <v>16</v>
      </c>
      <c r="AE16" s="20">
        <v>16</v>
      </c>
      <c r="AF16" s="20">
        <v>16</v>
      </c>
      <c r="AG16" s="20">
        <v>16</v>
      </c>
      <c r="AH16" s="20">
        <v>16</v>
      </c>
      <c r="AI16" s="20">
        <v>16</v>
      </c>
      <c r="AJ16" s="20">
        <v>16</v>
      </c>
      <c r="AK16" s="20">
        <v>16</v>
      </c>
      <c r="AL16" s="20">
        <v>16</v>
      </c>
      <c r="AM16" s="20">
        <v>16</v>
      </c>
      <c r="AN16" s="20">
        <v>16</v>
      </c>
      <c r="AO16" s="20">
        <v>16</v>
      </c>
      <c r="AP16" s="20">
        <v>16</v>
      </c>
      <c r="AQ16" s="20">
        <v>16</v>
      </c>
      <c r="AR16" s="20">
        <v>16</v>
      </c>
      <c r="AS16" s="20">
        <v>16</v>
      </c>
      <c r="AT16" s="20">
        <v>16</v>
      </c>
      <c r="AU16" s="20">
        <v>16</v>
      </c>
      <c r="AV16" s="20">
        <v>16</v>
      </c>
      <c r="AW16" s="20">
        <v>16</v>
      </c>
      <c r="AX16" s="20">
        <v>16</v>
      </c>
      <c r="AY16" s="20">
        <v>16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3" t="s">
        <v>11</v>
      </c>
      <c r="B17" s="20">
        <v>0</v>
      </c>
      <c r="C17" s="20">
        <v>4</v>
      </c>
      <c r="D17" s="20">
        <v>5</v>
      </c>
      <c r="E17" s="20">
        <v>5</v>
      </c>
      <c r="F17" s="20">
        <v>6</v>
      </c>
      <c r="G17" s="20">
        <v>8</v>
      </c>
      <c r="H17" s="20">
        <v>8</v>
      </c>
      <c r="I17" s="20">
        <v>11</v>
      </c>
      <c r="J17" s="20">
        <v>12</v>
      </c>
      <c r="K17" s="20">
        <v>12</v>
      </c>
      <c r="L17" s="20">
        <v>12</v>
      </c>
      <c r="M17" s="20">
        <v>12</v>
      </c>
      <c r="N17" s="20">
        <v>16</v>
      </c>
      <c r="O17" s="20">
        <v>16</v>
      </c>
      <c r="P17" s="20">
        <v>16</v>
      </c>
      <c r="Q17" s="20">
        <v>16</v>
      </c>
      <c r="R17" s="20">
        <v>16</v>
      </c>
      <c r="S17" s="20">
        <v>16</v>
      </c>
      <c r="T17" s="20">
        <v>16</v>
      </c>
      <c r="U17" s="20">
        <v>16</v>
      </c>
      <c r="V17" s="20">
        <v>16</v>
      </c>
      <c r="W17" s="20">
        <v>16</v>
      </c>
      <c r="X17" s="20">
        <v>16</v>
      </c>
      <c r="Y17" s="20">
        <v>16</v>
      </c>
      <c r="Z17" s="20">
        <v>16</v>
      </c>
      <c r="AA17" s="20">
        <v>16</v>
      </c>
      <c r="AB17" s="20">
        <v>16</v>
      </c>
      <c r="AC17" s="20">
        <v>16</v>
      </c>
      <c r="AD17" s="20">
        <v>16</v>
      </c>
      <c r="AE17" s="20">
        <v>16</v>
      </c>
      <c r="AF17" s="20">
        <v>16</v>
      </c>
      <c r="AG17" s="20">
        <v>16</v>
      </c>
      <c r="AH17" s="20">
        <v>16</v>
      </c>
      <c r="AI17" s="20">
        <v>16</v>
      </c>
      <c r="AJ17" s="20">
        <v>16</v>
      </c>
      <c r="AK17" s="20">
        <v>16</v>
      </c>
      <c r="AL17" s="20">
        <v>16</v>
      </c>
      <c r="AM17" s="20">
        <v>16</v>
      </c>
      <c r="AN17" s="20">
        <v>16</v>
      </c>
      <c r="AO17" s="20">
        <v>16</v>
      </c>
      <c r="AP17" s="20">
        <v>16</v>
      </c>
      <c r="AQ17" s="20">
        <v>16</v>
      </c>
      <c r="AR17" s="20">
        <v>16</v>
      </c>
      <c r="AS17" s="20">
        <v>16</v>
      </c>
      <c r="AT17" s="20">
        <v>16</v>
      </c>
      <c r="AU17" s="20">
        <v>16</v>
      </c>
      <c r="AV17" s="20">
        <v>16</v>
      </c>
      <c r="AW17" s="20">
        <v>16</v>
      </c>
      <c r="AX17" s="20">
        <v>16</v>
      </c>
      <c r="AY17" s="20">
        <v>16</v>
      </c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</row>
    <row r="18" spans="1:97" s="10" customFormat="1">
      <c r="A18" s="63" t="s">
        <v>12</v>
      </c>
      <c r="B18" s="20">
        <v>4</v>
      </c>
      <c r="C18" s="20">
        <v>4</v>
      </c>
      <c r="D18" s="20">
        <v>4</v>
      </c>
      <c r="E18" s="20">
        <v>4</v>
      </c>
      <c r="F18" s="20">
        <v>4</v>
      </c>
      <c r="G18" s="20">
        <v>4</v>
      </c>
      <c r="H18" s="20">
        <v>4</v>
      </c>
      <c r="I18" s="20">
        <v>4</v>
      </c>
      <c r="J18" s="20">
        <v>4</v>
      </c>
      <c r="K18" s="20">
        <v>4</v>
      </c>
      <c r="L18" s="20">
        <v>4</v>
      </c>
      <c r="M18" s="20">
        <v>4</v>
      </c>
      <c r="N18" s="20">
        <v>4</v>
      </c>
      <c r="O18" s="20">
        <v>4</v>
      </c>
      <c r="P18" s="20">
        <v>4</v>
      </c>
      <c r="Q18" s="20">
        <v>4</v>
      </c>
      <c r="R18" s="20">
        <v>4</v>
      </c>
      <c r="S18" s="20">
        <v>4</v>
      </c>
      <c r="T18" s="20">
        <v>4</v>
      </c>
      <c r="U18" s="20">
        <v>4</v>
      </c>
      <c r="V18" s="20">
        <v>4</v>
      </c>
      <c r="W18" s="20">
        <v>4</v>
      </c>
      <c r="X18" s="20">
        <v>4</v>
      </c>
      <c r="Y18" s="20">
        <v>4</v>
      </c>
      <c r="Z18" s="20">
        <v>4</v>
      </c>
      <c r="AA18" s="20">
        <v>4</v>
      </c>
      <c r="AB18" s="20">
        <v>4</v>
      </c>
      <c r="AC18" s="20">
        <v>4</v>
      </c>
      <c r="AD18" s="20">
        <v>4</v>
      </c>
      <c r="AE18" s="20">
        <v>4</v>
      </c>
      <c r="AF18" s="20">
        <v>4</v>
      </c>
      <c r="AG18" s="20">
        <v>4</v>
      </c>
      <c r="AH18" s="20">
        <v>4</v>
      </c>
      <c r="AI18" s="20">
        <v>4</v>
      </c>
      <c r="AJ18" s="20">
        <v>4</v>
      </c>
      <c r="AK18" s="20">
        <v>4</v>
      </c>
      <c r="AL18" s="20">
        <v>4</v>
      </c>
      <c r="AM18" s="20">
        <v>4</v>
      </c>
      <c r="AN18" s="20">
        <v>4</v>
      </c>
      <c r="AO18" s="20">
        <v>4</v>
      </c>
      <c r="AP18" s="20">
        <v>4</v>
      </c>
      <c r="AQ18" s="20">
        <v>4</v>
      </c>
      <c r="AR18" s="20">
        <v>4</v>
      </c>
      <c r="AS18" s="20">
        <v>4</v>
      </c>
      <c r="AT18" s="20">
        <v>4</v>
      </c>
      <c r="AU18" s="20">
        <v>4</v>
      </c>
      <c r="AV18" s="20">
        <v>4</v>
      </c>
      <c r="AW18" s="20">
        <v>4</v>
      </c>
      <c r="AX18" s="20">
        <v>4</v>
      </c>
      <c r="AY18" s="20">
        <v>4</v>
      </c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3" t="s">
        <v>13</v>
      </c>
      <c r="B19" s="20">
        <v>4</v>
      </c>
      <c r="C19" s="20">
        <v>4</v>
      </c>
      <c r="D19" s="20">
        <v>4</v>
      </c>
      <c r="E19" s="20">
        <v>4</v>
      </c>
      <c r="F19" s="20">
        <v>5</v>
      </c>
      <c r="G19" s="20">
        <v>5</v>
      </c>
      <c r="H19" s="20">
        <v>5</v>
      </c>
      <c r="I19" s="20">
        <v>5</v>
      </c>
      <c r="J19" s="20">
        <v>7</v>
      </c>
      <c r="K19" s="20">
        <v>8</v>
      </c>
      <c r="L19" s="20">
        <v>8</v>
      </c>
      <c r="M19" s="20">
        <v>9</v>
      </c>
      <c r="N19" s="20">
        <v>9</v>
      </c>
      <c r="O19" s="20">
        <v>9</v>
      </c>
      <c r="P19" s="20">
        <v>9</v>
      </c>
      <c r="Q19" s="20">
        <v>9</v>
      </c>
      <c r="R19" s="20">
        <v>9</v>
      </c>
      <c r="S19" s="20">
        <v>9</v>
      </c>
      <c r="T19" s="20">
        <v>9</v>
      </c>
      <c r="U19" s="20">
        <v>9</v>
      </c>
      <c r="V19" s="20">
        <v>9</v>
      </c>
      <c r="W19" s="20">
        <v>9</v>
      </c>
      <c r="X19" s="20">
        <v>9</v>
      </c>
      <c r="Y19" s="20">
        <v>9</v>
      </c>
      <c r="Z19" s="20">
        <v>9</v>
      </c>
      <c r="AA19" s="20">
        <v>9</v>
      </c>
      <c r="AB19" s="20">
        <v>9</v>
      </c>
      <c r="AC19" s="20">
        <v>9</v>
      </c>
      <c r="AD19" s="20">
        <v>9</v>
      </c>
      <c r="AE19" s="20">
        <v>9</v>
      </c>
      <c r="AF19" s="20">
        <v>9</v>
      </c>
      <c r="AG19" s="20">
        <v>9</v>
      </c>
      <c r="AH19" s="20">
        <v>9</v>
      </c>
      <c r="AI19" s="20">
        <v>9</v>
      </c>
      <c r="AJ19" s="20">
        <v>9</v>
      </c>
      <c r="AK19" s="20">
        <v>9</v>
      </c>
      <c r="AL19" s="20">
        <v>9</v>
      </c>
      <c r="AM19" s="20">
        <v>9</v>
      </c>
      <c r="AN19" s="20">
        <v>9</v>
      </c>
      <c r="AO19" s="20">
        <v>9</v>
      </c>
      <c r="AP19" s="20">
        <v>9</v>
      </c>
      <c r="AQ19" s="20">
        <v>9</v>
      </c>
      <c r="AR19" s="20">
        <v>9</v>
      </c>
      <c r="AS19" s="20">
        <v>9</v>
      </c>
      <c r="AT19" s="20">
        <v>9</v>
      </c>
      <c r="AU19" s="20">
        <v>9</v>
      </c>
      <c r="AV19" s="20">
        <v>9</v>
      </c>
      <c r="AW19" s="20">
        <v>9</v>
      </c>
      <c r="AX19" s="20">
        <v>9</v>
      </c>
      <c r="AY19" s="20">
        <v>9</v>
      </c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3" t="s">
        <v>22</v>
      </c>
      <c r="B20" s="20">
        <v>4</v>
      </c>
      <c r="C20" s="20">
        <v>5</v>
      </c>
      <c r="D20" s="20">
        <v>6</v>
      </c>
      <c r="E20" s="20">
        <v>7</v>
      </c>
      <c r="F20" s="20">
        <v>8</v>
      </c>
      <c r="G20" s="20">
        <v>8</v>
      </c>
      <c r="H20" s="20">
        <v>8</v>
      </c>
      <c r="I20" s="20">
        <v>8</v>
      </c>
      <c r="J20" s="20">
        <v>8</v>
      </c>
      <c r="K20" s="20">
        <v>8</v>
      </c>
      <c r="L20" s="20">
        <v>10</v>
      </c>
      <c r="M20" s="20">
        <v>10</v>
      </c>
      <c r="N20" s="20">
        <v>10</v>
      </c>
      <c r="O20" s="20">
        <v>10</v>
      </c>
      <c r="P20" s="20">
        <v>10</v>
      </c>
      <c r="Q20" s="20">
        <v>10</v>
      </c>
      <c r="R20" s="20">
        <v>10</v>
      </c>
      <c r="S20" s="20">
        <v>10</v>
      </c>
      <c r="T20" s="20">
        <v>10</v>
      </c>
      <c r="U20" s="20">
        <v>10</v>
      </c>
      <c r="V20" s="20">
        <v>10</v>
      </c>
      <c r="W20" s="20">
        <v>10</v>
      </c>
      <c r="X20" s="20">
        <v>10</v>
      </c>
      <c r="Y20" s="20">
        <v>10</v>
      </c>
      <c r="Z20" s="20">
        <v>10</v>
      </c>
      <c r="AA20" s="20">
        <v>10</v>
      </c>
      <c r="AB20" s="20">
        <v>10</v>
      </c>
      <c r="AC20" s="20">
        <v>10</v>
      </c>
      <c r="AD20" s="20">
        <v>10</v>
      </c>
      <c r="AE20" s="20">
        <v>10</v>
      </c>
      <c r="AF20" s="20">
        <v>10</v>
      </c>
      <c r="AG20" s="20">
        <v>10</v>
      </c>
      <c r="AH20" s="20">
        <v>10</v>
      </c>
      <c r="AI20" s="20">
        <v>10</v>
      </c>
      <c r="AJ20" s="20">
        <v>10</v>
      </c>
      <c r="AK20" s="20">
        <v>10</v>
      </c>
      <c r="AL20" s="20">
        <v>10</v>
      </c>
      <c r="AM20" s="20">
        <v>10</v>
      </c>
      <c r="AN20" s="20">
        <v>10</v>
      </c>
      <c r="AO20" s="20">
        <v>10</v>
      </c>
      <c r="AP20" s="20">
        <v>10</v>
      </c>
      <c r="AQ20" s="20">
        <v>10</v>
      </c>
      <c r="AR20" s="20">
        <v>10</v>
      </c>
      <c r="AS20" s="20">
        <v>10</v>
      </c>
      <c r="AT20" s="20">
        <v>10</v>
      </c>
      <c r="AU20" s="20">
        <v>10</v>
      </c>
      <c r="AV20" s="20">
        <v>10</v>
      </c>
      <c r="AW20" s="20">
        <v>10</v>
      </c>
      <c r="AX20" s="20">
        <v>10</v>
      </c>
      <c r="AY20" s="20">
        <v>10</v>
      </c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3" t="s">
        <v>14</v>
      </c>
      <c r="B21" s="20">
        <v>0</v>
      </c>
      <c r="C21" s="20">
        <v>0</v>
      </c>
      <c r="D21" s="20">
        <v>0</v>
      </c>
      <c r="E21" s="20">
        <v>7</v>
      </c>
      <c r="F21" s="20">
        <v>8</v>
      </c>
      <c r="G21" s="20">
        <v>8</v>
      </c>
      <c r="H21" s="20">
        <v>10</v>
      </c>
      <c r="I21" s="20">
        <v>11</v>
      </c>
      <c r="J21" s="20">
        <v>12</v>
      </c>
      <c r="K21" s="20">
        <v>13</v>
      </c>
      <c r="L21" s="20">
        <v>14</v>
      </c>
      <c r="M21" s="20">
        <v>14</v>
      </c>
      <c r="N21" s="20">
        <v>14</v>
      </c>
      <c r="O21" s="20">
        <v>14</v>
      </c>
      <c r="P21" s="20">
        <v>14</v>
      </c>
      <c r="Q21" s="20">
        <v>14</v>
      </c>
      <c r="R21" s="20">
        <v>14</v>
      </c>
      <c r="S21" s="20">
        <v>14</v>
      </c>
      <c r="T21" s="20">
        <v>14</v>
      </c>
      <c r="U21" s="20">
        <v>14</v>
      </c>
      <c r="V21" s="20">
        <v>14</v>
      </c>
      <c r="W21" s="20">
        <v>14</v>
      </c>
      <c r="X21" s="20">
        <v>14</v>
      </c>
      <c r="Y21" s="20">
        <v>14</v>
      </c>
      <c r="Z21" s="20">
        <v>14</v>
      </c>
      <c r="AA21" s="20">
        <v>14</v>
      </c>
      <c r="AB21" s="20">
        <v>14</v>
      </c>
      <c r="AC21" s="20">
        <v>14</v>
      </c>
      <c r="AD21" s="20">
        <v>14</v>
      </c>
      <c r="AE21" s="20">
        <v>14</v>
      </c>
      <c r="AF21" s="20">
        <v>14</v>
      </c>
      <c r="AG21" s="20">
        <v>14</v>
      </c>
      <c r="AH21" s="20">
        <v>14</v>
      </c>
      <c r="AI21" s="20">
        <v>14</v>
      </c>
      <c r="AJ21" s="20">
        <v>14</v>
      </c>
      <c r="AK21" s="20">
        <v>14</v>
      </c>
      <c r="AL21" s="20">
        <v>14</v>
      </c>
      <c r="AM21" s="20">
        <v>14</v>
      </c>
      <c r="AN21" s="20">
        <v>14</v>
      </c>
      <c r="AO21" s="20">
        <v>14</v>
      </c>
      <c r="AP21" s="20">
        <v>14</v>
      </c>
      <c r="AQ21" s="20">
        <v>14</v>
      </c>
      <c r="AR21" s="20">
        <v>14</v>
      </c>
      <c r="AS21" s="20">
        <v>14</v>
      </c>
      <c r="AT21" s="20">
        <v>14</v>
      </c>
      <c r="AU21" s="20">
        <v>14</v>
      </c>
      <c r="AV21" s="20">
        <v>14</v>
      </c>
      <c r="AW21" s="20">
        <v>14</v>
      </c>
      <c r="AX21" s="20">
        <v>14</v>
      </c>
      <c r="AY21" s="20">
        <v>14</v>
      </c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3" t="s">
        <v>15</v>
      </c>
      <c r="B22" s="20">
        <v>4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0">
        <v>5</v>
      </c>
      <c r="I22" s="20">
        <v>5</v>
      </c>
      <c r="J22" s="20">
        <v>5</v>
      </c>
      <c r="K22" s="20">
        <v>8</v>
      </c>
      <c r="L22" s="20">
        <v>10</v>
      </c>
      <c r="M22" s="20">
        <v>11</v>
      </c>
      <c r="N22" s="20">
        <v>11</v>
      </c>
      <c r="O22" s="20">
        <v>11</v>
      </c>
      <c r="P22" s="20">
        <v>11</v>
      </c>
      <c r="Q22" s="20">
        <v>11</v>
      </c>
      <c r="R22" s="20">
        <v>11</v>
      </c>
      <c r="S22" s="20">
        <v>11</v>
      </c>
      <c r="T22" s="20">
        <v>11</v>
      </c>
      <c r="U22" s="20">
        <v>11</v>
      </c>
      <c r="V22" s="20">
        <v>11</v>
      </c>
      <c r="W22" s="20">
        <v>11</v>
      </c>
      <c r="X22" s="20">
        <v>11</v>
      </c>
      <c r="Y22" s="20">
        <v>11</v>
      </c>
      <c r="Z22" s="20">
        <v>11</v>
      </c>
      <c r="AA22" s="20">
        <v>11</v>
      </c>
      <c r="AB22" s="20">
        <v>11</v>
      </c>
      <c r="AC22" s="20">
        <v>11</v>
      </c>
      <c r="AD22" s="20">
        <v>11</v>
      </c>
      <c r="AE22" s="20">
        <v>11</v>
      </c>
      <c r="AF22" s="20">
        <v>11</v>
      </c>
      <c r="AG22" s="20">
        <v>11</v>
      </c>
      <c r="AH22" s="20">
        <v>11</v>
      </c>
      <c r="AI22" s="20">
        <v>11</v>
      </c>
      <c r="AJ22" s="20">
        <v>11</v>
      </c>
      <c r="AK22" s="20">
        <v>11</v>
      </c>
      <c r="AL22" s="20">
        <v>11</v>
      </c>
      <c r="AM22" s="20">
        <v>11</v>
      </c>
      <c r="AN22" s="20">
        <v>11</v>
      </c>
      <c r="AO22" s="20">
        <v>11</v>
      </c>
      <c r="AP22" s="20">
        <v>11</v>
      </c>
      <c r="AQ22" s="20">
        <v>11</v>
      </c>
      <c r="AR22" s="20">
        <v>11</v>
      </c>
      <c r="AS22" s="20">
        <v>11</v>
      </c>
      <c r="AT22" s="20">
        <v>11</v>
      </c>
      <c r="AU22" s="20">
        <v>11</v>
      </c>
      <c r="AV22" s="20">
        <v>11</v>
      </c>
      <c r="AW22" s="20">
        <v>11</v>
      </c>
      <c r="AX22" s="20">
        <v>11</v>
      </c>
      <c r="AY22" s="20">
        <v>11</v>
      </c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5" t="s">
        <v>16</v>
      </c>
      <c r="B23" s="66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66">
        <v>0</v>
      </c>
      <c r="X23" s="66">
        <v>0</v>
      </c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66">
        <v>0</v>
      </c>
      <c r="AE23" s="66">
        <v>0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26">
        <f xml:space="preserve"> INDEX( Data!$B$78:$AY$85, MATCH( B36, Data!$A$78:$A$85, 0 ), MATCH( B39, Data!$B$77:$AY$77, 0 ) )</f>
        <v>1</v>
      </c>
      <c r="C24" s="126">
        <f xml:space="preserve"> INDEX( Data!$B$78:$AY$85, MATCH( C36, Data!$A$78:$A$85, 0 ), MATCH( C39, Data!$B$77:$AY$77, 0 ) )</f>
        <v>0</v>
      </c>
      <c r="D24" s="126">
        <f xml:space="preserve"> INDEX( Data!$B$78:$AY$85, MATCH( D36, Data!$A$78:$A$85, 0 ), MATCH( D39, Data!$B$77:$AY$77, 0 ) )</f>
        <v>1</v>
      </c>
      <c r="E24" s="126">
        <f xml:space="preserve"> INDEX( Data!$B$78:$AY$85, MATCH( E36, Data!$A$78:$A$85, 0 ), MATCH( E39, Data!$B$77:$AY$77, 0 ) )</f>
        <v>0</v>
      </c>
      <c r="F24" s="126">
        <f xml:space="preserve"> INDEX( Data!$B$78:$AY$85, MATCH( F36, Data!$A$78:$A$85, 0 ), MATCH( F39, Data!$B$77:$AY$77, 0 ) )</f>
        <v>0</v>
      </c>
      <c r="G24" s="126">
        <f xml:space="preserve"> INDEX( Data!$B$78:$AY$85, MATCH( G36, Data!$A$78:$A$85, 0 ), MATCH( G39, Data!$B$77:$AY$77, 0 ) )</f>
        <v>1</v>
      </c>
      <c r="H24" s="126">
        <f xml:space="preserve"> INDEX( Data!$B$78:$AY$85, MATCH( H36, Data!$A$78:$A$85, 0 ), MATCH( H39, Data!$B$77:$AY$77, 0 ) )</f>
        <v>1</v>
      </c>
      <c r="I24" s="126">
        <f xml:space="preserve"> INDEX( Data!$B$78:$AY$85, MATCH( I36, Data!$A$78:$A$85, 0 ), MATCH( I39, Data!$B$77:$AY$77, 0 ) )</f>
        <v>0</v>
      </c>
      <c r="J24" s="126">
        <f xml:space="preserve"> INDEX( Data!$B$78:$AY$85, MATCH( J36, Data!$A$78:$A$85, 0 ), MATCH( J39, Data!$B$77:$AY$77, 0 ) )</f>
        <v>1</v>
      </c>
      <c r="K24" s="126">
        <f xml:space="preserve"> INDEX( Data!$B$78:$AY$85, MATCH( K36, Data!$A$78:$A$85, 0 ), MATCH( K39, Data!$B$77:$AY$77, 0 ) )</f>
        <v>0</v>
      </c>
      <c r="L24" s="126">
        <f xml:space="preserve"> INDEX( Data!$B$78:$AY$85, MATCH( L36, Data!$A$78:$A$85, 0 ), MATCH( L39, Data!$B$77:$AY$77, 0 ) )</f>
        <v>0</v>
      </c>
      <c r="M24" s="126">
        <f xml:space="preserve"> INDEX( Data!$B$78:$AY$85, MATCH( M36, Data!$A$78:$A$85, 0 ), MATCH( M39, Data!$B$77:$AY$77, 0 ) )</f>
        <v>1</v>
      </c>
      <c r="N24" s="126">
        <f xml:space="preserve"> INDEX( Data!$B$78:$AY$85, MATCH( N36, Data!$A$78:$A$85, 0 ), MATCH( N39, Data!$B$77:$AY$77, 0 ) )</f>
        <v>1</v>
      </c>
      <c r="O24" s="126">
        <f xml:space="preserve"> INDEX( Data!$B$78:$AY$85, MATCH( O36, Data!$A$78:$A$85, 0 ), MATCH( O39, Data!$B$77:$AY$77, 0 ) )</f>
        <v>0</v>
      </c>
      <c r="P24" s="126">
        <f xml:space="preserve"> INDEX( Data!$B$78:$AY$85, MATCH( P36, Data!$A$78:$A$85, 0 ), MATCH( P39, Data!$B$77:$AY$77, 0 ) )</f>
        <v>1</v>
      </c>
      <c r="Q24" s="126">
        <f xml:space="preserve"> INDEX( Data!$B$78:$AY$85, MATCH( Q36, Data!$A$78:$A$85, 0 ), MATCH( Q39, Data!$B$77:$AY$77, 0 ) )</f>
        <v>0</v>
      </c>
      <c r="R24" s="126">
        <f xml:space="preserve"> INDEX( Data!$B$78:$AY$85, MATCH( R36, Data!$A$78:$A$85, 0 ), MATCH( R39, Data!$B$77:$AY$77, 0 ) )</f>
        <v>0</v>
      </c>
      <c r="S24" s="126">
        <f xml:space="preserve"> INDEX( Data!$B$78:$AY$85, MATCH( S36, Data!$A$78:$A$85, 0 ), MATCH( S39, Data!$B$77:$AY$77, 0 ) )</f>
        <v>1</v>
      </c>
      <c r="T24" s="126">
        <f xml:space="preserve"> INDEX( Data!$B$78:$AY$85, MATCH( T36, Data!$A$78:$A$85, 0 ), MATCH( T39, Data!$B$77:$AY$77, 0 ) )</f>
        <v>1</v>
      </c>
      <c r="U24" s="126">
        <f xml:space="preserve"> INDEX( Data!$B$78:$AY$85, MATCH( U36, Data!$A$78:$A$85, 0 ), MATCH( U39, Data!$B$77:$AY$77, 0 ) )</f>
        <v>0</v>
      </c>
      <c r="V24" s="126">
        <f xml:space="preserve"> INDEX( Data!$B$78:$AY$85, MATCH( V36, Data!$A$78:$A$85, 0 ), MATCH( V39, Data!$B$77:$AY$77, 0 ) )</f>
        <v>1</v>
      </c>
      <c r="W24" s="126">
        <f xml:space="preserve"> INDEX( Data!$B$78:$AY$85, MATCH( W36, Data!$A$78:$A$85, 0 ), MATCH( W39, Data!$B$77:$AY$77, 0 ) )</f>
        <v>0</v>
      </c>
      <c r="X24" s="126">
        <f xml:space="preserve"> INDEX( Data!$B$78:$AY$85, MATCH( X36, Data!$A$78:$A$85, 0 ), MATCH( X39, Data!$B$77:$AY$77, 0 ) )</f>
        <v>0</v>
      </c>
      <c r="Y24" s="126">
        <f xml:space="preserve"> INDEX( Data!$B$78:$AY$85, MATCH( Y36, Data!$A$78:$A$85, 0 ), MATCH( Y39, Data!$B$77:$AY$77, 0 ) )</f>
        <v>1</v>
      </c>
      <c r="Z24" s="126">
        <f xml:space="preserve"> INDEX( Data!$B$78:$AY$85, MATCH( Z36, Data!$A$78:$A$85, 0 ), MATCH( Z39, Data!$B$77:$AY$77, 0 ) )</f>
        <v>1</v>
      </c>
      <c r="AA24" s="126">
        <f xml:space="preserve"> INDEX( Data!$B$78:$AY$85, MATCH( AA36, Data!$A$78:$A$85, 0 ), MATCH( AA39, Data!$B$77:$AY$77, 0 ) )</f>
        <v>0</v>
      </c>
      <c r="AB24" s="126">
        <f xml:space="preserve"> INDEX( Data!$B$78:$AY$85, MATCH( AB36, Data!$A$78:$A$85, 0 ), MATCH( AB39, Data!$B$77:$AY$77, 0 ) )</f>
        <v>1</v>
      </c>
      <c r="AC24" s="126">
        <f xml:space="preserve"> INDEX( Data!$B$78:$AY$85, MATCH( AC36, Data!$A$78:$A$85, 0 ), MATCH( AC39, Data!$B$77:$AY$77, 0 ) )</f>
        <v>0</v>
      </c>
      <c r="AD24" s="126">
        <f xml:space="preserve"> INDEX( Data!$B$78:$AY$85, MATCH( AD36, Data!$A$78:$A$85, 0 ), MATCH( AD39, Data!$B$77:$AY$77, 0 ) )</f>
        <v>0</v>
      </c>
      <c r="AE24" s="126">
        <f xml:space="preserve"> INDEX( Data!$B$78:$AY$85, MATCH( AE36, Data!$A$78:$A$85, 0 ), MATCH( AE39, Data!$B$77:$AY$77, 0 ) )</f>
        <v>1</v>
      </c>
      <c r="AF24" s="126">
        <f xml:space="preserve"> INDEX( Data!$B$78:$AY$85, MATCH( AF36, Data!$A$78:$A$85, 0 ), MATCH( AF39, Data!$B$77:$AY$77, 0 ) )</f>
        <v>1</v>
      </c>
      <c r="AG24" s="126">
        <f xml:space="preserve"> INDEX( Data!$B$78:$AY$85, MATCH( AG36, Data!$A$78:$A$85, 0 ), MATCH( AG39, Data!$B$77:$AY$77, 0 ) )</f>
        <v>0</v>
      </c>
      <c r="AH24" s="126">
        <f xml:space="preserve"> INDEX( Data!$B$78:$AY$85, MATCH( AH36, Data!$A$78:$A$85, 0 ), MATCH( AH39, Data!$B$77:$AY$77, 0 ) )</f>
        <v>1</v>
      </c>
      <c r="AI24" s="126">
        <f xml:space="preserve"> INDEX( Data!$B$78:$AY$85, MATCH( AI36, Data!$A$78:$A$85, 0 ), MATCH( AI39, Data!$B$77:$AY$77, 0 ) )</f>
        <v>0</v>
      </c>
      <c r="AJ24" s="126">
        <f xml:space="preserve"> INDEX( Data!$B$78:$AY$85, MATCH( AJ36, Data!$A$78:$A$85, 0 ), MATCH( AJ39, Data!$B$77:$AY$77, 0 ) )</f>
        <v>0</v>
      </c>
      <c r="AK24" s="126">
        <f xml:space="preserve"> INDEX( Data!$B$78:$AY$85, MATCH( AK36, Data!$A$78:$A$85, 0 ), MATCH( AK39, Data!$B$77:$AY$77, 0 ) )</f>
        <v>1</v>
      </c>
      <c r="AL24" s="126">
        <f xml:space="preserve"> INDEX( Data!$B$78:$AY$85, MATCH( AL36, Data!$A$78:$A$85, 0 ), MATCH( AL39, Data!$B$77:$AY$77, 0 ) )</f>
        <v>1</v>
      </c>
      <c r="AM24" s="126">
        <f xml:space="preserve"> INDEX( Data!$B$78:$AY$85, MATCH( AM36, Data!$A$78:$A$85, 0 ), MATCH( AM39, Data!$B$77:$AY$77, 0 ) )</f>
        <v>0</v>
      </c>
      <c r="AN24" s="126">
        <f xml:space="preserve"> INDEX( Data!$B$78:$AY$85, MATCH( AN36, Data!$A$78:$A$85, 0 ), MATCH( AN39, Data!$B$77:$AY$77, 0 ) )</f>
        <v>1</v>
      </c>
      <c r="AO24" s="126">
        <f xml:space="preserve"> INDEX( Data!$B$78:$AY$85, MATCH( AO36, Data!$A$78:$A$85, 0 ), MATCH( AO39, Data!$B$77:$AY$77, 0 ) )</f>
        <v>0</v>
      </c>
      <c r="AP24" s="126">
        <f xml:space="preserve"> INDEX( Data!$B$78:$AY$85, MATCH( AP36, Data!$A$78:$A$85, 0 ), MATCH( AP39, Data!$B$77:$AY$77, 0 ) )</f>
        <v>0</v>
      </c>
      <c r="AQ24" s="126">
        <f xml:space="preserve"> INDEX( Data!$B$78:$AY$85, MATCH( AQ36, Data!$A$78:$A$85, 0 ), MATCH( AQ39, Data!$B$77:$AY$77, 0 ) )</f>
        <v>1</v>
      </c>
      <c r="AR24" s="126">
        <f xml:space="preserve"> INDEX( Data!$B$78:$AY$85, MATCH( AR36, Data!$A$78:$A$85, 0 ), MATCH( AR39, Data!$B$77:$AY$77, 0 ) )</f>
        <v>1</v>
      </c>
      <c r="AS24" s="126">
        <f xml:space="preserve"> INDEX( Data!$B$78:$AY$85, MATCH( AS36, Data!$A$78:$A$85, 0 ), MATCH( AS39, Data!$B$77:$AY$77, 0 ) )</f>
        <v>0</v>
      </c>
      <c r="AT24" s="126">
        <f xml:space="preserve"> INDEX( Data!$B$78:$AY$85, MATCH( AT36, Data!$A$78:$A$85, 0 ), MATCH( AT39, Data!$B$77:$AY$77, 0 ) )</f>
        <v>1</v>
      </c>
      <c r="AU24" s="126">
        <f xml:space="preserve"> INDEX( Data!$B$78:$AY$85, MATCH( AU36, Data!$A$78:$A$85, 0 ), MATCH( AU39, Data!$B$77:$AY$77, 0 ) )</f>
        <v>0</v>
      </c>
      <c r="AV24" s="126">
        <f xml:space="preserve"> INDEX( Data!$B$78:$AY$85, MATCH( AV36, Data!$A$78:$A$85, 0 ), MATCH( AV39, Data!$B$77:$AY$77, 0 ) )</f>
        <v>0</v>
      </c>
      <c r="AW24" s="126">
        <f xml:space="preserve"> INDEX( Data!$B$78:$AY$85, MATCH( AW36, Data!$A$78:$A$85, 0 ), MATCH( AW39, Data!$B$77:$AY$77, 0 ) )</f>
        <v>1</v>
      </c>
      <c r="AX24" s="126">
        <f xml:space="preserve"> INDEX( Data!$B$78:$AY$85, MATCH( AX36, Data!$A$78:$A$85, 0 ), MATCH( AX39, Data!$B$77:$AY$77, 0 ) )</f>
        <v>1</v>
      </c>
      <c r="AY24" s="126">
        <f xml:space="preserve"> INDEX( Data!$B$78:$AY$85, MATCH( AY36, Data!$A$78:$A$85, 0 ), MATCH( AY39, Data!$B$77:$AY$77, 0 ) )</f>
        <v>0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38" t="s">
        <v>11</v>
      </c>
      <c r="C25" s="138"/>
      <c r="D25" s="138" t="s">
        <v>14</v>
      </c>
      <c r="E25" s="138"/>
      <c r="F25" s="138"/>
      <c r="G25" s="138" t="s">
        <v>127</v>
      </c>
      <c r="H25" s="138" t="s">
        <v>128</v>
      </c>
      <c r="I25" s="138"/>
      <c r="J25" s="138" t="s">
        <v>129</v>
      </c>
      <c r="K25" s="138"/>
      <c r="L25" s="138"/>
      <c r="M25" s="138" t="s">
        <v>130</v>
      </c>
      <c r="N25" s="138" t="s">
        <v>131</v>
      </c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30</v>
      </c>
      <c r="B26" s="126">
        <f xml:space="preserve"> IF(B7=1, 0, INDEX( Data!$B$92:$AY$99, MATCH( B36, Data!$A$92:$A$99, 0 ), MATCH( B39, Data!$B$91:$AY$91, 0 ) ))</f>
        <v>0</v>
      </c>
      <c r="C26" s="126">
        <f xml:space="preserve"> IF(C7=1, 0, INDEX( Data!$B$92:$AY$99, MATCH( C36, Data!$A$92:$A$99, 0 ), MATCH( C39, Data!$B$91:$AY$91, 0 ) ))</f>
        <v>1</v>
      </c>
      <c r="D26" s="126">
        <f xml:space="preserve"> IF(D7=1, 0, INDEX( Data!$B$92:$AY$99, MATCH( D36, Data!$A$92:$A$99, 0 ), MATCH( D39, Data!$B$91:$AY$91, 0 ) ))</f>
        <v>1</v>
      </c>
      <c r="E26" s="126">
        <f xml:space="preserve"> IF(E7=1, 0, INDEX( Data!$B$92:$AY$99, MATCH( E36, Data!$A$92:$A$99, 0 ), MATCH( E39, Data!$B$91:$AY$91, 0 ) ))</f>
        <v>1</v>
      </c>
      <c r="F26" s="126">
        <f xml:space="preserve"> IF(F7=1, 0, INDEX( Data!$B$92:$AY$99, MATCH( F36, Data!$A$92:$A$99, 0 ), MATCH( F39, Data!$B$91:$AY$91, 0 ) ))</f>
        <v>1</v>
      </c>
      <c r="G26" s="126">
        <f xml:space="preserve"> IF(G7=1, 0, INDEX( Data!$B$92:$AY$99, MATCH( G36, Data!$A$92:$A$99, 0 ), MATCH( G39, Data!$B$91:$AY$91, 0 ) ))</f>
        <v>1</v>
      </c>
      <c r="H26" s="126">
        <f xml:space="preserve"> IF(H7=1, 0, INDEX( Data!$B$92:$AY$99, MATCH( H36, Data!$A$92:$A$99, 0 ), MATCH( H39, Data!$B$91:$AY$91, 0 ) ))</f>
        <v>1</v>
      </c>
      <c r="I26" s="126">
        <f xml:space="preserve"> IF(I7=1, 0, INDEX( Data!$B$92:$AY$99, MATCH( I36, Data!$A$92:$A$99, 0 ), MATCH( I39, Data!$B$91:$AY$91, 0 ) ))</f>
        <v>1</v>
      </c>
      <c r="J26" s="126">
        <f xml:space="preserve"> IF(J7=1, 0, INDEX( Data!$B$92:$AY$99, MATCH( J36, Data!$A$92:$A$99, 0 ), MATCH( J39, Data!$B$91:$AY$91, 0 ) ))</f>
        <v>1</v>
      </c>
      <c r="K26" s="126">
        <f xml:space="preserve"> IF(K7=1, 0, INDEX( Data!$B$92:$AY$99, MATCH( K36, Data!$A$92:$A$99, 0 ), MATCH( K39, Data!$B$91:$AY$91, 0 ) ))</f>
        <v>1</v>
      </c>
      <c r="L26" s="126">
        <f xml:space="preserve"> IF(L7=1, 0, INDEX( Data!$B$92:$AY$99, MATCH( L36, Data!$A$92:$A$99, 0 ), MATCH( L39, Data!$B$91:$AY$91, 0 ) ))</f>
        <v>1</v>
      </c>
      <c r="M26" s="126">
        <f xml:space="preserve"> IF(M7=1, 0, INDEX( Data!$B$92:$AY$99, MATCH( M36, Data!$A$92:$A$99, 0 ), MATCH( M39, Data!$B$91:$AY$91, 0 ) ))</f>
        <v>1</v>
      </c>
      <c r="N26" s="126">
        <f xml:space="preserve"> IF(N7=1, 0, INDEX( Data!$B$92:$AY$99, MATCH( N36, Data!$A$92:$A$99, 0 ), MATCH( N39, Data!$B$91:$AY$91, 0 ) ))</f>
        <v>1</v>
      </c>
      <c r="O26" s="126">
        <f xml:space="preserve"> IF(O7=1, 0, INDEX( Data!$B$92:$AY$99, MATCH( O36, Data!$A$92:$A$99, 0 ), MATCH( O39, Data!$B$91:$AY$91, 0 ) ))</f>
        <v>1</v>
      </c>
      <c r="P26" s="126">
        <f xml:space="preserve"> IF(P7=1, 0, INDEX( Data!$B$92:$AY$99, MATCH( P36, Data!$A$92:$A$99, 0 ), MATCH( P39, Data!$B$91:$AY$91, 0 ) ))</f>
        <v>1</v>
      </c>
      <c r="Q26" s="126">
        <f xml:space="preserve"> IF(Q7=1, 0, INDEX( Data!$B$92:$AY$99, MATCH( Q36, Data!$A$92:$A$99, 0 ), MATCH( Q39, Data!$B$91:$AY$91, 0 ) ))</f>
        <v>1</v>
      </c>
      <c r="R26" s="126">
        <f xml:space="preserve"> IF(R7=1, 0, INDEX( Data!$B$92:$AY$99, MATCH( R36, Data!$A$92:$A$99, 0 ), MATCH( R39, Data!$B$91:$AY$91, 0 ) ))</f>
        <v>1</v>
      </c>
      <c r="S26" s="126">
        <f xml:space="preserve"> IF(S7=1, 0, INDEX( Data!$B$92:$AY$99, MATCH( S36, Data!$A$92:$A$99, 0 ), MATCH( S39, Data!$B$91:$AY$91, 0 ) ))</f>
        <v>1</v>
      </c>
      <c r="T26" s="126">
        <f xml:space="preserve"> IF(T7=1, 0, INDEX( Data!$B$92:$AY$99, MATCH( T36, Data!$A$92:$A$99, 0 ), MATCH( T39, Data!$B$91:$AY$91, 0 ) ))</f>
        <v>1</v>
      </c>
      <c r="U26" s="126">
        <f xml:space="preserve"> IF(U7=1, 0, INDEX( Data!$B$92:$AY$99, MATCH( U36, Data!$A$92:$A$99, 0 ), MATCH( U39, Data!$B$91:$AY$91, 0 ) ))</f>
        <v>1</v>
      </c>
      <c r="V26" s="126">
        <f xml:space="preserve"> IF(V7=1, 0, INDEX( Data!$B$92:$AY$99, MATCH( V36, Data!$A$92:$A$99, 0 ), MATCH( V39, Data!$B$91:$AY$91, 0 ) ))</f>
        <v>1</v>
      </c>
      <c r="W26" s="126">
        <f xml:space="preserve"> IF(W7=1, 0, INDEX( Data!$B$92:$AY$99, MATCH( W36, Data!$A$92:$A$99, 0 ), MATCH( W39, Data!$B$91:$AY$91, 0 ) ))</f>
        <v>1</v>
      </c>
      <c r="X26" s="126">
        <f xml:space="preserve"> IF(X7=1, 0, INDEX( Data!$B$92:$AY$99, MATCH( X36, Data!$A$92:$A$99, 0 ), MATCH( X39, Data!$B$91:$AY$91, 0 ) ))</f>
        <v>1</v>
      </c>
      <c r="Y26" s="126">
        <f xml:space="preserve"> IF(Y7=1, 0, INDEX( Data!$B$92:$AY$99, MATCH( Y36, Data!$A$92:$A$99, 0 ), MATCH( Y39, Data!$B$91:$AY$91, 0 ) ))</f>
        <v>1</v>
      </c>
      <c r="Z26" s="126">
        <f xml:space="preserve"> IF(Z7=1, 0, INDEX( Data!$B$92:$AY$99, MATCH( Z36, Data!$A$92:$A$99, 0 ), MATCH( Z39, Data!$B$91:$AY$91, 0 ) ))</f>
        <v>1</v>
      </c>
      <c r="AA26" s="126">
        <f xml:space="preserve"> IF(AA7=1, 0, INDEX( Data!$B$92:$AY$99, MATCH( AA36, Data!$A$92:$A$99, 0 ), MATCH( AA39, Data!$B$91:$AY$91, 0 ) ))</f>
        <v>1</v>
      </c>
      <c r="AB26" s="126">
        <f xml:space="preserve"> IF(AB7=1, 0, INDEX( Data!$B$92:$AY$99, MATCH( AB36, Data!$A$92:$A$99, 0 ), MATCH( AB39, Data!$B$91:$AY$91, 0 ) ))</f>
        <v>1</v>
      </c>
      <c r="AC26" s="126">
        <f xml:space="preserve"> IF(AC7=1, 0, INDEX( Data!$B$92:$AY$99, MATCH( AC36, Data!$A$92:$A$99, 0 ), MATCH( AC39, Data!$B$91:$AY$91, 0 ) ))</f>
        <v>1</v>
      </c>
      <c r="AD26" s="126">
        <f xml:space="preserve"> IF(AD7=1, 0, INDEX( Data!$B$92:$AY$99, MATCH( AD36, Data!$A$92:$A$99, 0 ), MATCH( AD39, Data!$B$91:$AY$91, 0 ) ))</f>
        <v>1</v>
      </c>
      <c r="AE26" s="126">
        <f xml:space="preserve"> IF(AE7=1, 0, INDEX( Data!$B$92:$AY$99, MATCH( AE36, Data!$A$92:$A$99, 0 ), MATCH( AE39, Data!$B$91:$AY$91, 0 ) ))</f>
        <v>1</v>
      </c>
      <c r="AF26" s="126">
        <f xml:space="preserve"> IF(AF7=1, 0, INDEX( Data!$B$92:$AY$99, MATCH( AF36, Data!$A$92:$A$99, 0 ), MATCH( AF39, Data!$B$91:$AY$91, 0 ) ))</f>
        <v>1</v>
      </c>
      <c r="AG26" s="126">
        <f xml:space="preserve"> IF(AG7=1, 0, INDEX( Data!$B$92:$AY$99, MATCH( AG36, Data!$A$92:$A$99, 0 ), MATCH( AG39, Data!$B$91:$AY$91, 0 ) ))</f>
        <v>1</v>
      </c>
      <c r="AH26" s="126">
        <f xml:space="preserve"> IF(AH7=1, 0, INDEX( Data!$B$92:$AY$99, MATCH( AH36, Data!$A$92:$A$99, 0 ), MATCH( AH39, Data!$B$91:$AY$91, 0 ) ))</f>
        <v>1</v>
      </c>
      <c r="AI26" s="126">
        <f xml:space="preserve"> IF(AI7=1, 0, INDEX( Data!$B$92:$AY$99, MATCH( AI36, Data!$A$92:$A$99, 0 ), MATCH( AI39, Data!$B$91:$AY$91, 0 ) ))</f>
        <v>1</v>
      </c>
      <c r="AJ26" s="126">
        <f xml:space="preserve"> IF(AJ7=1, 0, INDEX( Data!$B$92:$AY$99, MATCH( AJ36, Data!$A$92:$A$99, 0 ), MATCH( AJ39, Data!$B$91:$AY$91, 0 ) ))</f>
        <v>1</v>
      </c>
      <c r="AK26" s="126">
        <f xml:space="preserve"> IF(AK7=1, 0, INDEX( Data!$B$92:$AY$99, MATCH( AK36, Data!$A$92:$A$99, 0 ), MATCH( AK39, Data!$B$91:$AY$91, 0 ) ))</f>
        <v>1</v>
      </c>
      <c r="AL26" s="126">
        <f xml:space="preserve"> IF(AL7=1, 0, INDEX( Data!$B$92:$AY$99, MATCH( AL36, Data!$A$92:$A$99, 0 ), MATCH( AL39, Data!$B$91:$AY$91, 0 ) ))</f>
        <v>1</v>
      </c>
      <c r="AM26" s="126">
        <f xml:space="preserve"> IF(AM7=1, 0, INDEX( Data!$B$92:$AY$99, MATCH( AM36, Data!$A$92:$A$99, 0 ), MATCH( AM39, Data!$B$91:$AY$91, 0 ) ))</f>
        <v>1</v>
      </c>
      <c r="AN26" s="126">
        <f xml:space="preserve"> IF(AN7=1, 0, INDEX( Data!$B$92:$AY$99, MATCH( AN36, Data!$A$92:$A$99, 0 ), MATCH( AN39, Data!$B$91:$AY$91, 0 ) ))</f>
        <v>1</v>
      </c>
      <c r="AO26" s="126">
        <f xml:space="preserve"> IF(AO7=1, 0, INDEX( Data!$B$92:$AY$99, MATCH( AO36, Data!$A$92:$A$99, 0 ), MATCH( AO39, Data!$B$91:$AY$91, 0 ) ))</f>
        <v>1</v>
      </c>
      <c r="AP26" s="126">
        <f xml:space="preserve"> IF(AP7=1, 0, INDEX( Data!$B$92:$AY$99, MATCH( AP36, Data!$A$92:$A$99, 0 ), MATCH( AP39, Data!$B$91:$AY$91, 0 ) ))</f>
        <v>1</v>
      </c>
      <c r="AQ26" s="126">
        <f xml:space="preserve"> IF(AQ7=1, 0, INDEX( Data!$B$92:$AY$99, MATCH( AQ36, Data!$A$92:$A$99, 0 ), MATCH( AQ39, Data!$B$91:$AY$91, 0 ) ))</f>
        <v>1</v>
      </c>
      <c r="AR26" s="126">
        <f xml:space="preserve"> IF(AR7=1, 0, INDEX( Data!$B$92:$AY$99, MATCH( AR36, Data!$A$92:$A$99, 0 ), MATCH( AR39, Data!$B$91:$AY$91, 0 ) ))</f>
        <v>1</v>
      </c>
      <c r="AS26" s="126">
        <f xml:space="preserve"> IF(AS7=1, 0, INDEX( Data!$B$92:$AY$99, MATCH( AS36, Data!$A$92:$A$99, 0 ), MATCH( AS39, Data!$B$91:$AY$91, 0 ) ))</f>
        <v>1</v>
      </c>
      <c r="AT26" s="126">
        <f xml:space="preserve"> IF(AT7=1, 0, INDEX( Data!$B$92:$AY$99, MATCH( AT36, Data!$A$92:$A$99, 0 ), MATCH( AT39, Data!$B$91:$AY$91, 0 ) ))</f>
        <v>1</v>
      </c>
      <c r="AU26" s="126">
        <f xml:space="preserve"> IF(AU7=1, 0, INDEX( Data!$B$92:$AY$99, MATCH( AU36, Data!$A$92:$A$99, 0 ), MATCH( AU39, Data!$B$91:$AY$91, 0 ) ))</f>
        <v>1</v>
      </c>
      <c r="AV26" s="126">
        <f xml:space="preserve"> IF(AV7=1, 0, INDEX( Data!$B$92:$AY$99, MATCH( AV36, Data!$A$92:$A$99, 0 ), MATCH( AV39, Data!$B$91:$AY$91, 0 ) ))</f>
        <v>1</v>
      </c>
      <c r="AW26" s="126">
        <f xml:space="preserve"> IF(AW7=1, 0, INDEX( Data!$B$92:$AY$99, MATCH( AW36, Data!$A$92:$A$99, 0 ), MATCH( AW39, Data!$B$91:$AY$91, 0 ) ))</f>
        <v>1</v>
      </c>
      <c r="AX26" s="126">
        <f xml:space="preserve"> IF(AX7=1, 0, INDEX( Data!$B$92:$AY$99, MATCH( AX36, Data!$A$92:$A$99, 0 ), MATCH( AX39, Data!$B$91:$AY$91, 0 ) ))</f>
        <v>1</v>
      </c>
      <c r="AY26" s="126">
        <f xml:space="preserve"> IF(AY7=1, 0, INDEX( Data!$B$92:$AY$99, MATCH( AY36, Data!$A$92:$A$99, 0 ), MATCH( AY39, Data!$B$91:$AY$91, 0 ) ))</f>
        <v>1</v>
      </c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</row>
    <row r="27" spans="1:97" s="16" customFormat="1">
      <c r="A27" s="123"/>
      <c r="B27" s="146"/>
      <c r="C27" s="146" t="s">
        <v>120</v>
      </c>
      <c r="D27" s="146" t="s">
        <v>121</v>
      </c>
      <c r="E27" s="146" t="s">
        <v>75</v>
      </c>
      <c r="F27" s="146" t="s">
        <v>122</v>
      </c>
      <c r="G27" s="146" t="s">
        <v>123</v>
      </c>
      <c r="H27" s="146" t="s">
        <v>124</v>
      </c>
      <c r="I27" s="146" t="s">
        <v>72</v>
      </c>
      <c r="J27" s="146" t="s">
        <v>73</v>
      </c>
      <c r="K27" s="146" t="s">
        <v>125</v>
      </c>
      <c r="L27" s="146" t="s">
        <v>74</v>
      </c>
      <c r="M27" s="146" t="s">
        <v>126</v>
      </c>
      <c r="N27" s="146" t="s">
        <v>76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97" s="19" customFormat="1">
      <c r="K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03" customFormat="1">
      <c r="K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42" t="s">
        <v>105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4"/>
      <c r="L33" s="143"/>
      <c r="M33" s="143"/>
      <c r="N33" s="143"/>
      <c r="O33" s="143"/>
      <c r="P33" s="143"/>
      <c r="Q33" s="143"/>
      <c r="R33" s="143"/>
      <c r="S33" s="143"/>
      <c r="T33" s="143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</row>
    <row r="34" spans="1:97" s="18" customFormat="1" ht="16.149999999999999" thickTop="1">
      <c r="K34" s="141"/>
    </row>
    <row r="35" spans="1:97" s="18" customFormat="1"/>
    <row r="36" spans="1:97" s="18" customFormat="1" ht="16.05" customHeight="1">
      <c r="A36" s="59" t="s">
        <v>18</v>
      </c>
      <c r="B36" s="119" t="str">
        <f xml:space="preserve"> IF(B3="", IF(A36="Class", "", A36), B3)</f>
        <v>Jedi Sentinel</v>
      </c>
      <c r="C36" s="119" t="str">
        <f xml:space="preserve"> IF(C3="", IF(B36="Class", "", B36), C3)</f>
        <v>Jedi Sentinel</v>
      </c>
      <c r="D36" s="119" t="str">
        <f t="shared" ref="D36:U36" si="33" xml:space="preserve"> IF(D3="", IF(C36="Class", "", C36), D3)</f>
        <v>Jedi Sentinel</v>
      </c>
      <c r="E36" s="119" t="str">
        <f t="shared" si="33"/>
        <v>Jedi Sentinel</v>
      </c>
      <c r="F36" s="119" t="str">
        <f t="shared" si="33"/>
        <v>Jedi Sentinel</v>
      </c>
      <c r="G36" s="119" t="str">
        <f t="shared" si="33"/>
        <v>Jedi Sentinel</v>
      </c>
      <c r="H36" s="119" t="str">
        <f t="shared" si="33"/>
        <v>Jedi Sentinel</v>
      </c>
      <c r="I36" s="119" t="str">
        <f t="shared" si="33"/>
        <v>Jedi Sentinel</v>
      </c>
      <c r="J36" s="119" t="str">
        <f t="shared" si="33"/>
        <v>Jedi Sentinel</v>
      </c>
      <c r="K36" s="119" t="str">
        <f t="shared" si="33"/>
        <v>Jedi Sentinel</v>
      </c>
      <c r="L36" s="119" t="str">
        <f t="shared" si="33"/>
        <v>Jedi Sentinel</v>
      </c>
      <c r="M36" s="119" t="str">
        <f t="shared" si="33"/>
        <v>Jedi Sentinel</v>
      </c>
      <c r="N36" s="119" t="str">
        <f t="shared" si="33"/>
        <v>Jedi Sentinel</v>
      </c>
      <c r="O36" s="119" t="str">
        <f t="shared" si="33"/>
        <v>Jedi Sentinel</v>
      </c>
      <c r="P36" s="119" t="str">
        <f t="shared" si="33"/>
        <v>Jedi Sentinel</v>
      </c>
      <c r="Q36" s="119" t="str">
        <f t="shared" si="33"/>
        <v>Jedi Sentinel</v>
      </c>
      <c r="R36" s="119" t="str">
        <f t="shared" si="33"/>
        <v>Jedi Sentinel</v>
      </c>
      <c r="S36" s="119" t="str">
        <f t="shared" si="33"/>
        <v>Jedi Sentinel</v>
      </c>
      <c r="T36" s="119" t="str">
        <f t="shared" si="33"/>
        <v>Jedi Sentinel</v>
      </c>
      <c r="U36" s="119" t="str">
        <f t="shared" si="33"/>
        <v>Jedi Sentinel</v>
      </c>
      <c r="V36" s="119" t="str">
        <f t="shared" ref="V36:AY36" si="34" xml:space="preserve"> IF(V3="", IF(U36="Class", "", U36), V3)</f>
        <v>Jedi Sentinel</v>
      </c>
      <c r="W36" s="119" t="str">
        <f t="shared" si="34"/>
        <v>Jedi Sentinel</v>
      </c>
      <c r="X36" s="119" t="str">
        <f t="shared" si="34"/>
        <v>Jedi Sentinel</v>
      </c>
      <c r="Y36" s="119" t="str">
        <f t="shared" si="34"/>
        <v>Jedi Sentinel</v>
      </c>
      <c r="Z36" s="119" t="str">
        <f t="shared" si="34"/>
        <v>Jedi Sentinel</v>
      </c>
      <c r="AA36" s="119" t="str">
        <f t="shared" si="34"/>
        <v>Jedi Sentinel</v>
      </c>
      <c r="AB36" s="119" t="str">
        <f t="shared" si="34"/>
        <v>Jedi Sentinel</v>
      </c>
      <c r="AC36" s="119" t="str">
        <f t="shared" si="34"/>
        <v>Jedi Sentinel</v>
      </c>
      <c r="AD36" s="119" t="str">
        <f t="shared" si="34"/>
        <v>Jedi Sentinel</v>
      </c>
      <c r="AE36" s="119" t="str">
        <f t="shared" si="34"/>
        <v>Jedi Sentinel</v>
      </c>
      <c r="AF36" s="119" t="str">
        <f t="shared" si="34"/>
        <v>Jedi Sentinel</v>
      </c>
      <c r="AG36" s="119" t="str">
        <f t="shared" si="34"/>
        <v>Jedi Sentinel</v>
      </c>
      <c r="AH36" s="119" t="str">
        <f t="shared" si="34"/>
        <v>Jedi Sentinel</v>
      </c>
      <c r="AI36" s="119" t="str">
        <f t="shared" si="34"/>
        <v>Jedi Sentinel</v>
      </c>
      <c r="AJ36" s="119" t="str">
        <f t="shared" si="34"/>
        <v>Jedi Sentinel</v>
      </c>
      <c r="AK36" s="119" t="str">
        <f t="shared" si="34"/>
        <v>Jedi Sentinel</v>
      </c>
      <c r="AL36" s="119" t="str">
        <f t="shared" si="34"/>
        <v>Jedi Sentinel</v>
      </c>
      <c r="AM36" s="119" t="str">
        <f t="shared" si="34"/>
        <v>Jedi Sentinel</v>
      </c>
      <c r="AN36" s="119" t="str">
        <f t="shared" si="34"/>
        <v>Jedi Sentinel</v>
      </c>
      <c r="AO36" s="119" t="str">
        <f t="shared" si="34"/>
        <v>Jedi Sentinel</v>
      </c>
      <c r="AP36" s="119" t="str">
        <f t="shared" si="34"/>
        <v>Jedi Sentinel</v>
      </c>
      <c r="AQ36" s="119" t="str">
        <f t="shared" si="34"/>
        <v>Jedi Sentinel</v>
      </c>
      <c r="AR36" s="119" t="str">
        <f t="shared" si="34"/>
        <v>Jedi Sentinel</v>
      </c>
      <c r="AS36" s="119" t="str">
        <f t="shared" si="34"/>
        <v>Jedi Sentinel</v>
      </c>
      <c r="AT36" s="119" t="str">
        <f t="shared" si="34"/>
        <v>Jedi Sentinel</v>
      </c>
      <c r="AU36" s="119" t="str">
        <f t="shared" si="34"/>
        <v>Jedi Sentinel</v>
      </c>
      <c r="AV36" s="119" t="str">
        <f t="shared" si="34"/>
        <v>Jedi Sentinel</v>
      </c>
      <c r="AW36" s="119" t="str">
        <f t="shared" si="34"/>
        <v>Jedi Sentinel</v>
      </c>
      <c r="AX36" s="119" t="str">
        <f t="shared" si="34"/>
        <v>Jedi Sentinel</v>
      </c>
      <c r="AY36" s="119" t="str">
        <f t="shared" si="34"/>
        <v>Jedi Sentinel</v>
      </c>
    </row>
    <row r="37" spans="1:97" s="18" customFormat="1"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79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 ht="23.25">
      <c r="A39" s="105" t="s">
        <v>93</v>
      </c>
      <c r="B39" s="106">
        <f>IF(B36=A36,A39+1,1)</f>
        <v>1</v>
      </c>
      <c r="C39" s="106">
        <f>IF(C36=B36,B39+1,1)</f>
        <v>2</v>
      </c>
      <c r="D39" s="106">
        <f>IF(D36=C36,C39+1,1)</f>
        <v>3</v>
      </c>
      <c r="E39" s="106">
        <f>IF(E36=D36,D39+1,1)</f>
        <v>4</v>
      </c>
      <c r="F39" s="106">
        <f>IF(F36=E36,E39+1,1)</f>
        <v>5</v>
      </c>
      <c r="G39" s="106">
        <f>IF(G36=F36,F39+1,1)</f>
        <v>6</v>
      </c>
      <c r="H39" s="106">
        <f>IF(H36=G36,G39+1,1)</f>
        <v>7</v>
      </c>
      <c r="I39" s="106">
        <f>IF(I36=H36,H39+1,1)</f>
        <v>8</v>
      </c>
      <c r="J39" s="106">
        <f>IF(J36=I36,I39+1,1)</f>
        <v>9</v>
      </c>
      <c r="K39" s="106">
        <f>IF(K36=J36,J39+1,1)</f>
        <v>10</v>
      </c>
      <c r="L39" s="106">
        <f>IF(L36=K36,K39+1,1)</f>
        <v>11</v>
      </c>
      <c r="M39" s="106">
        <f>IF(M36=L36,L39+1,1)</f>
        <v>12</v>
      </c>
      <c r="N39" s="106">
        <f>IF(N36=M36,M39+1,1)</f>
        <v>13</v>
      </c>
      <c r="O39" s="106">
        <f>IF(O36=N36,N39+1,1)</f>
        <v>14</v>
      </c>
      <c r="P39" s="106">
        <f>IF(P36=O36,O39+1,1)</f>
        <v>15</v>
      </c>
      <c r="Q39" s="106">
        <f>IF(Q36=P36,P39+1,1)</f>
        <v>16</v>
      </c>
      <c r="R39" s="106">
        <f>IF(R36=Q36,Q39+1,1)</f>
        <v>17</v>
      </c>
      <c r="S39" s="106">
        <f>IF(S36=R36,R39+1,1)</f>
        <v>18</v>
      </c>
      <c r="T39" s="106">
        <f>IF(T36=S36,S39+1,1)</f>
        <v>19</v>
      </c>
      <c r="U39" s="107">
        <f>IF(U36=T36,T39+1,1)</f>
        <v>20</v>
      </c>
      <c r="V39" s="107">
        <f t="shared" ref="V39:AY39" si="35">IF(V36=U36,U39+1,1)</f>
        <v>21</v>
      </c>
      <c r="W39" s="107">
        <f t="shared" si="35"/>
        <v>22</v>
      </c>
      <c r="X39" s="107">
        <f t="shared" si="35"/>
        <v>23</v>
      </c>
      <c r="Y39" s="107">
        <f t="shared" si="35"/>
        <v>24</v>
      </c>
      <c r="Z39" s="107">
        <f t="shared" si="35"/>
        <v>25</v>
      </c>
      <c r="AA39" s="107">
        <f t="shared" si="35"/>
        <v>26</v>
      </c>
      <c r="AB39" s="107">
        <f t="shared" si="35"/>
        <v>27</v>
      </c>
      <c r="AC39" s="107">
        <f t="shared" si="35"/>
        <v>28</v>
      </c>
      <c r="AD39" s="107">
        <f t="shared" si="35"/>
        <v>29</v>
      </c>
      <c r="AE39" s="107">
        <f t="shared" si="35"/>
        <v>30</v>
      </c>
      <c r="AF39" s="107">
        <f t="shared" si="35"/>
        <v>31</v>
      </c>
      <c r="AG39" s="107">
        <f t="shared" si="35"/>
        <v>32</v>
      </c>
      <c r="AH39" s="107">
        <f t="shared" si="35"/>
        <v>33</v>
      </c>
      <c r="AI39" s="107">
        <f t="shared" si="35"/>
        <v>34</v>
      </c>
      <c r="AJ39" s="107">
        <f t="shared" si="35"/>
        <v>35</v>
      </c>
      <c r="AK39" s="107">
        <f t="shared" si="35"/>
        <v>36</v>
      </c>
      <c r="AL39" s="107">
        <f t="shared" si="35"/>
        <v>37</v>
      </c>
      <c r="AM39" s="107">
        <f t="shared" si="35"/>
        <v>38</v>
      </c>
      <c r="AN39" s="107">
        <f t="shared" si="35"/>
        <v>39</v>
      </c>
      <c r="AO39" s="107">
        <f t="shared" si="35"/>
        <v>40</v>
      </c>
      <c r="AP39" s="107">
        <f t="shared" si="35"/>
        <v>41</v>
      </c>
      <c r="AQ39" s="107">
        <f t="shared" si="35"/>
        <v>42</v>
      </c>
      <c r="AR39" s="107">
        <f t="shared" si="35"/>
        <v>43</v>
      </c>
      <c r="AS39" s="107">
        <f t="shared" si="35"/>
        <v>44</v>
      </c>
      <c r="AT39" s="107">
        <f t="shared" si="35"/>
        <v>45</v>
      </c>
      <c r="AU39" s="107">
        <f t="shared" si="35"/>
        <v>46</v>
      </c>
      <c r="AV39" s="107">
        <f t="shared" si="35"/>
        <v>47</v>
      </c>
      <c r="AW39" s="107">
        <f t="shared" si="35"/>
        <v>48</v>
      </c>
      <c r="AX39" s="107">
        <f t="shared" si="35"/>
        <v>49</v>
      </c>
      <c r="AY39" s="107">
        <f t="shared" si="35"/>
        <v>50</v>
      </c>
    </row>
    <row r="40" spans="1:97" s="18" customFormat="1">
      <c r="K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 ht="18">
      <c r="A41" s="100" t="s">
        <v>106</v>
      </c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</row>
    <row r="42" spans="1:97" s="18" customFormat="1">
      <c r="A42" s="62" t="s">
        <v>10</v>
      </c>
      <c r="B42" s="8">
        <f xml:space="preserve"> B16 + B221</f>
        <v>6</v>
      </c>
      <c r="C42" s="8">
        <f xml:space="preserve"> C16 + C221</f>
        <v>6</v>
      </c>
      <c r="D42" s="8">
        <f xml:space="preserve"> D16 + D221</f>
        <v>6</v>
      </c>
      <c r="E42" s="8">
        <f xml:space="preserve"> E16 + E221</f>
        <v>6</v>
      </c>
      <c r="F42" s="8">
        <f xml:space="preserve"> F16 + F221</f>
        <v>7</v>
      </c>
      <c r="G42" s="8">
        <f xml:space="preserve"> G16 + G221</f>
        <v>10</v>
      </c>
      <c r="H42" s="8">
        <f xml:space="preserve"> H16 + H221</f>
        <v>12</v>
      </c>
      <c r="I42" s="8">
        <f xml:space="preserve"> I16 + I221</f>
        <v>13</v>
      </c>
      <c r="J42" s="8">
        <f xml:space="preserve"> J16 + J221</f>
        <v>14</v>
      </c>
      <c r="K42" s="8">
        <f xml:space="preserve"> K16 + K221</f>
        <v>14</v>
      </c>
      <c r="L42" s="8">
        <f xml:space="preserve"> L16 + L221</f>
        <v>14</v>
      </c>
      <c r="M42" s="8">
        <f xml:space="preserve"> M16 + M221</f>
        <v>17</v>
      </c>
      <c r="N42" s="8">
        <f xml:space="preserve"> N16 + N221</f>
        <v>18</v>
      </c>
      <c r="O42" s="8">
        <f xml:space="preserve"> O16 + O221</f>
        <v>18</v>
      </c>
      <c r="P42" s="8">
        <f xml:space="preserve"> P16 + P221</f>
        <v>18</v>
      </c>
      <c r="Q42" s="8">
        <f xml:space="preserve"> Q16 + Q221</f>
        <v>18</v>
      </c>
      <c r="R42" s="8">
        <f xml:space="preserve"> R16 + R221</f>
        <v>18</v>
      </c>
      <c r="S42" s="8">
        <f xml:space="preserve"> S16 + S221</f>
        <v>18</v>
      </c>
      <c r="T42" s="8">
        <f xml:space="preserve"> T16 + T221</f>
        <v>18</v>
      </c>
      <c r="U42" s="8">
        <f xml:space="preserve"> U16 + U221</f>
        <v>18</v>
      </c>
      <c r="V42" s="8">
        <f t="shared" ref="V42:AY42" si="36" xml:space="preserve"> V16 + V221</f>
        <v>18</v>
      </c>
      <c r="W42" s="8">
        <f t="shared" si="36"/>
        <v>18</v>
      </c>
      <c r="X42" s="8">
        <f t="shared" si="36"/>
        <v>18</v>
      </c>
      <c r="Y42" s="8">
        <f t="shared" si="36"/>
        <v>18</v>
      </c>
      <c r="Z42" s="8">
        <f t="shared" si="36"/>
        <v>18</v>
      </c>
      <c r="AA42" s="8">
        <f t="shared" si="36"/>
        <v>18</v>
      </c>
      <c r="AB42" s="8">
        <f t="shared" si="36"/>
        <v>18</v>
      </c>
      <c r="AC42" s="8">
        <f t="shared" si="36"/>
        <v>18</v>
      </c>
      <c r="AD42" s="8">
        <f t="shared" si="36"/>
        <v>18</v>
      </c>
      <c r="AE42" s="8">
        <f t="shared" si="36"/>
        <v>18</v>
      </c>
      <c r="AF42" s="8">
        <f t="shared" si="36"/>
        <v>18</v>
      </c>
      <c r="AG42" s="8">
        <f t="shared" si="36"/>
        <v>18</v>
      </c>
      <c r="AH42" s="8">
        <f t="shared" si="36"/>
        <v>18</v>
      </c>
      <c r="AI42" s="8">
        <f t="shared" si="36"/>
        <v>18</v>
      </c>
      <c r="AJ42" s="8">
        <f t="shared" si="36"/>
        <v>18</v>
      </c>
      <c r="AK42" s="8">
        <f t="shared" si="36"/>
        <v>18</v>
      </c>
      <c r="AL42" s="8">
        <f t="shared" si="36"/>
        <v>18</v>
      </c>
      <c r="AM42" s="8">
        <f t="shared" si="36"/>
        <v>18</v>
      </c>
      <c r="AN42" s="8">
        <f t="shared" si="36"/>
        <v>18</v>
      </c>
      <c r="AO42" s="8">
        <f t="shared" si="36"/>
        <v>18</v>
      </c>
      <c r="AP42" s="8">
        <f t="shared" si="36"/>
        <v>18</v>
      </c>
      <c r="AQ42" s="8">
        <f t="shared" si="36"/>
        <v>18</v>
      </c>
      <c r="AR42" s="8">
        <f t="shared" si="36"/>
        <v>18</v>
      </c>
      <c r="AS42" s="8">
        <f t="shared" si="36"/>
        <v>18</v>
      </c>
      <c r="AT42" s="8">
        <f t="shared" si="36"/>
        <v>18</v>
      </c>
      <c r="AU42" s="8">
        <f t="shared" si="36"/>
        <v>18</v>
      </c>
      <c r="AV42" s="8">
        <f t="shared" si="36"/>
        <v>18</v>
      </c>
      <c r="AW42" s="8">
        <f t="shared" si="36"/>
        <v>18</v>
      </c>
      <c r="AX42" s="8">
        <f t="shared" si="36"/>
        <v>18</v>
      </c>
      <c r="AY42" s="8">
        <f t="shared" si="36"/>
        <v>18</v>
      </c>
    </row>
    <row r="43" spans="1:97" s="18" customFormat="1">
      <c r="A43" s="63" t="s">
        <v>11</v>
      </c>
      <c r="B43" s="8">
        <f xml:space="preserve"> B17 + B221</f>
        <v>2</v>
      </c>
      <c r="C43" s="8">
        <f xml:space="preserve"> C17 + C221</f>
        <v>6</v>
      </c>
      <c r="D43" s="8">
        <f xml:space="preserve"> D17 + D221</f>
        <v>7</v>
      </c>
      <c r="E43" s="8">
        <f xml:space="preserve"> E17 + E221</f>
        <v>7</v>
      </c>
      <c r="F43" s="8">
        <f xml:space="preserve"> F17 + F221</f>
        <v>8</v>
      </c>
      <c r="G43" s="8">
        <f xml:space="preserve"> G17 + G221</f>
        <v>10</v>
      </c>
      <c r="H43" s="8">
        <f xml:space="preserve"> H17 + H221</f>
        <v>10</v>
      </c>
      <c r="I43" s="8">
        <f xml:space="preserve"> I17 + I221</f>
        <v>13</v>
      </c>
      <c r="J43" s="8">
        <f xml:space="preserve"> J17 + J221</f>
        <v>14</v>
      </c>
      <c r="K43" s="8">
        <f xml:space="preserve"> K17 + K221</f>
        <v>14</v>
      </c>
      <c r="L43" s="8">
        <f xml:space="preserve"> L17 + L221</f>
        <v>14</v>
      </c>
      <c r="M43" s="8">
        <f xml:space="preserve"> M17 + M221</f>
        <v>14</v>
      </c>
      <c r="N43" s="8">
        <f xml:space="preserve"> N17 + N221</f>
        <v>18</v>
      </c>
      <c r="O43" s="8">
        <f xml:space="preserve"> O17 + O221</f>
        <v>18</v>
      </c>
      <c r="P43" s="8">
        <f xml:space="preserve"> P17 + P221</f>
        <v>18</v>
      </c>
      <c r="Q43" s="8">
        <f xml:space="preserve"> Q17 + Q221</f>
        <v>18</v>
      </c>
      <c r="R43" s="8">
        <f xml:space="preserve"> R17 + R221</f>
        <v>18</v>
      </c>
      <c r="S43" s="8">
        <f xml:space="preserve"> S17 + S221</f>
        <v>18</v>
      </c>
      <c r="T43" s="8">
        <f xml:space="preserve"> T17 + T221</f>
        <v>18</v>
      </c>
      <c r="U43" s="8">
        <f xml:space="preserve"> U17 + U221</f>
        <v>18</v>
      </c>
      <c r="V43" s="8">
        <f t="shared" ref="V43:AY43" si="37" xml:space="preserve"> V17 + V221</f>
        <v>18</v>
      </c>
      <c r="W43" s="8">
        <f t="shared" si="37"/>
        <v>18</v>
      </c>
      <c r="X43" s="8">
        <f t="shared" si="37"/>
        <v>18</v>
      </c>
      <c r="Y43" s="8">
        <f t="shared" si="37"/>
        <v>18</v>
      </c>
      <c r="Z43" s="8">
        <f t="shared" si="37"/>
        <v>18</v>
      </c>
      <c r="AA43" s="8">
        <f t="shared" si="37"/>
        <v>18</v>
      </c>
      <c r="AB43" s="8">
        <f t="shared" si="37"/>
        <v>18</v>
      </c>
      <c r="AC43" s="8">
        <f t="shared" si="37"/>
        <v>18</v>
      </c>
      <c r="AD43" s="8">
        <f t="shared" si="37"/>
        <v>18</v>
      </c>
      <c r="AE43" s="8">
        <f t="shared" si="37"/>
        <v>18</v>
      </c>
      <c r="AF43" s="8">
        <f t="shared" si="37"/>
        <v>18</v>
      </c>
      <c r="AG43" s="8">
        <f t="shared" si="37"/>
        <v>18</v>
      </c>
      <c r="AH43" s="8">
        <f t="shared" si="37"/>
        <v>18</v>
      </c>
      <c r="AI43" s="8">
        <f t="shared" si="37"/>
        <v>18</v>
      </c>
      <c r="AJ43" s="8">
        <f t="shared" si="37"/>
        <v>18</v>
      </c>
      <c r="AK43" s="8">
        <f t="shared" si="37"/>
        <v>18</v>
      </c>
      <c r="AL43" s="8">
        <f t="shared" si="37"/>
        <v>18</v>
      </c>
      <c r="AM43" s="8">
        <f t="shared" si="37"/>
        <v>18</v>
      </c>
      <c r="AN43" s="8">
        <f t="shared" si="37"/>
        <v>18</v>
      </c>
      <c r="AO43" s="8">
        <f t="shared" si="37"/>
        <v>18</v>
      </c>
      <c r="AP43" s="8">
        <f t="shared" si="37"/>
        <v>18</v>
      </c>
      <c r="AQ43" s="8">
        <f t="shared" si="37"/>
        <v>18</v>
      </c>
      <c r="AR43" s="8">
        <f t="shared" si="37"/>
        <v>18</v>
      </c>
      <c r="AS43" s="8">
        <f t="shared" si="37"/>
        <v>18</v>
      </c>
      <c r="AT43" s="8">
        <f t="shared" si="37"/>
        <v>18</v>
      </c>
      <c r="AU43" s="8">
        <f t="shared" si="37"/>
        <v>18</v>
      </c>
      <c r="AV43" s="8">
        <f t="shared" si="37"/>
        <v>18</v>
      </c>
      <c r="AW43" s="8">
        <f t="shared" si="37"/>
        <v>18</v>
      </c>
      <c r="AX43" s="8">
        <f t="shared" si="37"/>
        <v>18</v>
      </c>
      <c r="AY43" s="8">
        <f t="shared" si="37"/>
        <v>18</v>
      </c>
    </row>
    <row r="44" spans="1:97">
      <c r="A44" s="63" t="s">
        <v>12</v>
      </c>
      <c r="B44" s="8">
        <f xml:space="preserve"> B18 + B219</f>
        <v>5</v>
      </c>
      <c r="C44" s="8">
        <f xml:space="preserve"> C18 + C219</f>
        <v>5</v>
      </c>
      <c r="D44" s="8">
        <f xml:space="preserve"> D18 + D219</f>
        <v>5</v>
      </c>
      <c r="E44" s="8">
        <f xml:space="preserve"> E18 + E219</f>
        <v>5</v>
      </c>
      <c r="F44" s="8">
        <f xml:space="preserve"> F18 + F219</f>
        <v>5</v>
      </c>
      <c r="G44" s="8">
        <f xml:space="preserve"> G18 + G219</f>
        <v>5</v>
      </c>
      <c r="H44" s="8">
        <f xml:space="preserve"> H18 + H219</f>
        <v>5</v>
      </c>
      <c r="I44" s="8">
        <f xml:space="preserve"> I18 + I219</f>
        <v>5</v>
      </c>
      <c r="J44" s="8">
        <f xml:space="preserve"> J18 + J219</f>
        <v>5</v>
      </c>
      <c r="K44" s="8">
        <f xml:space="preserve"> K18 + K219</f>
        <v>5</v>
      </c>
      <c r="L44" s="8">
        <f xml:space="preserve"> L18 + L219</f>
        <v>5</v>
      </c>
      <c r="M44" s="8">
        <f xml:space="preserve"> M18 + M219</f>
        <v>5</v>
      </c>
      <c r="N44" s="8">
        <f xml:space="preserve"> N18 + N219</f>
        <v>5</v>
      </c>
      <c r="O44" s="8">
        <f xml:space="preserve"> O18 + O219</f>
        <v>5</v>
      </c>
      <c r="P44" s="8">
        <f xml:space="preserve"> P18 + P219</f>
        <v>5</v>
      </c>
      <c r="Q44" s="8">
        <f xml:space="preserve"> Q18 + Q219</f>
        <v>5</v>
      </c>
      <c r="R44" s="8">
        <f xml:space="preserve"> R18 + R219</f>
        <v>5</v>
      </c>
      <c r="S44" s="8">
        <f xml:space="preserve"> S18 + S219</f>
        <v>5</v>
      </c>
      <c r="T44" s="8">
        <f xml:space="preserve"> T18 + T219</f>
        <v>5</v>
      </c>
      <c r="U44" s="8">
        <f xml:space="preserve"> U18 + U219</f>
        <v>5</v>
      </c>
      <c r="V44" s="8">
        <f t="shared" ref="V44:AY44" si="38" xml:space="preserve"> V18 + V219</f>
        <v>5</v>
      </c>
      <c r="W44" s="8">
        <f t="shared" si="38"/>
        <v>5</v>
      </c>
      <c r="X44" s="8">
        <f t="shared" si="38"/>
        <v>5</v>
      </c>
      <c r="Y44" s="8">
        <f t="shared" si="38"/>
        <v>5</v>
      </c>
      <c r="Z44" s="8">
        <f t="shared" si="38"/>
        <v>5</v>
      </c>
      <c r="AA44" s="8">
        <f t="shared" si="38"/>
        <v>5</v>
      </c>
      <c r="AB44" s="8">
        <f t="shared" si="38"/>
        <v>5</v>
      </c>
      <c r="AC44" s="8">
        <f t="shared" si="38"/>
        <v>5</v>
      </c>
      <c r="AD44" s="8">
        <f t="shared" si="38"/>
        <v>5</v>
      </c>
      <c r="AE44" s="8">
        <f t="shared" si="38"/>
        <v>5</v>
      </c>
      <c r="AF44" s="8">
        <f t="shared" si="38"/>
        <v>5</v>
      </c>
      <c r="AG44" s="8">
        <f t="shared" si="38"/>
        <v>5</v>
      </c>
      <c r="AH44" s="8">
        <f t="shared" si="38"/>
        <v>5</v>
      </c>
      <c r="AI44" s="8">
        <f t="shared" si="38"/>
        <v>5</v>
      </c>
      <c r="AJ44" s="8">
        <f t="shared" si="38"/>
        <v>5</v>
      </c>
      <c r="AK44" s="8">
        <f t="shared" si="38"/>
        <v>5</v>
      </c>
      <c r="AL44" s="8">
        <f t="shared" si="38"/>
        <v>5</v>
      </c>
      <c r="AM44" s="8">
        <f t="shared" si="38"/>
        <v>5</v>
      </c>
      <c r="AN44" s="8">
        <f t="shared" si="38"/>
        <v>5</v>
      </c>
      <c r="AO44" s="8">
        <f t="shared" si="38"/>
        <v>5</v>
      </c>
      <c r="AP44" s="8">
        <f t="shared" si="38"/>
        <v>5</v>
      </c>
      <c r="AQ44" s="8">
        <f t="shared" si="38"/>
        <v>5</v>
      </c>
      <c r="AR44" s="8">
        <f t="shared" si="38"/>
        <v>5</v>
      </c>
      <c r="AS44" s="8">
        <f t="shared" si="38"/>
        <v>5</v>
      </c>
      <c r="AT44" s="8">
        <f t="shared" si="38"/>
        <v>5</v>
      </c>
      <c r="AU44" s="8">
        <f t="shared" si="38"/>
        <v>5</v>
      </c>
      <c r="AV44" s="8">
        <f t="shared" si="38"/>
        <v>5</v>
      </c>
      <c r="AW44" s="8">
        <f t="shared" si="38"/>
        <v>5</v>
      </c>
      <c r="AX44" s="8">
        <f t="shared" si="38"/>
        <v>5</v>
      </c>
      <c r="AY44" s="8">
        <f t="shared" si="38"/>
        <v>5</v>
      </c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3" t="s">
        <v>13</v>
      </c>
      <c r="B45" s="8">
        <f xml:space="preserve"> B19 + B222 + B84</f>
        <v>6</v>
      </c>
      <c r="C45" s="8">
        <f xml:space="preserve"> C19 + C222 + C84</f>
        <v>6</v>
      </c>
      <c r="D45" s="8">
        <f xml:space="preserve"> D19 + D222 + D84</f>
        <v>6</v>
      </c>
      <c r="E45" s="8">
        <f xml:space="preserve"> E19 + E222 + E84</f>
        <v>6</v>
      </c>
      <c r="F45" s="8">
        <f xml:space="preserve"> F19 + F222 + F84</f>
        <v>7</v>
      </c>
      <c r="G45" s="8">
        <f xml:space="preserve"> G19 + G222 + G84</f>
        <v>7</v>
      </c>
      <c r="H45" s="8">
        <f xml:space="preserve"> H19 + H222 + H84</f>
        <v>7</v>
      </c>
      <c r="I45" s="8">
        <f xml:space="preserve"> I19 + I222 + I84</f>
        <v>7</v>
      </c>
      <c r="J45" s="8">
        <f xml:space="preserve"> J19 + J222 + J84</f>
        <v>9</v>
      </c>
      <c r="K45" s="8">
        <f xml:space="preserve"> K19 + K222 + K84</f>
        <v>10</v>
      </c>
      <c r="L45" s="8">
        <f xml:space="preserve"> L19 + L222 + L84</f>
        <v>10</v>
      </c>
      <c r="M45" s="8">
        <f xml:space="preserve"> M19 + M222 + M84</f>
        <v>11</v>
      </c>
      <c r="N45" s="8">
        <f xml:space="preserve"> N19 + N222 + N84</f>
        <v>11</v>
      </c>
      <c r="O45" s="8">
        <f xml:space="preserve"> O19 + O222 + O84</f>
        <v>11</v>
      </c>
      <c r="P45" s="8">
        <f xml:space="preserve"> P19 + P222 + P84</f>
        <v>11</v>
      </c>
      <c r="Q45" s="8">
        <f xml:space="preserve"> Q19 + Q222 + Q84</f>
        <v>11</v>
      </c>
      <c r="R45" s="8">
        <f xml:space="preserve"> R19 + R222 + R84</f>
        <v>11</v>
      </c>
      <c r="S45" s="8">
        <f xml:space="preserve"> S19 + S222 + S84</f>
        <v>11</v>
      </c>
      <c r="T45" s="8">
        <f xml:space="preserve"> T19 + T222 + T84</f>
        <v>11</v>
      </c>
      <c r="U45" s="8">
        <f xml:space="preserve"> U19 + U222 + U84</f>
        <v>11</v>
      </c>
      <c r="V45" s="8">
        <f t="shared" ref="V45:AY45" si="39" xml:space="preserve"> V19 + V222 + V84</f>
        <v>11</v>
      </c>
      <c r="W45" s="8">
        <f t="shared" si="39"/>
        <v>11</v>
      </c>
      <c r="X45" s="8">
        <f t="shared" si="39"/>
        <v>11</v>
      </c>
      <c r="Y45" s="8">
        <f t="shared" si="39"/>
        <v>11</v>
      </c>
      <c r="Z45" s="8">
        <f t="shared" si="39"/>
        <v>11</v>
      </c>
      <c r="AA45" s="8">
        <f t="shared" si="39"/>
        <v>11</v>
      </c>
      <c r="AB45" s="8">
        <f t="shared" si="39"/>
        <v>11</v>
      </c>
      <c r="AC45" s="8">
        <f t="shared" si="39"/>
        <v>11</v>
      </c>
      <c r="AD45" s="8">
        <f t="shared" si="39"/>
        <v>11</v>
      </c>
      <c r="AE45" s="8">
        <f t="shared" si="39"/>
        <v>11</v>
      </c>
      <c r="AF45" s="8">
        <f t="shared" si="39"/>
        <v>11</v>
      </c>
      <c r="AG45" s="8">
        <f t="shared" si="39"/>
        <v>11</v>
      </c>
      <c r="AH45" s="8">
        <f t="shared" si="39"/>
        <v>11</v>
      </c>
      <c r="AI45" s="8">
        <f t="shared" si="39"/>
        <v>11</v>
      </c>
      <c r="AJ45" s="8">
        <f t="shared" si="39"/>
        <v>11</v>
      </c>
      <c r="AK45" s="8">
        <f t="shared" si="39"/>
        <v>11</v>
      </c>
      <c r="AL45" s="8">
        <f t="shared" si="39"/>
        <v>11</v>
      </c>
      <c r="AM45" s="8">
        <f t="shared" si="39"/>
        <v>11</v>
      </c>
      <c r="AN45" s="8">
        <f t="shared" si="39"/>
        <v>11</v>
      </c>
      <c r="AO45" s="8">
        <f t="shared" si="39"/>
        <v>11</v>
      </c>
      <c r="AP45" s="8">
        <f t="shared" si="39"/>
        <v>11</v>
      </c>
      <c r="AQ45" s="8">
        <f t="shared" si="39"/>
        <v>11</v>
      </c>
      <c r="AR45" s="8">
        <f t="shared" si="39"/>
        <v>11</v>
      </c>
      <c r="AS45" s="8">
        <f t="shared" si="39"/>
        <v>11</v>
      </c>
      <c r="AT45" s="8">
        <f t="shared" si="39"/>
        <v>11</v>
      </c>
      <c r="AU45" s="8">
        <f t="shared" si="39"/>
        <v>11</v>
      </c>
      <c r="AV45" s="8">
        <f t="shared" si="39"/>
        <v>11</v>
      </c>
      <c r="AW45" s="8">
        <f t="shared" si="39"/>
        <v>11</v>
      </c>
      <c r="AX45" s="8">
        <f t="shared" si="39"/>
        <v>11</v>
      </c>
      <c r="AY45" s="8">
        <f t="shared" si="39"/>
        <v>11</v>
      </c>
    </row>
    <row r="46" spans="1:97" s="29" customFormat="1">
      <c r="A46" s="63" t="s">
        <v>22</v>
      </c>
      <c r="B46" s="8">
        <f xml:space="preserve"> B20 + B223 + B84</f>
        <v>6</v>
      </c>
      <c r="C46" s="8">
        <f xml:space="preserve"> C20 + C223 + C84</f>
        <v>7</v>
      </c>
      <c r="D46" s="8">
        <f xml:space="preserve"> D20 + D223 + D84</f>
        <v>8</v>
      </c>
      <c r="E46" s="8">
        <f xml:space="preserve"> E20 + E223 + E84</f>
        <v>9</v>
      </c>
      <c r="F46" s="8">
        <f xml:space="preserve"> F20 + F223 + F84</f>
        <v>10</v>
      </c>
      <c r="G46" s="8">
        <f xml:space="preserve"> G20 + G223 + G84</f>
        <v>10</v>
      </c>
      <c r="H46" s="8">
        <f xml:space="preserve"> H20 + H223 + H84</f>
        <v>10</v>
      </c>
      <c r="I46" s="8">
        <f xml:space="preserve"> I20 + I223 + I84</f>
        <v>10</v>
      </c>
      <c r="J46" s="8">
        <f xml:space="preserve"> J20 + J223 + J84</f>
        <v>10</v>
      </c>
      <c r="K46" s="8">
        <f xml:space="preserve"> K20 + K223 + K84</f>
        <v>10</v>
      </c>
      <c r="L46" s="8">
        <f xml:space="preserve"> L20 + L223 + L84</f>
        <v>12</v>
      </c>
      <c r="M46" s="8">
        <f xml:space="preserve"> M20 + M223 + M84</f>
        <v>12</v>
      </c>
      <c r="N46" s="8">
        <f xml:space="preserve"> N20 + N223 + N84</f>
        <v>12</v>
      </c>
      <c r="O46" s="8">
        <f xml:space="preserve"> O20 + O223 + O84</f>
        <v>12</v>
      </c>
      <c r="P46" s="8">
        <f xml:space="preserve"> P20 + P223 + P84</f>
        <v>12</v>
      </c>
      <c r="Q46" s="8">
        <f xml:space="preserve"> Q20 + Q223 + Q84</f>
        <v>12</v>
      </c>
      <c r="R46" s="8">
        <f xml:space="preserve"> R20 + R223 + R84</f>
        <v>12</v>
      </c>
      <c r="S46" s="8">
        <f xml:space="preserve"> S20 + S223 + S84</f>
        <v>12</v>
      </c>
      <c r="T46" s="8">
        <f xml:space="preserve"> T20 + T223 + T84</f>
        <v>12</v>
      </c>
      <c r="U46" s="8">
        <f xml:space="preserve"> U20 + U223 + U84</f>
        <v>12</v>
      </c>
      <c r="V46" s="8">
        <f t="shared" ref="V46:AY46" si="40" xml:space="preserve"> V20 + V223 + V84</f>
        <v>12</v>
      </c>
      <c r="W46" s="8">
        <f t="shared" si="40"/>
        <v>12</v>
      </c>
      <c r="X46" s="8">
        <f t="shared" si="40"/>
        <v>12</v>
      </c>
      <c r="Y46" s="8">
        <f t="shared" si="40"/>
        <v>12</v>
      </c>
      <c r="Z46" s="8">
        <f t="shared" si="40"/>
        <v>12</v>
      </c>
      <c r="AA46" s="8">
        <f t="shared" si="40"/>
        <v>12</v>
      </c>
      <c r="AB46" s="8">
        <f t="shared" si="40"/>
        <v>12</v>
      </c>
      <c r="AC46" s="8">
        <f t="shared" si="40"/>
        <v>12</v>
      </c>
      <c r="AD46" s="8">
        <f t="shared" si="40"/>
        <v>12</v>
      </c>
      <c r="AE46" s="8">
        <f t="shared" si="40"/>
        <v>12</v>
      </c>
      <c r="AF46" s="8">
        <f t="shared" si="40"/>
        <v>12</v>
      </c>
      <c r="AG46" s="8">
        <f t="shared" si="40"/>
        <v>12</v>
      </c>
      <c r="AH46" s="8">
        <f t="shared" si="40"/>
        <v>12</v>
      </c>
      <c r="AI46" s="8">
        <f t="shared" si="40"/>
        <v>12</v>
      </c>
      <c r="AJ46" s="8">
        <f t="shared" si="40"/>
        <v>12</v>
      </c>
      <c r="AK46" s="8">
        <f t="shared" si="40"/>
        <v>12</v>
      </c>
      <c r="AL46" s="8">
        <f t="shared" si="40"/>
        <v>12</v>
      </c>
      <c r="AM46" s="8">
        <f t="shared" si="40"/>
        <v>12</v>
      </c>
      <c r="AN46" s="8">
        <f t="shared" si="40"/>
        <v>12</v>
      </c>
      <c r="AO46" s="8">
        <f t="shared" si="40"/>
        <v>12</v>
      </c>
      <c r="AP46" s="8">
        <f t="shared" si="40"/>
        <v>12</v>
      </c>
      <c r="AQ46" s="8">
        <f t="shared" si="40"/>
        <v>12</v>
      </c>
      <c r="AR46" s="8">
        <f t="shared" si="40"/>
        <v>12</v>
      </c>
      <c r="AS46" s="8">
        <f t="shared" si="40"/>
        <v>12</v>
      </c>
      <c r="AT46" s="8">
        <f t="shared" si="40"/>
        <v>12</v>
      </c>
      <c r="AU46" s="8">
        <f t="shared" si="40"/>
        <v>12</v>
      </c>
      <c r="AV46" s="8">
        <f t="shared" si="40"/>
        <v>12</v>
      </c>
      <c r="AW46" s="8">
        <f t="shared" si="40"/>
        <v>12</v>
      </c>
      <c r="AX46" s="8">
        <f t="shared" si="40"/>
        <v>12</v>
      </c>
      <c r="AY46" s="8">
        <f t="shared" si="40"/>
        <v>12</v>
      </c>
    </row>
    <row r="47" spans="1:97" s="29" customFormat="1">
      <c r="A47" s="63" t="s">
        <v>14</v>
      </c>
      <c r="B47" s="8">
        <f xml:space="preserve"> B21 + B221</f>
        <v>2</v>
      </c>
      <c r="C47" s="8">
        <f xml:space="preserve"> C21 + C221</f>
        <v>2</v>
      </c>
      <c r="D47" s="8">
        <f xml:space="preserve"> D21 + D221</f>
        <v>2</v>
      </c>
      <c r="E47" s="8">
        <f xml:space="preserve"> E21 + E221</f>
        <v>9</v>
      </c>
      <c r="F47" s="8">
        <f xml:space="preserve"> F21 + F221</f>
        <v>10</v>
      </c>
      <c r="G47" s="8">
        <f xml:space="preserve"> G21 + G221</f>
        <v>10</v>
      </c>
      <c r="H47" s="8">
        <f xml:space="preserve"> H21 + H221</f>
        <v>12</v>
      </c>
      <c r="I47" s="8">
        <f xml:space="preserve"> I21 + I221</f>
        <v>13</v>
      </c>
      <c r="J47" s="8">
        <f xml:space="preserve"> J21 + J221</f>
        <v>14</v>
      </c>
      <c r="K47" s="8">
        <f xml:space="preserve"> K21 + K221</f>
        <v>15</v>
      </c>
      <c r="L47" s="8">
        <f xml:space="preserve"> L21 + L221</f>
        <v>16</v>
      </c>
      <c r="M47" s="8">
        <f xml:space="preserve"> M21 + M221</f>
        <v>16</v>
      </c>
      <c r="N47" s="8">
        <f xml:space="preserve"> N21 + N221</f>
        <v>16</v>
      </c>
      <c r="O47" s="8">
        <f xml:space="preserve"> O21 + O221</f>
        <v>16</v>
      </c>
      <c r="P47" s="8">
        <f xml:space="preserve"> P21 + P221</f>
        <v>16</v>
      </c>
      <c r="Q47" s="8">
        <f xml:space="preserve"> Q21 + Q221</f>
        <v>16</v>
      </c>
      <c r="R47" s="8">
        <f xml:space="preserve"> R21 + R221</f>
        <v>16</v>
      </c>
      <c r="S47" s="8">
        <f xml:space="preserve"> S21 + S221</f>
        <v>16</v>
      </c>
      <c r="T47" s="8">
        <f xml:space="preserve"> T21 + T221</f>
        <v>16</v>
      </c>
      <c r="U47" s="8">
        <f xml:space="preserve"> U21 + U221</f>
        <v>16</v>
      </c>
      <c r="V47" s="8">
        <f t="shared" ref="V47:AY47" si="41" xml:space="preserve"> V21 + V221</f>
        <v>16</v>
      </c>
      <c r="W47" s="8">
        <f t="shared" si="41"/>
        <v>16</v>
      </c>
      <c r="X47" s="8">
        <f t="shared" si="41"/>
        <v>16</v>
      </c>
      <c r="Y47" s="8">
        <f t="shared" si="41"/>
        <v>16</v>
      </c>
      <c r="Z47" s="8">
        <f t="shared" si="41"/>
        <v>16</v>
      </c>
      <c r="AA47" s="8">
        <f t="shared" si="41"/>
        <v>16</v>
      </c>
      <c r="AB47" s="8">
        <f t="shared" si="41"/>
        <v>16</v>
      </c>
      <c r="AC47" s="8">
        <f t="shared" si="41"/>
        <v>16</v>
      </c>
      <c r="AD47" s="8">
        <f t="shared" si="41"/>
        <v>16</v>
      </c>
      <c r="AE47" s="8">
        <f t="shared" si="41"/>
        <v>16</v>
      </c>
      <c r="AF47" s="8">
        <f t="shared" si="41"/>
        <v>16</v>
      </c>
      <c r="AG47" s="8">
        <f t="shared" si="41"/>
        <v>16</v>
      </c>
      <c r="AH47" s="8">
        <f t="shared" si="41"/>
        <v>16</v>
      </c>
      <c r="AI47" s="8">
        <f t="shared" si="41"/>
        <v>16</v>
      </c>
      <c r="AJ47" s="8">
        <f t="shared" si="41"/>
        <v>16</v>
      </c>
      <c r="AK47" s="8">
        <f t="shared" si="41"/>
        <v>16</v>
      </c>
      <c r="AL47" s="8">
        <f t="shared" si="41"/>
        <v>16</v>
      </c>
      <c r="AM47" s="8">
        <f t="shared" si="41"/>
        <v>16</v>
      </c>
      <c r="AN47" s="8">
        <f t="shared" si="41"/>
        <v>16</v>
      </c>
      <c r="AO47" s="8">
        <f t="shared" si="41"/>
        <v>16</v>
      </c>
      <c r="AP47" s="8">
        <f t="shared" si="41"/>
        <v>16</v>
      </c>
      <c r="AQ47" s="8">
        <f t="shared" si="41"/>
        <v>16</v>
      </c>
      <c r="AR47" s="8">
        <f t="shared" si="41"/>
        <v>16</v>
      </c>
      <c r="AS47" s="8">
        <f t="shared" si="41"/>
        <v>16</v>
      </c>
      <c r="AT47" s="8">
        <f t="shared" si="41"/>
        <v>16</v>
      </c>
      <c r="AU47" s="8">
        <f t="shared" si="41"/>
        <v>16</v>
      </c>
      <c r="AV47" s="8">
        <f t="shared" si="41"/>
        <v>16</v>
      </c>
      <c r="AW47" s="8">
        <f t="shared" si="41"/>
        <v>16</v>
      </c>
      <c r="AX47" s="8">
        <f t="shared" si="41"/>
        <v>16</v>
      </c>
      <c r="AY47" s="8">
        <f t="shared" si="41"/>
        <v>16</v>
      </c>
    </row>
    <row r="48" spans="1:97" s="29" customFormat="1">
      <c r="A48" s="63" t="s">
        <v>15</v>
      </c>
      <c r="B48" s="8">
        <f xml:space="preserve"> B22 + B222</f>
        <v>6</v>
      </c>
      <c r="C48" s="8">
        <f xml:space="preserve"> C22 + C222</f>
        <v>6</v>
      </c>
      <c r="D48" s="8">
        <f xml:space="preserve"> D22 + D222</f>
        <v>6</v>
      </c>
      <c r="E48" s="8">
        <f xml:space="preserve"> E22 + E222</f>
        <v>6</v>
      </c>
      <c r="F48" s="8">
        <f xml:space="preserve"> F22 + F222</f>
        <v>6</v>
      </c>
      <c r="G48" s="8">
        <f xml:space="preserve"> G22 + G222</f>
        <v>6</v>
      </c>
      <c r="H48" s="8">
        <f xml:space="preserve"> H22 + H222</f>
        <v>7</v>
      </c>
      <c r="I48" s="8">
        <f xml:space="preserve"> I22 + I222</f>
        <v>7</v>
      </c>
      <c r="J48" s="8">
        <f xml:space="preserve"> J22 + J222</f>
        <v>7</v>
      </c>
      <c r="K48" s="8">
        <f xml:space="preserve"> K22 + K222</f>
        <v>10</v>
      </c>
      <c r="L48" s="8">
        <f xml:space="preserve"> L22 + L222</f>
        <v>12</v>
      </c>
      <c r="M48" s="8">
        <f xml:space="preserve"> M22 + M222</f>
        <v>13</v>
      </c>
      <c r="N48" s="8">
        <f xml:space="preserve"> N22 + N222</f>
        <v>13</v>
      </c>
      <c r="O48" s="8">
        <f xml:space="preserve"> O22 + O222</f>
        <v>13</v>
      </c>
      <c r="P48" s="8">
        <f xml:space="preserve"> P22 + P222</f>
        <v>13</v>
      </c>
      <c r="Q48" s="8">
        <f xml:space="preserve"> Q22 + Q222</f>
        <v>13</v>
      </c>
      <c r="R48" s="8">
        <f xml:space="preserve"> R22 + R222</f>
        <v>13</v>
      </c>
      <c r="S48" s="8">
        <f xml:space="preserve"> S22 + S222</f>
        <v>13</v>
      </c>
      <c r="T48" s="8">
        <f xml:space="preserve"> T22 + T222</f>
        <v>13</v>
      </c>
      <c r="U48" s="8">
        <f xml:space="preserve"> U22 + U222</f>
        <v>13</v>
      </c>
      <c r="V48" s="8">
        <f t="shared" ref="V48:AY48" si="42" xml:space="preserve"> V22 + V222</f>
        <v>13</v>
      </c>
      <c r="W48" s="8">
        <f t="shared" si="42"/>
        <v>13</v>
      </c>
      <c r="X48" s="8">
        <f t="shared" si="42"/>
        <v>13</v>
      </c>
      <c r="Y48" s="8">
        <f t="shared" si="42"/>
        <v>13</v>
      </c>
      <c r="Z48" s="8">
        <f t="shared" si="42"/>
        <v>13</v>
      </c>
      <c r="AA48" s="8">
        <f t="shared" si="42"/>
        <v>13</v>
      </c>
      <c r="AB48" s="8">
        <f t="shared" si="42"/>
        <v>13</v>
      </c>
      <c r="AC48" s="8">
        <f t="shared" si="42"/>
        <v>13</v>
      </c>
      <c r="AD48" s="8">
        <f t="shared" si="42"/>
        <v>13</v>
      </c>
      <c r="AE48" s="8">
        <f t="shared" si="42"/>
        <v>13</v>
      </c>
      <c r="AF48" s="8">
        <f t="shared" si="42"/>
        <v>13</v>
      </c>
      <c r="AG48" s="8">
        <f t="shared" si="42"/>
        <v>13</v>
      </c>
      <c r="AH48" s="8">
        <f t="shared" si="42"/>
        <v>13</v>
      </c>
      <c r="AI48" s="8">
        <f t="shared" si="42"/>
        <v>13</v>
      </c>
      <c r="AJ48" s="8">
        <f t="shared" si="42"/>
        <v>13</v>
      </c>
      <c r="AK48" s="8">
        <f t="shared" si="42"/>
        <v>13</v>
      </c>
      <c r="AL48" s="8">
        <f t="shared" si="42"/>
        <v>13</v>
      </c>
      <c r="AM48" s="8">
        <f t="shared" si="42"/>
        <v>13</v>
      </c>
      <c r="AN48" s="8">
        <f t="shared" si="42"/>
        <v>13</v>
      </c>
      <c r="AO48" s="8">
        <f t="shared" si="42"/>
        <v>13</v>
      </c>
      <c r="AP48" s="8">
        <f t="shared" si="42"/>
        <v>13</v>
      </c>
      <c r="AQ48" s="8">
        <f t="shared" si="42"/>
        <v>13</v>
      </c>
      <c r="AR48" s="8">
        <f t="shared" si="42"/>
        <v>13</v>
      </c>
      <c r="AS48" s="8">
        <f t="shared" si="42"/>
        <v>13</v>
      </c>
      <c r="AT48" s="8">
        <f t="shared" si="42"/>
        <v>13</v>
      </c>
      <c r="AU48" s="8">
        <f t="shared" si="42"/>
        <v>13</v>
      </c>
      <c r="AV48" s="8">
        <f t="shared" si="42"/>
        <v>13</v>
      </c>
      <c r="AW48" s="8">
        <f t="shared" si="42"/>
        <v>13</v>
      </c>
      <c r="AX48" s="8">
        <f t="shared" si="42"/>
        <v>13</v>
      </c>
      <c r="AY48" s="8">
        <f t="shared" si="42"/>
        <v>13</v>
      </c>
    </row>
    <row r="49" spans="1:97" s="29" customFormat="1">
      <c r="A49" s="63" t="s">
        <v>16</v>
      </c>
      <c r="B49" s="8">
        <f xml:space="preserve"> B23 + B222 + B84</f>
        <v>2</v>
      </c>
      <c r="C49" s="8">
        <f xml:space="preserve"> C23 + C222 + C84</f>
        <v>2</v>
      </c>
      <c r="D49" s="8">
        <f xml:space="preserve"> D23 + D222 + D84</f>
        <v>2</v>
      </c>
      <c r="E49" s="8">
        <f xml:space="preserve"> E23 + E222 + E84</f>
        <v>2</v>
      </c>
      <c r="F49" s="8">
        <f xml:space="preserve"> F23 + F222 + F84</f>
        <v>2</v>
      </c>
      <c r="G49" s="8">
        <f xml:space="preserve"> G23 + G222 + G84</f>
        <v>2</v>
      </c>
      <c r="H49" s="8">
        <f xml:space="preserve"> H23 + H222 + H84</f>
        <v>2</v>
      </c>
      <c r="I49" s="8">
        <f xml:space="preserve"> I23 + I222 + I84</f>
        <v>2</v>
      </c>
      <c r="J49" s="8">
        <f xml:space="preserve"> J23 + J222 + J84</f>
        <v>2</v>
      </c>
      <c r="K49" s="8">
        <f xml:space="preserve"> K23 + K222 + K84</f>
        <v>2</v>
      </c>
      <c r="L49" s="8">
        <f xml:space="preserve"> L23 + L222 + L84</f>
        <v>2</v>
      </c>
      <c r="M49" s="8">
        <f xml:space="preserve"> M23 + M222 + M84</f>
        <v>2</v>
      </c>
      <c r="N49" s="8">
        <f xml:space="preserve"> N23 + N222 + N84</f>
        <v>2</v>
      </c>
      <c r="O49" s="8">
        <f xml:space="preserve"> O23 + O222 + O84</f>
        <v>2</v>
      </c>
      <c r="P49" s="8">
        <f xml:space="preserve"> P23 + P222 + P84</f>
        <v>2</v>
      </c>
      <c r="Q49" s="8">
        <f xml:space="preserve"> Q23 + Q222 + Q84</f>
        <v>2</v>
      </c>
      <c r="R49" s="8">
        <f xml:space="preserve"> R23 + R222 + R84</f>
        <v>2</v>
      </c>
      <c r="S49" s="8">
        <f xml:space="preserve"> S23 + S222 + S84</f>
        <v>2</v>
      </c>
      <c r="T49" s="8">
        <f xml:space="preserve"> T23 + T222 + T84</f>
        <v>2</v>
      </c>
      <c r="U49" s="8">
        <f xml:space="preserve"> U23 + U222 + U84</f>
        <v>2</v>
      </c>
      <c r="V49" s="8">
        <f t="shared" ref="V49:AY49" si="43" xml:space="preserve"> V23 + V222 + V84</f>
        <v>2</v>
      </c>
      <c r="W49" s="8">
        <f t="shared" si="43"/>
        <v>2</v>
      </c>
      <c r="X49" s="8">
        <f t="shared" si="43"/>
        <v>2</v>
      </c>
      <c r="Y49" s="8">
        <f t="shared" si="43"/>
        <v>2</v>
      </c>
      <c r="Z49" s="8">
        <f t="shared" si="43"/>
        <v>2</v>
      </c>
      <c r="AA49" s="8">
        <f t="shared" si="43"/>
        <v>2</v>
      </c>
      <c r="AB49" s="8">
        <f t="shared" si="43"/>
        <v>2</v>
      </c>
      <c r="AC49" s="8">
        <f t="shared" si="43"/>
        <v>2</v>
      </c>
      <c r="AD49" s="8">
        <f t="shared" si="43"/>
        <v>2</v>
      </c>
      <c r="AE49" s="8">
        <f t="shared" si="43"/>
        <v>2</v>
      </c>
      <c r="AF49" s="8">
        <f t="shared" si="43"/>
        <v>2</v>
      </c>
      <c r="AG49" s="8">
        <f t="shared" si="43"/>
        <v>2</v>
      </c>
      <c r="AH49" s="8">
        <f t="shared" si="43"/>
        <v>2</v>
      </c>
      <c r="AI49" s="8">
        <f t="shared" si="43"/>
        <v>2</v>
      </c>
      <c r="AJ49" s="8">
        <f t="shared" si="43"/>
        <v>2</v>
      </c>
      <c r="AK49" s="8">
        <f t="shared" si="43"/>
        <v>2</v>
      </c>
      <c r="AL49" s="8">
        <f t="shared" si="43"/>
        <v>2</v>
      </c>
      <c r="AM49" s="8">
        <f t="shared" si="43"/>
        <v>2</v>
      </c>
      <c r="AN49" s="8">
        <f t="shared" si="43"/>
        <v>2</v>
      </c>
      <c r="AO49" s="8">
        <f t="shared" si="43"/>
        <v>2</v>
      </c>
      <c r="AP49" s="8">
        <f t="shared" si="43"/>
        <v>2</v>
      </c>
      <c r="AQ49" s="8">
        <f t="shared" si="43"/>
        <v>2</v>
      </c>
      <c r="AR49" s="8">
        <f t="shared" si="43"/>
        <v>2</v>
      </c>
      <c r="AS49" s="8">
        <f t="shared" si="43"/>
        <v>2</v>
      </c>
      <c r="AT49" s="8">
        <f t="shared" si="43"/>
        <v>2</v>
      </c>
      <c r="AU49" s="8">
        <f t="shared" si="43"/>
        <v>2</v>
      </c>
      <c r="AV49" s="8">
        <f t="shared" si="43"/>
        <v>2</v>
      </c>
      <c r="AW49" s="8">
        <f t="shared" si="43"/>
        <v>2</v>
      </c>
      <c r="AX49" s="8">
        <f t="shared" si="43"/>
        <v>2</v>
      </c>
      <c r="AY49" s="8">
        <f t="shared" si="43"/>
        <v>2</v>
      </c>
    </row>
    <row r="50" spans="1:97" s="29" customFormat="1"/>
    <row r="51" spans="1:9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57" t="s">
        <v>84</v>
      </c>
      <c r="B52" s="52">
        <f xml:space="preserve"> INDEX( Data!$E$49:$E$58, MATCH( B36, Data!$D$49:$D$58, 0 ) )</f>
        <v>8</v>
      </c>
      <c r="C52" s="52">
        <f xml:space="preserve"> INDEX( Data!$E$49:$E$58, MATCH( C36, Data!$D$49:$D$58, 0 ) )</f>
        <v>8</v>
      </c>
      <c r="D52" s="52">
        <f xml:space="preserve"> INDEX( Data!$E$49:$E$58, MATCH( D36, Data!$D$49:$D$58, 0 ) )</f>
        <v>8</v>
      </c>
      <c r="E52" s="52">
        <f xml:space="preserve"> INDEX( Data!$E$49:$E$58, MATCH( E36, Data!$D$49:$D$58, 0 ) )</f>
        <v>8</v>
      </c>
      <c r="F52" s="52">
        <f xml:space="preserve"> INDEX( Data!$E$49:$E$58, MATCH( F36, Data!$D$49:$D$58, 0 ) )</f>
        <v>8</v>
      </c>
      <c r="G52" s="52">
        <f xml:space="preserve"> INDEX( Data!$E$49:$E$58, MATCH( G36, Data!$D$49:$D$58, 0 ) )</f>
        <v>8</v>
      </c>
      <c r="H52" s="52">
        <f xml:space="preserve"> INDEX( Data!$E$49:$E$58, MATCH( H36, Data!$D$49:$D$58, 0 ) )</f>
        <v>8</v>
      </c>
      <c r="I52" s="52">
        <f xml:space="preserve"> INDEX( Data!$E$49:$E$58, MATCH( I36, Data!$D$49:$D$58, 0 ) )</f>
        <v>8</v>
      </c>
      <c r="J52" s="52">
        <f xml:space="preserve"> INDEX( Data!$E$49:$E$58, MATCH( J36, Data!$D$49:$D$58, 0 ) )</f>
        <v>8</v>
      </c>
      <c r="K52" s="52">
        <f xml:space="preserve"> INDEX( Data!$E$49:$E$58, MATCH( K36, Data!$D$49:$D$58, 0 ) )</f>
        <v>8</v>
      </c>
      <c r="L52" s="52">
        <f xml:space="preserve"> INDEX( Data!$E$49:$E$58, MATCH( L36, Data!$D$49:$D$58, 0 ) )</f>
        <v>8</v>
      </c>
      <c r="M52" s="52">
        <f xml:space="preserve"> INDEX( Data!$E$49:$E$58, MATCH( M36, Data!$D$49:$D$58, 0 ) )</f>
        <v>8</v>
      </c>
      <c r="N52" s="52">
        <f xml:space="preserve"> INDEX( Data!$E$49:$E$58, MATCH( N36, Data!$D$49:$D$58, 0 ) )</f>
        <v>8</v>
      </c>
      <c r="O52" s="52">
        <f xml:space="preserve"> INDEX( Data!$E$49:$E$58, MATCH( O36, Data!$D$49:$D$58, 0 ) )</f>
        <v>8</v>
      </c>
      <c r="P52" s="52">
        <f xml:space="preserve"> INDEX( Data!$E$49:$E$58, MATCH( P36, Data!$D$49:$D$58, 0 ) )</f>
        <v>8</v>
      </c>
      <c r="Q52" s="52">
        <f xml:space="preserve"> INDEX( Data!$E$49:$E$58, MATCH( Q36, Data!$D$49:$D$58, 0 ) )</f>
        <v>8</v>
      </c>
      <c r="R52" s="52">
        <f xml:space="preserve"> INDEX( Data!$E$49:$E$58, MATCH( R36, Data!$D$49:$D$58, 0 ) )</f>
        <v>8</v>
      </c>
      <c r="S52" s="52">
        <f xml:space="preserve"> INDEX( Data!$E$49:$E$58, MATCH( S36, Data!$D$49:$D$58, 0 ) )</f>
        <v>8</v>
      </c>
      <c r="T52" s="52">
        <f xml:space="preserve"> INDEX( Data!$E$49:$E$58, MATCH( T36, Data!$D$49:$D$58, 0 ) )</f>
        <v>8</v>
      </c>
      <c r="U52" s="52">
        <f xml:space="preserve"> INDEX( Data!$E$49:$E$58, MATCH( U36, Data!$D$49:$D$58, 0 ) )</f>
        <v>8</v>
      </c>
      <c r="V52" s="52">
        <f xml:space="preserve"> INDEX( Data!$E$49:$E$58, MATCH( V36, Data!$D$49:$D$58, 0 ) )</f>
        <v>8</v>
      </c>
      <c r="W52" s="52">
        <f xml:space="preserve"> INDEX( Data!$E$49:$E$58, MATCH( W36, Data!$D$49:$D$58, 0 ) )</f>
        <v>8</v>
      </c>
      <c r="X52" s="52">
        <f xml:space="preserve"> INDEX( Data!$E$49:$E$58, MATCH( X36, Data!$D$49:$D$58, 0 ) )</f>
        <v>8</v>
      </c>
      <c r="Y52" s="52">
        <f xml:space="preserve"> INDEX( Data!$E$49:$E$58, MATCH( Y36, Data!$D$49:$D$58, 0 ) )</f>
        <v>8</v>
      </c>
      <c r="Z52" s="52">
        <f xml:space="preserve"> INDEX( Data!$E$49:$E$58, MATCH( Z36, Data!$D$49:$D$58, 0 ) )</f>
        <v>8</v>
      </c>
      <c r="AA52" s="52">
        <f xml:space="preserve"> INDEX( Data!$E$49:$E$58, MATCH( AA36, Data!$D$49:$D$58, 0 ) )</f>
        <v>8</v>
      </c>
      <c r="AB52" s="52">
        <f xml:space="preserve"> INDEX( Data!$E$49:$E$58, MATCH( AB36, Data!$D$49:$D$58, 0 ) )</f>
        <v>8</v>
      </c>
      <c r="AC52" s="52">
        <f xml:space="preserve"> INDEX( Data!$E$49:$E$58, MATCH( AC36, Data!$D$49:$D$58, 0 ) )</f>
        <v>8</v>
      </c>
      <c r="AD52" s="52">
        <f xml:space="preserve"> INDEX( Data!$E$49:$E$58, MATCH( AD36, Data!$D$49:$D$58, 0 ) )</f>
        <v>8</v>
      </c>
      <c r="AE52" s="52">
        <f xml:space="preserve"> INDEX( Data!$E$49:$E$58, MATCH( AE36, Data!$D$49:$D$58, 0 ) )</f>
        <v>8</v>
      </c>
      <c r="AF52" s="52">
        <f xml:space="preserve"> INDEX( Data!$E$49:$E$58, MATCH( AF36, Data!$D$49:$D$58, 0 ) )</f>
        <v>8</v>
      </c>
      <c r="AG52" s="52">
        <f xml:space="preserve"> INDEX( Data!$E$49:$E$58, MATCH( AG36, Data!$D$49:$D$58, 0 ) )</f>
        <v>8</v>
      </c>
      <c r="AH52" s="52">
        <f xml:space="preserve"> INDEX( Data!$E$49:$E$58, MATCH( AH36, Data!$D$49:$D$58, 0 ) )</f>
        <v>8</v>
      </c>
      <c r="AI52" s="52">
        <f xml:space="preserve"> INDEX( Data!$E$49:$E$58, MATCH( AI36, Data!$D$49:$D$58, 0 ) )</f>
        <v>8</v>
      </c>
      <c r="AJ52" s="52">
        <f xml:space="preserve"> INDEX( Data!$E$49:$E$58, MATCH( AJ36, Data!$D$49:$D$58, 0 ) )</f>
        <v>8</v>
      </c>
      <c r="AK52" s="52">
        <f xml:space="preserve"> INDEX( Data!$E$49:$E$58, MATCH( AK36, Data!$D$49:$D$58, 0 ) )</f>
        <v>8</v>
      </c>
      <c r="AL52" s="52">
        <f xml:space="preserve"> INDEX( Data!$E$49:$E$58, MATCH( AL36, Data!$D$49:$D$58, 0 ) )</f>
        <v>8</v>
      </c>
      <c r="AM52" s="52">
        <f xml:space="preserve"> INDEX( Data!$E$49:$E$58, MATCH( AM36, Data!$D$49:$D$58, 0 ) )</f>
        <v>8</v>
      </c>
      <c r="AN52" s="52">
        <f xml:space="preserve"> INDEX( Data!$E$49:$E$58, MATCH( AN36, Data!$D$49:$D$58, 0 ) )</f>
        <v>8</v>
      </c>
      <c r="AO52" s="52">
        <f xml:space="preserve"> INDEX( Data!$E$49:$E$58, MATCH( AO36, Data!$D$49:$D$58, 0 ) )</f>
        <v>8</v>
      </c>
      <c r="AP52" s="52">
        <f xml:space="preserve"> INDEX( Data!$E$49:$E$58, MATCH( AP36, Data!$D$49:$D$58, 0 ) )</f>
        <v>8</v>
      </c>
      <c r="AQ52" s="52">
        <f xml:space="preserve"> INDEX( Data!$E$49:$E$58, MATCH( AQ36, Data!$D$49:$D$58, 0 ) )</f>
        <v>8</v>
      </c>
      <c r="AR52" s="52">
        <f xml:space="preserve"> INDEX( Data!$E$49:$E$58, MATCH( AR36, Data!$D$49:$D$58, 0 ) )</f>
        <v>8</v>
      </c>
      <c r="AS52" s="52">
        <f xml:space="preserve"> INDEX( Data!$E$49:$E$58, MATCH( AS36, Data!$D$49:$D$58, 0 ) )</f>
        <v>8</v>
      </c>
      <c r="AT52" s="52">
        <f xml:space="preserve"> INDEX( Data!$E$49:$E$58, MATCH( AT36, Data!$D$49:$D$58, 0 ) )</f>
        <v>8</v>
      </c>
      <c r="AU52" s="52">
        <f xml:space="preserve"> INDEX( Data!$E$49:$E$58, MATCH( AU36, Data!$D$49:$D$58, 0 ) )</f>
        <v>8</v>
      </c>
      <c r="AV52" s="52">
        <f xml:space="preserve"> INDEX( Data!$E$49:$E$58, MATCH( AV36, Data!$D$49:$D$58, 0 ) )</f>
        <v>8</v>
      </c>
      <c r="AW52" s="52">
        <f xml:space="preserve"> INDEX( Data!$E$49:$E$58, MATCH( AW36, Data!$D$49:$D$58, 0 ) )</f>
        <v>8</v>
      </c>
      <c r="AX52" s="52">
        <f xml:space="preserve"> INDEX( Data!$E$49:$E$58, MATCH( AX36, Data!$D$49:$D$58, 0 ) )</f>
        <v>8</v>
      </c>
      <c r="AY52" s="52">
        <f xml:space="preserve"> INDEX( Data!$E$49:$E$58, MATCH( AY36, Data!$D$49:$D$58, 0 ) )</f>
        <v>8</v>
      </c>
    </row>
    <row r="53" spans="1:97" s="18" customFormat="1">
      <c r="A53" s="57" t="s">
        <v>85</v>
      </c>
      <c r="B53" s="52">
        <f xml:space="preserve"> 0 + B52</f>
        <v>8</v>
      </c>
      <c r="C53" s="52">
        <f t="shared" ref="C53:U53" si="44" xml:space="preserve"> B53 + C52</f>
        <v>16</v>
      </c>
      <c r="D53" s="52">
        <f t="shared" si="44"/>
        <v>24</v>
      </c>
      <c r="E53" s="52">
        <f t="shared" si="44"/>
        <v>32</v>
      </c>
      <c r="F53" s="52">
        <f t="shared" si="44"/>
        <v>40</v>
      </c>
      <c r="G53" s="52">
        <f t="shared" si="44"/>
        <v>48</v>
      </c>
      <c r="H53" s="52">
        <f t="shared" si="44"/>
        <v>56</v>
      </c>
      <c r="I53" s="52">
        <f t="shared" si="44"/>
        <v>64</v>
      </c>
      <c r="J53" s="91">
        <f t="shared" si="44"/>
        <v>72</v>
      </c>
      <c r="K53" s="52">
        <f t="shared" si="44"/>
        <v>80</v>
      </c>
      <c r="L53" s="128">
        <f t="shared" si="44"/>
        <v>88</v>
      </c>
      <c r="M53" s="52">
        <f t="shared" si="44"/>
        <v>96</v>
      </c>
      <c r="N53" s="52">
        <f t="shared" si="44"/>
        <v>104</v>
      </c>
      <c r="O53" s="52">
        <f t="shared" si="44"/>
        <v>112</v>
      </c>
      <c r="P53" s="52">
        <f t="shared" si="44"/>
        <v>120</v>
      </c>
      <c r="Q53" s="52">
        <f t="shared" si="44"/>
        <v>128</v>
      </c>
      <c r="R53" s="52">
        <f t="shared" si="44"/>
        <v>136</v>
      </c>
      <c r="S53" s="52">
        <f t="shared" si="44"/>
        <v>144</v>
      </c>
      <c r="T53" s="52">
        <f t="shared" si="44"/>
        <v>152</v>
      </c>
      <c r="U53" s="52">
        <f t="shared" si="44"/>
        <v>160</v>
      </c>
      <c r="V53" s="52">
        <f t="shared" ref="V53" si="45" xml:space="preserve"> U53 + V52</f>
        <v>168</v>
      </c>
      <c r="W53" s="52">
        <f t="shared" ref="W53" si="46" xml:space="preserve"> V53 + W52</f>
        <v>176</v>
      </c>
      <c r="X53" s="52">
        <f t="shared" ref="X53" si="47" xml:space="preserve"> W53 + X52</f>
        <v>184</v>
      </c>
      <c r="Y53" s="52">
        <f t="shared" ref="Y53" si="48" xml:space="preserve"> X53 + Y52</f>
        <v>192</v>
      </c>
      <c r="Z53" s="52">
        <f t="shared" ref="Z53" si="49" xml:space="preserve"> Y53 + Z52</f>
        <v>200</v>
      </c>
      <c r="AA53" s="52">
        <f t="shared" ref="AA53" si="50" xml:space="preserve"> Z53 + AA52</f>
        <v>208</v>
      </c>
      <c r="AB53" s="52">
        <f t="shared" ref="AB53" si="51" xml:space="preserve"> AA53 + AB52</f>
        <v>216</v>
      </c>
      <c r="AC53" s="52">
        <f t="shared" ref="AC53" si="52" xml:space="preserve"> AB53 + AC52</f>
        <v>224</v>
      </c>
      <c r="AD53" s="52">
        <f t="shared" ref="AD53" si="53" xml:space="preserve"> AC53 + AD52</f>
        <v>232</v>
      </c>
      <c r="AE53" s="52">
        <f t="shared" ref="AE53" si="54" xml:space="preserve"> AD53 + AE52</f>
        <v>240</v>
      </c>
      <c r="AF53" s="52">
        <f t="shared" ref="AF53" si="55" xml:space="preserve"> AE53 + AF52</f>
        <v>248</v>
      </c>
      <c r="AG53" s="52">
        <f t="shared" ref="AG53" si="56" xml:space="preserve"> AF53 + AG52</f>
        <v>256</v>
      </c>
      <c r="AH53" s="52">
        <f t="shared" ref="AH53" si="57" xml:space="preserve"> AG53 + AH52</f>
        <v>264</v>
      </c>
      <c r="AI53" s="52">
        <f t="shared" ref="AI53" si="58" xml:space="preserve"> AH53 + AI52</f>
        <v>272</v>
      </c>
      <c r="AJ53" s="52">
        <f t="shared" ref="AJ53" si="59" xml:space="preserve"> AI53 + AJ52</f>
        <v>280</v>
      </c>
      <c r="AK53" s="52">
        <f t="shared" ref="AK53" si="60" xml:space="preserve"> AJ53 + AK52</f>
        <v>288</v>
      </c>
      <c r="AL53" s="52">
        <f t="shared" ref="AL53" si="61" xml:space="preserve"> AK53 + AL52</f>
        <v>296</v>
      </c>
      <c r="AM53" s="52">
        <f t="shared" ref="AM53" si="62" xml:space="preserve"> AL53 + AM52</f>
        <v>304</v>
      </c>
      <c r="AN53" s="52">
        <f t="shared" ref="AN53" si="63" xml:space="preserve"> AM53 + AN52</f>
        <v>312</v>
      </c>
      <c r="AO53" s="52">
        <f t="shared" ref="AO53" si="64" xml:space="preserve"> AN53 + AO52</f>
        <v>320</v>
      </c>
      <c r="AP53" s="52">
        <f t="shared" ref="AP53" si="65" xml:space="preserve"> AO53 + AP52</f>
        <v>328</v>
      </c>
      <c r="AQ53" s="52">
        <f t="shared" ref="AQ53" si="66" xml:space="preserve"> AP53 + AQ52</f>
        <v>336</v>
      </c>
      <c r="AR53" s="52">
        <f t="shared" ref="AR53" si="67" xml:space="preserve"> AQ53 + AR52</f>
        <v>344</v>
      </c>
      <c r="AS53" s="52">
        <f t="shared" ref="AS53" si="68" xml:space="preserve"> AR53 + AS52</f>
        <v>352</v>
      </c>
      <c r="AT53" s="52">
        <f t="shared" ref="AT53" si="69" xml:space="preserve"> AS53 + AT52</f>
        <v>360</v>
      </c>
      <c r="AU53" s="52">
        <f t="shared" ref="AU53" si="70" xml:space="preserve"> AT53 + AU52</f>
        <v>368</v>
      </c>
      <c r="AV53" s="52">
        <f t="shared" ref="AV53" si="71" xml:space="preserve"> AU53 + AV52</f>
        <v>376</v>
      </c>
      <c r="AW53" s="52">
        <f t="shared" ref="AW53" si="72" xml:space="preserve"> AV53 + AW52</f>
        <v>384</v>
      </c>
      <c r="AX53" s="52">
        <f t="shared" ref="AX53" si="73" xml:space="preserve"> AW53 + AX52</f>
        <v>392</v>
      </c>
      <c r="AY53" s="52">
        <f t="shared" ref="AY53" si="74" xml:space="preserve"> AX53 + AY52</f>
        <v>400</v>
      </c>
    </row>
    <row r="54" spans="1:97" s="18" customFormat="1" ht="18">
      <c r="A54" s="81" t="s">
        <v>65</v>
      </c>
      <c r="B54" s="82">
        <f xml:space="preserve"> B53 + B7 * B220 + B83* B7</f>
        <v>10</v>
      </c>
      <c r="C54" s="82">
        <f xml:space="preserve"> C53 + C7 * C220 + C83* C7</f>
        <v>20</v>
      </c>
      <c r="D54" s="82">
        <f xml:space="preserve"> D53 + D7 * D220 + D83* D7</f>
        <v>30</v>
      </c>
      <c r="E54" s="82">
        <f xml:space="preserve"> E53 + E7 * E220 + E83* E7</f>
        <v>40</v>
      </c>
      <c r="F54" s="82">
        <f xml:space="preserve"> F53 + F7 * F220 + F83* F7</f>
        <v>50</v>
      </c>
      <c r="G54" s="82">
        <f xml:space="preserve"> G53 + G7 * G220 + G83* G7</f>
        <v>60</v>
      </c>
      <c r="H54" s="82">
        <f xml:space="preserve"> H53 + H7 * H220 + H83* H7</f>
        <v>70</v>
      </c>
      <c r="I54" s="82">
        <f xml:space="preserve"> I53 + I7 * I220 + I83* I7</f>
        <v>88</v>
      </c>
      <c r="J54" s="92">
        <f xml:space="preserve"> J53 + J7 * J220 + J83* J7</f>
        <v>99</v>
      </c>
      <c r="K54" s="77">
        <f xml:space="preserve"> K53 + K7 * K220 + K83* K7</f>
        <v>110</v>
      </c>
      <c r="L54" s="129">
        <f xml:space="preserve"> L53 + L7 * L220 + L83* L7</f>
        <v>121</v>
      </c>
      <c r="M54" s="82">
        <f xml:space="preserve"> M53 + M7 * M220 + M83* M7</f>
        <v>132</v>
      </c>
      <c r="N54" s="82">
        <f xml:space="preserve"> N53 + N7 * N220 + N83* N7</f>
        <v>143</v>
      </c>
      <c r="O54" s="82">
        <f xml:space="preserve"> O53 + O7 * O220 + O83* O7</f>
        <v>154</v>
      </c>
      <c r="P54" s="82">
        <f xml:space="preserve"> P53 + P7 * P220 + P83* P7</f>
        <v>165</v>
      </c>
      <c r="Q54" s="82">
        <f xml:space="preserve"> Q53 + Q7 * Q220 + Q83* Q7</f>
        <v>176</v>
      </c>
      <c r="R54" s="82">
        <f xml:space="preserve"> R53 + R7 * R220 + R83* R7</f>
        <v>187</v>
      </c>
      <c r="S54" s="82">
        <f xml:space="preserve"> S53 + S7 * S220 + S83* S7</f>
        <v>198</v>
      </c>
      <c r="T54" s="82">
        <f xml:space="preserve"> T53 + T7 * T220 + T83* T7</f>
        <v>209</v>
      </c>
      <c r="U54" s="82">
        <f xml:space="preserve"> U53 + U7 * U220 + U83* U7</f>
        <v>220</v>
      </c>
      <c r="V54" s="82">
        <f t="shared" ref="V54:AY54" si="75" xml:space="preserve"> V53 + V7 * V220 + V83* V7</f>
        <v>231</v>
      </c>
      <c r="W54" s="82">
        <f t="shared" si="75"/>
        <v>242</v>
      </c>
      <c r="X54" s="82">
        <f t="shared" si="75"/>
        <v>253</v>
      </c>
      <c r="Y54" s="82">
        <f t="shared" si="75"/>
        <v>264</v>
      </c>
      <c r="Z54" s="82">
        <f t="shared" si="75"/>
        <v>275</v>
      </c>
      <c r="AA54" s="82">
        <f t="shared" si="75"/>
        <v>286</v>
      </c>
      <c r="AB54" s="82">
        <f t="shared" si="75"/>
        <v>297</v>
      </c>
      <c r="AC54" s="82">
        <f t="shared" si="75"/>
        <v>308</v>
      </c>
      <c r="AD54" s="82">
        <f t="shared" si="75"/>
        <v>319</v>
      </c>
      <c r="AE54" s="82">
        <f t="shared" si="75"/>
        <v>330</v>
      </c>
      <c r="AF54" s="82">
        <f t="shared" si="75"/>
        <v>341</v>
      </c>
      <c r="AG54" s="82">
        <f t="shared" si="75"/>
        <v>352</v>
      </c>
      <c r="AH54" s="82">
        <f t="shared" si="75"/>
        <v>363</v>
      </c>
      <c r="AI54" s="82">
        <f t="shared" si="75"/>
        <v>374</v>
      </c>
      <c r="AJ54" s="82">
        <f t="shared" si="75"/>
        <v>385</v>
      </c>
      <c r="AK54" s="82">
        <f t="shared" si="75"/>
        <v>396</v>
      </c>
      <c r="AL54" s="82">
        <f t="shared" si="75"/>
        <v>407</v>
      </c>
      <c r="AM54" s="82">
        <f t="shared" si="75"/>
        <v>418</v>
      </c>
      <c r="AN54" s="82">
        <f t="shared" si="75"/>
        <v>429</v>
      </c>
      <c r="AO54" s="82">
        <f t="shared" si="75"/>
        <v>440</v>
      </c>
      <c r="AP54" s="82">
        <f t="shared" si="75"/>
        <v>451</v>
      </c>
      <c r="AQ54" s="82">
        <f t="shared" si="75"/>
        <v>462</v>
      </c>
      <c r="AR54" s="82">
        <f t="shared" si="75"/>
        <v>473</v>
      </c>
      <c r="AS54" s="82">
        <f t="shared" si="75"/>
        <v>484</v>
      </c>
      <c r="AT54" s="82">
        <f t="shared" si="75"/>
        <v>495</v>
      </c>
      <c r="AU54" s="82">
        <f t="shared" si="75"/>
        <v>506</v>
      </c>
      <c r="AV54" s="82">
        <f t="shared" si="75"/>
        <v>517</v>
      </c>
      <c r="AW54" s="82">
        <f t="shared" si="75"/>
        <v>528</v>
      </c>
      <c r="AX54" s="82">
        <f t="shared" si="75"/>
        <v>539</v>
      </c>
      <c r="AY54" s="82">
        <f t="shared" si="75"/>
        <v>550</v>
      </c>
    </row>
    <row r="55" spans="1:97">
      <c r="A55" s="83" t="s">
        <v>88</v>
      </c>
      <c r="B55" s="9"/>
      <c r="C55" s="9"/>
      <c r="D55" s="9"/>
      <c r="E55" s="9"/>
      <c r="F55" s="9"/>
      <c r="G55" s="9"/>
      <c r="H55" s="9"/>
      <c r="I55" s="9"/>
      <c r="J55" s="46"/>
      <c r="K55" s="9"/>
      <c r="L55" s="4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0" t="s">
        <v>77</v>
      </c>
      <c r="B56" s="84">
        <f t="shared" ref="B56:U56" si="76" xml:space="preserve"> MIN((B210/B54),1)</f>
        <v>1</v>
      </c>
      <c r="C56" s="84">
        <f t="shared" si="76"/>
        <v>0.55000000000000004</v>
      </c>
      <c r="D56" s="84">
        <f t="shared" si="76"/>
        <v>0.4</v>
      </c>
      <c r="E56" s="84">
        <f t="shared" si="76"/>
        <v>0.32500000000000001</v>
      </c>
      <c r="F56" s="84">
        <f t="shared" si="76"/>
        <v>0.28000000000000003</v>
      </c>
      <c r="G56" s="84">
        <f t="shared" si="76"/>
        <v>0.25</v>
      </c>
      <c r="H56" s="84">
        <f t="shared" si="76"/>
        <v>0.22857142857142856</v>
      </c>
      <c r="I56" s="84">
        <f t="shared" si="76"/>
        <v>0.19318181818181818</v>
      </c>
      <c r="J56" s="93">
        <f t="shared" si="76"/>
        <v>0.18181818181818182</v>
      </c>
      <c r="K56" s="84">
        <f t="shared" si="76"/>
        <v>0.17272727272727273</v>
      </c>
      <c r="L56" s="130">
        <f t="shared" si="76"/>
        <v>0.16528925619834711</v>
      </c>
      <c r="M56" s="84">
        <f t="shared" si="76"/>
        <v>0.15909090909090909</v>
      </c>
      <c r="N56" s="84">
        <f t="shared" si="76"/>
        <v>0.15384615384615385</v>
      </c>
      <c r="O56" s="84">
        <f t="shared" si="76"/>
        <v>0.14935064935064934</v>
      </c>
      <c r="P56" s="84">
        <f t="shared" si="76"/>
        <v>0.14545454545454545</v>
      </c>
      <c r="Q56" s="84">
        <f t="shared" si="76"/>
        <v>0.14204545454545456</v>
      </c>
      <c r="R56" s="84">
        <f t="shared" si="76"/>
        <v>0.13903743315508021</v>
      </c>
      <c r="S56" s="84">
        <f t="shared" si="76"/>
        <v>0.13636363636363635</v>
      </c>
      <c r="T56" s="84">
        <f t="shared" si="76"/>
        <v>0.13397129186602871</v>
      </c>
      <c r="U56" s="84">
        <f t="shared" si="76"/>
        <v>0.13181818181818181</v>
      </c>
      <c r="V56" s="84">
        <f t="shared" ref="V56:AY56" si="77" xml:space="preserve"> MIN((V210/V54),1)</f>
        <v>0.12987012987012986</v>
      </c>
      <c r="W56" s="84">
        <f t="shared" si="77"/>
        <v>0.128099173553719</v>
      </c>
      <c r="X56" s="84">
        <f t="shared" si="77"/>
        <v>0.12648221343873517</v>
      </c>
      <c r="Y56" s="84">
        <f t="shared" si="77"/>
        <v>0.125</v>
      </c>
      <c r="Z56" s="84">
        <f t="shared" si="77"/>
        <v>0.12363636363636364</v>
      </c>
      <c r="AA56" s="84">
        <f t="shared" si="77"/>
        <v>0.12237762237762238</v>
      </c>
      <c r="AB56" s="84">
        <f t="shared" si="77"/>
        <v>0.12121212121212122</v>
      </c>
      <c r="AC56" s="84">
        <f t="shared" si="77"/>
        <v>0.12012987012987013</v>
      </c>
      <c r="AD56" s="84">
        <f t="shared" si="77"/>
        <v>0.11912225705329153</v>
      </c>
      <c r="AE56" s="84">
        <f t="shared" si="77"/>
        <v>0.11818181818181818</v>
      </c>
      <c r="AF56" s="84">
        <f t="shared" si="77"/>
        <v>0.11730205278592376</v>
      </c>
      <c r="AG56" s="84">
        <f t="shared" si="77"/>
        <v>0.11647727272727272</v>
      </c>
      <c r="AH56" s="84">
        <f t="shared" si="77"/>
        <v>0.11570247933884298</v>
      </c>
      <c r="AI56" s="84">
        <f t="shared" si="77"/>
        <v>0.11497326203208556</v>
      </c>
      <c r="AJ56" s="84">
        <f t="shared" si="77"/>
        <v>0.11428571428571428</v>
      </c>
      <c r="AK56" s="84">
        <f t="shared" si="77"/>
        <v>0.11363636363636363</v>
      </c>
      <c r="AL56" s="84">
        <f t="shared" si="77"/>
        <v>0.11302211302211303</v>
      </c>
      <c r="AM56" s="84">
        <f t="shared" si="77"/>
        <v>0.11244019138755981</v>
      </c>
      <c r="AN56" s="84">
        <f t="shared" si="77"/>
        <v>0.11188811188811189</v>
      </c>
      <c r="AO56" s="84">
        <f t="shared" si="77"/>
        <v>0.11136363636363636</v>
      </c>
      <c r="AP56" s="84">
        <f t="shared" si="77"/>
        <v>0.11086474501108648</v>
      </c>
      <c r="AQ56" s="84">
        <f t="shared" si="77"/>
        <v>0.11038961038961038</v>
      </c>
      <c r="AR56" s="84">
        <f t="shared" si="77"/>
        <v>0.10993657505285412</v>
      </c>
      <c r="AS56" s="84">
        <f t="shared" si="77"/>
        <v>0.10950413223140495</v>
      </c>
      <c r="AT56" s="84">
        <f t="shared" si="77"/>
        <v>0.10909090909090909</v>
      </c>
      <c r="AU56" s="84">
        <f t="shared" si="77"/>
        <v>0.10869565217391304</v>
      </c>
      <c r="AV56" s="84">
        <f t="shared" si="77"/>
        <v>0.10831721470019343</v>
      </c>
      <c r="AW56" s="84">
        <f t="shared" si="77"/>
        <v>0.10795454545454546</v>
      </c>
      <c r="AX56" s="84">
        <f t="shared" si="77"/>
        <v>0.10760667903525047</v>
      </c>
      <c r="AY56" s="84">
        <f t="shared" si="77"/>
        <v>0.10727272727272727</v>
      </c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0" t="s">
        <v>78</v>
      </c>
      <c r="B57" s="84">
        <f t="shared" ref="B57:U57" si="78" xml:space="preserve"> MIN(B211/B54,1)</f>
        <v>1</v>
      </c>
      <c r="C57" s="84">
        <f t="shared" si="78"/>
        <v>0.8</v>
      </c>
      <c r="D57" s="84">
        <f t="shared" si="78"/>
        <v>0.56666666666666665</v>
      </c>
      <c r="E57" s="84">
        <f t="shared" si="78"/>
        <v>0.45</v>
      </c>
      <c r="F57" s="84">
        <f t="shared" si="78"/>
        <v>0.38</v>
      </c>
      <c r="G57" s="84">
        <f t="shared" si="78"/>
        <v>0.33333333333333331</v>
      </c>
      <c r="H57" s="84">
        <f t="shared" si="78"/>
        <v>0.3</v>
      </c>
      <c r="I57" s="84">
        <f t="shared" si="78"/>
        <v>0.25</v>
      </c>
      <c r="J57" s="93">
        <f t="shared" si="78"/>
        <v>0.23232323232323232</v>
      </c>
      <c r="K57" s="84">
        <f t="shared" si="78"/>
        <v>0.21818181818181817</v>
      </c>
      <c r="L57" s="130">
        <f t="shared" si="78"/>
        <v>0.20661157024793389</v>
      </c>
      <c r="M57" s="84">
        <f t="shared" si="78"/>
        <v>0.19696969696969696</v>
      </c>
      <c r="N57" s="84">
        <f t="shared" si="78"/>
        <v>0.1888111888111888</v>
      </c>
      <c r="O57" s="84">
        <f t="shared" si="78"/>
        <v>0.18181818181818182</v>
      </c>
      <c r="P57" s="84">
        <f t="shared" si="78"/>
        <v>0.17575757575757575</v>
      </c>
      <c r="Q57" s="84">
        <f t="shared" si="78"/>
        <v>0.17045454545454544</v>
      </c>
      <c r="R57" s="84">
        <f t="shared" si="78"/>
        <v>0.16577540106951871</v>
      </c>
      <c r="S57" s="84">
        <f t="shared" si="78"/>
        <v>0.16161616161616163</v>
      </c>
      <c r="T57" s="84">
        <f t="shared" si="78"/>
        <v>0.15789473684210525</v>
      </c>
      <c r="U57" s="84">
        <f t="shared" si="78"/>
        <v>0.15454545454545454</v>
      </c>
      <c r="V57" s="84">
        <f t="shared" ref="V57:AY57" si="79" xml:space="preserve"> MIN(V211/V54,1)</f>
        <v>0.15151515151515152</v>
      </c>
      <c r="W57" s="84">
        <f t="shared" si="79"/>
        <v>0.1487603305785124</v>
      </c>
      <c r="X57" s="84">
        <f t="shared" si="79"/>
        <v>0.14624505928853754</v>
      </c>
      <c r="Y57" s="84">
        <f t="shared" si="79"/>
        <v>0.14393939393939395</v>
      </c>
      <c r="Z57" s="84">
        <f t="shared" si="79"/>
        <v>0.14181818181818182</v>
      </c>
      <c r="AA57" s="84">
        <f t="shared" si="79"/>
        <v>0.13986013986013987</v>
      </c>
      <c r="AB57" s="84">
        <f t="shared" si="79"/>
        <v>0.13804713804713806</v>
      </c>
      <c r="AC57" s="84">
        <f t="shared" si="79"/>
        <v>0.13636363636363635</v>
      </c>
      <c r="AD57" s="84">
        <f t="shared" si="79"/>
        <v>0.13479623824451412</v>
      </c>
      <c r="AE57" s="84">
        <f t="shared" si="79"/>
        <v>0.13333333333333333</v>
      </c>
      <c r="AF57" s="84">
        <f t="shared" si="79"/>
        <v>0.13196480938416422</v>
      </c>
      <c r="AG57" s="84">
        <f t="shared" si="79"/>
        <v>0.13068181818181818</v>
      </c>
      <c r="AH57" s="84">
        <f t="shared" si="79"/>
        <v>0.12947658402203857</v>
      </c>
      <c r="AI57" s="84">
        <f t="shared" si="79"/>
        <v>0.12834224598930483</v>
      </c>
      <c r="AJ57" s="84">
        <f t="shared" si="79"/>
        <v>0.12727272727272726</v>
      </c>
      <c r="AK57" s="84">
        <f t="shared" si="79"/>
        <v>0.12626262626262627</v>
      </c>
      <c r="AL57" s="84">
        <f t="shared" si="79"/>
        <v>0.12530712530712532</v>
      </c>
      <c r="AM57" s="84">
        <f t="shared" si="79"/>
        <v>0.12440191387559808</v>
      </c>
      <c r="AN57" s="84">
        <f t="shared" si="79"/>
        <v>0.12354312354312354</v>
      </c>
      <c r="AO57" s="84">
        <f t="shared" si="79"/>
        <v>0.12272727272727273</v>
      </c>
      <c r="AP57" s="84">
        <f t="shared" si="79"/>
        <v>0.12195121951219512</v>
      </c>
      <c r="AQ57" s="84">
        <f t="shared" si="79"/>
        <v>0.12121212121212122</v>
      </c>
      <c r="AR57" s="84">
        <f t="shared" si="79"/>
        <v>0.12050739957716702</v>
      </c>
      <c r="AS57" s="84">
        <f t="shared" si="79"/>
        <v>0.11983471074380166</v>
      </c>
      <c r="AT57" s="84">
        <f t="shared" si="79"/>
        <v>0.1191919191919192</v>
      </c>
      <c r="AU57" s="84">
        <f t="shared" si="79"/>
        <v>0.11857707509881422</v>
      </c>
      <c r="AV57" s="84">
        <f t="shared" si="79"/>
        <v>0.11798839458413926</v>
      </c>
      <c r="AW57" s="84">
        <f t="shared" si="79"/>
        <v>0.11742424242424243</v>
      </c>
      <c r="AX57" s="84">
        <f t="shared" si="79"/>
        <v>0.11688311688311688</v>
      </c>
      <c r="AY57" s="84">
        <f t="shared" si="79"/>
        <v>0.11636363636363636</v>
      </c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70" t="s">
        <v>79</v>
      </c>
      <c r="B58" s="85">
        <f t="shared" ref="B58:U58" si="80" xml:space="preserve"> MIN(B212/B54,1)</f>
        <v>1</v>
      </c>
      <c r="C58" s="85">
        <f t="shared" si="80"/>
        <v>0.7</v>
      </c>
      <c r="D58" s="85">
        <f t="shared" si="80"/>
        <v>0.46666666666666667</v>
      </c>
      <c r="E58" s="85">
        <f t="shared" si="80"/>
        <v>0.35</v>
      </c>
      <c r="F58" s="85">
        <f t="shared" si="80"/>
        <v>0.28000000000000003</v>
      </c>
      <c r="G58" s="85">
        <f t="shared" si="80"/>
        <v>0.23333333333333334</v>
      </c>
      <c r="H58" s="85">
        <f t="shared" si="80"/>
        <v>0.2</v>
      </c>
      <c r="I58" s="85">
        <f t="shared" si="80"/>
        <v>0.15909090909090909</v>
      </c>
      <c r="J58" s="94">
        <f t="shared" si="80"/>
        <v>0.14141414141414141</v>
      </c>
      <c r="K58" s="85">
        <f t="shared" si="80"/>
        <v>0.12727272727272726</v>
      </c>
      <c r="L58" s="131">
        <f t="shared" si="80"/>
        <v>0.11570247933884298</v>
      </c>
      <c r="M58" s="85">
        <f t="shared" si="80"/>
        <v>0.10606060606060606</v>
      </c>
      <c r="N58" s="85">
        <f t="shared" si="80"/>
        <v>9.7902097902097904E-2</v>
      </c>
      <c r="O58" s="85">
        <f t="shared" si="80"/>
        <v>9.0909090909090912E-2</v>
      </c>
      <c r="P58" s="85">
        <f t="shared" si="80"/>
        <v>8.4848484848484854E-2</v>
      </c>
      <c r="Q58" s="85">
        <f t="shared" si="80"/>
        <v>7.9545454545454544E-2</v>
      </c>
      <c r="R58" s="85">
        <f t="shared" si="80"/>
        <v>7.4866310160427801E-2</v>
      </c>
      <c r="S58" s="85">
        <f t="shared" si="80"/>
        <v>7.0707070707070704E-2</v>
      </c>
      <c r="T58" s="85">
        <f t="shared" si="80"/>
        <v>6.6985645933014357E-2</v>
      </c>
      <c r="U58" s="85">
        <f t="shared" si="80"/>
        <v>6.363636363636363E-2</v>
      </c>
      <c r="V58" s="85">
        <f t="shared" ref="V58:AY58" si="81" xml:space="preserve"> MIN(V212/V54,1)</f>
        <v>6.0606060606060608E-2</v>
      </c>
      <c r="W58" s="85">
        <f t="shared" si="81"/>
        <v>5.7851239669421489E-2</v>
      </c>
      <c r="X58" s="85">
        <f t="shared" si="81"/>
        <v>5.533596837944664E-2</v>
      </c>
      <c r="Y58" s="85">
        <f t="shared" si="81"/>
        <v>5.3030303030303032E-2</v>
      </c>
      <c r="Z58" s="85">
        <f t="shared" si="81"/>
        <v>5.0909090909090911E-2</v>
      </c>
      <c r="AA58" s="85">
        <f t="shared" si="81"/>
        <v>4.8951048951048952E-2</v>
      </c>
      <c r="AB58" s="85">
        <f t="shared" si="81"/>
        <v>4.7138047138047139E-2</v>
      </c>
      <c r="AC58" s="85">
        <f t="shared" si="81"/>
        <v>4.5454545454545456E-2</v>
      </c>
      <c r="AD58" s="85">
        <f t="shared" si="81"/>
        <v>4.3887147335423198E-2</v>
      </c>
      <c r="AE58" s="85">
        <f t="shared" si="81"/>
        <v>4.2424242424242427E-2</v>
      </c>
      <c r="AF58" s="85">
        <f t="shared" si="81"/>
        <v>4.1055718475073312E-2</v>
      </c>
      <c r="AG58" s="85">
        <f t="shared" si="81"/>
        <v>3.9772727272727272E-2</v>
      </c>
      <c r="AH58" s="85">
        <f t="shared" si="81"/>
        <v>3.8567493112947659E-2</v>
      </c>
      <c r="AI58" s="85">
        <f t="shared" si="81"/>
        <v>3.7433155080213901E-2</v>
      </c>
      <c r="AJ58" s="85">
        <f t="shared" si="81"/>
        <v>3.6363636363636362E-2</v>
      </c>
      <c r="AK58" s="85">
        <f t="shared" si="81"/>
        <v>3.5353535353535352E-2</v>
      </c>
      <c r="AL58" s="85">
        <f t="shared" si="81"/>
        <v>3.4398034398034398E-2</v>
      </c>
      <c r="AM58" s="85">
        <f t="shared" si="81"/>
        <v>3.3492822966507178E-2</v>
      </c>
      <c r="AN58" s="85">
        <f t="shared" si="81"/>
        <v>3.2634032634032632E-2</v>
      </c>
      <c r="AO58" s="85">
        <f t="shared" si="81"/>
        <v>3.1818181818181815E-2</v>
      </c>
      <c r="AP58" s="85">
        <f t="shared" si="81"/>
        <v>3.1042128603104215E-2</v>
      </c>
      <c r="AQ58" s="85">
        <f t="shared" si="81"/>
        <v>3.0303030303030304E-2</v>
      </c>
      <c r="AR58" s="85">
        <f t="shared" si="81"/>
        <v>2.9598308668076109E-2</v>
      </c>
      <c r="AS58" s="85">
        <f t="shared" si="81"/>
        <v>2.8925619834710745E-2</v>
      </c>
      <c r="AT58" s="85">
        <f t="shared" si="81"/>
        <v>2.8282828282828285E-2</v>
      </c>
      <c r="AU58" s="85">
        <f t="shared" si="81"/>
        <v>2.766798418972332E-2</v>
      </c>
      <c r="AV58" s="85">
        <f t="shared" si="81"/>
        <v>2.7079303675048357E-2</v>
      </c>
      <c r="AW58" s="85">
        <f t="shared" si="81"/>
        <v>2.6515151515151516E-2</v>
      </c>
      <c r="AX58" s="85">
        <f t="shared" si="81"/>
        <v>2.5974025974025976E-2</v>
      </c>
      <c r="AY58" s="85">
        <f t="shared" si="81"/>
        <v>2.5454545454545455E-2</v>
      </c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70" t="s">
        <v>80</v>
      </c>
      <c r="B59" s="85">
        <f t="shared" ref="B59:U59" si="82" xml:space="preserve"> MIN(1,B213/B54)</f>
        <v>1</v>
      </c>
      <c r="C59" s="85">
        <f t="shared" si="82"/>
        <v>1</v>
      </c>
      <c r="D59" s="85">
        <f t="shared" si="82"/>
        <v>0.8666666666666667</v>
      </c>
      <c r="E59" s="85">
        <f t="shared" si="82"/>
        <v>0.65</v>
      </c>
      <c r="F59" s="85">
        <f t="shared" si="82"/>
        <v>0.52</v>
      </c>
      <c r="G59" s="85">
        <f t="shared" si="82"/>
        <v>0.43333333333333335</v>
      </c>
      <c r="H59" s="85">
        <f t="shared" si="82"/>
        <v>0.37142857142857144</v>
      </c>
      <c r="I59" s="85">
        <f t="shared" si="82"/>
        <v>0.29545454545454547</v>
      </c>
      <c r="J59" s="94">
        <f t="shared" si="82"/>
        <v>0.26262626262626265</v>
      </c>
      <c r="K59" s="85">
        <f t="shared" si="82"/>
        <v>0.23636363636363636</v>
      </c>
      <c r="L59" s="131">
        <f t="shared" si="82"/>
        <v>0.21487603305785125</v>
      </c>
      <c r="M59" s="85">
        <f t="shared" si="82"/>
        <v>0.19696969696969696</v>
      </c>
      <c r="N59" s="85">
        <f t="shared" si="82"/>
        <v>0.18181818181818182</v>
      </c>
      <c r="O59" s="85">
        <f t="shared" si="82"/>
        <v>0.16883116883116883</v>
      </c>
      <c r="P59" s="85">
        <f t="shared" si="82"/>
        <v>0.15757575757575756</v>
      </c>
      <c r="Q59" s="85">
        <f t="shared" si="82"/>
        <v>0.14772727272727273</v>
      </c>
      <c r="R59" s="85">
        <f t="shared" si="82"/>
        <v>0.13903743315508021</v>
      </c>
      <c r="S59" s="85">
        <f t="shared" si="82"/>
        <v>0.13131313131313133</v>
      </c>
      <c r="T59" s="85">
        <f t="shared" si="82"/>
        <v>0.12440191387559808</v>
      </c>
      <c r="U59" s="85">
        <f t="shared" si="82"/>
        <v>0.11818181818181818</v>
      </c>
      <c r="V59" s="85">
        <f t="shared" ref="V59:AY59" si="83" xml:space="preserve"> MIN(1,V213/V54)</f>
        <v>0.11255411255411256</v>
      </c>
      <c r="W59" s="85">
        <f t="shared" si="83"/>
        <v>0.10743801652892562</v>
      </c>
      <c r="X59" s="85">
        <f t="shared" si="83"/>
        <v>0.10276679841897234</v>
      </c>
      <c r="Y59" s="85">
        <f t="shared" si="83"/>
        <v>9.8484848484848481E-2</v>
      </c>
      <c r="Z59" s="85">
        <f t="shared" si="83"/>
        <v>9.4545454545454544E-2</v>
      </c>
      <c r="AA59" s="85">
        <f t="shared" si="83"/>
        <v>9.0909090909090912E-2</v>
      </c>
      <c r="AB59" s="85">
        <f t="shared" si="83"/>
        <v>8.7542087542087546E-2</v>
      </c>
      <c r="AC59" s="85">
        <f t="shared" si="83"/>
        <v>8.4415584415584416E-2</v>
      </c>
      <c r="AD59" s="85">
        <f t="shared" si="83"/>
        <v>8.1504702194357362E-2</v>
      </c>
      <c r="AE59" s="85">
        <f t="shared" si="83"/>
        <v>7.8787878787878782E-2</v>
      </c>
      <c r="AF59" s="85">
        <f t="shared" si="83"/>
        <v>7.6246334310850442E-2</v>
      </c>
      <c r="AG59" s="85">
        <f t="shared" si="83"/>
        <v>7.3863636363636367E-2</v>
      </c>
      <c r="AH59" s="85">
        <f t="shared" si="83"/>
        <v>7.1625344352617082E-2</v>
      </c>
      <c r="AI59" s="85">
        <f t="shared" si="83"/>
        <v>6.9518716577540107E-2</v>
      </c>
      <c r="AJ59" s="85">
        <f t="shared" si="83"/>
        <v>6.7532467532467527E-2</v>
      </c>
      <c r="AK59" s="85">
        <f t="shared" si="83"/>
        <v>6.5656565656565663E-2</v>
      </c>
      <c r="AL59" s="85">
        <f t="shared" si="83"/>
        <v>6.3882063882063883E-2</v>
      </c>
      <c r="AM59" s="85">
        <f t="shared" si="83"/>
        <v>6.2200956937799042E-2</v>
      </c>
      <c r="AN59" s="85">
        <f t="shared" si="83"/>
        <v>6.0606060606060608E-2</v>
      </c>
      <c r="AO59" s="85">
        <f t="shared" si="83"/>
        <v>5.909090909090909E-2</v>
      </c>
      <c r="AP59" s="85">
        <f t="shared" si="83"/>
        <v>5.7649667405764965E-2</v>
      </c>
      <c r="AQ59" s="85">
        <f t="shared" si="83"/>
        <v>5.627705627705628E-2</v>
      </c>
      <c r="AR59" s="85">
        <f t="shared" si="83"/>
        <v>5.4968287526427059E-2</v>
      </c>
      <c r="AS59" s="85">
        <f t="shared" si="83"/>
        <v>5.3719008264462811E-2</v>
      </c>
      <c r="AT59" s="85">
        <f t="shared" si="83"/>
        <v>5.2525252525252523E-2</v>
      </c>
      <c r="AU59" s="85">
        <f t="shared" si="83"/>
        <v>5.1383399209486168E-2</v>
      </c>
      <c r="AV59" s="85">
        <f t="shared" si="83"/>
        <v>5.0290135396518373E-2</v>
      </c>
      <c r="AW59" s="85">
        <f t="shared" si="83"/>
        <v>4.924242424242424E-2</v>
      </c>
      <c r="AX59" s="85">
        <f t="shared" si="83"/>
        <v>4.8237476808905382E-2</v>
      </c>
      <c r="AY59" s="85">
        <f t="shared" si="83"/>
        <v>4.7272727272727272E-2</v>
      </c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70" t="s">
        <v>81</v>
      </c>
      <c r="B60" s="85">
        <f t="shared" ref="B60:U60" si="84" xml:space="preserve"> MIN(1,B214/B54)</f>
        <v>1</v>
      </c>
      <c r="C60" s="85">
        <f t="shared" si="84"/>
        <v>1</v>
      </c>
      <c r="D60" s="85">
        <f t="shared" si="84"/>
        <v>1</v>
      </c>
      <c r="E60" s="85">
        <f t="shared" si="84"/>
        <v>0.95</v>
      </c>
      <c r="F60" s="85">
        <f t="shared" si="84"/>
        <v>0.76</v>
      </c>
      <c r="G60" s="85">
        <f t="shared" si="84"/>
        <v>0.6333333333333333</v>
      </c>
      <c r="H60" s="85">
        <f t="shared" si="84"/>
        <v>0.54285714285714282</v>
      </c>
      <c r="I60" s="85">
        <f t="shared" si="84"/>
        <v>0.43181818181818182</v>
      </c>
      <c r="J60" s="94">
        <f t="shared" si="84"/>
        <v>0.38383838383838381</v>
      </c>
      <c r="K60" s="85">
        <f t="shared" si="84"/>
        <v>0.34545454545454546</v>
      </c>
      <c r="L60" s="131">
        <f t="shared" si="84"/>
        <v>0.31404958677685951</v>
      </c>
      <c r="M60" s="85">
        <f t="shared" si="84"/>
        <v>0.2878787878787879</v>
      </c>
      <c r="N60" s="85">
        <f t="shared" si="84"/>
        <v>0.26573426573426573</v>
      </c>
      <c r="O60" s="85">
        <f t="shared" si="84"/>
        <v>0.24675324675324675</v>
      </c>
      <c r="P60" s="85">
        <f t="shared" si="84"/>
        <v>0.23030303030303031</v>
      </c>
      <c r="Q60" s="85">
        <f t="shared" si="84"/>
        <v>0.21590909090909091</v>
      </c>
      <c r="R60" s="85">
        <f t="shared" si="84"/>
        <v>0.20320855614973263</v>
      </c>
      <c r="S60" s="85">
        <f t="shared" si="84"/>
        <v>0.19191919191919191</v>
      </c>
      <c r="T60" s="85">
        <f t="shared" si="84"/>
        <v>0.18181818181818182</v>
      </c>
      <c r="U60" s="85">
        <f t="shared" si="84"/>
        <v>0.17272727272727273</v>
      </c>
      <c r="V60" s="85">
        <f t="shared" ref="V60:AY60" si="85" xml:space="preserve"> MIN(1,V214/V54)</f>
        <v>0.16450216450216451</v>
      </c>
      <c r="W60" s="85">
        <f t="shared" si="85"/>
        <v>0.15702479338842976</v>
      </c>
      <c r="X60" s="85">
        <f t="shared" si="85"/>
        <v>0.15019762845849802</v>
      </c>
      <c r="Y60" s="85">
        <f t="shared" si="85"/>
        <v>0.14393939393939395</v>
      </c>
      <c r="Z60" s="85">
        <f t="shared" si="85"/>
        <v>0.13818181818181818</v>
      </c>
      <c r="AA60" s="85">
        <f t="shared" si="85"/>
        <v>0.13286713286713286</v>
      </c>
      <c r="AB60" s="85">
        <f t="shared" si="85"/>
        <v>0.12794612794612795</v>
      </c>
      <c r="AC60" s="85">
        <f t="shared" si="85"/>
        <v>0.12337662337662338</v>
      </c>
      <c r="AD60" s="85">
        <f t="shared" si="85"/>
        <v>0.11912225705329153</v>
      </c>
      <c r="AE60" s="85">
        <f t="shared" si="85"/>
        <v>0.11515151515151516</v>
      </c>
      <c r="AF60" s="85">
        <f t="shared" si="85"/>
        <v>0.11143695014662756</v>
      </c>
      <c r="AG60" s="85">
        <f t="shared" si="85"/>
        <v>0.10795454545454546</v>
      </c>
      <c r="AH60" s="85">
        <f t="shared" si="85"/>
        <v>0.1046831955922865</v>
      </c>
      <c r="AI60" s="85">
        <f t="shared" si="85"/>
        <v>0.10160427807486631</v>
      </c>
      <c r="AJ60" s="85">
        <f t="shared" si="85"/>
        <v>9.8701298701298706E-2</v>
      </c>
      <c r="AK60" s="85">
        <f t="shared" si="85"/>
        <v>9.5959595959595953E-2</v>
      </c>
      <c r="AL60" s="85">
        <f t="shared" si="85"/>
        <v>9.3366093366093361E-2</v>
      </c>
      <c r="AM60" s="85">
        <f t="shared" si="85"/>
        <v>9.0909090909090912E-2</v>
      </c>
      <c r="AN60" s="85">
        <f t="shared" si="85"/>
        <v>8.8578088578088576E-2</v>
      </c>
      <c r="AO60" s="85">
        <f t="shared" si="85"/>
        <v>8.6363636363636365E-2</v>
      </c>
      <c r="AP60" s="85">
        <f t="shared" si="85"/>
        <v>8.4257206208425722E-2</v>
      </c>
      <c r="AQ60" s="85">
        <f t="shared" si="85"/>
        <v>8.2251082251082255E-2</v>
      </c>
      <c r="AR60" s="85">
        <f t="shared" si="85"/>
        <v>8.0338266384778007E-2</v>
      </c>
      <c r="AS60" s="85">
        <f t="shared" si="85"/>
        <v>7.8512396694214878E-2</v>
      </c>
      <c r="AT60" s="85">
        <f t="shared" si="85"/>
        <v>7.6767676767676762E-2</v>
      </c>
      <c r="AU60" s="85">
        <f t="shared" si="85"/>
        <v>7.5098814229249009E-2</v>
      </c>
      <c r="AV60" s="85">
        <f t="shared" si="85"/>
        <v>7.3500967117988397E-2</v>
      </c>
      <c r="AW60" s="85">
        <f t="shared" si="85"/>
        <v>7.1969696969696975E-2</v>
      </c>
      <c r="AX60" s="85">
        <f t="shared" si="85"/>
        <v>7.050092764378478E-2</v>
      </c>
      <c r="AY60" s="85">
        <f t="shared" si="85"/>
        <v>6.9090909090909092E-2</v>
      </c>
    </row>
    <row r="61" spans="1:9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>
      <c r="A62" s="57" t="s">
        <v>89</v>
      </c>
      <c r="B62" s="52">
        <f xml:space="preserve"> INDEX( Data!$E$62:$E$71, MATCH( B36, Data!$D$62:$D$71, 0 ) )</f>
        <v>6</v>
      </c>
      <c r="C62" s="52">
        <f xml:space="preserve"> INDEX( Data!$E$62:$E$71, MATCH( C36, Data!$D$62:$D$71, 0 ) )</f>
        <v>6</v>
      </c>
      <c r="D62" s="52">
        <f xml:space="preserve"> INDEX( Data!$E$62:$E$71, MATCH( D36, Data!$D$62:$D$71, 0 ) )</f>
        <v>6</v>
      </c>
      <c r="E62" s="52">
        <f xml:space="preserve"> INDEX( Data!$E$62:$E$71, MATCH( E36, Data!$D$62:$D$71, 0 ) )</f>
        <v>6</v>
      </c>
      <c r="F62" s="52">
        <f xml:space="preserve"> INDEX( Data!$E$62:$E$71, MATCH( F36, Data!$D$62:$D$71, 0 ) )</f>
        <v>6</v>
      </c>
      <c r="G62" s="52">
        <f xml:space="preserve"> INDEX( Data!$E$62:$E$71, MATCH( G36, Data!$D$62:$D$71, 0 ) )</f>
        <v>6</v>
      </c>
      <c r="H62" s="52">
        <f xml:space="preserve"> INDEX( Data!$E$62:$E$71, MATCH( H36, Data!$D$62:$D$71, 0 ) )</f>
        <v>6</v>
      </c>
      <c r="I62" s="52">
        <f xml:space="preserve"> INDEX( Data!$E$62:$E$71, MATCH( I36, Data!$D$62:$D$71, 0 ) )</f>
        <v>6</v>
      </c>
      <c r="J62" s="52">
        <f xml:space="preserve"> INDEX( Data!$E$62:$E$71, MATCH( J36, Data!$D$62:$D$71, 0 ) )</f>
        <v>6</v>
      </c>
      <c r="K62" s="52">
        <f xml:space="preserve"> INDEX( Data!$E$62:$E$71, MATCH( K36, Data!$D$62:$D$71, 0 ) )</f>
        <v>6</v>
      </c>
      <c r="L62" s="52">
        <f xml:space="preserve"> INDEX( Data!$E$62:$E$71, MATCH( L36, Data!$D$62:$D$71, 0 ) )</f>
        <v>6</v>
      </c>
      <c r="M62" s="52">
        <f xml:space="preserve"> INDEX( Data!$E$62:$E$71, MATCH( M36, Data!$D$62:$D$71, 0 ) )</f>
        <v>6</v>
      </c>
      <c r="N62" s="52">
        <f xml:space="preserve"> INDEX( Data!$E$62:$E$71, MATCH( N36, Data!$D$62:$D$71, 0 ) )</f>
        <v>6</v>
      </c>
      <c r="O62" s="52">
        <f xml:space="preserve"> INDEX( Data!$E$62:$E$71, MATCH( O36, Data!$D$62:$D$71, 0 ) )</f>
        <v>6</v>
      </c>
      <c r="P62" s="52">
        <f xml:space="preserve"> INDEX( Data!$E$62:$E$71, MATCH( P36, Data!$D$62:$D$71, 0 ) )</f>
        <v>6</v>
      </c>
      <c r="Q62" s="52">
        <f xml:space="preserve"> INDEX( Data!$E$62:$E$71, MATCH( Q36, Data!$D$62:$D$71, 0 ) )</f>
        <v>6</v>
      </c>
      <c r="R62" s="52">
        <f xml:space="preserve"> INDEX( Data!$E$62:$E$71, MATCH( R36, Data!$D$62:$D$71, 0 ) )</f>
        <v>6</v>
      </c>
      <c r="S62" s="52">
        <f xml:space="preserve"> INDEX( Data!$E$62:$E$71, MATCH( S36, Data!$D$62:$D$71, 0 ) )</f>
        <v>6</v>
      </c>
      <c r="T62" s="52">
        <f xml:space="preserve"> INDEX( Data!$E$62:$E$71, MATCH( T36, Data!$D$62:$D$71, 0 ) )</f>
        <v>6</v>
      </c>
      <c r="U62" s="52">
        <f xml:space="preserve"> INDEX( Data!$E$62:$E$71, MATCH( U36, Data!$D$62:$D$71, 0 ) )</f>
        <v>6</v>
      </c>
      <c r="V62" s="52">
        <f xml:space="preserve"> INDEX( Data!$E$62:$E$71, MATCH( V36, Data!$D$62:$D$71, 0 ) )</f>
        <v>6</v>
      </c>
      <c r="W62" s="52">
        <f xml:space="preserve"> INDEX( Data!$E$62:$E$71, MATCH( W36, Data!$D$62:$D$71, 0 ) )</f>
        <v>6</v>
      </c>
      <c r="X62" s="52">
        <f xml:space="preserve"> INDEX( Data!$E$62:$E$71, MATCH( X36, Data!$D$62:$D$71, 0 ) )</f>
        <v>6</v>
      </c>
      <c r="Y62" s="52">
        <f xml:space="preserve"> INDEX( Data!$E$62:$E$71, MATCH( Y36, Data!$D$62:$D$71, 0 ) )</f>
        <v>6</v>
      </c>
      <c r="Z62" s="52">
        <f xml:space="preserve"> INDEX( Data!$E$62:$E$71, MATCH( Z36, Data!$D$62:$D$71, 0 ) )</f>
        <v>6</v>
      </c>
      <c r="AA62" s="52">
        <f xml:space="preserve"> INDEX( Data!$E$62:$E$71, MATCH( AA36, Data!$D$62:$D$71, 0 ) )</f>
        <v>6</v>
      </c>
      <c r="AB62" s="52">
        <f xml:space="preserve"> INDEX( Data!$E$62:$E$71, MATCH( AB36, Data!$D$62:$D$71, 0 ) )</f>
        <v>6</v>
      </c>
      <c r="AC62" s="52">
        <f xml:space="preserve"> INDEX( Data!$E$62:$E$71, MATCH( AC36, Data!$D$62:$D$71, 0 ) )</f>
        <v>6</v>
      </c>
      <c r="AD62" s="52">
        <f xml:space="preserve"> INDEX( Data!$E$62:$E$71, MATCH( AD36, Data!$D$62:$D$71, 0 ) )</f>
        <v>6</v>
      </c>
      <c r="AE62" s="52">
        <f xml:space="preserve"> INDEX( Data!$E$62:$E$71, MATCH( AE36, Data!$D$62:$D$71, 0 ) )</f>
        <v>6</v>
      </c>
      <c r="AF62" s="52">
        <f xml:space="preserve"> INDEX( Data!$E$62:$E$71, MATCH( AF36, Data!$D$62:$D$71, 0 ) )</f>
        <v>6</v>
      </c>
      <c r="AG62" s="52">
        <f xml:space="preserve"> INDEX( Data!$E$62:$E$71, MATCH( AG36, Data!$D$62:$D$71, 0 ) )</f>
        <v>6</v>
      </c>
      <c r="AH62" s="52">
        <f xml:space="preserve"> INDEX( Data!$E$62:$E$71, MATCH( AH36, Data!$D$62:$D$71, 0 ) )</f>
        <v>6</v>
      </c>
      <c r="AI62" s="52">
        <f xml:space="preserve"> INDEX( Data!$E$62:$E$71, MATCH( AI36, Data!$D$62:$D$71, 0 ) )</f>
        <v>6</v>
      </c>
      <c r="AJ62" s="52">
        <f xml:space="preserve"> INDEX( Data!$E$62:$E$71, MATCH( AJ36, Data!$D$62:$D$71, 0 ) )</f>
        <v>6</v>
      </c>
      <c r="AK62" s="52">
        <f xml:space="preserve"> INDEX( Data!$E$62:$E$71, MATCH( AK36, Data!$D$62:$D$71, 0 ) )</f>
        <v>6</v>
      </c>
      <c r="AL62" s="52">
        <f xml:space="preserve"> INDEX( Data!$E$62:$E$71, MATCH( AL36, Data!$D$62:$D$71, 0 ) )</f>
        <v>6</v>
      </c>
      <c r="AM62" s="52">
        <f xml:space="preserve"> INDEX( Data!$E$62:$E$71, MATCH( AM36, Data!$D$62:$D$71, 0 ) )</f>
        <v>6</v>
      </c>
      <c r="AN62" s="52">
        <f xml:space="preserve"> INDEX( Data!$E$62:$E$71, MATCH( AN36, Data!$D$62:$D$71, 0 ) )</f>
        <v>6</v>
      </c>
      <c r="AO62" s="52">
        <f xml:space="preserve"> INDEX( Data!$E$62:$E$71, MATCH( AO36, Data!$D$62:$D$71, 0 ) )</f>
        <v>6</v>
      </c>
      <c r="AP62" s="52">
        <f xml:space="preserve"> INDEX( Data!$E$62:$E$71, MATCH( AP36, Data!$D$62:$D$71, 0 ) )</f>
        <v>6</v>
      </c>
      <c r="AQ62" s="52">
        <f xml:space="preserve"> INDEX( Data!$E$62:$E$71, MATCH( AQ36, Data!$D$62:$D$71, 0 ) )</f>
        <v>6</v>
      </c>
      <c r="AR62" s="52">
        <f xml:space="preserve"> INDEX( Data!$E$62:$E$71, MATCH( AR36, Data!$D$62:$D$71, 0 ) )</f>
        <v>6</v>
      </c>
      <c r="AS62" s="52">
        <f xml:space="preserve"> INDEX( Data!$E$62:$E$71, MATCH( AS36, Data!$D$62:$D$71, 0 ) )</f>
        <v>6</v>
      </c>
      <c r="AT62" s="52">
        <f xml:space="preserve"> INDEX( Data!$E$62:$E$71, MATCH( AT36, Data!$D$62:$D$71, 0 ) )</f>
        <v>6</v>
      </c>
      <c r="AU62" s="52">
        <f xml:space="preserve"> INDEX( Data!$E$62:$E$71, MATCH( AU36, Data!$D$62:$D$71, 0 ) )</f>
        <v>6</v>
      </c>
      <c r="AV62" s="52">
        <f xml:space="preserve"> INDEX( Data!$E$62:$E$71, MATCH( AV36, Data!$D$62:$D$71, 0 ) )</f>
        <v>6</v>
      </c>
      <c r="AW62" s="52">
        <f xml:space="preserve"> INDEX( Data!$E$62:$E$71, MATCH( AW36, Data!$D$62:$D$71, 0 ) )</f>
        <v>6</v>
      </c>
      <c r="AX62" s="52">
        <f xml:space="preserve"> INDEX( Data!$E$62:$E$71, MATCH( AX36, Data!$D$62:$D$71, 0 ) )</f>
        <v>6</v>
      </c>
      <c r="AY62" s="52">
        <f xml:space="preserve"> INDEX( Data!$E$62:$E$71, MATCH( AY36, Data!$D$62:$D$71, 0 ) )</f>
        <v>6</v>
      </c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57" t="s">
        <v>91</v>
      </c>
      <c r="B63" s="52">
        <f xml:space="preserve"> 0 + B62</f>
        <v>6</v>
      </c>
      <c r="C63" s="52">
        <f t="shared" ref="C63:U63" si="86" xml:space="preserve"> B63 + C62</f>
        <v>12</v>
      </c>
      <c r="D63" s="52">
        <f t="shared" si="86"/>
        <v>18</v>
      </c>
      <c r="E63" s="52">
        <f t="shared" si="86"/>
        <v>24</v>
      </c>
      <c r="F63" s="52">
        <f t="shared" si="86"/>
        <v>30</v>
      </c>
      <c r="G63" s="52">
        <f t="shared" si="86"/>
        <v>36</v>
      </c>
      <c r="H63" s="52">
        <f t="shared" si="86"/>
        <v>42</v>
      </c>
      <c r="I63" s="52">
        <f t="shared" si="86"/>
        <v>48</v>
      </c>
      <c r="J63" s="91">
        <f t="shared" si="86"/>
        <v>54</v>
      </c>
      <c r="K63" s="52">
        <f t="shared" si="86"/>
        <v>60</v>
      </c>
      <c r="L63" s="128">
        <f t="shared" si="86"/>
        <v>66</v>
      </c>
      <c r="M63" s="52">
        <f t="shared" si="86"/>
        <v>72</v>
      </c>
      <c r="N63" s="52">
        <f t="shared" si="86"/>
        <v>78</v>
      </c>
      <c r="O63" s="52">
        <f t="shared" si="86"/>
        <v>84</v>
      </c>
      <c r="P63" s="52">
        <f t="shared" si="86"/>
        <v>90</v>
      </c>
      <c r="Q63" s="52">
        <f t="shared" si="86"/>
        <v>96</v>
      </c>
      <c r="R63" s="52">
        <f t="shared" si="86"/>
        <v>102</v>
      </c>
      <c r="S63" s="52">
        <f t="shared" si="86"/>
        <v>108</v>
      </c>
      <c r="T63" s="52">
        <f t="shared" si="86"/>
        <v>114</v>
      </c>
      <c r="U63" s="52">
        <f t="shared" si="86"/>
        <v>120</v>
      </c>
      <c r="V63" s="52">
        <f t="shared" ref="V63" si="87" xml:space="preserve"> U63 + V62</f>
        <v>126</v>
      </c>
      <c r="W63" s="52">
        <f t="shared" ref="W63" si="88" xml:space="preserve"> V63 + W62</f>
        <v>132</v>
      </c>
      <c r="X63" s="52">
        <f t="shared" ref="X63" si="89" xml:space="preserve"> W63 + X62</f>
        <v>138</v>
      </c>
      <c r="Y63" s="52">
        <f t="shared" ref="Y63" si="90" xml:space="preserve"> X63 + Y62</f>
        <v>144</v>
      </c>
      <c r="Z63" s="52">
        <f t="shared" ref="Z63" si="91" xml:space="preserve"> Y63 + Z62</f>
        <v>150</v>
      </c>
      <c r="AA63" s="52">
        <f t="shared" ref="AA63" si="92" xml:space="preserve"> Z63 + AA62</f>
        <v>156</v>
      </c>
      <c r="AB63" s="52">
        <f t="shared" ref="AB63" si="93" xml:space="preserve"> AA63 + AB62</f>
        <v>162</v>
      </c>
      <c r="AC63" s="52">
        <f t="shared" ref="AC63" si="94" xml:space="preserve"> AB63 + AC62</f>
        <v>168</v>
      </c>
      <c r="AD63" s="52">
        <f t="shared" ref="AD63" si="95" xml:space="preserve"> AC63 + AD62</f>
        <v>174</v>
      </c>
      <c r="AE63" s="52">
        <f t="shared" ref="AE63" si="96" xml:space="preserve"> AD63 + AE62</f>
        <v>180</v>
      </c>
      <c r="AF63" s="52">
        <f t="shared" ref="AF63" si="97" xml:space="preserve"> AE63 + AF62</f>
        <v>186</v>
      </c>
      <c r="AG63" s="52">
        <f t="shared" ref="AG63" si="98" xml:space="preserve"> AF63 + AG62</f>
        <v>192</v>
      </c>
      <c r="AH63" s="52">
        <f t="shared" ref="AH63" si="99" xml:space="preserve"> AG63 + AH62</f>
        <v>198</v>
      </c>
      <c r="AI63" s="52">
        <f t="shared" ref="AI63" si="100" xml:space="preserve"> AH63 + AI62</f>
        <v>204</v>
      </c>
      <c r="AJ63" s="52">
        <f t="shared" ref="AJ63" si="101" xml:space="preserve"> AI63 + AJ62</f>
        <v>210</v>
      </c>
      <c r="AK63" s="52">
        <f t="shared" ref="AK63" si="102" xml:space="preserve"> AJ63 + AK62</f>
        <v>216</v>
      </c>
      <c r="AL63" s="52">
        <f t="shared" ref="AL63" si="103" xml:space="preserve"> AK63 + AL62</f>
        <v>222</v>
      </c>
      <c r="AM63" s="52">
        <f t="shared" ref="AM63" si="104" xml:space="preserve"> AL63 + AM62</f>
        <v>228</v>
      </c>
      <c r="AN63" s="52">
        <f t="shared" ref="AN63" si="105" xml:space="preserve"> AM63 + AN62</f>
        <v>234</v>
      </c>
      <c r="AO63" s="52">
        <f t="shared" ref="AO63" si="106" xml:space="preserve"> AN63 + AO62</f>
        <v>240</v>
      </c>
      <c r="AP63" s="52">
        <f t="shared" ref="AP63" si="107" xml:space="preserve"> AO63 + AP62</f>
        <v>246</v>
      </c>
      <c r="AQ63" s="52">
        <f t="shared" ref="AQ63" si="108" xml:space="preserve"> AP63 + AQ62</f>
        <v>252</v>
      </c>
      <c r="AR63" s="52">
        <f t="shared" ref="AR63" si="109" xml:space="preserve"> AQ63 + AR62</f>
        <v>258</v>
      </c>
      <c r="AS63" s="52">
        <f t="shared" ref="AS63" si="110" xml:space="preserve"> AR63 + AS62</f>
        <v>264</v>
      </c>
      <c r="AT63" s="52">
        <f t="shared" ref="AT63" si="111" xml:space="preserve"> AS63 + AT62</f>
        <v>270</v>
      </c>
      <c r="AU63" s="52">
        <f t="shared" ref="AU63" si="112" xml:space="preserve"> AT63 + AU62</f>
        <v>276</v>
      </c>
      <c r="AV63" s="52">
        <f t="shared" ref="AV63" si="113" xml:space="preserve"> AU63 + AV62</f>
        <v>282</v>
      </c>
      <c r="AW63" s="52">
        <f t="shared" ref="AW63" si="114" xml:space="preserve"> AV63 + AW62</f>
        <v>288</v>
      </c>
      <c r="AX63" s="52">
        <f t="shared" ref="AX63" si="115" xml:space="preserve"> AW63 + AX62</f>
        <v>294</v>
      </c>
      <c r="AY63" s="52">
        <f t="shared" ref="AY63" si="116" xml:space="preserve"> AX63 + AY62</f>
        <v>300</v>
      </c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57" t="s">
        <v>92</v>
      </c>
      <c r="B64" s="52">
        <f xml:space="preserve"> B62 + IF(B62&lt;&gt;0,40,0)</f>
        <v>46</v>
      </c>
      <c r="C64" s="52">
        <f t="shared" ref="C64:J64" si="117" xml:space="preserve"> B64 + C62 + IF(AND(B64=0,C62&lt;&gt;0),40,0)</f>
        <v>52</v>
      </c>
      <c r="D64" s="52">
        <f t="shared" si="117"/>
        <v>58</v>
      </c>
      <c r="E64" s="52">
        <f t="shared" si="117"/>
        <v>64</v>
      </c>
      <c r="F64" s="52">
        <f t="shared" si="117"/>
        <v>70</v>
      </c>
      <c r="G64" s="52">
        <f t="shared" si="117"/>
        <v>76</v>
      </c>
      <c r="H64" s="52">
        <f t="shared" si="117"/>
        <v>82</v>
      </c>
      <c r="I64" s="52">
        <f t="shared" si="117"/>
        <v>88</v>
      </c>
      <c r="J64" s="91">
        <f t="shared" si="117"/>
        <v>94</v>
      </c>
      <c r="K64" s="52">
        <f xml:space="preserve"> J64 + K62 + IF(AND(J64=0,K62&lt;&gt;0),40,0)</f>
        <v>100</v>
      </c>
      <c r="L64" s="128">
        <f t="shared" ref="L64:U64" si="118" xml:space="preserve"> K64 + L62 + IF(AND(K64=0,L62&lt;&gt;0),40,0)</f>
        <v>106</v>
      </c>
      <c r="M64" s="52">
        <f t="shared" si="118"/>
        <v>112</v>
      </c>
      <c r="N64" s="52">
        <f t="shared" si="118"/>
        <v>118</v>
      </c>
      <c r="O64" s="52">
        <f t="shared" si="118"/>
        <v>124</v>
      </c>
      <c r="P64" s="52">
        <f t="shared" si="118"/>
        <v>130</v>
      </c>
      <c r="Q64" s="52">
        <f t="shared" si="118"/>
        <v>136</v>
      </c>
      <c r="R64" s="52">
        <f t="shared" si="118"/>
        <v>142</v>
      </c>
      <c r="S64" s="52">
        <f t="shared" si="118"/>
        <v>148</v>
      </c>
      <c r="T64" s="52">
        <f t="shared" si="118"/>
        <v>154</v>
      </c>
      <c r="U64" s="52">
        <f t="shared" si="118"/>
        <v>160</v>
      </c>
      <c r="V64" s="52">
        <f t="shared" ref="V64" si="119" xml:space="preserve"> U64 + V62 + IF(AND(U64=0,V62&lt;&gt;0),40,0)</f>
        <v>166</v>
      </c>
      <c r="W64" s="52">
        <f t="shared" ref="W64" si="120" xml:space="preserve"> V64 + W62 + IF(AND(V64=0,W62&lt;&gt;0),40,0)</f>
        <v>172</v>
      </c>
      <c r="X64" s="52">
        <f t="shared" ref="X64" si="121" xml:space="preserve"> W64 + X62 + IF(AND(W64=0,X62&lt;&gt;0),40,0)</f>
        <v>178</v>
      </c>
      <c r="Y64" s="52">
        <f t="shared" ref="Y64" si="122" xml:space="preserve"> X64 + Y62 + IF(AND(X64=0,Y62&lt;&gt;0),40,0)</f>
        <v>184</v>
      </c>
      <c r="Z64" s="52">
        <f t="shared" ref="Z64" si="123" xml:space="preserve"> Y64 + Z62 + IF(AND(Y64=0,Z62&lt;&gt;0),40,0)</f>
        <v>190</v>
      </c>
      <c r="AA64" s="52">
        <f t="shared" ref="AA64" si="124" xml:space="preserve"> Z64 + AA62 + IF(AND(Z64=0,AA62&lt;&gt;0),40,0)</f>
        <v>196</v>
      </c>
      <c r="AB64" s="52">
        <f t="shared" ref="AB64" si="125" xml:space="preserve"> AA64 + AB62 + IF(AND(AA64=0,AB62&lt;&gt;0),40,0)</f>
        <v>202</v>
      </c>
      <c r="AC64" s="52">
        <f t="shared" ref="AC64" si="126" xml:space="preserve"> AB64 + AC62 + IF(AND(AB64=0,AC62&lt;&gt;0),40,0)</f>
        <v>208</v>
      </c>
      <c r="AD64" s="52">
        <f t="shared" ref="AD64" si="127" xml:space="preserve"> AC64 + AD62 + IF(AND(AC64=0,AD62&lt;&gt;0),40,0)</f>
        <v>214</v>
      </c>
      <c r="AE64" s="52">
        <f t="shared" ref="AE64" si="128" xml:space="preserve"> AD64 + AE62 + IF(AND(AD64=0,AE62&lt;&gt;0),40,0)</f>
        <v>220</v>
      </c>
      <c r="AF64" s="52">
        <f t="shared" ref="AF64" si="129" xml:space="preserve"> AE64 + AF62 + IF(AND(AE64=0,AF62&lt;&gt;0),40,0)</f>
        <v>226</v>
      </c>
      <c r="AG64" s="52">
        <f t="shared" ref="AG64" si="130" xml:space="preserve"> AF64 + AG62 + IF(AND(AF64=0,AG62&lt;&gt;0),40,0)</f>
        <v>232</v>
      </c>
      <c r="AH64" s="52">
        <f t="shared" ref="AH64" si="131" xml:space="preserve"> AG64 + AH62 + IF(AND(AG64=0,AH62&lt;&gt;0),40,0)</f>
        <v>238</v>
      </c>
      <c r="AI64" s="52">
        <f t="shared" ref="AI64" si="132" xml:space="preserve"> AH64 + AI62 + IF(AND(AH64=0,AI62&lt;&gt;0),40,0)</f>
        <v>244</v>
      </c>
      <c r="AJ64" s="52">
        <f t="shared" ref="AJ64" si="133" xml:space="preserve"> AI64 + AJ62 + IF(AND(AI64=0,AJ62&lt;&gt;0),40,0)</f>
        <v>250</v>
      </c>
      <c r="AK64" s="52">
        <f t="shared" ref="AK64" si="134" xml:space="preserve"> AJ64 + AK62 + IF(AND(AJ64=0,AK62&lt;&gt;0),40,0)</f>
        <v>256</v>
      </c>
      <c r="AL64" s="52">
        <f t="shared" ref="AL64" si="135" xml:space="preserve"> AK64 + AL62 + IF(AND(AK64=0,AL62&lt;&gt;0),40,0)</f>
        <v>262</v>
      </c>
      <c r="AM64" s="52">
        <f t="shared" ref="AM64" si="136" xml:space="preserve"> AL64 + AM62 + IF(AND(AL64=0,AM62&lt;&gt;0),40,0)</f>
        <v>268</v>
      </c>
      <c r="AN64" s="52">
        <f t="shared" ref="AN64" si="137" xml:space="preserve"> AM64 + AN62 + IF(AND(AM64=0,AN62&lt;&gt;0),40,0)</f>
        <v>274</v>
      </c>
      <c r="AO64" s="52">
        <f t="shared" ref="AO64" si="138" xml:space="preserve"> AN64 + AO62 + IF(AND(AN64=0,AO62&lt;&gt;0),40,0)</f>
        <v>280</v>
      </c>
      <c r="AP64" s="52">
        <f t="shared" ref="AP64" si="139" xml:space="preserve"> AO64 + AP62 + IF(AND(AO64=0,AP62&lt;&gt;0),40,0)</f>
        <v>286</v>
      </c>
      <c r="AQ64" s="52">
        <f t="shared" ref="AQ64" si="140" xml:space="preserve"> AP64 + AQ62 + IF(AND(AP64=0,AQ62&lt;&gt;0),40,0)</f>
        <v>292</v>
      </c>
      <c r="AR64" s="52">
        <f t="shared" ref="AR64" si="141" xml:space="preserve"> AQ64 + AR62 + IF(AND(AQ64=0,AR62&lt;&gt;0),40,0)</f>
        <v>298</v>
      </c>
      <c r="AS64" s="52">
        <f t="shared" ref="AS64" si="142" xml:space="preserve"> AR64 + AS62 + IF(AND(AR64=0,AS62&lt;&gt;0),40,0)</f>
        <v>304</v>
      </c>
      <c r="AT64" s="52">
        <f t="shared" ref="AT64" si="143" xml:space="preserve"> AS64 + AT62 + IF(AND(AS64=0,AT62&lt;&gt;0),40,0)</f>
        <v>310</v>
      </c>
      <c r="AU64" s="52">
        <f t="shared" ref="AU64" si="144" xml:space="preserve"> AT64 + AU62 + IF(AND(AT64=0,AU62&lt;&gt;0),40,0)</f>
        <v>316</v>
      </c>
      <c r="AV64" s="52">
        <f t="shared" ref="AV64" si="145" xml:space="preserve"> AU64 + AV62 + IF(AND(AU64=0,AV62&lt;&gt;0),40,0)</f>
        <v>322</v>
      </c>
      <c r="AW64" s="52">
        <f t="shared" ref="AW64" si="146" xml:space="preserve"> AV64 + AW62 + IF(AND(AV64=0,AW62&lt;&gt;0),40,0)</f>
        <v>328</v>
      </c>
      <c r="AX64" s="52">
        <f t="shared" ref="AX64" si="147" xml:space="preserve"> AW64 + AX62 + IF(AND(AW64=0,AX62&lt;&gt;0),40,0)</f>
        <v>334</v>
      </c>
      <c r="AY64" s="52">
        <f t="shared" ref="AY64" si="148" xml:space="preserve"> AX64 + AY62 + IF(AND(AX64=0,AY62&lt;&gt;0),40,0)</f>
        <v>340</v>
      </c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 ht="18">
      <c r="A65" s="76" t="s">
        <v>90</v>
      </c>
      <c r="B65" s="77">
        <f t="shared" ref="B65:U65" si="149" xml:space="preserve"> B64 + IF(B64&lt;&gt;0,(B222+B223)*B39,0)</f>
        <v>50</v>
      </c>
      <c r="C65" s="77">
        <f t="shared" si="149"/>
        <v>60</v>
      </c>
      <c r="D65" s="77">
        <f t="shared" si="149"/>
        <v>70</v>
      </c>
      <c r="E65" s="77">
        <f t="shared" si="149"/>
        <v>80</v>
      </c>
      <c r="F65" s="77">
        <f t="shared" si="149"/>
        <v>90</v>
      </c>
      <c r="G65" s="77">
        <f t="shared" si="149"/>
        <v>100</v>
      </c>
      <c r="H65" s="77">
        <f t="shared" si="149"/>
        <v>110</v>
      </c>
      <c r="I65" s="77">
        <f t="shared" si="149"/>
        <v>120</v>
      </c>
      <c r="J65" s="95">
        <f t="shared" si="149"/>
        <v>130</v>
      </c>
      <c r="K65" s="77">
        <f t="shared" si="149"/>
        <v>140</v>
      </c>
      <c r="L65" s="132">
        <f t="shared" si="149"/>
        <v>150</v>
      </c>
      <c r="M65" s="77">
        <f t="shared" si="149"/>
        <v>160</v>
      </c>
      <c r="N65" s="77">
        <f t="shared" si="149"/>
        <v>170</v>
      </c>
      <c r="O65" s="77">
        <f t="shared" si="149"/>
        <v>180</v>
      </c>
      <c r="P65" s="77">
        <f t="shared" si="149"/>
        <v>190</v>
      </c>
      <c r="Q65" s="77">
        <f t="shared" si="149"/>
        <v>200</v>
      </c>
      <c r="R65" s="77">
        <f t="shared" si="149"/>
        <v>210</v>
      </c>
      <c r="S65" s="77">
        <f t="shared" si="149"/>
        <v>220</v>
      </c>
      <c r="T65" s="77">
        <f t="shared" si="149"/>
        <v>230</v>
      </c>
      <c r="U65" s="77">
        <f t="shared" si="149"/>
        <v>240</v>
      </c>
      <c r="V65" s="77">
        <f t="shared" ref="V65:AY65" si="150" xml:space="preserve"> V64 + IF(V64&lt;&gt;0,(V222+V223)*V39,0)</f>
        <v>250</v>
      </c>
      <c r="W65" s="77">
        <f t="shared" si="150"/>
        <v>260</v>
      </c>
      <c r="X65" s="77">
        <f t="shared" si="150"/>
        <v>270</v>
      </c>
      <c r="Y65" s="77">
        <f t="shared" si="150"/>
        <v>280</v>
      </c>
      <c r="Z65" s="77">
        <f t="shared" si="150"/>
        <v>290</v>
      </c>
      <c r="AA65" s="77">
        <f t="shared" si="150"/>
        <v>300</v>
      </c>
      <c r="AB65" s="77">
        <f t="shared" si="150"/>
        <v>310</v>
      </c>
      <c r="AC65" s="77">
        <f t="shared" si="150"/>
        <v>320</v>
      </c>
      <c r="AD65" s="77">
        <f t="shared" si="150"/>
        <v>330</v>
      </c>
      <c r="AE65" s="77">
        <f t="shared" si="150"/>
        <v>340</v>
      </c>
      <c r="AF65" s="77">
        <f t="shared" si="150"/>
        <v>350</v>
      </c>
      <c r="AG65" s="77">
        <f t="shared" si="150"/>
        <v>360</v>
      </c>
      <c r="AH65" s="77">
        <f t="shared" si="150"/>
        <v>370</v>
      </c>
      <c r="AI65" s="77">
        <f t="shared" si="150"/>
        <v>380</v>
      </c>
      <c r="AJ65" s="77">
        <f t="shared" si="150"/>
        <v>390</v>
      </c>
      <c r="AK65" s="77">
        <f t="shared" si="150"/>
        <v>400</v>
      </c>
      <c r="AL65" s="77">
        <f t="shared" si="150"/>
        <v>410</v>
      </c>
      <c r="AM65" s="77">
        <f t="shared" si="150"/>
        <v>420</v>
      </c>
      <c r="AN65" s="77">
        <f t="shared" si="150"/>
        <v>430</v>
      </c>
      <c r="AO65" s="77">
        <f t="shared" si="150"/>
        <v>440</v>
      </c>
      <c r="AP65" s="77">
        <f t="shared" si="150"/>
        <v>450</v>
      </c>
      <c r="AQ65" s="77">
        <f t="shared" si="150"/>
        <v>460</v>
      </c>
      <c r="AR65" s="77">
        <f t="shared" si="150"/>
        <v>470</v>
      </c>
      <c r="AS65" s="77">
        <f t="shared" si="150"/>
        <v>480</v>
      </c>
      <c r="AT65" s="77">
        <f t="shared" si="150"/>
        <v>490</v>
      </c>
      <c r="AU65" s="77">
        <f t="shared" si="150"/>
        <v>500</v>
      </c>
      <c r="AV65" s="77">
        <f t="shared" si="150"/>
        <v>510</v>
      </c>
      <c r="AW65" s="77">
        <f t="shared" si="150"/>
        <v>520</v>
      </c>
      <c r="AX65" s="77">
        <f t="shared" si="150"/>
        <v>530</v>
      </c>
      <c r="AY65" s="77">
        <f t="shared" si="150"/>
        <v>540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3" customForma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</row>
    <row r="67" spans="1:97" s="8" customFormat="1">
      <c r="A67" s="88" t="s">
        <v>94</v>
      </c>
      <c r="B67" s="52" t="str">
        <f xml:space="preserve"> IF(OR(B36="Soldier",B36="Guardian",B36="Combat"),"Fast","Slow")</f>
        <v>Slow</v>
      </c>
      <c r="C67" s="52" t="str">
        <f xml:space="preserve"> IF(OR(C36="Soldier",C36="Guardian",C36="Combat"),"Fast","Slow")</f>
        <v>Slow</v>
      </c>
      <c r="D67" s="52" t="str">
        <f xml:space="preserve"> IF(OR(D36="Soldier",D36="Guardian",D36="Combat"),"Fast","Slow")</f>
        <v>Slow</v>
      </c>
      <c r="E67" s="52" t="str">
        <f xml:space="preserve"> IF(OR(E36="Soldier",E36="Guardian",E36="Combat"),"Fast","Slow")</f>
        <v>Slow</v>
      </c>
      <c r="F67" s="52" t="str">
        <f xml:space="preserve"> IF(OR(F36="Soldier",F36="Guardian",F36="Combat"),"Fast","Slow")</f>
        <v>Slow</v>
      </c>
      <c r="G67" s="52" t="str">
        <f xml:space="preserve"> IF(OR(G36="Soldier",G36="Guardian",G36="Combat"),"Fast","Slow")</f>
        <v>Slow</v>
      </c>
      <c r="H67" s="52" t="str">
        <f xml:space="preserve"> IF(OR(H36="Soldier",H36="Guardian",H36="Combat"),"Fast","Slow")</f>
        <v>Slow</v>
      </c>
      <c r="I67" s="52" t="str">
        <f xml:space="preserve"> IF(OR(I36="Soldier",I36="Guardian",I36="Combat"),"Fast","Slow")</f>
        <v>Slow</v>
      </c>
      <c r="J67" s="91" t="str">
        <f xml:space="preserve"> IF(OR(J36="Soldier",J36="Guardian",J36="Combat"),"Fast","Slow")</f>
        <v>Slow</v>
      </c>
      <c r="K67" s="52" t="str">
        <f xml:space="preserve"> IF(OR(K36="Soldier",K36="Guardian",K36="Combat"),"Fast","Slow")</f>
        <v>Slow</v>
      </c>
      <c r="L67" s="128" t="str">
        <f xml:space="preserve"> IF(OR(L36="Soldier",L36="Guardian",L36="Combat"),"Fast","Slow")</f>
        <v>Slow</v>
      </c>
      <c r="M67" s="52" t="str">
        <f xml:space="preserve"> IF(OR(M36="Soldier",M36="Guardian",M36="Combat"),"Fast","Slow")</f>
        <v>Slow</v>
      </c>
      <c r="N67" s="52" t="str">
        <f xml:space="preserve"> IF(OR(N36="Soldier",N36="Guardian",N36="Combat"),"Fast","Slow")</f>
        <v>Slow</v>
      </c>
      <c r="O67" s="52" t="str">
        <f xml:space="preserve"> IF(OR(O36="Soldier",O36="Guardian",O36="Combat"),"Fast","Slow")</f>
        <v>Slow</v>
      </c>
      <c r="P67" s="52" t="str">
        <f xml:space="preserve"> IF(OR(P36="Soldier",P36="Guardian",P36="Combat"),"Fast","Slow")</f>
        <v>Slow</v>
      </c>
      <c r="Q67" s="52" t="str">
        <f xml:space="preserve"> IF(OR(Q36="Soldier",Q36="Guardian",Q36="Combat"),"Fast","Slow")</f>
        <v>Slow</v>
      </c>
      <c r="R67" s="52" t="str">
        <f xml:space="preserve"> IF(OR(R36="Soldier",R36="Guardian",R36="Combat"),"Fast","Slow")</f>
        <v>Slow</v>
      </c>
      <c r="S67" s="52" t="str">
        <f xml:space="preserve"> IF(OR(S36="Soldier",S36="Guardian",S36="Combat"),"Fast","Slow")</f>
        <v>Slow</v>
      </c>
      <c r="T67" s="52" t="str">
        <f xml:space="preserve"> IF(OR(T36="Soldier",T36="Guardian",T36="Combat"),"Fast","Slow")</f>
        <v>Slow</v>
      </c>
      <c r="U67" s="52" t="str">
        <f xml:space="preserve"> IF(OR(U36="Soldier",U36="Guardian",U36="Combat"),"Fast","Slow")</f>
        <v>Slow</v>
      </c>
      <c r="V67" s="52" t="str">
        <f t="shared" ref="V67:AY67" si="151" xml:space="preserve"> IF(OR(V36="Soldier",V36="Guardian",V36="Combat"),"Fast","Slow")</f>
        <v>Slow</v>
      </c>
      <c r="W67" s="52" t="str">
        <f t="shared" si="151"/>
        <v>Slow</v>
      </c>
      <c r="X67" s="52" t="str">
        <f t="shared" si="151"/>
        <v>Slow</v>
      </c>
      <c r="Y67" s="52" t="str">
        <f t="shared" si="151"/>
        <v>Slow</v>
      </c>
      <c r="Z67" s="52" t="str">
        <f t="shared" si="151"/>
        <v>Slow</v>
      </c>
      <c r="AA67" s="52" t="str">
        <f t="shared" si="151"/>
        <v>Slow</v>
      </c>
      <c r="AB67" s="52" t="str">
        <f t="shared" si="151"/>
        <v>Slow</v>
      </c>
      <c r="AC67" s="52" t="str">
        <f t="shared" si="151"/>
        <v>Slow</v>
      </c>
      <c r="AD67" s="52" t="str">
        <f t="shared" si="151"/>
        <v>Slow</v>
      </c>
      <c r="AE67" s="52" t="str">
        <f t="shared" si="151"/>
        <v>Slow</v>
      </c>
      <c r="AF67" s="52" t="str">
        <f t="shared" si="151"/>
        <v>Slow</v>
      </c>
      <c r="AG67" s="52" t="str">
        <f t="shared" si="151"/>
        <v>Slow</v>
      </c>
      <c r="AH67" s="52" t="str">
        <f t="shared" si="151"/>
        <v>Slow</v>
      </c>
      <c r="AI67" s="52" t="str">
        <f t="shared" si="151"/>
        <v>Slow</v>
      </c>
      <c r="AJ67" s="52" t="str">
        <f t="shared" si="151"/>
        <v>Slow</v>
      </c>
      <c r="AK67" s="52" t="str">
        <f t="shared" si="151"/>
        <v>Slow</v>
      </c>
      <c r="AL67" s="52" t="str">
        <f t="shared" si="151"/>
        <v>Slow</v>
      </c>
      <c r="AM67" s="52" t="str">
        <f t="shared" si="151"/>
        <v>Slow</v>
      </c>
      <c r="AN67" s="52" t="str">
        <f t="shared" si="151"/>
        <v>Slow</v>
      </c>
      <c r="AO67" s="52" t="str">
        <f t="shared" si="151"/>
        <v>Slow</v>
      </c>
      <c r="AP67" s="52" t="str">
        <f t="shared" si="151"/>
        <v>Slow</v>
      </c>
      <c r="AQ67" s="52" t="str">
        <f t="shared" si="151"/>
        <v>Slow</v>
      </c>
      <c r="AR67" s="52" t="str">
        <f t="shared" si="151"/>
        <v>Slow</v>
      </c>
      <c r="AS67" s="52" t="str">
        <f t="shared" si="151"/>
        <v>Slow</v>
      </c>
      <c r="AT67" s="52" t="str">
        <f t="shared" si="151"/>
        <v>Slow</v>
      </c>
      <c r="AU67" s="52" t="str">
        <f t="shared" si="151"/>
        <v>Slow</v>
      </c>
      <c r="AV67" s="52" t="str">
        <f t="shared" si="151"/>
        <v>Slow</v>
      </c>
      <c r="AW67" s="52" t="str">
        <f t="shared" si="151"/>
        <v>Slow</v>
      </c>
      <c r="AX67" s="52" t="str">
        <f t="shared" si="151"/>
        <v>Slow</v>
      </c>
      <c r="AY67" s="52" t="str">
        <f t="shared" si="151"/>
        <v>Slow</v>
      </c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88" t="s">
        <v>95</v>
      </c>
      <c r="B68" s="23">
        <f xml:space="preserve"> IF(B67="Slow",0.75,1)</f>
        <v>0.75</v>
      </c>
      <c r="C68" s="23">
        <f t="shared" ref="C68:U68" si="152" xml:space="preserve"> IF(C67="Slow",0.75,1)</f>
        <v>0.75</v>
      </c>
      <c r="D68" s="23">
        <f t="shared" si="152"/>
        <v>0.75</v>
      </c>
      <c r="E68" s="23">
        <f t="shared" si="152"/>
        <v>0.75</v>
      </c>
      <c r="F68" s="23">
        <f t="shared" si="152"/>
        <v>0.75</v>
      </c>
      <c r="G68" s="23">
        <f t="shared" si="152"/>
        <v>0.75</v>
      </c>
      <c r="H68" s="23">
        <f t="shared" si="152"/>
        <v>0.75</v>
      </c>
      <c r="I68" s="23">
        <f t="shared" si="152"/>
        <v>0.75</v>
      </c>
      <c r="J68" s="27">
        <f t="shared" si="152"/>
        <v>0.75</v>
      </c>
      <c r="K68" s="23">
        <f t="shared" si="152"/>
        <v>0.75</v>
      </c>
      <c r="L68" s="72">
        <f t="shared" si="152"/>
        <v>0.75</v>
      </c>
      <c r="M68" s="23">
        <f t="shared" si="152"/>
        <v>0.75</v>
      </c>
      <c r="N68" s="23">
        <f t="shared" si="152"/>
        <v>0.75</v>
      </c>
      <c r="O68" s="23">
        <f t="shared" si="152"/>
        <v>0.75</v>
      </c>
      <c r="P68" s="23">
        <f t="shared" si="152"/>
        <v>0.75</v>
      </c>
      <c r="Q68" s="23">
        <f t="shared" si="152"/>
        <v>0.75</v>
      </c>
      <c r="R68" s="23">
        <f t="shared" si="152"/>
        <v>0.75</v>
      </c>
      <c r="S68" s="23">
        <f t="shared" si="152"/>
        <v>0.75</v>
      </c>
      <c r="T68" s="23">
        <f t="shared" si="152"/>
        <v>0.75</v>
      </c>
      <c r="U68" s="23">
        <f t="shared" si="152"/>
        <v>0.75</v>
      </c>
      <c r="V68" s="23">
        <f t="shared" ref="V68:AY68" si="153" xml:space="preserve"> IF(V67="Slow",0.75,1)</f>
        <v>0.75</v>
      </c>
      <c r="W68" s="23">
        <f t="shared" si="153"/>
        <v>0.75</v>
      </c>
      <c r="X68" s="23">
        <f t="shared" si="153"/>
        <v>0.75</v>
      </c>
      <c r="Y68" s="23">
        <f t="shared" si="153"/>
        <v>0.75</v>
      </c>
      <c r="Z68" s="23">
        <f t="shared" si="153"/>
        <v>0.75</v>
      </c>
      <c r="AA68" s="23">
        <f t="shared" si="153"/>
        <v>0.75</v>
      </c>
      <c r="AB68" s="23">
        <f t="shared" si="153"/>
        <v>0.75</v>
      </c>
      <c r="AC68" s="23">
        <f t="shared" si="153"/>
        <v>0.75</v>
      </c>
      <c r="AD68" s="23">
        <f t="shared" si="153"/>
        <v>0.75</v>
      </c>
      <c r="AE68" s="23">
        <f t="shared" si="153"/>
        <v>0.75</v>
      </c>
      <c r="AF68" s="23">
        <f t="shared" si="153"/>
        <v>0.75</v>
      </c>
      <c r="AG68" s="23">
        <f t="shared" si="153"/>
        <v>0.75</v>
      </c>
      <c r="AH68" s="23">
        <f t="shared" si="153"/>
        <v>0.75</v>
      </c>
      <c r="AI68" s="23">
        <f t="shared" si="153"/>
        <v>0.75</v>
      </c>
      <c r="AJ68" s="23">
        <f t="shared" si="153"/>
        <v>0.75</v>
      </c>
      <c r="AK68" s="23">
        <f t="shared" si="153"/>
        <v>0.75</v>
      </c>
      <c r="AL68" s="23">
        <f t="shared" si="153"/>
        <v>0.75</v>
      </c>
      <c r="AM68" s="23">
        <f t="shared" si="153"/>
        <v>0.75</v>
      </c>
      <c r="AN68" s="23">
        <f t="shared" si="153"/>
        <v>0.75</v>
      </c>
      <c r="AO68" s="23">
        <f t="shared" si="153"/>
        <v>0.75</v>
      </c>
      <c r="AP68" s="23">
        <f t="shared" si="153"/>
        <v>0.75</v>
      </c>
      <c r="AQ68" s="23">
        <f t="shared" si="153"/>
        <v>0.75</v>
      </c>
      <c r="AR68" s="23">
        <f t="shared" si="153"/>
        <v>0.75</v>
      </c>
      <c r="AS68" s="23">
        <f t="shared" si="153"/>
        <v>0.75</v>
      </c>
      <c r="AT68" s="23">
        <f t="shared" si="153"/>
        <v>0.75</v>
      </c>
      <c r="AU68" s="23">
        <f t="shared" si="153"/>
        <v>0.75</v>
      </c>
      <c r="AV68" s="23">
        <f t="shared" si="153"/>
        <v>0.75</v>
      </c>
      <c r="AW68" s="23">
        <f t="shared" si="153"/>
        <v>0.75</v>
      </c>
      <c r="AX68" s="23">
        <f t="shared" si="153"/>
        <v>0.75</v>
      </c>
      <c r="AY68" s="23">
        <f t="shared" si="153"/>
        <v>0.75</v>
      </c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88" t="s">
        <v>96</v>
      </c>
      <c r="B69" s="8">
        <f xml:space="preserve"> B68</f>
        <v>0.75</v>
      </c>
      <c r="C69" s="8">
        <f xml:space="preserve"> B69+C68</f>
        <v>1.5</v>
      </c>
      <c r="D69" s="8">
        <f t="shared" ref="D69:U69" si="154" xml:space="preserve"> C69+D68</f>
        <v>2.25</v>
      </c>
      <c r="E69" s="8">
        <f t="shared" si="154"/>
        <v>3</v>
      </c>
      <c r="F69" s="8">
        <f t="shared" si="154"/>
        <v>3.75</v>
      </c>
      <c r="G69" s="8">
        <f t="shared" si="154"/>
        <v>4.5</v>
      </c>
      <c r="H69" s="8">
        <f t="shared" si="154"/>
        <v>5.25</v>
      </c>
      <c r="I69" s="8">
        <f t="shared" si="154"/>
        <v>6</v>
      </c>
      <c r="J69" s="26">
        <f t="shared" si="154"/>
        <v>6.75</v>
      </c>
      <c r="K69" s="8">
        <f t="shared" si="154"/>
        <v>7.5</v>
      </c>
      <c r="L69" s="28">
        <f t="shared" si="154"/>
        <v>8.25</v>
      </c>
      <c r="M69" s="8">
        <f t="shared" si="154"/>
        <v>9</v>
      </c>
      <c r="N69" s="8">
        <f t="shared" si="154"/>
        <v>9.75</v>
      </c>
      <c r="O69" s="8">
        <f t="shared" si="154"/>
        <v>10.5</v>
      </c>
      <c r="P69" s="8">
        <f t="shared" si="154"/>
        <v>11.25</v>
      </c>
      <c r="Q69" s="8">
        <f t="shared" si="154"/>
        <v>12</v>
      </c>
      <c r="R69" s="8">
        <f t="shared" si="154"/>
        <v>12.75</v>
      </c>
      <c r="S69" s="8">
        <f t="shared" si="154"/>
        <v>13.5</v>
      </c>
      <c r="T69" s="8">
        <f t="shared" si="154"/>
        <v>14.25</v>
      </c>
      <c r="U69" s="8">
        <f t="shared" si="154"/>
        <v>15</v>
      </c>
      <c r="V69" s="8">
        <f t="shared" ref="V69" si="155" xml:space="preserve"> U69+V68</f>
        <v>15.75</v>
      </c>
      <c r="W69" s="8">
        <f t="shared" ref="W69" si="156" xml:space="preserve"> V69+W68</f>
        <v>16.5</v>
      </c>
      <c r="X69" s="8">
        <f t="shared" ref="X69" si="157" xml:space="preserve"> W69+X68</f>
        <v>17.25</v>
      </c>
      <c r="Y69" s="8">
        <f t="shared" ref="Y69" si="158" xml:space="preserve"> X69+Y68</f>
        <v>18</v>
      </c>
      <c r="Z69" s="8">
        <f t="shared" ref="Z69" si="159" xml:space="preserve"> Y69+Z68</f>
        <v>18.75</v>
      </c>
      <c r="AA69" s="8">
        <f t="shared" ref="AA69" si="160" xml:space="preserve"> Z69+AA68</f>
        <v>19.5</v>
      </c>
      <c r="AB69" s="8">
        <f t="shared" ref="AB69" si="161" xml:space="preserve"> AA69+AB68</f>
        <v>20.25</v>
      </c>
      <c r="AC69" s="8">
        <f t="shared" ref="AC69" si="162" xml:space="preserve"> AB69+AC68</f>
        <v>21</v>
      </c>
      <c r="AD69" s="8">
        <f t="shared" ref="AD69" si="163" xml:space="preserve"> AC69+AD68</f>
        <v>21.75</v>
      </c>
      <c r="AE69" s="8">
        <f t="shared" ref="AE69" si="164" xml:space="preserve"> AD69+AE68</f>
        <v>22.5</v>
      </c>
      <c r="AF69" s="8">
        <f t="shared" ref="AF69" si="165" xml:space="preserve"> AE69+AF68</f>
        <v>23.25</v>
      </c>
      <c r="AG69" s="8">
        <f t="shared" ref="AG69" si="166" xml:space="preserve"> AF69+AG68</f>
        <v>24</v>
      </c>
      <c r="AH69" s="8">
        <f t="shared" ref="AH69" si="167" xml:space="preserve"> AG69+AH68</f>
        <v>24.75</v>
      </c>
      <c r="AI69" s="8">
        <f t="shared" ref="AI69" si="168" xml:space="preserve"> AH69+AI68</f>
        <v>25.5</v>
      </c>
      <c r="AJ69" s="8">
        <f t="shared" ref="AJ69" si="169" xml:space="preserve"> AI69+AJ68</f>
        <v>26.25</v>
      </c>
      <c r="AK69" s="8">
        <f t="shared" ref="AK69" si="170" xml:space="preserve"> AJ69+AK68</f>
        <v>27</v>
      </c>
      <c r="AL69" s="8">
        <f t="shared" ref="AL69" si="171" xml:space="preserve"> AK69+AL68</f>
        <v>27.75</v>
      </c>
      <c r="AM69" s="8">
        <f t="shared" ref="AM69" si="172" xml:space="preserve"> AL69+AM68</f>
        <v>28.5</v>
      </c>
      <c r="AN69" s="8">
        <f t="shared" ref="AN69" si="173" xml:space="preserve"> AM69+AN68</f>
        <v>29.25</v>
      </c>
      <c r="AO69" s="8">
        <f t="shared" ref="AO69" si="174" xml:space="preserve"> AN69+AO68</f>
        <v>30</v>
      </c>
      <c r="AP69" s="8">
        <f t="shared" ref="AP69" si="175" xml:space="preserve"> AO69+AP68</f>
        <v>30.75</v>
      </c>
      <c r="AQ69" s="8">
        <f t="shared" ref="AQ69" si="176" xml:space="preserve"> AP69+AQ68</f>
        <v>31.5</v>
      </c>
      <c r="AR69" s="8">
        <f t="shared" ref="AR69" si="177" xml:space="preserve"> AQ69+AR68</f>
        <v>32.25</v>
      </c>
      <c r="AS69" s="8">
        <f t="shared" ref="AS69" si="178" xml:space="preserve"> AR69+AS68</f>
        <v>33</v>
      </c>
      <c r="AT69" s="8">
        <f t="shared" ref="AT69" si="179" xml:space="preserve"> AS69+AT68</f>
        <v>33.75</v>
      </c>
      <c r="AU69" s="8">
        <f t="shared" ref="AU69" si="180" xml:space="preserve"> AT69+AU68</f>
        <v>34.5</v>
      </c>
      <c r="AV69" s="8">
        <f t="shared" ref="AV69" si="181" xml:space="preserve"> AU69+AV68</f>
        <v>35.25</v>
      </c>
      <c r="AW69" s="8">
        <f t="shared" ref="AW69" si="182" xml:space="preserve"> AV69+AW68</f>
        <v>36</v>
      </c>
      <c r="AX69" s="8">
        <f t="shared" ref="AX69" si="183" xml:space="preserve"> AW69+AX68</f>
        <v>36.75</v>
      </c>
      <c r="AY69" s="8">
        <f t="shared" ref="AY69" si="184" xml:space="preserve"> AX69+AY68</f>
        <v>37.5</v>
      </c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8">
      <c r="A70" s="89" t="s">
        <v>97</v>
      </c>
      <c r="B70" s="90">
        <f xml:space="preserve"> INT(B69)</f>
        <v>0</v>
      </c>
      <c r="C70" s="90">
        <f t="shared" ref="C70:U70" si="185" xml:space="preserve"> INT(C69)</f>
        <v>1</v>
      </c>
      <c r="D70" s="90">
        <f t="shared" si="185"/>
        <v>2</v>
      </c>
      <c r="E70" s="90">
        <f t="shared" si="185"/>
        <v>3</v>
      </c>
      <c r="F70" s="90">
        <f t="shared" si="185"/>
        <v>3</v>
      </c>
      <c r="G70" s="90">
        <f t="shared" si="185"/>
        <v>4</v>
      </c>
      <c r="H70" s="90">
        <f t="shared" si="185"/>
        <v>5</v>
      </c>
      <c r="I70" s="90">
        <f t="shared" si="185"/>
        <v>6</v>
      </c>
      <c r="J70" s="96">
        <f t="shared" si="185"/>
        <v>6</v>
      </c>
      <c r="K70" s="90">
        <f t="shared" si="185"/>
        <v>7</v>
      </c>
      <c r="L70" s="133">
        <f t="shared" si="185"/>
        <v>8</v>
      </c>
      <c r="M70" s="90">
        <f t="shared" si="185"/>
        <v>9</v>
      </c>
      <c r="N70" s="90">
        <f t="shared" si="185"/>
        <v>9</v>
      </c>
      <c r="O70" s="90">
        <f t="shared" si="185"/>
        <v>10</v>
      </c>
      <c r="P70" s="90">
        <f t="shared" si="185"/>
        <v>11</v>
      </c>
      <c r="Q70" s="90">
        <f t="shared" si="185"/>
        <v>12</v>
      </c>
      <c r="R70" s="90">
        <f t="shared" si="185"/>
        <v>12</v>
      </c>
      <c r="S70" s="90">
        <f t="shared" si="185"/>
        <v>13</v>
      </c>
      <c r="T70" s="90">
        <f t="shared" si="185"/>
        <v>14</v>
      </c>
      <c r="U70" s="90">
        <f t="shared" si="185"/>
        <v>15</v>
      </c>
      <c r="V70" s="90">
        <f t="shared" ref="V70:AY70" si="186" xml:space="preserve"> INT(V69)</f>
        <v>15</v>
      </c>
      <c r="W70" s="90">
        <f t="shared" si="186"/>
        <v>16</v>
      </c>
      <c r="X70" s="90">
        <f t="shared" si="186"/>
        <v>17</v>
      </c>
      <c r="Y70" s="90">
        <f t="shared" si="186"/>
        <v>18</v>
      </c>
      <c r="Z70" s="90">
        <f t="shared" si="186"/>
        <v>18</v>
      </c>
      <c r="AA70" s="90">
        <f t="shared" si="186"/>
        <v>19</v>
      </c>
      <c r="AB70" s="90">
        <f t="shared" si="186"/>
        <v>20</v>
      </c>
      <c r="AC70" s="90">
        <f t="shared" si="186"/>
        <v>21</v>
      </c>
      <c r="AD70" s="90">
        <f t="shared" si="186"/>
        <v>21</v>
      </c>
      <c r="AE70" s="90">
        <f t="shared" si="186"/>
        <v>22</v>
      </c>
      <c r="AF70" s="90">
        <f t="shared" si="186"/>
        <v>23</v>
      </c>
      <c r="AG70" s="90">
        <f t="shared" si="186"/>
        <v>24</v>
      </c>
      <c r="AH70" s="90">
        <f t="shared" si="186"/>
        <v>24</v>
      </c>
      <c r="AI70" s="90">
        <f t="shared" si="186"/>
        <v>25</v>
      </c>
      <c r="AJ70" s="90">
        <f t="shared" si="186"/>
        <v>26</v>
      </c>
      <c r="AK70" s="90">
        <f t="shared" si="186"/>
        <v>27</v>
      </c>
      <c r="AL70" s="90">
        <f t="shared" si="186"/>
        <v>27</v>
      </c>
      <c r="AM70" s="90">
        <f t="shared" si="186"/>
        <v>28</v>
      </c>
      <c r="AN70" s="90">
        <f t="shared" si="186"/>
        <v>29</v>
      </c>
      <c r="AO70" s="90">
        <f t="shared" si="186"/>
        <v>30</v>
      </c>
      <c r="AP70" s="90">
        <f t="shared" si="186"/>
        <v>30</v>
      </c>
      <c r="AQ70" s="90">
        <f t="shared" si="186"/>
        <v>31</v>
      </c>
      <c r="AR70" s="90">
        <f t="shared" si="186"/>
        <v>32</v>
      </c>
      <c r="AS70" s="90">
        <f t="shared" si="186"/>
        <v>33</v>
      </c>
      <c r="AT70" s="90">
        <f t="shared" si="186"/>
        <v>33</v>
      </c>
      <c r="AU70" s="90">
        <f t="shared" si="186"/>
        <v>34</v>
      </c>
      <c r="AV70" s="90">
        <f t="shared" si="186"/>
        <v>35</v>
      </c>
      <c r="AW70" s="90">
        <f t="shared" si="186"/>
        <v>36</v>
      </c>
      <c r="AX70" s="90">
        <f t="shared" si="186"/>
        <v>36</v>
      </c>
      <c r="AY70" s="90">
        <f t="shared" si="186"/>
        <v>37</v>
      </c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13" customFormat="1">
      <c r="A71" s="18"/>
      <c r="B71" s="18"/>
      <c r="C71" s="18"/>
      <c r="D71" s="18"/>
      <c r="E71" s="18"/>
      <c r="F71" s="18"/>
      <c r="G71" s="18"/>
      <c r="H71" s="18"/>
      <c r="I71" s="18"/>
      <c r="J71" s="29"/>
      <c r="K71" s="2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 spans="1:97">
      <c r="A72" s="18"/>
      <c r="B72" s="18"/>
      <c r="C72" s="18"/>
      <c r="D72" s="18"/>
      <c r="E72" s="18"/>
      <c r="F72" s="18"/>
      <c r="G72" s="18"/>
      <c r="H72" s="18"/>
      <c r="I72" s="18"/>
      <c r="J72" s="29"/>
      <c r="K72" s="2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34</v>
      </c>
      <c r="B73" s="15">
        <f t="shared" ref="B73:U73" si="187" xml:space="preserve"> INT(B244/4)</f>
        <v>1</v>
      </c>
      <c r="C73" s="15">
        <f t="shared" si="187"/>
        <v>1</v>
      </c>
      <c r="D73" s="15">
        <f t="shared" si="187"/>
        <v>1</v>
      </c>
      <c r="E73" s="15">
        <f t="shared" si="187"/>
        <v>1</v>
      </c>
      <c r="F73" s="15">
        <f t="shared" si="187"/>
        <v>1</v>
      </c>
      <c r="G73" s="15">
        <f t="shared" si="187"/>
        <v>2</v>
      </c>
      <c r="H73" s="15">
        <f t="shared" si="187"/>
        <v>3</v>
      </c>
      <c r="I73" s="15">
        <f t="shared" si="187"/>
        <v>3</v>
      </c>
      <c r="J73" s="25">
        <f t="shared" si="187"/>
        <v>3</v>
      </c>
      <c r="K73" s="15">
        <f t="shared" si="187"/>
        <v>3</v>
      </c>
      <c r="L73" s="134">
        <f t="shared" si="187"/>
        <v>3</v>
      </c>
      <c r="M73" s="15">
        <f t="shared" si="187"/>
        <v>4</v>
      </c>
      <c r="N73" s="15">
        <f t="shared" si="187"/>
        <v>4</v>
      </c>
      <c r="O73" s="15">
        <f t="shared" si="187"/>
        <v>4</v>
      </c>
      <c r="P73" s="15">
        <f t="shared" si="187"/>
        <v>4</v>
      </c>
      <c r="Q73" s="15">
        <f t="shared" si="187"/>
        <v>4</v>
      </c>
      <c r="R73" s="15">
        <f t="shared" si="187"/>
        <v>4</v>
      </c>
      <c r="S73" s="15">
        <f t="shared" si="187"/>
        <v>4</v>
      </c>
      <c r="T73" s="15">
        <f t="shared" si="187"/>
        <v>4</v>
      </c>
      <c r="U73" s="15">
        <f t="shared" si="187"/>
        <v>4</v>
      </c>
      <c r="V73" s="15">
        <f t="shared" ref="V73:AY73" si="188" xml:space="preserve"> INT(V244/4)</f>
        <v>4</v>
      </c>
      <c r="W73" s="15">
        <f t="shared" si="188"/>
        <v>4</v>
      </c>
      <c r="X73" s="15">
        <f t="shared" si="188"/>
        <v>4</v>
      </c>
      <c r="Y73" s="15">
        <f t="shared" si="188"/>
        <v>4</v>
      </c>
      <c r="Z73" s="15">
        <f t="shared" si="188"/>
        <v>4</v>
      </c>
      <c r="AA73" s="15">
        <f t="shared" si="188"/>
        <v>4</v>
      </c>
      <c r="AB73" s="15">
        <f t="shared" si="188"/>
        <v>4</v>
      </c>
      <c r="AC73" s="15">
        <f t="shared" si="188"/>
        <v>4</v>
      </c>
      <c r="AD73" s="15">
        <f t="shared" si="188"/>
        <v>4</v>
      </c>
      <c r="AE73" s="15">
        <f t="shared" si="188"/>
        <v>4</v>
      </c>
      <c r="AF73" s="15">
        <f t="shared" si="188"/>
        <v>4</v>
      </c>
      <c r="AG73" s="15">
        <f t="shared" si="188"/>
        <v>4</v>
      </c>
      <c r="AH73" s="15">
        <f t="shared" si="188"/>
        <v>4</v>
      </c>
      <c r="AI73" s="15">
        <f t="shared" si="188"/>
        <v>4</v>
      </c>
      <c r="AJ73" s="15">
        <f t="shared" si="188"/>
        <v>4</v>
      </c>
      <c r="AK73" s="15">
        <f t="shared" si="188"/>
        <v>4</v>
      </c>
      <c r="AL73" s="15">
        <f t="shared" si="188"/>
        <v>4</v>
      </c>
      <c r="AM73" s="15">
        <f t="shared" si="188"/>
        <v>4</v>
      </c>
      <c r="AN73" s="15">
        <f t="shared" si="188"/>
        <v>4</v>
      </c>
      <c r="AO73" s="15">
        <f t="shared" si="188"/>
        <v>4</v>
      </c>
      <c r="AP73" s="15">
        <f t="shared" si="188"/>
        <v>4</v>
      </c>
      <c r="AQ73" s="15">
        <f t="shared" si="188"/>
        <v>4</v>
      </c>
      <c r="AR73" s="15">
        <f t="shared" si="188"/>
        <v>4</v>
      </c>
      <c r="AS73" s="15">
        <f t="shared" si="188"/>
        <v>4</v>
      </c>
      <c r="AT73" s="15">
        <f t="shared" si="188"/>
        <v>4</v>
      </c>
      <c r="AU73" s="15">
        <f t="shared" si="188"/>
        <v>4</v>
      </c>
      <c r="AV73" s="15">
        <f t="shared" si="188"/>
        <v>4</v>
      </c>
      <c r="AW73" s="15">
        <f t="shared" si="188"/>
        <v>4</v>
      </c>
      <c r="AX73" s="15">
        <f t="shared" si="188"/>
        <v>4</v>
      </c>
      <c r="AY73" s="15">
        <f t="shared" si="188"/>
        <v>4</v>
      </c>
    </row>
    <row r="74" spans="1:97" ht="17.649999999999999">
      <c r="A74" s="22" t="s">
        <v>31</v>
      </c>
      <c r="B74" s="15">
        <f t="shared" ref="B74:U74" si="189" xml:space="preserve"> INT(B248/4)</f>
        <v>0</v>
      </c>
      <c r="C74" s="15">
        <f t="shared" si="189"/>
        <v>0</v>
      </c>
      <c r="D74" s="15">
        <f t="shared" si="189"/>
        <v>0</v>
      </c>
      <c r="E74" s="15">
        <f t="shared" si="189"/>
        <v>2</v>
      </c>
      <c r="F74" s="15">
        <f t="shared" si="189"/>
        <v>2</v>
      </c>
      <c r="G74" s="15">
        <f t="shared" si="189"/>
        <v>2</v>
      </c>
      <c r="H74" s="15">
        <f t="shared" si="189"/>
        <v>3</v>
      </c>
      <c r="I74" s="15">
        <f t="shared" si="189"/>
        <v>3</v>
      </c>
      <c r="J74" s="25">
        <f t="shared" si="189"/>
        <v>3</v>
      </c>
      <c r="K74" s="15">
        <f t="shared" si="189"/>
        <v>3</v>
      </c>
      <c r="L74" s="134">
        <f t="shared" si="189"/>
        <v>4</v>
      </c>
      <c r="M74" s="15">
        <f t="shared" si="189"/>
        <v>4</v>
      </c>
      <c r="N74" s="15">
        <f t="shared" si="189"/>
        <v>4</v>
      </c>
      <c r="O74" s="15">
        <f t="shared" si="189"/>
        <v>4</v>
      </c>
      <c r="P74" s="15">
        <f t="shared" si="189"/>
        <v>4</v>
      </c>
      <c r="Q74" s="15">
        <f t="shared" si="189"/>
        <v>4</v>
      </c>
      <c r="R74" s="15">
        <f t="shared" si="189"/>
        <v>4</v>
      </c>
      <c r="S74" s="15">
        <f t="shared" si="189"/>
        <v>4</v>
      </c>
      <c r="T74" s="15">
        <f t="shared" si="189"/>
        <v>4</v>
      </c>
      <c r="U74" s="15">
        <f t="shared" si="189"/>
        <v>4</v>
      </c>
      <c r="V74" s="15">
        <f t="shared" ref="V74:AY74" si="190" xml:space="preserve"> INT(V248/4)</f>
        <v>4</v>
      </c>
      <c r="W74" s="15">
        <f t="shared" si="190"/>
        <v>4</v>
      </c>
      <c r="X74" s="15">
        <f t="shared" si="190"/>
        <v>4</v>
      </c>
      <c r="Y74" s="15">
        <f t="shared" si="190"/>
        <v>4</v>
      </c>
      <c r="Z74" s="15">
        <f t="shared" si="190"/>
        <v>4</v>
      </c>
      <c r="AA74" s="15">
        <f t="shared" si="190"/>
        <v>4</v>
      </c>
      <c r="AB74" s="15">
        <f t="shared" si="190"/>
        <v>4</v>
      </c>
      <c r="AC74" s="15">
        <f t="shared" si="190"/>
        <v>4</v>
      </c>
      <c r="AD74" s="15">
        <f t="shared" si="190"/>
        <v>4</v>
      </c>
      <c r="AE74" s="15">
        <f t="shared" si="190"/>
        <v>4</v>
      </c>
      <c r="AF74" s="15">
        <f t="shared" si="190"/>
        <v>4</v>
      </c>
      <c r="AG74" s="15">
        <f t="shared" si="190"/>
        <v>4</v>
      </c>
      <c r="AH74" s="15">
        <f t="shared" si="190"/>
        <v>4</v>
      </c>
      <c r="AI74" s="15">
        <f t="shared" si="190"/>
        <v>4</v>
      </c>
      <c r="AJ74" s="15">
        <f t="shared" si="190"/>
        <v>4</v>
      </c>
      <c r="AK74" s="15">
        <f t="shared" si="190"/>
        <v>4</v>
      </c>
      <c r="AL74" s="15">
        <f t="shared" si="190"/>
        <v>4</v>
      </c>
      <c r="AM74" s="15">
        <f t="shared" si="190"/>
        <v>4</v>
      </c>
      <c r="AN74" s="15">
        <f t="shared" si="190"/>
        <v>4</v>
      </c>
      <c r="AO74" s="15">
        <f t="shared" si="190"/>
        <v>4</v>
      </c>
      <c r="AP74" s="15">
        <f t="shared" si="190"/>
        <v>4</v>
      </c>
      <c r="AQ74" s="15">
        <f t="shared" si="190"/>
        <v>4</v>
      </c>
      <c r="AR74" s="15">
        <f t="shared" si="190"/>
        <v>4</v>
      </c>
      <c r="AS74" s="15">
        <f t="shared" si="190"/>
        <v>4</v>
      </c>
      <c r="AT74" s="15">
        <f t="shared" si="190"/>
        <v>4</v>
      </c>
      <c r="AU74" s="15">
        <f t="shared" si="190"/>
        <v>4</v>
      </c>
      <c r="AV74" s="15">
        <f t="shared" si="190"/>
        <v>4</v>
      </c>
      <c r="AW74" s="15">
        <f t="shared" si="190"/>
        <v>4</v>
      </c>
      <c r="AX74" s="15">
        <f t="shared" si="190"/>
        <v>4</v>
      </c>
      <c r="AY74" s="15">
        <f t="shared" si="190"/>
        <v>4</v>
      </c>
    </row>
    <row r="75" spans="1:97" ht="17.649999999999999">
      <c r="A75" s="22" t="s">
        <v>26</v>
      </c>
      <c r="B75" s="40">
        <f t="shared" ref="B75:U75" si="191" xml:space="preserve"> 40 + IF(B252 &gt; 0.25,10,0) + IF(B252 &gt; 0.5,25,0) + IF(B252 &gt; 0.75,25,0)</f>
        <v>100</v>
      </c>
      <c r="C75" s="40">
        <f t="shared" si="191"/>
        <v>100</v>
      </c>
      <c r="D75" s="40">
        <f t="shared" si="191"/>
        <v>100</v>
      </c>
      <c r="E75" s="40">
        <f t="shared" si="191"/>
        <v>100</v>
      </c>
      <c r="F75" s="40">
        <f t="shared" si="191"/>
        <v>100</v>
      </c>
      <c r="G75" s="40">
        <f t="shared" si="191"/>
        <v>100</v>
      </c>
      <c r="H75" s="40">
        <f t="shared" si="191"/>
        <v>100</v>
      </c>
      <c r="I75" s="40">
        <f t="shared" si="191"/>
        <v>100</v>
      </c>
      <c r="J75" s="97">
        <f t="shared" si="191"/>
        <v>100</v>
      </c>
      <c r="K75" s="40">
        <f t="shared" si="191"/>
        <v>75</v>
      </c>
      <c r="L75" s="135">
        <f t="shared" si="191"/>
        <v>100</v>
      </c>
      <c r="M75" s="40">
        <f t="shared" si="191"/>
        <v>100</v>
      </c>
      <c r="N75" s="40">
        <f t="shared" si="191"/>
        <v>75</v>
      </c>
      <c r="O75" s="40">
        <f t="shared" si="191"/>
        <v>75</v>
      </c>
      <c r="P75" s="40">
        <f t="shared" si="191"/>
        <v>75</v>
      </c>
      <c r="Q75" s="40">
        <f t="shared" si="191"/>
        <v>75</v>
      </c>
      <c r="R75" s="40">
        <f t="shared" si="191"/>
        <v>75</v>
      </c>
      <c r="S75" s="40">
        <f t="shared" si="191"/>
        <v>75</v>
      </c>
      <c r="T75" s="40">
        <f t="shared" si="191"/>
        <v>75</v>
      </c>
      <c r="U75" s="40">
        <f t="shared" si="191"/>
        <v>75</v>
      </c>
      <c r="V75" s="40">
        <f t="shared" ref="V75:AY75" si="192" xml:space="preserve"> 40 + IF(V252 &gt; 0.25,10,0) + IF(V252 &gt; 0.5,25,0) + IF(V252 &gt; 0.75,25,0)</f>
        <v>50</v>
      </c>
      <c r="W75" s="40">
        <f t="shared" si="192"/>
        <v>50</v>
      </c>
      <c r="X75" s="40">
        <f t="shared" si="192"/>
        <v>50</v>
      </c>
      <c r="Y75" s="40">
        <f t="shared" si="192"/>
        <v>50</v>
      </c>
      <c r="Z75" s="40">
        <f t="shared" si="192"/>
        <v>50</v>
      </c>
      <c r="AA75" s="40">
        <f t="shared" si="192"/>
        <v>50</v>
      </c>
      <c r="AB75" s="40">
        <f t="shared" si="192"/>
        <v>50</v>
      </c>
      <c r="AC75" s="40">
        <f t="shared" si="192"/>
        <v>50</v>
      </c>
      <c r="AD75" s="40">
        <f t="shared" si="192"/>
        <v>50</v>
      </c>
      <c r="AE75" s="40">
        <f t="shared" si="192"/>
        <v>50</v>
      </c>
      <c r="AF75" s="40">
        <f t="shared" si="192"/>
        <v>50</v>
      </c>
      <c r="AG75" s="40">
        <f t="shared" si="192"/>
        <v>50</v>
      </c>
      <c r="AH75" s="40">
        <f t="shared" si="192"/>
        <v>50</v>
      </c>
      <c r="AI75" s="40">
        <f t="shared" si="192"/>
        <v>50</v>
      </c>
      <c r="AJ75" s="40">
        <f t="shared" si="192"/>
        <v>50</v>
      </c>
      <c r="AK75" s="40">
        <f t="shared" si="192"/>
        <v>50</v>
      </c>
      <c r="AL75" s="40">
        <f t="shared" si="192"/>
        <v>50</v>
      </c>
      <c r="AM75" s="40">
        <f t="shared" si="192"/>
        <v>50</v>
      </c>
      <c r="AN75" s="40">
        <f t="shared" si="192"/>
        <v>50</v>
      </c>
      <c r="AO75" s="40">
        <f t="shared" si="192"/>
        <v>50</v>
      </c>
      <c r="AP75" s="40">
        <f t="shared" si="192"/>
        <v>50</v>
      </c>
      <c r="AQ75" s="40">
        <f t="shared" si="192"/>
        <v>50</v>
      </c>
      <c r="AR75" s="40">
        <f t="shared" si="192"/>
        <v>50</v>
      </c>
      <c r="AS75" s="40">
        <f t="shared" si="192"/>
        <v>50</v>
      </c>
      <c r="AT75" s="40">
        <f t="shared" si="192"/>
        <v>50</v>
      </c>
      <c r="AU75" s="40">
        <f t="shared" si="192"/>
        <v>50</v>
      </c>
      <c r="AV75" s="40">
        <f t="shared" si="192"/>
        <v>40</v>
      </c>
      <c r="AW75" s="40">
        <f t="shared" si="192"/>
        <v>40</v>
      </c>
      <c r="AX75" s="40">
        <f t="shared" si="192"/>
        <v>40</v>
      </c>
      <c r="AY75" s="40">
        <f t="shared" si="192"/>
        <v>40</v>
      </c>
    </row>
    <row r="76" spans="1:97" ht="17.649999999999999">
      <c r="A76" s="22" t="s">
        <v>27</v>
      </c>
      <c r="B76" s="40">
        <f xml:space="preserve"> IF(B$252 &gt; 0.25,25,0) + IF(B$252 &gt; 0.5,25,0) + IF(B$252 &gt; 0.75,25,0) + IF(B$252 &gt; 1,25,0)</f>
        <v>75</v>
      </c>
      <c r="C76" s="40">
        <f xml:space="preserve"> IF(C$252 &gt; 0.25,25,0) + IF(C$252 &gt; 0.5,25,0) + IF(C$252 &gt; 0.75,25,0) + IF(C$252 &gt; 1,25,0)</f>
        <v>75</v>
      </c>
      <c r="D76" s="40">
        <f xml:space="preserve"> IF(D$252 &gt; 0.25,25,0) + IF(D$252 &gt; 0.5,25,0) + IF(D$252 &gt; 0.75,25,0) + IF(D$252 &gt; 1,25,0)</f>
        <v>100</v>
      </c>
      <c r="E76" s="40">
        <f xml:space="preserve"> IF(E$252 &gt; 0.25,25,0) + IF(E$252 &gt; 0.5,25,0) + IF(E$252 &gt; 0.75,25,0) + IF(E$252 &gt; 1,25,0)</f>
        <v>100</v>
      </c>
      <c r="F76" s="40">
        <f xml:space="preserve"> IF(F$252 &gt; 0.25,25,0) + IF(F$252 &gt; 0.5,25,0) + IF(F$252 &gt; 0.75,25,0) + IF(F$252 &gt; 1,25,0)</f>
        <v>100</v>
      </c>
      <c r="G76" s="40">
        <f xml:space="preserve"> IF(G$252 &gt; 0.25,25,0) + IF(G$252 &gt; 0.5,25,0) + IF(G$252 &gt; 0.75,25,0) + IF(G$252 &gt; 1,25,0)</f>
        <v>75</v>
      </c>
      <c r="H76" s="40">
        <f xml:space="preserve"> IF(H$252 &gt; 0.25,25,0) + IF(H$252 &gt; 0.5,25,0) + IF(H$252 &gt; 0.75,25,0) + IF(H$252 &gt; 1,25,0)</f>
        <v>75</v>
      </c>
      <c r="I76" s="40">
        <f xml:space="preserve"> IF(I$252 &gt; 0.25,25,0) + IF(I$252 &gt; 0.5,25,0) + IF(I$252 &gt; 0.75,25,0) + IF(I$252 &gt; 1,25,0)</f>
        <v>75</v>
      </c>
      <c r="J76" s="97">
        <f xml:space="preserve"> IF(J$252 &gt; 0.25,25,0) + IF(J$252 &gt; 0.5,25,0) + IF(J$252 &gt; 0.75,25,0) + IF(J$252 &gt; 1,25,0)</f>
        <v>75</v>
      </c>
      <c r="K76" s="40">
        <f xml:space="preserve"> IF(K$252 &gt; 0.25,25,0) + IF(K$252 &gt; 0.5,25,0) + IF(K$252 &gt; 0.75,25,0) + IF(K$252 &gt; 1,25,0)</f>
        <v>50</v>
      </c>
      <c r="L76" s="135">
        <f xml:space="preserve"> IF(L$252 &gt; 0.25,25,0) + IF(L$252 &gt; 0.5,25,0) + IF(L$252 &gt; 0.75,25,0) + IF(L$252 &gt; 1,25,0)</f>
        <v>75</v>
      </c>
      <c r="M76" s="40">
        <f xml:space="preserve"> IF(M$252 &gt; 0.25,25,0) + IF(M$252 &gt; 0.5,25,0) + IF(M$252 &gt; 0.75,25,0) + IF(M$252 &gt; 1,25,0)</f>
        <v>75</v>
      </c>
      <c r="N76" s="40">
        <f xml:space="preserve"> IF(N$252 &gt; 0.25,25,0) + IF(N$252 &gt; 0.5,25,0) + IF(N$252 &gt; 0.75,25,0) + IF(N$252 &gt; 1,25,0)</f>
        <v>50</v>
      </c>
      <c r="O76" s="40">
        <f xml:space="preserve"> IF(O$252 &gt; 0.25,25,0) + IF(O$252 &gt; 0.5,25,0) + IF(O$252 &gt; 0.75,25,0) + IF(O$252 &gt; 1,25,0)</f>
        <v>50</v>
      </c>
      <c r="P76" s="40">
        <f xml:space="preserve"> IF(P$252 &gt; 0.25,25,0) + IF(P$252 &gt; 0.5,25,0) + IF(P$252 &gt; 0.75,25,0) + IF(P$252 &gt; 1,25,0)</f>
        <v>50</v>
      </c>
      <c r="Q76" s="40">
        <f xml:space="preserve"> IF(Q$252 &gt; 0.25,25,0) + IF(Q$252 &gt; 0.5,25,0) + IF(Q$252 &gt; 0.75,25,0) + IF(Q$252 &gt; 1,25,0)</f>
        <v>50</v>
      </c>
      <c r="R76" s="40">
        <f xml:space="preserve"> IF(R$252 &gt; 0.25,25,0) + IF(R$252 &gt; 0.5,25,0) + IF(R$252 &gt; 0.75,25,0) + IF(R$252 &gt; 1,25,0)</f>
        <v>50</v>
      </c>
      <c r="S76" s="40">
        <f xml:space="preserve"> IF(S$252 &gt; 0.25,25,0) + IF(S$252 &gt; 0.5,25,0) + IF(S$252 &gt; 0.75,25,0) + IF(S$252 &gt; 1,25,0)</f>
        <v>50</v>
      </c>
      <c r="T76" s="40">
        <f xml:space="preserve"> IF(T$252 &gt; 0.25,25,0) + IF(T$252 &gt; 0.5,25,0) + IF(T$252 &gt; 0.75,25,0) + IF(T$252 &gt; 1,25,0)</f>
        <v>50</v>
      </c>
      <c r="U76" s="40">
        <f xml:space="preserve"> IF(U$252 &gt; 0.25,25,0) + IF(U$252 &gt; 0.5,25,0) + IF(U$252 &gt; 0.75,25,0) + IF(U$252 &gt; 1,25,0)</f>
        <v>50</v>
      </c>
      <c r="V76" s="40">
        <f t="shared" ref="V76:AY76" si="193" xml:space="preserve"> IF(V$252 &gt; 0.25,25,0) + IF(V$252 &gt; 0.5,25,0) + IF(V$252 &gt; 0.75,25,0) + IF(V$252 &gt; 1,25,0)</f>
        <v>25</v>
      </c>
      <c r="W76" s="40">
        <f t="shared" si="193"/>
        <v>25</v>
      </c>
      <c r="X76" s="40">
        <f t="shared" si="193"/>
        <v>25</v>
      </c>
      <c r="Y76" s="40">
        <f t="shared" si="193"/>
        <v>25</v>
      </c>
      <c r="Z76" s="40">
        <f t="shared" si="193"/>
        <v>25</v>
      </c>
      <c r="AA76" s="40">
        <f t="shared" si="193"/>
        <v>25</v>
      </c>
      <c r="AB76" s="40">
        <f t="shared" si="193"/>
        <v>25</v>
      </c>
      <c r="AC76" s="40">
        <f t="shared" si="193"/>
        <v>25</v>
      </c>
      <c r="AD76" s="40">
        <f t="shared" si="193"/>
        <v>25</v>
      </c>
      <c r="AE76" s="40">
        <f t="shared" si="193"/>
        <v>25</v>
      </c>
      <c r="AF76" s="40">
        <f t="shared" si="193"/>
        <v>25</v>
      </c>
      <c r="AG76" s="40">
        <f t="shared" si="193"/>
        <v>25</v>
      </c>
      <c r="AH76" s="40">
        <f t="shared" si="193"/>
        <v>25</v>
      </c>
      <c r="AI76" s="40">
        <f t="shared" si="193"/>
        <v>25</v>
      </c>
      <c r="AJ76" s="40">
        <f t="shared" si="193"/>
        <v>25</v>
      </c>
      <c r="AK76" s="40">
        <f t="shared" si="193"/>
        <v>25</v>
      </c>
      <c r="AL76" s="40">
        <f t="shared" si="193"/>
        <v>25</v>
      </c>
      <c r="AM76" s="40">
        <f t="shared" si="193"/>
        <v>25</v>
      </c>
      <c r="AN76" s="40">
        <f t="shared" si="193"/>
        <v>25</v>
      </c>
      <c r="AO76" s="40">
        <f t="shared" si="193"/>
        <v>25</v>
      </c>
      <c r="AP76" s="40">
        <f t="shared" si="193"/>
        <v>25</v>
      </c>
      <c r="AQ76" s="40">
        <f t="shared" si="193"/>
        <v>25</v>
      </c>
      <c r="AR76" s="40">
        <f t="shared" si="193"/>
        <v>25</v>
      </c>
      <c r="AS76" s="40">
        <f t="shared" si="193"/>
        <v>25</v>
      </c>
      <c r="AT76" s="40">
        <f t="shared" si="193"/>
        <v>25</v>
      </c>
      <c r="AU76" s="40">
        <f t="shared" si="193"/>
        <v>25</v>
      </c>
      <c r="AV76" s="40">
        <f t="shared" si="193"/>
        <v>0</v>
      </c>
      <c r="AW76" s="40">
        <f t="shared" si="193"/>
        <v>0</v>
      </c>
      <c r="AX76" s="40">
        <f t="shared" si="193"/>
        <v>0</v>
      </c>
      <c r="AY76" s="40">
        <f t="shared" si="193"/>
        <v>0</v>
      </c>
    </row>
    <row r="77" spans="1:97" ht="17.649999999999999">
      <c r="A77" s="22" t="s">
        <v>28</v>
      </c>
      <c r="B77" s="40">
        <f xml:space="preserve"> IF(B$252 &gt; 0.5,25,0) + IF(B$252 &gt; 0.75,50,0) + IF(B$252 &gt; 1,25,0)</f>
        <v>75</v>
      </c>
      <c r="C77" s="40">
        <f xml:space="preserve"> IF(C$252 &gt; 0.5,25,0) + IF(C$252 &gt; 0.75,50,0) + IF(C$252 &gt; 1,25,0)</f>
        <v>75</v>
      </c>
      <c r="D77" s="40">
        <f xml:space="preserve"> IF(D$252 &gt; 0.5,25,0) + IF(D$252 &gt; 0.75,50,0) + IF(D$252 &gt; 1,25,0)</f>
        <v>100</v>
      </c>
      <c r="E77" s="40">
        <f xml:space="preserve"> IF(E$252 &gt; 0.5,25,0) + IF(E$252 &gt; 0.75,50,0) + IF(E$252 &gt; 1,25,0)</f>
        <v>100</v>
      </c>
      <c r="F77" s="40">
        <f xml:space="preserve"> IF(F$252 &gt; 0.5,25,0) + IF(F$252 &gt; 0.75,50,0) + IF(F$252 &gt; 1,25,0)</f>
        <v>100</v>
      </c>
      <c r="G77" s="40">
        <f xml:space="preserve"> IF(G$252 &gt; 0.5,25,0) + IF(G$252 &gt; 0.75,50,0) + IF(G$252 &gt; 1,25,0)</f>
        <v>75</v>
      </c>
      <c r="H77" s="40">
        <f xml:space="preserve"> IF(H$252 &gt; 0.5,25,0) + IF(H$252 &gt; 0.75,50,0) + IF(H$252 &gt; 1,25,0)</f>
        <v>75</v>
      </c>
      <c r="I77" s="40">
        <f xml:space="preserve"> IF(I$252 &gt; 0.5,25,0) + IF(I$252 &gt; 0.75,50,0) + IF(I$252 &gt; 1,25,0)</f>
        <v>75</v>
      </c>
      <c r="J77" s="97">
        <f xml:space="preserve"> IF(J$252 &gt; 0.5,25,0) + IF(J$252 &gt; 0.75,50,0) + IF(J$252 &gt; 1,25,0)</f>
        <v>75</v>
      </c>
      <c r="K77" s="40">
        <f xml:space="preserve"> IF(K$252 &gt; 0.5,25,0) + IF(K$252 &gt; 0.75,50,0) + IF(K$252 &gt; 1,25,0)</f>
        <v>25</v>
      </c>
      <c r="L77" s="135">
        <f xml:space="preserve"> IF(L$252 &gt; 0.5,25,0) + IF(L$252 &gt; 0.75,50,0) + IF(L$252 &gt; 1,25,0)</f>
        <v>75</v>
      </c>
      <c r="M77" s="40">
        <f xml:space="preserve"> IF(M$252 &gt; 0.5,25,0) + IF(M$252 &gt; 0.75,50,0) + IF(M$252 &gt; 1,25,0)</f>
        <v>75</v>
      </c>
      <c r="N77" s="40">
        <f xml:space="preserve"> IF(N$252 &gt; 0.5,25,0) + IF(N$252 &gt; 0.75,50,0) + IF(N$252 &gt; 1,25,0)</f>
        <v>25</v>
      </c>
      <c r="O77" s="40">
        <f xml:space="preserve"> IF(O$252 &gt; 0.5,25,0) + IF(O$252 &gt; 0.75,50,0) + IF(O$252 &gt; 1,25,0)</f>
        <v>25</v>
      </c>
      <c r="P77" s="40">
        <f xml:space="preserve"> IF(P$252 &gt; 0.5,25,0) + IF(P$252 &gt; 0.75,50,0) + IF(P$252 &gt; 1,25,0)</f>
        <v>25</v>
      </c>
      <c r="Q77" s="40">
        <f xml:space="preserve"> IF(Q$252 &gt; 0.5,25,0) + IF(Q$252 &gt; 0.75,50,0) + IF(Q$252 &gt; 1,25,0)</f>
        <v>25</v>
      </c>
      <c r="R77" s="40">
        <f xml:space="preserve"> IF(R$252 &gt; 0.5,25,0) + IF(R$252 &gt; 0.75,50,0) + IF(R$252 &gt; 1,25,0)</f>
        <v>25</v>
      </c>
      <c r="S77" s="40">
        <f xml:space="preserve"> IF(S$252 &gt; 0.5,25,0) + IF(S$252 &gt; 0.75,50,0) + IF(S$252 &gt; 1,25,0)</f>
        <v>25</v>
      </c>
      <c r="T77" s="40">
        <f xml:space="preserve"> IF(T$252 &gt; 0.5,25,0) + IF(T$252 &gt; 0.75,50,0) + IF(T$252 &gt; 1,25,0)</f>
        <v>25</v>
      </c>
      <c r="U77" s="40">
        <f xml:space="preserve"> IF(U$252 &gt; 0.5,25,0) + IF(U$252 &gt; 0.75,50,0) + IF(U$252 &gt; 1,25,0)</f>
        <v>25</v>
      </c>
      <c r="V77" s="40">
        <f t="shared" ref="V77:AY77" si="194" xml:space="preserve"> IF(V$252 &gt; 0.5,25,0) + IF(V$252 &gt; 0.75,50,0) + IF(V$252 &gt; 1,25,0)</f>
        <v>0</v>
      </c>
      <c r="W77" s="40">
        <f t="shared" si="194"/>
        <v>0</v>
      </c>
      <c r="X77" s="40">
        <f t="shared" si="194"/>
        <v>0</v>
      </c>
      <c r="Y77" s="40">
        <f t="shared" si="194"/>
        <v>0</v>
      </c>
      <c r="Z77" s="40">
        <f t="shared" si="194"/>
        <v>0</v>
      </c>
      <c r="AA77" s="40">
        <f t="shared" si="194"/>
        <v>0</v>
      </c>
      <c r="AB77" s="40">
        <f t="shared" si="194"/>
        <v>0</v>
      </c>
      <c r="AC77" s="40">
        <f t="shared" si="194"/>
        <v>0</v>
      </c>
      <c r="AD77" s="40">
        <f t="shared" si="194"/>
        <v>0</v>
      </c>
      <c r="AE77" s="40">
        <f t="shared" si="194"/>
        <v>0</v>
      </c>
      <c r="AF77" s="40">
        <f t="shared" si="194"/>
        <v>0</v>
      </c>
      <c r="AG77" s="40">
        <f t="shared" si="194"/>
        <v>0</v>
      </c>
      <c r="AH77" s="40">
        <f t="shared" si="194"/>
        <v>0</v>
      </c>
      <c r="AI77" s="40">
        <f t="shared" si="194"/>
        <v>0</v>
      </c>
      <c r="AJ77" s="40">
        <f t="shared" si="194"/>
        <v>0</v>
      </c>
      <c r="AK77" s="40">
        <f t="shared" si="194"/>
        <v>0</v>
      </c>
      <c r="AL77" s="40">
        <f t="shared" si="194"/>
        <v>0</v>
      </c>
      <c r="AM77" s="40">
        <f t="shared" si="194"/>
        <v>0</v>
      </c>
      <c r="AN77" s="40">
        <f t="shared" si="194"/>
        <v>0</v>
      </c>
      <c r="AO77" s="40">
        <f t="shared" si="194"/>
        <v>0</v>
      </c>
      <c r="AP77" s="40">
        <f t="shared" si="194"/>
        <v>0</v>
      </c>
      <c r="AQ77" s="40">
        <f t="shared" si="194"/>
        <v>0</v>
      </c>
      <c r="AR77" s="40">
        <f t="shared" si="194"/>
        <v>0</v>
      </c>
      <c r="AS77" s="40">
        <f t="shared" si="194"/>
        <v>0</v>
      </c>
      <c r="AT77" s="40">
        <f t="shared" si="194"/>
        <v>0</v>
      </c>
      <c r="AU77" s="40">
        <f t="shared" si="194"/>
        <v>0</v>
      </c>
      <c r="AV77" s="40">
        <f t="shared" si="194"/>
        <v>0</v>
      </c>
      <c r="AW77" s="40">
        <f t="shared" si="194"/>
        <v>0</v>
      </c>
      <c r="AX77" s="40">
        <f t="shared" si="194"/>
        <v>0</v>
      </c>
      <c r="AY77" s="40">
        <f t="shared" si="194"/>
        <v>0</v>
      </c>
    </row>
    <row r="78" spans="1:9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97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</row>
    <row r="80" spans="1:97" ht="23.25">
      <c r="A80" s="104" t="s">
        <v>62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39"/>
      <c r="L80" s="114"/>
      <c r="M80" s="114"/>
      <c r="N80" s="114"/>
      <c r="O80" s="114"/>
      <c r="P80" s="114"/>
      <c r="Q80" s="114"/>
      <c r="R80" s="114"/>
      <c r="S80" s="114"/>
      <c r="T80" s="114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</row>
    <row r="81" spans="1:51">
      <c r="A81" s="8" t="s">
        <v>61</v>
      </c>
      <c r="B81" s="8">
        <v>0</v>
      </c>
      <c r="C81" s="8">
        <v>0</v>
      </c>
      <c r="D81" s="8">
        <v>1</v>
      </c>
      <c r="E81" s="8">
        <v>1</v>
      </c>
      <c r="F81" s="8">
        <v>1</v>
      </c>
      <c r="G81" s="8">
        <v>1</v>
      </c>
      <c r="H81" s="8">
        <v>1</v>
      </c>
      <c r="I81" s="8">
        <v>1</v>
      </c>
      <c r="J81" s="26">
        <v>1</v>
      </c>
      <c r="K81" s="8">
        <v>1</v>
      </c>
      <c r="L81" s="2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  <c r="AP81" s="8">
        <v>1</v>
      </c>
      <c r="AQ81" s="8">
        <v>1</v>
      </c>
      <c r="AR81" s="8">
        <v>1</v>
      </c>
      <c r="AS81" s="8">
        <v>1</v>
      </c>
      <c r="AT81" s="8">
        <v>1</v>
      </c>
      <c r="AU81" s="8">
        <v>1</v>
      </c>
      <c r="AV81" s="8">
        <v>1</v>
      </c>
      <c r="AW81" s="8">
        <v>1</v>
      </c>
      <c r="AX81" s="8">
        <v>1</v>
      </c>
      <c r="AY81" s="8">
        <v>1</v>
      </c>
    </row>
    <row r="82" spans="1:51">
      <c r="A82" s="8" t="s">
        <v>71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26">
        <v>0</v>
      </c>
      <c r="K82" s="8">
        <v>0</v>
      </c>
      <c r="L82" s="2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</row>
    <row r="83" spans="1:51">
      <c r="A83" s="8" t="s">
        <v>86</v>
      </c>
      <c r="B83" s="8">
        <v>0</v>
      </c>
      <c r="C83" s="8">
        <f xml:space="preserve"> B83 + IF(C25="Tough",1,0) +  IF(C25="Tough++",1,0)</f>
        <v>0</v>
      </c>
      <c r="D83" s="8">
        <f xml:space="preserve"> C83 + IF(D25="Tough",1,0) +  IF(D25="Tough++",1,0)</f>
        <v>0</v>
      </c>
      <c r="E83" s="8">
        <f xml:space="preserve"> D83 + IF(E25="Tough",1,0) +  IF(E25="Tough++",1,0)</f>
        <v>0</v>
      </c>
      <c r="F83" s="8">
        <f xml:space="preserve"> E83 + IF(F25="Tough",1,0) +  IF(F25="Tough++",1,0)</f>
        <v>0</v>
      </c>
      <c r="G83" s="8">
        <f xml:space="preserve"> F83 + IF(G25="Tough",1,0) +  IF(G25="Tough++",1,0)</f>
        <v>0</v>
      </c>
      <c r="H83" s="8">
        <f xml:space="preserve"> G83 + IF(H25="Tough",1,0) +  IF(H25="Tough++",1,0)</f>
        <v>0</v>
      </c>
      <c r="I83" s="8">
        <f xml:space="preserve"> H83 + IF(I25="Tough",1,0) +  IF(I25="Tough++",1,0)</f>
        <v>0</v>
      </c>
      <c r="J83" s="26">
        <f xml:space="preserve"> I83 + IF(J25="Tough",1,0) +  IF(J25="Tough++",1,0)</f>
        <v>0</v>
      </c>
      <c r="K83" s="8">
        <f xml:space="preserve"> J83 + IF(K25="Tough",1,0) +  IF(K25="Tough++",1,0)</f>
        <v>0</v>
      </c>
      <c r="L83" s="28">
        <f xml:space="preserve"> K83 + IF(L25="Tough",1,0) +  IF(L25="Tough++",1,0)</f>
        <v>0</v>
      </c>
      <c r="M83" s="8">
        <f xml:space="preserve"> L83 + IF(M25="Tough",1,0) +  IF(M25="Tough++",1,0)</f>
        <v>0</v>
      </c>
      <c r="N83" s="8">
        <f xml:space="preserve"> M83 + IF(N25="Tough",1,0) +  IF(N25="Tough++",1,0)</f>
        <v>0</v>
      </c>
      <c r="O83" s="8">
        <f xml:space="preserve"> N83 + IF(O25="Tough",1,0) +  IF(O25="Tough++",1,0)</f>
        <v>0</v>
      </c>
      <c r="P83" s="8">
        <f xml:space="preserve"> O83 + IF(P25="Tough",1,0) +  IF(P25="Tough++",1,0)</f>
        <v>0</v>
      </c>
      <c r="Q83" s="8">
        <f xml:space="preserve"> P83 + IF(Q25="Tough",1,0) +  IF(Q25="Tough++",1,0)</f>
        <v>0</v>
      </c>
      <c r="R83" s="8">
        <f xml:space="preserve"> Q83 + IF(R25="Tough",1,0) +  IF(R25="Tough++",1,0)</f>
        <v>0</v>
      </c>
      <c r="S83" s="8">
        <f xml:space="preserve"> R83 + IF(S25="Tough",1,0) +  IF(S25="Tough++",1,0)</f>
        <v>0</v>
      </c>
      <c r="T83" s="8">
        <f xml:space="preserve"> S83 + IF(T25="Tough",1,0) +  IF(T25="Tough++",1,0)</f>
        <v>0</v>
      </c>
      <c r="U83" s="8">
        <f xml:space="preserve"> T83 + IF(U25="Tough",1,0) +  IF(U25="Tough++",1,0)</f>
        <v>0</v>
      </c>
      <c r="V83" s="8">
        <f t="shared" ref="V83:AY83" si="195" xml:space="preserve"> U83 + IF(V25="Tough",1,0) +  IF(V25="Tough++",1,0)</f>
        <v>0</v>
      </c>
      <c r="W83" s="8">
        <f t="shared" si="195"/>
        <v>0</v>
      </c>
      <c r="X83" s="8">
        <f t="shared" si="195"/>
        <v>0</v>
      </c>
      <c r="Y83" s="8">
        <f t="shared" si="195"/>
        <v>0</v>
      </c>
      <c r="Z83" s="8">
        <f t="shared" si="195"/>
        <v>0</v>
      </c>
      <c r="AA83" s="8">
        <f t="shared" si="195"/>
        <v>0</v>
      </c>
      <c r="AB83" s="8">
        <f t="shared" si="195"/>
        <v>0</v>
      </c>
      <c r="AC83" s="8">
        <f t="shared" si="195"/>
        <v>0</v>
      </c>
      <c r="AD83" s="8">
        <f t="shared" si="195"/>
        <v>0</v>
      </c>
      <c r="AE83" s="8">
        <f t="shared" si="195"/>
        <v>0</v>
      </c>
      <c r="AF83" s="8">
        <f t="shared" si="195"/>
        <v>0</v>
      </c>
      <c r="AG83" s="8">
        <f t="shared" si="195"/>
        <v>0</v>
      </c>
      <c r="AH83" s="8">
        <f t="shared" si="195"/>
        <v>0</v>
      </c>
      <c r="AI83" s="8">
        <f t="shared" si="195"/>
        <v>0</v>
      </c>
      <c r="AJ83" s="8">
        <f t="shared" si="195"/>
        <v>0</v>
      </c>
      <c r="AK83" s="8">
        <f t="shared" si="195"/>
        <v>0</v>
      </c>
      <c r="AL83" s="8">
        <f t="shared" si="195"/>
        <v>0</v>
      </c>
      <c r="AM83" s="8">
        <f t="shared" si="195"/>
        <v>0</v>
      </c>
      <c r="AN83" s="8">
        <f t="shared" si="195"/>
        <v>0</v>
      </c>
      <c r="AO83" s="8">
        <f t="shared" si="195"/>
        <v>0</v>
      </c>
      <c r="AP83" s="8">
        <f t="shared" si="195"/>
        <v>0</v>
      </c>
      <c r="AQ83" s="8">
        <f t="shared" si="195"/>
        <v>0</v>
      </c>
      <c r="AR83" s="8">
        <f t="shared" si="195"/>
        <v>0</v>
      </c>
      <c r="AS83" s="8">
        <f t="shared" si="195"/>
        <v>0</v>
      </c>
      <c r="AT83" s="8">
        <f t="shared" si="195"/>
        <v>0</v>
      </c>
      <c r="AU83" s="8">
        <f t="shared" si="195"/>
        <v>0</v>
      </c>
      <c r="AV83" s="8">
        <f t="shared" si="195"/>
        <v>0</v>
      </c>
      <c r="AW83" s="8">
        <f t="shared" si="195"/>
        <v>0</v>
      </c>
      <c r="AX83" s="8">
        <f t="shared" si="195"/>
        <v>0</v>
      </c>
      <c r="AY83" s="8">
        <f t="shared" si="195"/>
        <v>0</v>
      </c>
    </row>
    <row r="84" spans="1:51">
      <c r="A84" s="23" t="s">
        <v>109</v>
      </c>
      <c r="B84" s="8">
        <f xml:space="preserve"> IF(B25="Empathy",1,0)</f>
        <v>0</v>
      </c>
      <c r="C84" s="8">
        <f xml:space="preserve"> B84 + IF(C25="Empathy",1,0)</f>
        <v>0</v>
      </c>
      <c r="D84" s="8">
        <f xml:space="preserve"> C84 + IF(D25="Empathy",1,0)</f>
        <v>0</v>
      </c>
      <c r="E84" s="8">
        <f xml:space="preserve"> D84 + IF(E25="Empathy",1,0)</f>
        <v>0</v>
      </c>
      <c r="F84" s="8">
        <f xml:space="preserve"> E84 + IF(F25="Empathy",1,0)</f>
        <v>0</v>
      </c>
      <c r="G84" s="8">
        <f xml:space="preserve"> F84 + IF(G25="Empathy",1,0)</f>
        <v>0</v>
      </c>
      <c r="H84" s="8">
        <f xml:space="preserve"> G84 + IF(H25="Empathy",1,0)</f>
        <v>0</v>
      </c>
      <c r="I84" s="8">
        <f xml:space="preserve"> H84 + IF(I25="Empathy",1,0)</f>
        <v>0</v>
      </c>
      <c r="J84" s="8">
        <f xml:space="preserve"> I84 + IF(J25="Empathy",1,0)</f>
        <v>0</v>
      </c>
      <c r="K84" s="8">
        <f xml:space="preserve"> J84 + IF(K25="Empathy",1,0)</f>
        <v>0</v>
      </c>
      <c r="L84" s="8">
        <f xml:space="preserve"> K84 + IF(L25="Empathy",1,0)</f>
        <v>0</v>
      </c>
      <c r="M84" s="8">
        <f xml:space="preserve"> L84 + IF(M25="Empathy",1,0)</f>
        <v>0</v>
      </c>
      <c r="N84" s="8">
        <f xml:space="preserve"> M84 + IF(N25="Empathy",1,0)</f>
        <v>0</v>
      </c>
      <c r="O84" s="8">
        <f xml:space="preserve"> N84 + IF(O25="Empathy",1,0)</f>
        <v>0</v>
      </c>
      <c r="P84" s="8">
        <f xml:space="preserve"> O84 + IF(P25="Empathy",1,0)</f>
        <v>0</v>
      </c>
      <c r="Q84" s="8">
        <f xml:space="preserve"> P84 + IF(Q25="Empathy",1,0)</f>
        <v>0</v>
      </c>
      <c r="R84" s="8">
        <f xml:space="preserve"> Q84 + IF(R25="Empathy",1,0)</f>
        <v>0</v>
      </c>
      <c r="S84" s="8">
        <f xml:space="preserve"> R84 + IF(S25="Empathy",1,0)</f>
        <v>0</v>
      </c>
      <c r="T84" s="8">
        <f xml:space="preserve"> S84 + IF(T25="Empathy",1,0)</f>
        <v>0</v>
      </c>
      <c r="U84" s="8">
        <f xml:space="preserve"> T84 + IF(U25="Empathy",1,0)</f>
        <v>0</v>
      </c>
      <c r="V84" s="8">
        <f t="shared" ref="V84:AY84" si="196" xml:space="preserve"> U84 + IF(V25="Empathy",1,0)</f>
        <v>0</v>
      </c>
      <c r="W84" s="8">
        <f t="shared" si="196"/>
        <v>0</v>
      </c>
      <c r="X84" s="8">
        <f t="shared" si="196"/>
        <v>0</v>
      </c>
      <c r="Y84" s="8">
        <f t="shared" si="196"/>
        <v>0</v>
      </c>
      <c r="Z84" s="8">
        <f t="shared" si="196"/>
        <v>0</v>
      </c>
      <c r="AA84" s="8">
        <f t="shared" si="196"/>
        <v>0</v>
      </c>
      <c r="AB84" s="8">
        <f t="shared" si="196"/>
        <v>0</v>
      </c>
      <c r="AC84" s="8">
        <f t="shared" si="196"/>
        <v>0</v>
      </c>
      <c r="AD84" s="8">
        <f t="shared" si="196"/>
        <v>0</v>
      </c>
      <c r="AE84" s="8">
        <f t="shared" si="196"/>
        <v>0</v>
      </c>
      <c r="AF84" s="8">
        <f t="shared" si="196"/>
        <v>0</v>
      </c>
      <c r="AG84" s="8">
        <f t="shared" si="196"/>
        <v>0</v>
      </c>
      <c r="AH84" s="8">
        <f t="shared" si="196"/>
        <v>0</v>
      </c>
      <c r="AI84" s="8">
        <f t="shared" si="196"/>
        <v>0</v>
      </c>
      <c r="AJ84" s="8">
        <f t="shared" si="196"/>
        <v>0</v>
      </c>
      <c r="AK84" s="8">
        <f t="shared" si="196"/>
        <v>0</v>
      </c>
      <c r="AL84" s="8">
        <f t="shared" si="196"/>
        <v>0</v>
      </c>
      <c r="AM84" s="8">
        <f t="shared" si="196"/>
        <v>0</v>
      </c>
      <c r="AN84" s="8">
        <f t="shared" si="196"/>
        <v>0</v>
      </c>
      <c r="AO84" s="8">
        <f t="shared" si="196"/>
        <v>0</v>
      </c>
      <c r="AP84" s="8">
        <f t="shared" si="196"/>
        <v>0</v>
      </c>
      <c r="AQ84" s="8">
        <f t="shared" si="196"/>
        <v>0</v>
      </c>
      <c r="AR84" s="8">
        <f t="shared" si="196"/>
        <v>0</v>
      </c>
      <c r="AS84" s="8">
        <f t="shared" si="196"/>
        <v>0</v>
      </c>
      <c r="AT84" s="8">
        <f t="shared" si="196"/>
        <v>0</v>
      </c>
      <c r="AU84" s="8">
        <f t="shared" si="196"/>
        <v>0</v>
      </c>
      <c r="AV84" s="8">
        <f t="shared" si="196"/>
        <v>0</v>
      </c>
      <c r="AW84" s="8">
        <f t="shared" si="196"/>
        <v>0</v>
      </c>
      <c r="AX84" s="8">
        <f t="shared" si="196"/>
        <v>0</v>
      </c>
      <c r="AY84" s="8">
        <f t="shared" si="196"/>
        <v>0</v>
      </c>
    </row>
    <row r="86" spans="1:51" ht="21">
      <c r="A86" s="110" t="s">
        <v>100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</row>
    <row r="87" spans="1:51">
      <c r="A87" s="44" t="s">
        <v>44</v>
      </c>
      <c r="B87" s="8">
        <f xml:space="preserve"> B220 + INT(2+ B$7/2)</f>
        <v>4</v>
      </c>
      <c r="C87" s="8">
        <f xml:space="preserve"> C220 + INT(2+ C$7/2)</f>
        <v>5</v>
      </c>
      <c r="D87" s="8">
        <f xml:space="preserve"> D220 + INT(2+ D$7/2)</f>
        <v>5</v>
      </c>
      <c r="E87" s="8">
        <f xml:space="preserve"> E220 + INT(2+ E$7/2)</f>
        <v>6</v>
      </c>
      <c r="F87" s="8">
        <f xml:space="preserve"> F220 + INT(2+ F$7/2)</f>
        <v>6</v>
      </c>
      <c r="G87" s="8">
        <f xml:space="preserve"> G220 + INT(2+ G$7/2)</f>
        <v>7</v>
      </c>
      <c r="H87" s="8">
        <f xml:space="preserve"> H220 + INT(2+ H$7/2)</f>
        <v>7</v>
      </c>
      <c r="I87" s="8">
        <f xml:space="preserve"> I220 + INT(2+ I$7/2)</f>
        <v>9</v>
      </c>
      <c r="J87" s="26">
        <f xml:space="preserve"> J220 + INT(2+ J$7/2)</f>
        <v>9</v>
      </c>
      <c r="K87" s="8">
        <f xml:space="preserve"> J220 + INT(2+ $J$7/2) + INT(2+ (K$7 - $J$7)/2)</f>
        <v>11</v>
      </c>
      <c r="L87" s="28">
        <f xml:space="preserve"> K220 + INT(2+ $J$7/2) + INT(2+ (L$7 - $J$7)/2)</f>
        <v>12</v>
      </c>
      <c r="M87" s="8">
        <f xml:space="preserve"> L220 + INT(2+ $J$7/2) + INT(2+ (M$7 - $J$7)/2)</f>
        <v>12</v>
      </c>
      <c r="N87" s="8">
        <f xml:space="preserve"> M220 + INT(2+ $J$7/2) + INT(2+ (N$7 - $J$7)/2)</f>
        <v>13</v>
      </c>
      <c r="O87" s="8">
        <f xml:space="preserve"> N220 + INT(2+ $J$7/2) + INT(2+ (O$7 - $J$7)/2)</f>
        <v>13</v>
      </c>
      <c r="P87" s="8">
        <f xml:space="preserve"> O220 + INT(2+ $J$7/2) + INT(2+ (P$7 - $J$7)/2)</f>
        <v>14</v>
      </c>
      <c r="Q87" s="8">
        <f xml:space="preserve"> P220 + INT(2+ $J$7/2) + INT(2+ (Q$7 - $J$7)/2)</f>
        <v>14</v>
      </c>
      <c r="R87" s="8">
        <f xml:space="preserve"> Q220 + INT(2+ $J$7/2) + INT(2+ (R$7 - $J$7)/2)</f>
        <v>15</v>
      </c>
      <c r="S87" s="8">
        <f xml:space="preserve"> R220 + INT(2+ $J$7/2) + INT(2+ (S$7 - $J$7)/2)</f>
        <v>15</v>
      </c>
      <c r="T87" s="8">
        <f xml:space="preserve"> S220 + INT(2+ $J$7/2) + INT(2+ (T$7 - $J$7)/2)</f>
        <v>16</v>
      </c>
      <c r="U87" s="8">
        <f xml:space="preserve"> T220 + INT(2+ $J$7/2) + INT(2+ (U$7 - $J$7)/2)</f>
        <v>16</v>
      </c>
      <c r="V87" s="8">
        <f t="shared" ref="V87:AY87" si="197" xml:space="preserve"> U220 + INT(2+ $J$7/2) + INT(2+ (V$7 - $J$7)/2)</f>
        <v>17</v>
      </c>
      <c r="W87" s="8">
        <f t="shared" si="197"/>
        <v>17</v>
      </c>
      <c r="X87" s="8">
        <f t="shared" si="197"/>
        <v>18</v>
      </c>
      <c r="Y87" s="8">
        <f t="shared" si="197"/>
        <v>18</v>
      </c>
      <c r="Z87" s="8">
        <f t="shared" si="197"/>
        <v>19</v>
      </c>
      <c r="AA87" s="8">
        <f t="shared" si="197"/>
        <v>19</v>
      </c>
      <c r="AB87" s="8">
        <f t="shared" si="197"/>
        <v>20</v>
      </c>
      <c r="AC87" s="8">
        <f t="shared" si="197"/>
        <v>20</v>
      </c>
      <c r="AD87" s="8">
        <f t="shared" si="197"/>
        <v>21</v>
      </c>
      <c r="AE87" s="8">
        <f t="shared" si="197"/>
        <v>21</v>
      </c>
      <c r="AF87" s="8">
        <f t="shared" si="197"/>
        <v>22</v>
      </c>
      <c r="AG87" s="8">
        <f t="shared" si="197"/>
        <v>22</v>
      </c>
      <c r="AH87" s="8">
        <f t="shared" si="197"/>
        <v>23</v>
      </c>
      <c r="AI87" s="8">
        <f t="shared" si="197"/>
        <v>23</v>
      </c>
      <c r="AJ87" s="8">
        <f t="shared" si="197"/>
        <v>24</v>
      </c>
      <c r="AK87" s="8">
        <f t="shared" si="197"/>
        <v>24</v>
      </c>
      <c r="AL87" s="8">
        <f t="shared" si="197"/>
        <v>25</v>
      </c>
      <c r="AM87" s="8">
        <f t="shared" si="197"/>
        <v>25</v>
      </c>
      <c r="AN87" s="8">
        <f t="shared" si="197"/>
        <v>26</v>
      </c>
      <c r="AO87" s="8">
        <f t="shared" si="197"/>
        <v>26</v>
      </c>
      <c r="AP87" s="8">
        <f t="shared" si="197"/>
        <v>27</v>
      </c>
      <c r="AQ87" s="8">
        <f t="shared" si="197"/>
        <v>27</v>
      </c>
      <c r="AR87" s="8">
        <f t="shared" si="197"/>
        <v>28</v>
      </c>
      <c r="AS87" s="8">
        <f t="shared" si="197"/>
        <v>28</v>
      </c>
      <c r="AT87" s="8">
        <f t="shared" si="197"/>
        <v>29</v>
      </c>
      <c r="AU87" s="8">
        <f t="shared" si="197"/>
        <v>29</v>
      </c>
      <c r="AV87" s="8">
        <f t="shared" si="197"/>
        <v>30</v>
      </c>
      <c r="AW87" s="8">
        <f t="shared" si="197"/>
        <v>30</v>
      </c>
      <c r="AX87" s="8">
        <f t="shared" si="197"/>
        <v>31</v>
      </c>
      <c r="AY87" s="8">
        <f t="shared" si="197"/>
        <v>31</v>
      </c>
    </row>
    <row r="88" spans="1:51">
      <c r="A88" s="44" t="s">
        <v>45</v>
      </c>
      <c r="B88" s="8">
        <f xml:space="preserve"> B219 + INT(2+ B$7/2)</f>
        <v>3</v>
      </c>
      <c r="C88" s="8">
        <f xml:space="preserve"> C219 + INT(2+ C$7/2)</f>
        <v>4</v>
      </c>
      <c r="D88" s="8">
        <f xml:space="preserve"> D219 + INT(2+ D$7/2)</f>
        <v>4</v>
      </c>
      <c r="E88" s="8">
        <f xml:space="preserve"> E219 + INT(2+ E$7/2)</f>
        <v>5</v>
      </c>
      <c r="F88" s="8">
        <f xml:space="preserve"> F219 + INT(2+ F$7/2)</f>
        <v>5</v>
      </c>
      <c r="G88" s="8">
        <f xml:space="preserve"> G219 + INT(2+ G$7/2)</f>
        <v>6</v>
      </c>
      <c r="H88" s="8">
        <f xml:space="preserve"> H219 + INT(2+ H$7/2)</f>
        <v>6</v>
      </c>
      <c r="I88" s="8">
        <f xml:space="preserve"> I219 + INT(2+ I$7/2)</f>
        <v>7</v>
      </c>
      <c r="J88" s="26">
        <f xml:space="preserve"> J219 + INT(2+ J$7/2)</f>
        <v>7</v>
      </c>
      <c r="K88" s="8">
        <f xml:space="preserve"> J219 + INT(2+ $J$7/2) +  INT(2+ (K$7 - $J$7)/2)</f>
        <v>9</v>
      </c>
      <c r="L88" s="28">
        <f xml:space="preserve"> K219 + INT(2+ $J$7/2) +  INT(2+ (L$7 - $J$7)/2)</f>
        <v>10</v>
      </c>
      <c r="M88" s="8">
        <f xml:space="preserve"> L219 + INT(2+ $J$7/2) +  INT(2+ (M$7 - $J$7)/2)</f>
        <v>10</v>
      </c>
      <c r="N88" s="8">
        <f xml:space="preserve"> M219 + INT(2+ $J$7/2) +  INT(2+ (N$7 - $J$7)/2)</f>
        <v>11</v>
      </c>
      <c r="O88" s="8">
        <f xml:space="preserve"> N219 + INT(2+ $J$7/2) +  INT(2+ (O$7 - $J$7)/2)</f>
        <v>11</v>
      </c>
      <c r="P88" s="8">
        <f xml:space="preserve"> O219 + INT(2+ $J$7/2) +  INT(2+ (P$7 - $J$7)/2)</f>
        <v>12</v>
      </c>
      <c r="Q88" s="8">
        <f xml:space="preserve"> P219 + INT(2+ $J$7/2) +  INT(2+ (Q$7 - $J$7)/2)</f>
        <v>12</v>
      </c>
      <c r="R88" s="8">
        <f xml:space="preserve"> Q219 + INT(2+ $J$7/2) +  INT(2+ (R$7 - $J$7)/2)</f>
        <v>13</v>
      </c>
      <c r="S88" s="8">
        <f xml:space="preserve"> R219 + INT(2+ $J$7/2) +  INT(2+ (S$7 - $J$7)/2)</f>
        <v>13</v>
      </c>
      <c r="T88" s="8">
        <f xml:space="preserve"> S219 + INT(2+ $J$7/2) +  INT(2+ (T$7 - $J$7)/2)</f>
        <v>14</v>
      </c>
      <c r="U88" s="8">
        <f xml:space="preserve"> T219 + INT(2+ $J$7/2) +  INT(2+ (U$7 - $J$7)/2)</f>
        <v>14</v>
      </c>
      <c r="V88" s="8">
        <f t="shared" ref="V88:AY88" si="198" xml:space="preserve"> U219 + INT(2+ $J$7/2) +  INT(2+ (V$7 - $J$7)/2)</f>
        <v>15</v>
      </c>
      <c r="W88" s="8">
        <f t="shared" si="198"/>
        <v>15</v>
      </c>
      <c r="X88" s="8">
        <f t="shared" si="198"/>
        <v>16</v>
      </c>
      <c r="Y88" s="8">
        <f t="shared" si="198"/>
        <v>16</v>
      </c>
      <c r="Z88" s="8">
        <f t="shared" si="198"/>
        <v>17</v>
      </c>
      <c r="AA88" s="8">
        <f t="shared" si="198"/>
        <v>17</v>
      </c>
      <c r="AB88" s="8">
        <f t="shared" si="198"/>
        <v>18</v>
      </c>
      <c r="AC88" s="8">
        <f t="shared" si="198"/>
        <v>18</v>
      </c>
      <c r="AD88" s="8">
        <f t="shared" si="198"/>
        <v>19</v>
      </c>
      <c r="AE88" s="8">
        <f t="shared" si="198"/>
        <v>19</v>
      </c>
      <c r="AF88" s="8">
        <f t="shared" si="198"/>
        <v>20</v>
      </c>
      <c r="AG88" s="8">
        <f t="shared" si="198"/>
        <v>20</v>
      </c>
      <c r="AH88" s="8">
        <f t="shared" si="198"/>
        <v>21</v>
      </c>
      <c r="AI88" s="8">
        <f t="shared" si="198"/>
        <v>21</v>
      </c>
      <c r="AJ88" s="8">
        <f t="shared" si="198"/>
        <v>22</v>
      </c>
      <c r="AK88" s="8">
        <f t="shared" si="198"/>
        <v>22</v>
      </c>
      <c r="AL88" s="8">
        <f t="shared" si="198"/>
        <v>23</v>
      </c>
      <c r="AM88" s="8">
        <f t="shared" si="198"/>
        <v>23</v>
      </c>
      <c r="AN88" s="8">
        <f t="shared" si="198"/>
        <v>24</v>
      </c>
      <c r="AO88" s="8">
        <f t="shared" si="198"/>
        <v>24</v>
      </c>
      <c r="AP88" s="8">
        <f t="shared" si="198"/>
        <v>25</v>
      </c>
      <c r="AQ88" s="8">
        <f t="shared" si="198"/>
        <v>25</v>
      </c>
      <c r="AR88" s="8">
        <f t="shared" si="198"/>
        <v>26</v>
      </c>
      <c r="AS88" s="8">
        <f t="shared" si="198"/>
        <v>26</v>
      </c>
      <c r="AT88" s="8">
        <f t="shared" si="198"/>
        <v>27</v>
      </c>
      <c r="AU88" s="8">
        <f t="shared" si="198"/>
        <v>27</v>
      </c>
      <c r="AV88" s="8">
        <f t="shared" si="198"/>
        <v>28</v>
      </c>
      <c r="AW88" s="8">
        <f t="shared" si="198"/>
        <v>28</v>
      </c>
      <c r="AX88" s="8">
        <f t="shared" si="198"/>
        <v>29</v>
      </c>
      <c r="AY88" s="8">
        <f t="shared" si="198"/>
        <v>29</v>
      </c>
    </row>
    <row r="89" spans="1:51">
      <c r="A89" s="44" t="s">
        <v>46</v>
      </c>
      <c r="B89" s="8">
        <f xml:space="preserve"> B222 + INT(2+ B$7/2)</f>
        <v>4</v>
      </c>
      <c r="C89" s="8">
        <f xml:space="preserve"> C222 + INT(2+ C$7/2)</f>
        <v>5</v>
      </c>
      <c r="D89" s="8">
        <f xml:space="preserve"> D222 + INT(2+ D$7/2)</f>
        <v>5</v>
      </c>
      <c r="E89" s="8">
        <f xml:space="preserve"> E222 + INT(2+ E$7/2)</f>
        <v>6</v>
      </c>
      <c r="F89" s="8">
        <f xml:space="preserve"> F222 + INT(2+ F$7/2)</f>
        <v>6</v>
      </c>
      <c r="G89" s="8">
        <f xml:space="preserve"> G222 + INT(2+ G$7/2)</f>
        <v>7</v>
      </c>
      <c r="H89" s="8">
        <f xml:space="preserve"> H222 + INT(2+ H$7/2)</f>
        <v>7</v>
      </c>
      <c r="I89" s="8">
        <f xml:space="preserve"> I222 + INT(2+ I$7/2)</f>
        <v>8</v>
      </c>
      <c r="J89" s="26">
        <f xml:space="preserve"> J222 + INT(2+ J$7/2)</f>
        <v>8</v>
      </c>
      <c r="K89" s="8">
        <f>J222+INT(2+$J$7/2) +  INT( (K$7 - $J$7)*2/5 + 4/3)</f>
        <v>9</v>
      </c>
      <c r="L89" s="28">
        <f>K222+INT(2+$J$7/2) +  INT( (L$7 - $J$7)*2/5 + 4/3)</f>
        <v>10</v>
      </c>
      <c r="M89" s="8">
        <f>L222+INT(2+$J$7/2) +  INT( (M$7 - $J$7)*2/5 + 4/3)</f>
        <v>10</v>
      </c>
      <c r="N89" s="8">
        <f>M222+INT(2+$J$7/2) +  INT( (N$7 - $J$7)*2/5 + 4/3)</f>
        <v>10</v>
      </c>
      <c r="O89" s="8">
        <f>N222+INT(2+$J$7/2) +  INT( (O$7 - $J$7)*2/5 + 4/3)</f>
        <v>11</v>
      </c>
      <c r="P89" s="8">
        <f>O222+INT(2+$J$7/2) +  INT( (P$7 - $J$7)*2/5 + 4/3)</f>
        <v>11</v>
      </c>
      <c r="Q89" s="8">
        <f>P222+INT(2+$J$7/2) +  INT( (Q$7 - $J$7)*2/5 + 4/3)</f>
        <v>12</v>
      </c>
      <c r="R89" s="8">
        <f>Q222+INT(2+$J$7/2) +  INT( (R$7 - $J$7)*2/5 + 4/3)</f>
        <v>12</v>
      </c>
      <c r="S89" s="8">
        <f>R222+INT(2+$J$7/2) +  INT( (S$7 - $J$7)*2/5 + 4/3)</f>
        <v>12</v>
      </c>
      <c r="T89" s="8">
        <f>S222+INT(2+$J$7/2) +  INT( (T$7 - $J$7)*2/5 + 4/3)</f>
        <v>13</v>
      </c>
      <c r="U89" s="8">
        <f>T222+INT(2+$J$7/2) +  INT( (U$7 - $J$7)*2/5 + 4/3)</f>
        <v>13</v>
      </c>
      <c r="V89" s="8">
        <f t="shared" ref="V89:AY89" si="199">U222+INT(2+$J$7/2) +  INT( (V$7 - $J$7)*2/5 + 4/3)</f>
        <v>14</v>
      </c>
      <c r="W89" s="8">
        <f t="shared" si="199"/>
        <v>14</v>
      </c>
      <c r="X89" s="8">
        <f t="shared" si="199"/>
        <v>14</v>
      </c>
      <c r="Y89" s="8">
        <f t="shared" si="199"/>
        <v>15</v>
      </c>
      <c r="Z89" s="8">
        <f t="shared" si="199"/>
        <v>15</v>
      </c>
      <c r="AA89" s="8">
        <f t="shared" si="199"/>
        <v>16</v>
      </c>
      <c r="AB89" s="8">
        <f t="shared" si="199"/>
        <v>16</v>
      </c>
      <c r="AC89" s="8">
        <f t="shared" si="199"/>
        <v>16</v>
      </c>
      <c r="AD89" s="8">
        <f t="shared" si="199"/>
        <v>17</v>
      </c>
      <c r="AE89" s="8">
        <f t="shared" si="199"/>
        <v>17</v>
      </c>
      <c r="AF89" s="8">
        <f t="shared" si="199"/>
        <v>18</v>
      </c>
      <c r="AG89" s="8">
        <f t="shared" si="199"/>
        <v>18</v>
      </c>
      <c r="AH89" s="8">
        <f t="shared" si="199"/>
        <v>18</v>
      </c>
      <c r="AI89" s="8">
        <f t="shared" si="199"/>
        <v>19</v>
      </c>
      <c r="AJ89" s="8">
        <f t="shared" si="199"/>
        <v>19</v>
      </c>
      <c r="AK89" s="8">
        <f t="shared" si="199"/>
        <v>20</v>
      </c>
      <c r="AL89" s="8">
        <f t="shared" si="199"/>
        <v>20</v>
      </c>
      <c r="AM89" s="8">
        <f t="shared" si="199"/>
        <v>20</v>
      </c>
      <c r="AN89" s="8">
        <f t="shared" si="199"/>
        <v>21</v>
      </c>
      <c r="AO89" s="8">
        <f t="shared" si="199"/>
        <v>21</v>
      </c>
      <c r="AP89" s="8">
        <f t="shared" si="199"/>
        <v>22</v>
      </c>
      <c r="AQ89" s="8">
        <f t="shared" si="199"/>
        <v>22</v>
      </c>
      <c r="AR89" s="8">
        <f t="shared" si="199"/>
        <v>22</v>
      </c>
      <c r="AS89" s="8">
        <f t="shared" si="199"/>
        <v>23</v>
      </c>
      <c r="AT89" s="8">
        <f t="shared" si="199"/>
        <v>23</v>
      </c>
      <c r="AU89" s="8">
        <f t="shared" si="199"/>
        <v>24</v>
      </c>
      <c r="AV89" s="8">
        <f t="shared" si="199"/>
        <v>24</v>
      </c>
      <c r="AW89" s="8">
        <f t="shared" si="199"/>
        <v>24</v>
      </c>
      <c r="AX89" s="8">
        <f t="shared" si="199"/>
        <v>25</v>
      </c>
      <c r="AY89" s="8">
        <f t="shared" si="199"/>
        <v>25</v>
      </c>
    </row>
    <row r="90" spans="1:5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 spans="1:51" ht="18">
      <c r="A91" s="100" t="s">
        <v>98</v>
      </c>
      <c r="B91" s="101"/>
      <c r="C91" s="101"/>
      <c r="D91" s="101"/>
      <c r="E91" s="101"/>
      <c r="F91" s="101"/>
      <c r="G91" s="101"/>
      <c r="H91" s="101"/>
      <c r="I91" s="101"/>
      <c r="J91" s="101"/>
      <c r="K91" s="140"/>
      <c r="L91" s="101"/>
      <c r="M91" s="101"/>
      <c r="N91" s="101"/>
      <c r="O91" s="101"/>
      <c r="P91" s="101"/>
      <c r="Q91" s="101"/>
      <c r="R91" s="101"/>
      <c r="S91" s="101"/>
      <c r="T91" s="101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</row>
    <row r="92" spans="1:51">
      <c r="A92" s="62" t="s">
        <v>10</v>
      </c>
      <c r="B92" s="69">
        <f xml:space="preserve"> IF(A92=1,1, IF(A$25 = $A92, 1, IF(INDEX( Data!$B$106:$I$115, MATCH( B$36, Data!$A$106:$A$115, 0 ), MATCH( $A92, Data!$B$105:$I$105, 0 ) )=1,1,2 )))</f>
        <v>1</v>
      </c>
      <c r="C92" s="69">
        <f xml:space="preserve"> IF(B92=1,1, IF(B$25 = $A92, 1, IF(INDEX( Data!$B$106:$I$115, MATCH( C$36, Data!$A$106:$A$115, 0 ), MATCH( $A92, Data!$B$105:$I$105, 0 ) )=1,1,2 )))</f>
        <v>1</v>
      </c>
      <c r="D92" s="69">
        <f xml:space="preserve"> IF(C92=1,1, IF(C$25 = $A92, 1, IF(INDEX( Data!$B$106:$I$115, MATCH( D$36, Data!$A$106:$A$115, 0 ), MATCH( $A92, Data!$B$105:$I$105, 0 ) )=1,1,2 )))</f>
        <v>1</v>
      </c>
      <c r="E92" s="69">
        <f xml:space="preserve"> IF(D92=1,1, IF(D$25 = $A92, 1, IF(INDEX( Data!$B$106:$I$115, MATCH( E$36, Data!$A$106:$A$115, 0 ), MATCH( $A92, Data!$B$105:$I$105, 0 ) )=1,1,2 )))</f>
        <v>1</v>
      </c>
      <c r="F92" s="69">
        <f xml:space="preserve"> IF(E92=1,1, IF(E$25 = $A92, 1, IF(INDEX( Data!$B$106:$I$115, MATCH( F$36, Data!$A$106:$A$115, 0 ), MATCH( $A92, Data!$B$105:$I$105, 0 ) )=1,1,2 )))</f>
        <v>1</v>
      </c>
      <c r="G92" s="69">
        <f xml:space="preserve"> IF(F92=1,1, IF(F$25 = $A92, 1, IF(INDEX( Data!$B$106:$I$115, MATCH( G$36, Data!$A$106:$A$115, 0 ), MATCH( $A92, Data!$B$105:$I$105, 0 ) )=1,1,2 )))</f>
        <v>1</v>
      </c>
      <c r="H92" s="69">
        <f xml:space="preserve"> IF(G92=1,1, IF(G$25 = $A92, 1, IF(INDEX( Data!$B$106:$I$115, MATCH( H$36, Data!$A$106:$A$115, 0 ), MATCH( $A92, Data!$B$105:$I$105, 0 ) )=1,1,2 )))</f>
        <v>1</v>
      </c>
      <c r="I92" s="69">
        <f xml:space="preserve"> IF(H92=1,1, IF(H$25 = $A92, 1, IF(INDEX( Data!$B$106:$I$115, MATCH( I$36, Data!$A$106:$A$115, 0 ), MATCH( $A92, Data!$B$105:$I$105, 0 ) )=1,1,2 )))</f>
        <v>1</v>
      </c>
      <c r="J92" s="69">
        <f xml:space="preserve"> IF(I92=1,1, IF(I$25 = $A92, 1, IF(INDEX( Data!$B$106:$I$115, MATCH( J$36, Data!$A$106:$A$115, 0 ), MATCH( $A92, Data!$B$105:$I$105, 0 ) )=1,1,2 )))</f>
        <v>1</v>
      </c>
      <c r="K92" s="69">
        <f xml:space="preserve"> IF(J92=1,1, IF(J$25 = $A92, 1, IF(INDEX( Data!$B$106:$I$115, MATCH( K$36, Data!$A$106:$A$115, 0 ), MATCH( $A92, Data!$B$105:$I$105, 0 ) )=1,1,2 )))</f>
        <v>1</v>
      </c>
      <c r="L92" s="69">
        <f xml:space="preserve"> IF(K92=1,1, IF(K$25 = $A92, 1, IF(INDEX( Data!$B$106:$I$115, MATCH( L$36, Data!$A$106:$A$115, 0 ), MATCH( $A92, Data!$B$105:$I$105, 0 ) )=1,1,2 )))</f>
        <v>1</v>
      </c>
      <c r="M92" s="69">
        <f xml:space="preserve"> IF(L92=1,1, IF(L$25 = $A92, 1, IF(INDEX( Data!$B$106:$I$115, MATCH( M$36, Data!$A$106:$A$115, 0 ), MATCH( $A92, Data!$B$105:$I$105, 0 ) )=1,1,2 )))</f>
        <v>1</v>
      </c>
      <c r="N92" s="69">
        <f xml:space="preserve"> IF(M92=1,1, IF(M$25 = $A92, 1, IF(INDEX( Data!$B$106:$I$115, MATCH( N$36, Data!$A$106:$A$115, 0 ), MATCH( $A92, Data!$B$105:$I$105, 0 ) )=1,1,2 )))</f>
        <v>1</v>
      </c>
      <c r="O92" s="69">
        <f xml:space="preserve"> IF(N92=1,1, IF(N$25 = $A92, 1, IF(INDEX( Data!$B$106:$I$115, MATCH( O$36, Data!$A$106:$A$115, 0 ), MATCH( $A92, Data!$B$105:$I$105, 0 ) )=1,1,2 )))</f>
        <v>1</v>
      </c>
      <c r="P92" s="69">
        <f xml:space="preserve"> IF(O92=1,1, IF(O$25 = $A92, 1, IF(INDEX( Data!$B$106:$I$115, MATCH( P$36, Data!$A$106:$A$115, 0 ), MATCH( $A92, Data!$B$105:$I$105, 0 ) )=1,1,2 )))</f>
        <v>1</v>
      </c>
      <c r="Q92" s="69">
        <f xml:space="preserve"> IF(P92=1,1, IF(P$25 = $A92, 1, IF(INDEX( Data!$B$106:$I$115, MATCH( Q$36, Data!$A$106:$A$115, 0 ), MATCH( $A92, Data!$B$105:$I$105, 0 ) )=1,1,2 )))</f>
        <v>1</v>
      </c>
      <c r="R92" s="69">
        <f xml:space="preserve"> IF(Q92=1,1, IF(Q$25 = $A92, 1, IF(INDEX( Data!$B$106:$I$115, MATCH( R$36, Data!$A$106:$A$115, 0 ), MATCH( $A92, Data!$B$105:$I$105, 0 ) )=1,1,2 )))</f>
        <v>1</v>
      </c>
      <c r="S92" s="69">
        <f xml:space="preserve"> IF(R92=1,1, IF(R$25 = $A92, 1, IF(INDEX( Data!$B$106:$I$115, MATCH( S$36, Data!$A$106:$A$115, 0 ), MATCH( $A92, Data!$B$105:$I$105, 0 ) )=1,1,2 )))</f>
        <v>1</v>
      </c>
      <c r="T92" s="69">
        <f xml:space="preserve"> IF(S92=1,1, IF(S$25 = $A92, 1, IF(INDEX( Data!$B$106:$I$115, MATCH( T$36, Data!$A$106:$A$115, 0 ), MATCH( $A92, Data!$B$105:$I$105, 0 ) )=1,1,2 )))</f>
        <v>1</v>
      </c>
      <c r="U92" s="69">
        <f xml:space="preserve"> IF(T92=1,1, IF(T$25 = $A92, 1, IF(INDEX( Data!$B$106:$I$115, MATCH( U$36, Data!$A$106:$A$115, 0 ), MATCH( $A92, Data!$B$105:$I$105, 0 ) )=1,1,2 )))</f>
        <v>1</v>
      </c>
      <c r="V92" s="69">
        <f xml:space="preserve"> IF(U92=1,1, IF(U$25 = $A92, 1, IF(INDEX( Data!$B$106:$I$115, MATCH( V$36, Data!$A$106:$A$115, 0 ), MATCH( $A92, Data!$B$105:$I$105, 0 ) )=1,1,2 )))</f>
        <v>1</v>
      </c>
      <c r="W92" s="69">
        <f xml:space="preserve"> IF(V92=1,1, IF(V$25 = $A92, 1, IF(INDEX( Data!$B$106:$I$115, MATCH( W$36, Data!$A$106:$A$115, 0 ), MATCH( $A92, Data!$B$105:$I$105, 0 ) )=1,1,2 )))</f>
        <v>1</v>
      </c>
      <c r="X92" s="69">
        <f xml:space="preserve"> IF(W92=1,1, IF(W$25 = $A92, 1, IF(INDEX( Data!$B$106:$I$115, MATCH( X$36, Data!$A$106:$A$115, 0 ), MATCH( $A92, Data!$B$105:$I$105, 0 ) )=1,1,2 )))</f>
        <v>1</v>
      </c>
      <c r="Y92" s="69">
        <f xml:space="preserve"> IF(X92=1,1, IF(X$25 = $A92, 1, IF(INDEX( Data!$B$106:$I$115, MATCH( Y$36, Data!$A$106:$A$115, 0 ), MATCH( $A92, Data!$B$105:$I$105, 0 ) )=1,1,2 )))</f>
        <v>1</v>
      </c>
      <c r="Z92" s="69">
        <f xml:space="preserve"> IF(Y92=1,1, IF(Y$25 = $A92, 1, IF(INDEX( Data!$B$106:$I$115, MATCH( Z$36, Data!$A$106:$A$115, 0 ), MATCH( $A92, Data!$B$105:$I$105, 0 ) )=1,1,2 )))</f>
        <v>1</v>
      </c>
      <c r="AA92" s="69">
        <f xml:space="preserve"> IF(Z92=1,1, IF(Z$25 = $A92, 1, IF(INDEX( Data!$B$106:$I$115, MATCH( AA$36, Data!$A$106:$A$115, 0 ), MATCH( $A92, Data!$B$105:$I$105, 0 ) )=1,1,2 )))</f>
        <v>1</v>
      </c>
      <c r="AB92" s="69">
        <f xml:space="preserve"> IF(AA92=1,1, IF(AA$25 = $A92, 1, IF(INDEX( Data!$B$106:$I$115, MATCH( AB$36, Data!$A$106:$A$115, 0 ), MATCH( $A92, Data!$B$105:$I$105, 0 ) )=1,1,2 )))</f>
        <v>1</v>
      </c>
      <c r="AC92" s="69">
        <f xml:space="preserve"> IF(AB92=1,1, IF(AB$25 = $A92, 1, IF(INDEX( Data!$B$106:$I$115, MATCH( AC$36, Data!$A$106:$A$115, 0 ), MATCH( $A92, Data!$B$105:$I$105, 0 ) )=1,1,2 )))</f>
        <v>1</v>
      </c>
      <c r="AD92" s="69">
        <f xml:space="preserve"> IF(AC92=1,1, IF(AC$25 = $A92, 1, IF(INDEX( Data!$B$106:$I$115, MATCH( AD$36, Data!$A$106:$A$115, 0 ), MATCH( $A92, Data!$B$105:$I$105, 0 ) )=1,1,2 )))</f>
        <v>1</v>
      </c>
      <c r="AE92" s="69">
        <f xml:space="preserve"> IF(AD92=1,1, IF(AD$25 = $A92, 1, IF(INDEX( Data!$B$106:$I$115, MATCH( AE$36, Data!$A$106:$A$115, 0 ), MATCH( $A92, Data!$B$105:$I$105, 0 ) )=1,1,2 )))</f>
        <v>1</v>
      </c>
      <c r="AF92" s="69">
        <f xml:space="preserve"> IF(AE92=1,1, IF(AE$25 = $A92, 1, IF(INDEX( Data!$B$106:$I$115, MATCH( AF$36, Data!$A$106:$A$115, 0 ), MATCH( $A92, Data!$B$105:$I$105, 0 ) )=1,1,2 )))</f>
        <v>1</v>
      </c>
      <c r="AG92" s="69">
        <f xml:space="preserve"> IF(AF92=1,1, IF(AF$25 = $A92, 1, IF(INDEX( Data!$B$106:$I$115, MATCH( AG$36, Data!$A$106:$A$115, 0 ), MATCH( $A92, Data!$B$105:$I$105, 0 ) )=1,1,2 )))</f>
        <v>1</v>
      </c>
      <c r="AH92" s="69">
        <f xml:space="preserve"> IF(AG92=1,1, IF(AG$25 = $A92, 1, IF(INDEX( Data!$B$106:$I$115, MATCH( AH$36, Data!$A$106:$A$115, 0 ), MATCH( $A92, Data!$B$105:$I$105, 0 ) )=1,1,2 )))</f>
        <v>1</v>
      </c>
      <c r="AI92" s="69">
        <f xml:space="preserve"> IF(AH92=1,1, IF(AH$25 = $A92, 1, IF(INDEX( Data!$B$106:$I$115, MATCH( AI$36, Data!$A$106:$A$115, 0 ), MATCH( $A92, Data!$B$105:$I$105, 0 ) )=1,1,2 )))</f>
        <v>1</v>
      </c>
      <c r="AJ92" s="69">
        <f xml:space="preserve"> IF(AI92=1,1, IF(AI$25 = $A92, 1, IF(INDEX( Data!$B$106:$I$115, MATCH( AJ$36, Data!$A$106:$A$115, 0 ), MATCH( $A92, Data!$B$105:$I$105, 0 ) )=1,1,2 )))</f>
        <v>1</v>
      </c>
      <c r="AK92" s="69">
        <f xml:space="preserve"> IF(AJ92=1,1, IF(AJ$25 = $A92, 1, IF(INDEX( Data!$B$106:$I$115, MATCH( AK$36, Data!$A$106:$A$115, 0 ), MATCH( $A92, Data!$B$105:$I$105, 0 ) )=1,1,2 )))</f>
        <v>1</v>
      </c>
      <c r="AL92" s="69">
        <f xml:space="preserve"> IF(AK92=1,1, IF(AK$25 = $A92, 1, IF(INDEX( Data!$B$106:$I$115, MATCH( AL$36, Data!$A$106:$A$115, 0 ), MATCH( $A92, Data!$B$105:$I$105, 0 ) )=1,1,2 )))</f>
        <v>1</v>
      </c>
      <c r="AM92" s="69">
        <f xml:space="preserve"> IF(AL92=1,1, IF(AL$25 = $A92, 1, IF(INDEX( Data!$B$106:$I$115, MATCH( AM$36, Data!$A$106:$A$115, 0 ), MATCH( $A92, Data!$B$105:$I$105, 0 ) )=1,1,2 )))</f>
        <v>1</v>
      </c>
      <c r="AN92" s="69">
        <f xml:space="preserve"> IF(AM92=1,1, IF(AM$25 = $A92, 1, IF(INDEX( Data!$B$106:$I$115, MATCH( AN$36, Data!$A$106:$A$115, 0 ), MATCH( $A92, Data!$B$105:$I$105, 0 ) )=1,1,2 )))</f>
        <v>1</v>
      </c>
      <c r="AO92" s="69">
        <f xml:space="preserve"> IF(AN92=1,1, IF(AN$25 = $A92, 1, IF(INDEX( Data!$B$106:$I$115, MATCH( AO$36, Data!$A$106:$A$115, 0 ), MATCH( $A92, Data!$B$105:$I$105, 0 ) )=1,1,2 )))</f>
        <v>1</v>
      </c>
      <c r="AP92" s="69">
        <f xml:space="preserve"> IF(AO92=1,1, IF(AO$25 = $A92, 1, IF(INDEX( Data!$B$106:$I$115, MATCH( AP$36, Data!$A$106:$A$115, 0 ), MATCH( $A92, Data!$B$105:$I$105, 0 ) )=1,1,2 )))</f>
        <v>1</v>
      </c>
      <c r="AQ92" s="69">
        <f xml:space="preserve"> IF(AP92=1,1, IF(AP$25 = $A92, 1, IF(INDEX( Data!$B$106:$I$115, MATCH( AQ$36, Data!$A$106:$A$115, 0 ), MATCH( $A92, Data!$B$105:$I$105, 0 ) )=1,1,2 )))</f>
        <v>1</v>
      </c>
      <c r="AR92" s="69">
        <f xml:space="preserve"> IF(AQ92=1,1, IF(AQ$25 = $A92, 1, IF(INDEX( Data!$B$106:$I$115, MATCH( AR$36, Data!$A$106:$A$115, 0 ), MATCH( $A92, Data!$B$105:$I$105, 0 ) )=1,1,2 )))</f>
        <v>1</v>
      </c>
      <c r="AS92" s="69">
        <f xml:space="preserve"> IF(AR92=1,1, IF(AR$25 = $A92, 1, IF(INDEX( Data!$B$106:$I$115, MATCH( AS$36, Data!$A$106:$A$115, 0 ), MATCH( $A92, Data!$B$105:$I$105, 0 ) )=1,1,2 )))</f>
        <v>1</v>
      </c>
      <c r="AT92" s="69">
        <f xml:space="preserve"> IF(AS92=1,1, IF(AS$25 = $A92, 1, IF(INDEX( Data!$B$106:$I$115, MATCH( AT$36, Data!$A$106:$A$115, 0 ), MATCH( $A92, Data!$B$105:$I$105, 0 ) )=1,1,2 )))</f>
        <v>1</v>
      </c>
      <c r="AU92" s="69">
        <f xml:space="preserve"> IF(AT92=1,1, IF(AT$25 = $A92, 1, IF(INDEX( Data!$B$106:$I$115, MATCH( AU$36, Data!$A$106:$A$115, 0 ), MATCH( $A92, Data!$B$105:$I$105, 0 ) )=1,1,2 )))</f>
        <v>1</v>
      </c>
      <c r="AV92" s="69">
        <f xml:space="preserve"> IF(AU92=1,1, IF(AU$25 = $A92, 1, IF(INDEX( Data!$B$106:$I$115, MATCH( AV$36, Data!$A$106:$A$115, 0 ), MATCH( $A92, Data!$B$105:$I$105, 0 ) )=1,1,2 )))</f>
        <v>1</v>
      </c>
      <c r="AW92" s="69">
        <f xml:space="preserve"> IF(AV92=1,1, IF(AV$25 = $A92, 1, IF(INDEX( Data!$B$106:$I$115, MATCH( AW$36, Data!$A$106:$A$115, 0 ), MATCH( $A92, Data!$B$105:$I$105, 0 ) )=1,1,2 )))</f>
        <v>1</v>
      </c>
      <c r="AX92" s="69">
        <f xml:space="preserve"> IF(AW92=1,1, IF(AW$25 = $A92, 1, IF(INDEX( Data!$B$106:$I$115, MATCH( AX$36, Data!$A$106:$A$115, 0 ), MATCH( $A92, Data!$B$105:$I$105, 0 ) )=1,1,2 )))</f>
        <v>1</v>
      </c>
      <c r="AY92" s="69">
        <f xml:space="preserve"> IF(AX92=1,1, IF(AX$25 = $A92, 1, IF(INDEX( Data!$B$106:$I$115, MATCH( AY$36, Data!$A$106:$A$115, 0 ), MATCH( $A92, Data!$B$105:$I$105, 0 ) )=1,1,2 )))</f>
        <v>1</v>
      </c>
    </row>
    <row r="93" spans="1:51">
      <c r="A93" s="63" t="s">
        <v>11</v>
      </c>
      <c r="B93" s="69">
        <f xml:space="preserve"> IF(A93=1,1, IF(A$25 = $A93, 1, IF(INDEX( Data!$B$106:$I$115, MATCH( B$36, Data!$A$106:$A$115, 0 ), MATCH( $A93, Data!$B$105:$I$105, 0 ) )=1,1,2 )))</f>
        <v>2</v>
      </c>
      <c r="C93" s="69">
        <f xml:space="preserve"> IF(B93=1,1, IF(B$25 = $A93, 1, IF(INDEX( Data!$B$106:$I$115, MATCH( C$36, Data!$A$106:$A$115, 0 ), MATCH( $A93, Data!$B$105:$I$105, 0 ) )=1,1,2 )))</f>
        <v>1</v>
      </c>
      <c r="D93" s="69">
        <f xml:space="preserve"> IF(C93=1,1, IF(C$25 = $A93, 1, IF(INDEX( Data!$B$106:$I$115, MATCH( D$36, Data!$A$106:$A$115, 0 ), MATCH( $A93, Data!$B$105:$I$105, 0 ) )=1,1,2 )))</f>
        <v>1</v>
      </c>
      <c r="E93" s="69">
        <f xml:space="preserve"> IF(D93=1,1, IF(D$25 = $A93, 1, IF(INDEX( Data!$B$106:$I$115, MATCH( E$36, Data!$A$106:$A$115, 0 ), MATCH( $A93, Data!$B$105:$I$105, 0 ) )=1,1,2 )))</f>
        <v>1</v>
      </c>
      <c r="F93" s="69">
        <f xml:space="preserve"> IF(E93=1,1, IF(E$25 = $A93, 1, IF(INDEX( Data!$B$106:$I$115, MATCH( F$36, Data!$A$106:$A$115, 0 ), MATCH( $A93, Data!$B$105:$I$105, 0 ) )=1,1,2 )))</f>
        <v>1</v>
      </c>
      <c r="G93" s="69">
        <f xml:space="preserve"> IF(F93=1,1, IF(F$25 = $A93, 1, IF(INDEX( Data!$B$106:$I$115, MATCH( G$36, Data!$A$106:$A$115, 0 ), MATCH( $A93, Data!$B$105:$I$105, 0 ) )=1,1,2 )))</f>
        <v>1</v>
      </c>
      <c r="H93" s="69">
        <f xml:space="preserve"> IF(G93=1,1, IF(G$25 = $A93, 1, IF(INDEX( Data!$B$106:$I$115, MATCH( H$36, Data!$A$106:$A$115, 0 ), MATCH( $A93, Data!$B$105:$I$105, 0 ) )=1,1,2 )))</f>
        <v>1</v>
      </c>
      <c r="I93" s="69">
        <f xml:space="preserve"> IF(H93=1,1, IF(H$25 = $A93, 1, IF(INDEX( Data!$B$106:$I$115, MATCH( I$36, Data!$A$106:$A$115, 0 ), MATCH( $A93, Data!$B$105:$I$105, 0 ) )=1,1,2 )))</f>
        <v>1</v>
      </c>
      <c r="J93" s="69">
        <f xml:space="preserve"> IF(I93=1,1, IF(I$25 = $A93, 1, IF(INDEX( Data!$B$106:$I$115, MATCH( J$36, Data!$A$106:$A$115, 0 ), MATCH( $A93, Data!$B$105:$I$105, 0 ) )=1,1,2 )))</f>
        <v>1</v>
      </c>
      <c r="K93" s="69">
        <f xml:space="preserve"> IF(J93=1,1, IF(J$25 = $A93, 1, IF(INDEX( Data!$B$106:$I$115, MATCH( K$36, Data!$A$106:$A$115, 0 ), MATCH( $A93, Data!$B$105:$I$105, 0 ) )=1,1,2 )))</f>
        <v>1</v>
      </c>
      <c r="L93" s="69">
        <f xml:space="preserve"> IF(K93=1,1, IF(K$25 = $A93, 1, IF(INDEX( Data!$B$106:$I$115, MATCH( L$36, Data!$A$106:$A$115, 0 ), MATCH( $A93, Data!$B$105:$I$105, 0 ) )=1,1,2 )))</f>
        <v>1</v>
      </c>
      <c r="M93" s="69">
        <f xml:space="preserve"> IF(L93=1,1, IF(L$25 = $A93, 1, IF(INDEX( Data!$B$106:$I$115, MATCH( M$36, Data!$A$106:$A$115, 0 ), MATCH( $A93, Data!$B$105:$I$105, 0 ) )=1,1,2 )))</f>
        <v>1</v>
      </c>
      <c r="N93" s="69">
        <f xml:space="preserve"> IF(M93=1,1, IF(M$25 = $A93, 1, IF(INDEX( Data!$B$106:$I$115, MATCH( N$36, Data!$A$106:$A$115, 0 ), MATCH( $A93, Data!$B$105:$I$105, 0 ) )=1,1,2 )))</f>
        <v>1</v>
      </c>
      <c r="O93" s="69">
        <f xml:space="preserve"> IF(N93=1,1, IF(N$25 = $A93, 1, IF(INDEX( Data!$B$106:$I$115, MATCH( O$36, Data!$A$106:$A$115, 0 ), MATCH( $A93, Data!$B$105:$I$105, 0 ) )=1,1,2 )))</f>
        <v>1</v>
      </c>
      <c r="P93" s="69">
        <f xml:space="preserve"> IF(O93=1,1, IF(O$25 = $A93, 1, IF(INDEX( Data!$B$106:$I$115, MATCH( P$36, Data!$A$106:$A$115, 0 ), MATCH( $A93, Data!$B$105:$I$105, 0 ) )=1,1,2 )))</f>
        <v>1</v>
      </c>
      <c r="Q93" s="69">
        <f xml:space="preserve"> IF(P93=1,1, IF(P$25 = $A93, 1, IF(INDEX( Data!$B$106:$I$115, MATCH( Q$36, Data!$A$106:$A$115, 0 ), MATCH( $A93, Data!$B$105:$I$105, 0 ) )=1,1,2 )))</f>
        <v>1</v>
      </c>
      <c r="R93" s="69">
        <f xml:space="preserve"> IF(Q93=1,1, IF(Q$25 = $A93, 1, IF(INDEX( Data!$B$106:$I$115, MATCH( R$36, Data!$A$106:$A$115, 0 ), MATCH( $A93, Data!$B$105:$I$105, 0 ) )=1,1,2 )))</f>
        <v>1</v>
      </c>
      <c r="S93" s="69">
        <f xml:space="preserve"> IF(R93=1,1, IF(R$25 = $A93, 1, IF(INDEX( Data!$B$106:$I$115, MATCH( S$36, Data!$A$106:$A$115, 0 ), MATCH( $A93, Data!$B$105:$I$105, 0 ) )=1,1,2 )))</f>
        <v>1</v>
      </c>
      <c r="T93" s="69">
        <f xml:space="preserve"> IF(S93=1,1, IF(S$25 = $A93, 1, IF(INDEX( Data!$B$106:$I$115, MATCH( T$36, Data!$A$106:$A$115, 0 ), MATCH( $A93, Data!$B$105:$I$105, 0 ) )=1,1,2 )))</f>
        <v>1</v>
      </c>
      <c r="U93" s="69">
        <f xml:space="preserve"> IF(T93=1,1, IF(T$25 = $A93, 1, IF(INDEX( Data!$B$106:$I$115, MATCH( U$36, Data!$A$106:$A$115, 0 ), MATCH( $A93, Data!$B$105:$I$105, 0 ) )=1,1,2 )))</f>
        <v>1</v>
      </c>
      <c r="V93" s="69">
        <f xml:space="preserve"> IF(U93=1,1, IF(U$25 = $A93, 1, IF(INDEX( Data!$B$106:$I$115, MATCH( V$36, Data!$A$106:$A$115, 0 ), MATCH( $A93, Data!$B$105:$I$105, 0 ) )=1,1,2 )))</f>
        <v>1</v>
      </c>
      <c r="W93" s="69">
        <f xml:space="preserve"> IF(V93=1,1, IF(V$25 = $A93, 1, IF(INDEX( Data!$B$106:$I$115, MATCH( W$36, Data!$A$106:$A$115, 0 ), MATCH( $A93, Data!$B$105:$I$105, 0 ) )=1,1,2 )))</f>
        <v>1</v>
      </c>
      <c r="X93" s="69">
        <f xml:space="preserve"> IF(W93=1,1, IF(W$25 = $A93, 1, IF(INDEX( Data!$B$106:$I$115, MATCH( X$36, Data!$A$106:$A$115, 0 ), MATCH( $A93, Data!$B$105:$I$105, 0 ) )=1,1,2 )))</f>
        <v>1</v>
      </c>
      <c r="Y93" s="69">
        <f xml:space="preserve"> IF(X93=1,1, IF(X$25 = $A93, 1, IF(INDEX( Data!$B$106:$I$115, MATCH( Y$36, Data!$A$106:$A$115, 0 ), MATCH( $A93, Data!$B$105:$I$105, 0 ) )=1,1,2 )))</f>
        <v>1</v>
      </c>
      <c r="Z93" s="69">
        <f xml:space="preserve"> IF(Y93=1,1, IF(Y$25 = $A93, 1, IF(INDEX( Data!$B$106:$I$115, MATCH( Z$36, Data!$A$106:$A$115, 0 ), MATCH( $A93, Data!$B$105:$I$105, 0 ) )=1,1,2 )))</f>
        <v>1</v>
      </c>
      <c r="AA93" s="69">
        <f xml:space="preserve"> IF(Z93=1,1, IF(Z$25 = $A93, 1, IF(INDEX( Data!$B$106:$I$115, MATCH( AA$36, Data!$A$106:$A$115, 0 ), MATCH( $A93, Data!$B$105:$I$105, 0 ) )=1,1,2 )))</f>
        <v>1</v>
      </c>
      <c r="AB93" s="69">
        <f xml:space="preserve"> IF(AA93=1,1, IF(AA$25 = $A93, 1, IF(INDEX( Data!$B$106:$I$115, MATCH( AB$36, Data!$A$106:$A$115, 0 ), MATCH( $A93, Data!$B$105:$I$105, 0 ) )=1,1,2 )))</f>
        <v>1</v>
      </c>
      <c r="AC93" s="69">
        <f xml:space="preserve"> IF(AB93=1,1, IF(AB$25 = $A93, 1, IF(INDEX( Data!$B$106:$I$115, MATCH( AC$36, Data!$A$106:$A$115, 0 ), MATCH( $A93, Data!$B$105:$I$105, 0 ) )=1,1,2 )))</f>
        <v>1</v>
      </c>
      <c r="AD93" s="69">
        <f xml:space="preserve"> IF(AC93=1,1, IF(AC$25 = $A93, 1, IF(INDEX( Data!$B$106:$I$115, MATCH( AD$36, Data!$A$106:$A$115, 0 ), MATCH( $A93, Data!$B$105:$I$105, 0 ) )=1,1,2 )))</f>
        <v>1</v>
      </c>
      <c r="AE93" s="69">
        <f xml:space="preserve"> IF(AD93=1,1, IF(AD$25 = $A93, 1, IF(INDEX( Data!$B$106:$I$115, MATCH( AE$36, Data!$A$106:$A$115, 0 ), MATCH( $A93, Data!$B$105:$I$105, 0 ) )=1,1,2 )))</f>
        <v>1</v>
      </c>
      <c r="AF93" s="69">
        <f xml:space="preserve"> IF(AE93=1,1, IF(AE$25 = $A93, 1, IF(INDEX( Data!$B$106:$I$115, MATCH( AF$36, Data!$A$106:$A$115, 0 ), MATCH( $A93, Data!$B$105:$I$105, 0 ) )=1,1,2 )))</f>
        <v>1</v>
      </c>
      <c r="AG93" s="69">
        <f xml:space="preserve"> IF(AF93=1,1, IF(AF$25 = $A93, 1, IF(INDEX( Data!$B$106:$I$115, MATCH( AG$36, Data!$A$106:$A$115, 0 ), MATCH( $A93, Data!$B$105:$I$105, 0 ) )=1,1,2 )))</f>
        <v>1</v>
      </c>
      <c r="AH93" s="69">
        <f xml:space="preserve"> IF(AG93=1,1, IF(AG$25 = $A93, 1, IF(INDEX( Data!$B$106:$I$115, MATCH( AH$36, Data!$A$106:$A$115, 0 ), MATCH( $A93, Data!$B$105:$I$105, 0 ) )=1,1,2 )))</f>
        <v>1</v>
      </c>
      <c r="AI93" s="69">
        <f xml:space="preserve"> IF(AH93=1,1, IF(AH$25 = $A93, 1, IF(INDEX( Data!$B$106:$I$115, MATCH( AI$36, Data!$A$106:$A$115, 0 ), MATCH( $A93, Data!$B$105:$I$105, 0 ) )=1,1,2 )))</f>
        <v>1</v>
      </c>
      <c r="AJ93" s="69">
        <f xml:space="preserve"> IF(AI93=1,1, IF(AI$25 = $A93, 1, IF(INDEX( Data!$B$106:$I$115, MATCH( AJ$36, Data!$A$106:$A$115, 0 ), MATCH( $A93, Data!$B$105:$I$105, 0 ) )=1,1,2 )))</f>
        <v>1</v>
      </c>
      <c r="AK93" s="69">
        <f xml:space="preserve"> IF(AJ93=1,1, IF(AJ$25 = $A93, 1, IF(INDEX( Data!$B$106:$I$115, MATCH( AK$36, Data!$A$106:$A$115, 0 ), MATCH( $A93, Data!$B$105:$I$105, 0 ) )=1,1,2 )))</f>
        <v>1</v>
      </c>
      <c r="AL93" s="69">
        <f xml:space="preserve"> IF(AK93=1,1, IF(AK$25 = $A93, 1, IF(INDEX( Data!$B$106:$I$115, MATCH( AL$36, Data!$A$106:$A$115, 0 ), MATCH( $A93, Data!$B$105:$I$105, 0 ) )=1,1,2 )))</f>
        <v>1</v>
      </c>
      <c r="AM93" s="69">
        <f xml:space="preserve"> IF(AL93=1,1, IF(AL$25 = $A93, 1, IF(INDEX( Data!$B$106:$I$115, MATCH( AM$36, Data!$A$106:$A$115, 0 ), MATCH( $A93, Data!$B$105:$I$105, 0 ) )=1,1,2 )))</f>
        <v>1</v>
      </c>
      <c r="AN93" s="69">
        <f xml:space="preserve"> IF(AM93=1,1, IF(AM$25 = $A93, 1, IF(INDEX( Data!$B$106:$I$115, MATCH( AN$36, Data!$A$106:$A$115, 0 ), MATCH( $A93, Data!$B$105:$I$105, 0 ) )=1,1,2 )))</f>
        <v>1</v>
      </c>
      <c r="AO93" s="69">
        <f xml:space="preserve"> IF(AN93=1,1, IF(AN$25 = $A93, 1, IF(INDEX( Data!$B$106:$I$115, MATCH( AO$36, Data!$A$106:$A$115, 0 ), MATCH( $A93, Data!$B$105:$I$105, 0 ) )=1,1,2 )))</f>
        <v>1</v>
      </c>
      <c r="AP93" s="69">
        <f xml:space="preserve"> IF(AO93=1,1, IF(AO$25 = $A93, 1, IF(INDEX( Data!$B$106:$I$115, MATCH( AP$36, Data!$A$106:$A$115, 0 ), MATCH( $A93, Data!$B$105:$I$105, 0 ) )=1,1,2 )))</f>
        <v>1</v>
      </c>
      <c r="AQ93" s="69">
        <f xml:space="preserve"> IF(AP93=1,1, IF(AP$25 = $A93, 1, IF(INDEX( Data!$B$106:$I$115, MATCH( AQ$36, Data!$A$106:$A$115, 0 ), MATCH( $A93, Data!$B$105:$I$105, 0 ) )=1,1,2 )))</f>
        <v>1</v>
      </c>
      <c r="AR93" s="69">
        <f xml:space="preserve"> IF(AQ93=1,1, IF(AQ$25 = $A93, 1, IF(INDEX( Data!$B$106:$I$115, MATCH( AR$36, Data!$A$106:$A$115, 0 ), MATCH( $A93, Data!$B$105:$I$105, 0 ) )=1,1,2 )))</f>
        <v>1</v>
      </c>
      <c r="AS93" s="69">
        <f xml:space="preserve"> IF(AR93=1,1, IF(AR$25 = $A93, 1, IF(INDEX( Data!$B$106:$I$115, MATCH( AS$36, Data!$A$106:$A$115, 0 ), MATCH( $A93, Data!$B$105:$I$105, 0 ) )=1,1,2 )))</f>
        <v>1</v>
      </c>
      <c r="AT93" s="69">
        <f xml:space="preserve"> IF(AS93=1,1, IF(AS$25 = $A93, 1, IF(INDEX( Data!$B$106:$I$115, MATCH( AT$36, Data!$A$106:$A$115, 0 ), MATCH( $A93, Data!$B$105:$I$105, 0 ) )=1,1,2 )))</f>
        <v>1</v>
      </c>
      <c r="AU93" s="69">
        <f xml:space="preserve"> IF(AT93=1,1, IF(AT$25 = $A93, 1, IF(INDEX( Data!$B$106:$I$115, MATCH( AU$36, Data!$A$106:$A$115, 0 ), MATCH( $A93, Data!$B$105:$I$105, 0 ) )=1,1,2 )))</f>
        <v>1</v>
      </c>
      <c r="AV93" s="69">
        <f xml:space="preserve"> IF(AU93=1,1, IF(AU$25 = $A93, 1, IF(INDEX( Data!$B$106:$I$115, MATCH( AV$36, Data!$A$106:$A$115, 0 ), MATCH( $A93, Data!$B$105:$I$105, 0 ) )=1,1,2 )))</f>
        <v>1</v>
      </c>
      <c r="AW93" s="69">
        <f xml:space="preserve"> IF(AV93=1,1, IF(AV$25 = $A93, 1, IF(INDEX( Data!$B$106:$I$115, MATCH( AW$36, Data!$A$106:$A$115, 0 ), MATCH( $A93, Data!$B$105:$I$105, 0 ) )=1,1,2 )))</f>
        <v>1</v>
      </c>
      <c r="AX93" s="69">
        <f xml:space="preserve"> IF(AW93=1,1, IF(AW$25 = $A93, 1, IF(INDEX( Data!$B$106:$I$115, MATCH( AX$36, Data!$A$106:$A$115, 0 ), MATCH( $A93, Data!$B$105:$I$105, 0 ) )=1,1,2 )))</f>
        <v>1</v>
      </c>
      <c r="AY93" s="69">
        <f xml:space="preserve"> IF(AX93=1,1, IF(AX$25 = $A93, 1, IF(INDEX( Data!$B$106:$I$115, MATCH( AY$36, Data!$A$106:$A$115, 0 ), MATCH( $A93, Data!$B$105:$I$105, 0 ) )=1,1,2 )))</f>
        <v>1</v>
      </c>
    </row>
    <row r="94" spans="1:51">
      <c r="A94" s="63" t="s">
        <v>12</v>
      </c>
      <c r="B94" s="69">
        <f xml:space="preserve"> IF(A94=1,1, IF(A$25 = $A94, 1, IF(INDEX( Data!$B$106:$I$115, MATCH( B$36, Data!$A$106:$A$115, 0 ), MATCH( $A94, Data!$B$105:$I$105, 0 ) )=1,1,2 )))</f>
        <v>1</v>
      </c>
      <c r="C94" s="69">
        <f xml:space="preserve"> IF(B94=1,1, IF(B$25 = $A94, 1, IF(INDEX( Data!$B$106:$I$115, MATCH( C$36, Data!$A$106:$A$115, 0 ), MATCH( $A94, Data!$B$105:$I$105, 0 ) )=1,1,2 )))</f>
        <v>1</v>
      </c>
      <c r="D94" s="69">
        <f xml:space="preserve"> IF(C94=1,1, IF(C$25 = $A94, 1, IF(INDEX( Data!$B$106:$I$115, MATCH( D$36, Data!$A$106:$A$115, 0 ), MATCH( $A94, Data!$B$105:$I$105, 0 ) )=1,1,2 )))</f>
        <v>1</v>
      </c>
      <c r="E94" s="69">
        <f xml:space="preserve"> IF(D94=1,1, IF(D$25 = $A94, 1, IF(INDEX( Data!$B$106:$I$115, MATCH( E$36, Data!$A$106:$A$115, 0 ), MATCH( $A94, Data!$B$105:$I$105, 0 ) )=1,1,2 )))</f>
        <v>1</v>
      </c>
      <c r="F94" s="69">
        <f xml:space="preserve"> IF(E94=1,1, IF(E$25 = $A94, 1, IF(INDEX( Data!$B$106:$I$115, MATCH( F$36, Data!$A$106:$A$115, 0 ), MATCH( $A94, Data!$B$105:$I$105, 0 ) )=1,1,2 )))</f>
        <v>1</v>
      </c>
      <c r="G94" s="69">
        <f xml:space="preserve"> IF(F94=1,1, IF(F$25 = $A94, 1, IF(INDEX( Data!$B$106:$I$115, MATCH( G$36, Data!$A$106:$A$115, 0 ), MATCH( $A94, Data!$B$105:$I$105, 0 ) )=1,1,2 )))</f>
        <v>1</v>
      </c>
      <c r="H94" s="69">
        <f xml:space="preserve"> IF(G94=1,1, IF(G$25 = $A94, 1, IF(INDEX( Data!$B$106:$I$115, MATCH( H$36, Data!$A$106:$A$115, 0 ), MATCH( $A94, Data!$B$105:$I$105, 0 ) )=1,1,2 )))</f>
        <v>1</v>
      </c>
      <c r="I94" s="69">
        <f xml:space="preserve"> IF(H94=1,1, IF(H$25 = $A94, 1, IF(INDEX( Data!$B$106:$I$115, MATCH( I$36, Data!$A$106:$A$115, 0 ), MATCH( $A94, Data!$B$105:$I$105, 0 ) )=1,1,2 )))</f>
        <v>1</v>
      </c>
      <c r="J94" s="69">
        <f xml:space="preserve"> IF(I94=1,1, IF(I$25 = $A94, 1, IF(INDEX( Data!$B$106:$I$115, MATCH( J$36, Data!$A$106:$A$115, 0 ), MATCH( $A94, Data!$B$105:$I$105, 0 ) )=1,1,2 )))</f>
        <v>1</v>
      </c>
      <c r="K94" s="69">
        <f xml:space="preserve"> IF(J94=1,1, IF(J$25 = $A94, 1, IF(INDEX( Data!$B$106:$I$115, MATCH( K$36, Data!$A$106:$A$115, 0 ), MATCH( $A94, Data!$B$105:$I$105, 0 ) )=1,1,2 )))</f>
        <v>1</v>
      </c>
      <c r="L94" s="69">
        <f xml:space="preserve"> IF(K94=1,1, IF(K$25 = $A94, 1, IF(INDEX( Data!$B$106:$I$115, MATCH( L$36, Data!$A$106:$A$115, 0 ), MATCH( $A94, Data!$B$105:$I$105, 0 ) )=1,1,2 )))</f>
        <v>1</v>
      </c>
      <c r="M94" s="69">
        <f xml:space="preserve"> IF(L94=1,1, IF(L$25 = $A94, 1, IF(INDEX( Data!$B$106:$I$115, MATCH( M$36, Data!$A$106:$A$115, 0 ), MATCH( $A94, Data!$B$105:$I$105, 0 ) )=1,1,2 )))</f>
        <v>1</v>
      </c>
      <c r="N94" s="69">
        <f xml:space="preserve"> IF(M94=1,1, IF(M$25 = $A94, 1, IF(INDEX( Data!$B$106:$I$115, MATCH( N$36, Data!$A$106:$A$115, 0 ), MATCH( $A94, Data!$B$105:$I$105, 0 ) )=1,1,2 )))</f>
        <v>1</v>
      </c>
      <c r="O94" s="69">
        <f xml:space="preserve"> IF(N94=1,1, IF(N$25 = $A94, 1, IF(INDEX( Data!$B$106:$I$115, MATCH( O$36, Data!$A$106:$A$115, 0 ), MATCH( $A94, Data!$B$105:$I$105, 0 ) )=1,1,2 )))</f>
        <v>1</v>
      </c>
      <c r="P94" s="69">
        <f xml:space="preserve"> IF(O94=1,1, IF(O$25 = $A94, 1, IF(INDEX( Data!$B$106:$I$115, MATCH( P$36, Data!$A$106:$A$115, 0 ), MATCH( $A94, Data!$B$105:$I$105, 0 ) )=1,1,2 )))</f>
        <v>1</v>
      </c>
      <c r="Q94" s="69">
        <f xml:space="preserve"> IF(P94=1,1, IF(P$25 = $A94, 1, IF(INDEX( Data!$B$106:$I$115, MATCH( Q$36, Data!$A$106:$A$115, 0 ), MATCH( $A94, Data!$B$105:$I$105, 0 ) )=1,1,2 )))</f>
        <v>1</v>
      </c>
      <c r="R94" s="69">
        <f xml:space="preserve"> IF(Q94=1,1, IF(Q$25 = $A94, 1, IF(INDEX( Data!$B$106:$I$115, MATCH( R$36, Data!$A$106:$A$115, 0 ), MATCH( $A94, Data!$B$105:$I$105, 0 ) )=1,1,2 )))</f>
        <v>1</v>
      </c>
      <c r="S94" s="69">
        <f xml:space="preserve"> IF(R94=1,1, IF(R$25 = $A94, 1, IF(INDEX( Data!$B$106:$I$115, MATCH( S$36, Data!$A$106:$A$115, 0 ), MATCH( $A94, Data!$B$105:$I$105, 0 ) )=1,1,2 )))</f>
        <v>1</v>
      </c>
      <c r="T94" s="69">
        <f xml:space="preserve"> IF(S94=1,1, IF(S$25 = $A94, 1, IF(INDEX( Data!$B$106:$I$115, MATCH( T$36, Data!$A$106:$A$115, 0 ), MATCH( $A94, Data!$B$105:$I$105, 0 ) )=1,1,2 )))</f>
        <v>1</v>
      </c>
      <c r="U94" s="69">
        <f xml:space="preserve"> IF(T94=1,1, IF(T$25 = $A94, 1, IF(INDEX( Data!$B$106:$I$115, MATCH( U$36, Data!$A$106:$A$115, 0 ), MATCH( $A94, Data!$B$105:$I$105, 0 ) )=1,1,2 )))</f>
        <v>1</v>
      </c>
      <c r="V94" s="69">
        <f xml:space="preserve"> IF(U94=1,1, IF(U$25 = $A94, 1, IF(INDEX( Data!$B$106:$I$115, MATCH( V$36, Data!$A$106:$A$115, 0 ), MATCH( $A94, Data!$B$105:$I$105, 0 ) )=1,1,2 )))</f>
        <v>1</v>
      </c>
      <c r="W94" s="69">
        <f xml:space="preserve"> IF(V94=1,1, IF(V$25 = $A94, 1, IF(INDEX( Data!$B$106:$I$115, MATCH( W$36, Data!$A$106:$A$115, 0 ), MATCH( $A94, Data!$B$105:$I$105, 0 ) )=1,1,2 )))</f>
        <v>1</v>
      </c>
      <c r="X94" s="69">
        <f xml:space="preserve"> IF(W94=1,1, IF(W$25 = $A94, 1, IF(INDEX( Data!$B$106:$I$115, MATCH( X$36, Data!$A$106:$A$115, 0 ), MATCH( $A94, Data!$B$105:$I$105, 0 ) )=1,1,2 )))</f>
        <v>1</v>
      </c>
      <c r="Y94" s="69">
        <f xml:space="preserve"> IF(X94=1,1, IF(X$25 = $A94, 1, IF(INDEX( Data!$B$106:$I$115, MATCH( Y$36, Data!$A$106:$A$115, 0 ), MATCH( $A94, Data!$B$105:$I$105, 0 ) )=1,1,2 )))</f>
        <v>1</v>
      </c>
      <c r="Z94" s="69">
        <f xml:space="preserve"> IF(Y94=1,1, IF(Y$25 = $A94, 1, IF(INDEX( Data!$B$106:$I$115, MATCH( Z$36, Data!$A$106:$A$115, 0 ), MATCH( $A94, Data!$B$105:$I$105, 0 ) )=1,1,2 )))</f>
        <v>1</v>
      </c>
      <c r="AA94" s="69">
        <f xml:space="preserve"> IF(Z94=1,1, IF(Z$25 = $A94, 1, IF(INDEX( Data!$B$106:$I$115, MATCH( AA$36, Data!$A$106:$A$115, 0 ), MATCH( $A94, Data!$B$105:$I$105, 0 ) )=1,1,2 )))</f>
        <v>1</v>
      </c>
      <c r="AB94" s="69">
        <f xml:space="preserve"> IF(AA94=1,1, IF(AA$25 = $A94, 1, IF(INDEX( Data!$B$106:$I$115, MATCH( AB$36, Data!$A$106:$A$115, 0 ), MATCH( $A94, Data!$B$105:$I$105, 0 ) )=1,1,2 )))</f>
        <v>1</v>
      </c>
      <c r="AC94" s="69">
        <f xml:space="preserve"> IF(AB94=1,1, IF(AB$25 = $A94, 1, IF(INDEX( Data!$B$106:$I$115, MATCH( AC$36, Data!$A$106:$A$115, 0 ), MATCH( $A94, Data!$B$105:$I$105, 0 ) )=1,1,2 )))</f>
        <v>1</v>
      </c>
      <c r="AD94" s="69">
        <f xml:space="preserve"> IF(AC94=1,1, IF(AC$25 = $A94, 1, IF(INDEX( Data!$B$106:$I$115, MATCH( AD$36, Data!$A$106:$A$115, 0 ), MATCH( $A94, Data!$B$105:$I$105, 0 ) )=1,1,2 )))</f>
        <v>1</v>
      </c>
      <c r="AE94" s="69">
        <f xml:space="preserve"> IF(AD94=1,1, IF(AD$25 = $A94, 1, IF(INDEX( Data!$B$106:$I$115, MATCH( AE$36, Data!$A$106:$A$115, 0 ), MATCH( $A94, Data!$B$105:$I$105, 0 ) )=1,1,2 )))</f>
        <v>1</v>
      </c>
      <c r="AF94" s="69">
        <f xml:space="preserve"> IF(AE94=1,1, IF(AE$25 = $A94, 1, IF(INDEX( Data!$B$106:$I$115, MATCH( AF$36, Data!$A$106:$A$115, 0 ), MATCH( $A94, Data!$B$105:$I$105, 0 ) )=1,1,2 )))</f>
        <v>1</v>
      </c>
      <c r="AG94" s="69">
        <f xml:space="preserve"> IF(AF94=1,1, IF(AF$25 = $A94, 1, IF(INDEX( Data!$B$106:$I$115, MATCH( AG$36, Data!$A$106:$A$115, 0 ), MATCH( $A94, Data!$B$105:$I$105, 0 ) )=1,1,2 )))</f>
        <v>1</v>
      </c>
      <c r="AH94" s="69">
        <f xml:space="preserve"> IF(AG94=1,1, IF(AG$25 = $A94, 1, IF(INDEX( Data!$B$106:$I$115, MATCH( AH$36, Data!$A$106:$A$115, 0 ), MATCH( $A94, Data!$B$105:$I$105, 0 ) )=1,1,2 )))</f>
        <v>1</v>
      </c>
      <c r="AI94" s="69">
        <f xml:space="preserve"> IF(AH94=1,1, IF(AH$25 = $A94, 1, IF(INDEX( Data!$B$106:$I$115, MATCH( AI$36, Data!$A$106:$A$115, 0 ), MATCH( $A94, Data!$B$105:$I$105, 0 ) )=1,1,2 )))</f>
        <v>1</v>
      </c>
      <c r="AJ94" s="69">
        <f xml:space="preserve"> IF(AI94=1,1, IF(AI$25 = $A94, 1, IF(INDEX( Data!$B$106:$I$115, MATCH( AJ$36, Data!$A$106:$A$115, 0 ), MATCH( $A94, Data!$B$105:$I$105, 0 ) )=1,1,2 )))</f>
        <v>1</v>
      </c>
      <c r="AK94" s="69">
        <f xml:space="preserve"> IF(AJ94=1,1, IF(AJ$25 = $A94, 1, IF(INDEX( Data!$B$106:$I$115, MATCH( AK$36, Data!$A$106:$A$115, 0 ), MATCH( $A94, Data!$B$105:$I$105, 0 ) )=1,1,2 )))</f>
        <v>1</v>
      </c>
      <c r="AL94" s="69">
        <f xml:space="preserve"> IF(AK94=1,1, IF(AK$25 = $A94, 1, IF(INDEX( Data!$B$106:$I$115, MATCH( AL$36, Data!$A$106:$A$115, 0 ), MATCH( $A94, Data!$B$105:$I$105, 0 ) )=1,1,2 )))</f>
        <v>1</v>
      </c>
      <c r="AM94" s="69">
        <f xml:space="preserve"> IF(AL94=1,1, IF(AL$25 = $A94, 1, IF(INDEX( Data!$B$106:$I$115, MATCH( AM$36, Data!$A$106:$A$115, 0 ), MATCH( $A94, Data!$B$105:$I$105, 0 ) )=1,1,2 )))</f>
        <v>1</v>
      </c>
      <c r="AN94" s="69">
        <f xml:space="preserve"> IF(AM94=1,1, IF(AM$25 = $A94, 1, IF(INDEX( Data!$B$106:$I$115, MATCH( AN$36, Data!$A$106:$A$115, 0 ), MATCH( $A94, Data!$B$105:$I$105, 0 ) )=1,1,2 )))</f>
        <v>1</v>
      </c>
      <c r="AO94" s="69">
        <f xml:space="preserve"> IF(AN94=1,1, IF(AN$25 = $A94, 1, IF(INDEX( Data!$B$106:$I$115, MATCH( AO$36, Data!$A$106:$A$115, 0 ), MATCH( $A94, Data!$B$105:$I$105, 0 ) )=1,1,2 )))</f>
        <v>1</v>
      </c>
      <c r="AP94" s="69">
        <f xml:space="preserve"> IF(AO94=1,1, IF(AO$25 = $A94, 1, IF(INDEX( Data!$B$106:$I$115, MATCH( AP$36, Data!$A$106:$A$115, 0 ), MATCH( $A94, Data!$B$105:$I$105, 0 ) )=1,1,2 )))</f>
        <v>1</v>
      </c>
      <c r="AQ94" s="69">
        <f xml:space="preserve"> IF(AP94=1,1, IF(AP$25 = $A94, 1, IF(INDEX( Data!$B$106:$I$115, MATCH( AQ$36, Data!$A$106:$A$115, 0 ), MATCH( $A94, Data!$B$105:$I$105, 0 ) )=1,1,2 )))</f>
        <v>1</v>
      </c>
      <c r="AR94" s="69">
        <f xml:space="preserve"> IF(AQ94=1,1, IF(AQ$25 = $A94, 1, IF(INDEX( Data!$B$106:$I$115, MATCH( AR$36, Data!$A$106:$A$115, 0 ), MATCH( $A94, Data!$B$105:$I$105, 0 ) )=1,1,2 )))</f>
        <v>1</v>
      </c>
      <c r="AS94" s="69">
        <f xml:space="preserve"> IF(AR94=1,1, IF(AR$25 = $A94, 1, IF(INDEX( Data!$B$106:$I$115, MATCH( AS$36, Data!$A$106:$A$115, 0 ), MATCH( $A94, Data!$B$105:$I$105, 0 ) )=1,1,2 )))</f>
        <v>1</v>
      </c>
      <c r="AT94" s="69">
        <f xml:space="preserve"> IF(AS94=1,1, IF(AS$25 = $A94, 1, IF(INDEX( Data!$B$106:$I$115, MATCH( AT$36, Data!$A$106:$A$115, 0 ), MATCH( $A94, Data!$B$105:$I$105, 0 ) )=1,1,2 )))</f>
        <v>1</v>
      </c>
      <c r="AU94" s="69">
        <f xml:space="preserve"> IF(AT94=1,1, IF(AT$25 = $A94, 1, IF(INDEX( Data!$B$106:$I$115, MATCH( AU$36, Data!$A$106:$A$115, 0 ), MATCH( $A94, Data!$B$105:$I$105, 0 ) )=1,1,2 )))</f>
        <v>1</v>
      </c>
      <c r="AV94" s="69">
        <f xml:space="preserve"> IF(AU94=1,1, IF(AU$25 = $A94, 1, IF(INDEX( Data!$B$106:$I$115, MATCH( AV$36, Data!$A$106:$A$115, 0 ), MATCH( $A94, Data!$B$105:$I$105, 0 ) )=1,1,2 )))</f>
        <v>1</v>
      </c>
      <c r="AW94" s="69">
        <f xml:space="preserve"> IF(AV94=1,1, IF(AV$25 = $A94, 1, IF(INDEX( Data!$B$106:$I$115, MATCH( AW$36, Data!$A$106:$A$115, 0 ), MATCH( $A94, Data!$B$105:$I$105, 0 ) )=1,1,2 )))</f>
        <v>1</v>
      </c>
      <c r="AX94" s="69">
        <f xml:space="preserve"> IF(AW94=1,1, IF(AW$25 = $A94, 1, IF(INDEX( Data!$B$106:$I$115, MATCH( AX$36, Data!$A$106:$A$115, 0 ), MATCH( $A94, Data!$B$105:$I$105, 0 ) )=1,1,2 )))</f>
        <v>1</v>
      </c>
      <c r="AY94" s="69">
        <f xml:space="preserve"> IF(AX94=1,1, IF(AX$25 = $A94, 1, IF(INDEX( Data!$B$106:$I$115, MATCH( AY$36, Data!$A$106:$A$115, 0 ), MATCH( $A94, Data!$B$105:$I$105, 0 ) )=1,1,2 )))</f>
        <v>1</v>
      </c>
    </row>
    <row r="95" spans="1:51">
      <c r="A95" s="63" t="s">
        <v>13</v>
      </c>
      <c r="B95" s="69">
        <f xml:space="preserve"> IF(A95=1,1, IF(A$25 = $A95, 1, IF(INDEX( Data!$B$106:$I$115, MATCH( B$36, Data!$A$106:$A$115, 0 ), MATCH( $A95, Data!$B$105:$I$105, 0 ) )=1,1,2 )))</f>
        <v>1</v>
      </c>
      <c r="C95" s="69">
        <f xml:space="preserve"> IF(B95=1,1, IF(B$25 = $A95, 1, IF(INDEX( Data!$B$106:$I$115, MATCH( C$36, Data!$A$106:$A$115, 0 ), MATCH( $A95, Data!$B$105:$I$105, 0 ) )=1,1,2 )))</f>
        <v>1</v>
      </c>
      <c r="D95" s="69">
        <f xml:space="preserve"> IF(C95=1,1, IF(C$25 = $A95, 1, IF(INDEX( Data!$B$106:$I$115, MATCH( D$36, Data!$A$106:$A$115, 0 ), MATCH( $A95, Data!$B$105:$I$105, 0 ) )=1,1,2 )))</f>
        <v>1</v>
      </c>
      <c r="E95" s="69">
        <f xml:space="preserve"> IF(D95=1,1, IF(D$25 = $A95, 1, IF(INDEX( Data!$B$106:$I$115, MATCH( E$36, Data!$A$106:$A$115, 0 ), MATCH( $A95, Data!$B$105:$I$105, 0 ) )=1,1,2 )))</f>
        <v>1</v>
      </c>
      <c r="F95" s="69">
        <f xml:space="preserve"> IF(E95=1,1, IF(E$25 = $A95, 1, IF(INDEX( Data!$B$106:$I$115, MATCH( F$36, Data!$A$106:$A$115, 0 ), MATCH( $A95, Data!$B$105:$I$105, 0 ) )=1,1,2 )))</f>
        <v>1</v>
      </c>
      <c r="G95" s="69">
        <f xml:space="preserve"> IF(F95=1,1, IF(F$25 = $A95, 1, IF(INDEX( Data!$B$106:$I$115, MATCH( G$36, Data!$A$106:$A$115, 0 ), MATCH( $A95, Data!$B$105:$I$105, 0 ) )=1,1,2 )))</f>
        <v>1</v>
      </c>
      <c r="H95" s="69">
        <f xml:space="preserve"> IF(G95=1,1, IF(G$25 = $A95, 1, IF(INDEX( Data!$B$106:$I$115, MATCH( H$36, Data!$A$106:$A$115, 0 ), MATCH( $A95, Data!$B$105:$I$105, 0 ) )=1,1,2 )))</f>
        <v>1</v>
      </c>
      <c r="I95" s="69">
        <f xml:space="preserve"> IF(H95=1,1, IF(H$25 = $A95, 1, IF(INDEX( Data!$B$106:$I$115, MATCH( I$36, Data!$A$106:$A$115, 0 ), MATCH( $A95, Data!$B$105:$I$105, 0 ) )=1,1,2 )))</f>
        <v>1</v>
      </c>
      <c r="J95" s="69">
        <f xml:space="preserve"> IF(I95=1,1, IF(I$25 = $A95, 1, IF(INDEX( Data!$B$106:$I$115, MATCH( J$36, Data!$A$106:$A$115, 0 ), MATCH( $A95, Data!$B$105:$I$105, 0 ) )=1,1,2 )))</f>
        <v>1</v>
      </c>
      <c r="K95" s="69">
        <f xml:space="preserve"> IF(J95=1,1, IF(J$25 = $A95, 1, IF(INDEX( Data!$B$106:$I$115, MATCH( K$36, Data!$A$106:$A$115, 0 ), MATCH( $A95, Data!$B$105:$I$105, 0 ) )=1,1,2 )))</f>
        <v>1</v>
      </c>
      <c r="L95" s="69">
        <f xml:space="preserve"> IF(K95=1,1, IF(K$25 = $A95, 1, IF(INDEX( Data!$B$106:$I$115, MATCH( L$36, Data!$A$106:$A$115, 0 ), MATCH( $A95, Data!$B$105:$I$105, 0 ) )=1,1,2 )))</f>
        <v>1</v>
      </c>
      <c r="M95" s="69">
        <f xml:space="preserve"> IF(L95=1,1, IF(L$25 = $A95, 1, IF(INDEX( Data!$B$106:$I$115, MATCH( M$36, Data!$A$106:$A$115, 0 ), MATCH( $A95, Data!$B$105:$I$105, 0 ) )=1,1,2 )))</f>
        <v>1</v>
      </c>
      <c r="N95" s="69">
        <f xml:space="preserve"> IF(M95=1,1, IF(M$25 = $A95, 1, IF(INDEX( Data!$B$106:$I$115, MATCH( N$36, Data!$A$106:$A$115, 0 ), MATCH( $A95, Data!$B$105:$I$105, 0 ) )=1,1,2 )))</f>
        <v>1</v>
      </c>
      <c r="O95" s="69">
        <f xml:space="preserve"> IF(N95=1,1, IF(N$25 = $A95, 1, IF(INDEX( Data!$B$106:$I$115, MATCH( O$36, Data!$A$106:$A$115, 0 ), MATCH( $A95, Data!$B$105:$I$105, 0 ) )=1,1,2 )))</f>
        <v>1</v>
      </c>
      <c r="P95" s="69">
        <f xml:space="preserve"> IF(O95=1,1, IF(O$25 = $A95, 1, IF(INDEX( Data!$B$106:$I$115, MATCH( P$36, Data!$A$106:$A$115, 0 ), MATCH( $A95, Data!$B$105:$I$105, 0 ) )=1,1,2 )))</f>
        <v>1</v>
      </c>
      <c r="Q95" s="69">
        <f xml:space="preserve"> IF(P95=1,1, IF(P$25 = $A95, 1, IF(INDEX( Data!$B$106:$I$115, MATCH( Q$36, Data!$A$106:$A$115, 0 ), MATCH( $A95, Data!$B$105:$I$105, 0 ) )=1,1,2 )))</f>
        <v>1</v>
      </c>
      <c r="R95" s="69">
        <f xml:space="preserve"> IF(Q95=1,1, IF(Q$25 = $A95, 1, IF(INDEX( Data!$B$106:$I$115, MATCH( R$36, Data!$A$106:$A$115, 0 ), MATCH( $A95, Data!$B$105:$I$105, 0 ) )=1,1,2 )))</f>
        <v>1</v>
      </c>
      <c r="S95" s="69">
        <f xml:space="preserve"> IF(R95=1,1, IF(R$25 = $A95, 1, IF(INDEX( Data!$B$106:$I$115, MATCH( S$36, Data!$A$106:$A$115, 0 ), MATCH( $A95, Data!$B$105:$I$105, 0 ) )=1,1,2 )))</f>
        <v>1</v>
      </c>
      <c r="T95" s="69">
        <f xml:space="preserve"> IF(S95=1,1, IF(S$25 = $A95, 1, IF(INDEX( Data!$B$106:$I$115, MATCH( T$36, Data!$A$106:$A$115, 0 ), MATCH( $A95, Data!$B$105:$I$105, 0 ) )=1,1,2 )))</f>
        <v>1</v>
      </c>
      <c r="U95" s="69">
        <f xml:space="preserve"> IF(T95=1,1, IF(T$25 = $A95, 1, IF(INDEX( Data!$B$106:$I$115, MATCH( U$36, Data!$A$106:$A$115, 0 ), MATCH( $A95, Data!$B$105:$I$105, 0 ) )=1,1,2 )))</f>
        <v>1</v>
      </c>
      <c r="V95" s="69">
        <f xml:space="preserve"> IF(U95=1,1, IF(U$25 = $A95, 1, IF(INDEX( Data!$B$106:$I$115, MATCH( V$36, Data!$A$106:$A$115, 0 ), MATCH( $A95, Data!$B$105:$I$105, 0 ) )=1,1,2 )))</f>
        <v>1</v>
      </c>
      <c r="W95" s="69">
        <f xml:space="preserve"> IF(V95=1,1, IF(V$25 = $A95, 1, IF(INDEX( Data!$B$106:$I$115, MATCH( W$36, Data!$A$106:$A$115, 0 ), MATCH( $A95, Data!$B$105:$I$105, 0 ) )=1,1,2 )))</f>
        <v>1</v>
      </c>
      <c r="X95" s="69">
        <f xml:space="preserve"> IF(W95=1,1, IF(W$25 = $A95, 1, IF(INDEX( Data!$B$106:$I$115, MATCH( X$36, Data!$A$106:$A$115, 0 ), MATCH( $A95, Data!$B$105:$I$105, 0 ) )=1,1,2 )))</f>
        <v>1</v>
      </c>
      <c r="Y95" s="69">
        <f xml:space="preserve"> IF(X95=1,1, IF(X$25 = $A95, 1, IF(INDEX( Data!$B$106:$I$115, MATCH( Y$36, Data!$A$106:$A$115, 0 ), MATCH( $A95, Data!$B$105:$I$105, 0 ) )=1,1,2 )))</f>
        <v>1</v>
      </c>
      <c r="Z95" s="69">
        <f xml:space="preserve"> IF(Y95=1,1, IF(Y$25 = $A95, 1, IF(INDEX( Data!$B$106:$I$115, MATCH( Z$36, Data!$A$106:$A$115, 0 ), MATCH( $A95, Data!$B$105:$I$105, 0 ) )=1,1,2 )))</f>
        <v>1</v>
      </c>
      <c r="AA95" s="69">
        <f xml:space="preserve"> IF(Z95=1,1, IF(Z$25 = $A95, 1, IF(INDEX( Data!$B$106:$I$115, MATCH( AA$36, Data!$A$106:$A$115, 0 ), MATCH( $A95, Data!$B$105:$I$105, 0 ) )=1,1,2 )))</f>
        <v>1</v>
      </c>
      <c r="AB95" s="69">
        <f xml:space="preserve"> IF(AA95=1,1, IF(AA$25 = $A95, 1, IF(INDEX( Data!$B$106:$I$115, MATCH( AB$36, Data!$A$106:$A$115, 0 ), MATCH( $A95, Data!$B$105:$I$105, 0 ) )=1,1,2 )))</f>
        <v>1</v>
      </c>
      <c r="AC95" s="69">
        <f xml:space="preserve"> IF(AB95=1,1, IF(AB$25 = $A95, 1, IF(INDEX( Data!$B$106:$I$115, MATCH( AC$36, Data!$A$106:$A$115, 0 ), MATCH( $A95, Data!$B$105:$I$105, 0 ) )=1,1,2 )))</f>
        <v>1</v>
      </c>
      <c r="AD95" s="69">
        <f xml:space="preserve"> IF(AC95=1,1, IF(AC$25 = $A95, 1, IF(INDEX( Data!$B$106:$I$115, MATCH( AD$36, Data!$A$106:$A$115, 0 ), MATCH( $A95, Data!$B$105:$I$105, 0 ) )=1,1,2 )))</f>
        <v>1</v>
      </c>
      <c r="AE95" s="69">
        <f xml:space="preserve"> IF(AD95=1,1, IF(AD$25 = $A95, 1, IF(INDEX( Data!$B$106:$I$115, MATCH( AE$36, Data!$A$106:$A$115, 0 ), MATCH( $A95, Data!$B$105:$I$105, 0 ) )=1,1,2 )))</f>
        <v>1</v>
      </c>
      <c r="AF95" s="69">
        <f xml:space="preserve"> IF(AE95=1,1, IF(AE$25 = $A95, 1, IF(INDEX( Data!$B$106:$I$115, MATCH( AF$36, Data!$A$106:$A$115, 0 ), MATCH( $A95, Data!$B$105:$I$105, 0 ) )=1,1,2 )))</f>
        <v>1</v>
      </c>
      <c r="AG95" s="69">
        <f xml:space="preserve"> IF(AF95=1,1, IF(AF$25 = $A95, 1, IF(INDEX( Data!$B$106:$I$115, MATCH( AG$36, Data!$A$106:$A$115, 0 ), MATCH( $A95, Data!$B$105:$I$105, 0 ) )=1,1,2 )))</f>
        <v>1</v>
      </c>
      <c r="AH95" s="69">
        <f xml:space="preserve"> IF(AG95=1,1, IF(AG$25 = $A95, 1, IF(INDEX( Data!$B$106:$I$115, MATCH( AH$36, Data!$A$106:$A$115, 0 ), MATCH( $A95, Data!$B$105:$I$105, 0 ) )=1,1,2 )))</f>
        <v>1</v>
      </c>
      <c r="AI95" s="69">
        <f xml:space="preserve"> IF(AH95=1,1, IF(AH$25 = $A95, 1, IF(INDEX( Data!$B$106:$I$115, MATCH( AI$36, Data!$A$106:$A$115, 0 ), MATCH( $A95, Data!$B$105:$I$105, 0 ) )=1,1,2 )))</f>
        <v>1</v>
      </c>
      <c r="AJ95" s="69">
        <f xml:space="preserve"> IF(AI95=1,1, IF(AI$25 = $A95, 1, IF(INDEX( Data!$B$106:$I$115, MATCH( AJ$36, Data!$A$106:$A$115, 0 ), MATCH( $A95, Data!$B$105:$I$105, 0 ) )=1,1,2 )))</f>
        <v>1</v>
      </c>
      <c r="AK95" s="69">
        <f xml:space="preserve"> IF(AJ95=1,1, IF(AJ$25 = $A95, 1, IF(INDEX( Data!$B$106:$I$115, MATCH( AK$36, Data!$A$106:$A$115, 0 ), MATCH( $A95, Data!$B$105:$I$105, 0 ) )=1,1,2 )))</f>
        <v>1</v>
      </c>
      <c r="AL95" s="69">
        <f xml:space="preserve"> IF(AK95=1,1, IF(AK$25 = $A95, 1, IF(INDEX( Data!$B$106:$I$115, MATCH( AL$36, Data!$A$106:$A$115, 0 ), MATCH( $A95, Data!$B$105:$I$105, 0 ) )=1,1,2 )))</f>
        <v>1</v>
      </c>
      <c r="AM95" s="69">
        <f xml:space="preserve"> IF(AL95=1,1, IF(AL$25 = $A95, 1, IF(INDEX( Data!$B$106:$I$115, MATCH( AM$36, Data!$A$106:$A$115, 0 ), MATCH( $A95, Data!$B$105:$I$105, 0 ) )=1,1,2 )))</f>
        <v>1</v>
      </c>
      <c r="AN95" s="69">
        <f xml:space="preserve"> IF(AM95=1,1, IF(AM$25 = $A95, 1, IF(INDEX( Data!$B$106:$I$115, MATCH( AN$36, Data!$A$106:$A$115, 0 ), MATCH( $A95, Data!$B$105:$I$105, 0 ) )=1,1,2 )))</f>
        <v>1</v>
      </c>
      <c r="AO95" s="69">
        <f xml:space="preserve"> IF(AN95=1,1, IF(AN$25 = $A95, 1, IF(INDEX( Data!$B$106:$I$115, MATCH( AO$36, Data!$A$106:$A$115, 0 ), MATCH( $A95, Data!$B$105:$I$105, 0 ) )=1,1,2 )))</f>
        <v>1</v>
      </c>
      <c r="AP95" s="69">
        <f xml:space="preserve"> IF(AO95=1,1, IF(AO$25 = $A95, 1, IF(INDEX( Data!$B$106:$I$115, MATCH( AP$36, Data!$A$106:$A$115, 0 ), MATCH( $A95, Data!$B$105:$I$105, 0 ) )=1,1,2 )))</f>
        <v>1</v>
      </c>
      <c r="AQ95" s="69">
        <f xml:space="preserve"> IF(AP95=1,1, IF(AP$25 = $A95, 1, IF(INDEX( Data!$B$106:$I$115, MATCH( AQ$36, Data!$A$106:$A$115, 0 ), MATCH( $A95, Data!$B$105:$I$105, 0 ) )=1,1,2 )))</f>
        <v>1</v>
      </c>
      <c r="AR95" s="69">
        <f xml:space="preserve"> IF(AQ95=1,1, IF(AQ$25 = $A95, 1, IF(INDEX( Data!$B$106:$I$115, MATCH( AR$36, Data!$A$106:$A$115, 0 ), MATCH( $A95, Data!$B$105:$I$105, 0 ) )=1,1,2 )))</f>
        <v>1</v>
      </c>
      <c r="AS95" s="69">
        <f xml:space="preserve"> IF(AR95=1,1, IF(AR$25 = $A95, 1, IF(INDEX( Data!$B$106:$I$115, MATCH( AS$36, Data!$A$106:$A$115, 0 ), MATCH( $A95, Data!$B$105:$I$105, 0 ) )=1,1,2 )))</f>
        <v>1</v>
      </c>
      <c r="AT95" s="69">
        <f xml:space="preserve"> IF(AS95=1,1, IF(AS$25 = $A95, 1, IF(INDEX( Data!$B$106:$I$115, MATCH( AT$36, Data!$A$106:$A$115, 0 ), MATCH( $A95, Data!$B$105:$I$105, 0 ) )=1,1,2 )))</f>
        <v>1</v>
      </c>
      <c r="AU95" s="69">
        <f xml:space="preserve"> IF(AT95=1,1, IF(AT$25 = $A95, 1, IF(INDEX( Data!$B$106:$I$115, MATCH( AU$36, Data!$A$106:$A$115, 0 ), MATCH( $A95, Data!$B$105:$I$105, 0 ) )=1,1,2 )))</f>
        <v>1</v>
      </c>
      <c r="AV95" s="69">
        <f xml:space="preserve"> IF(AU95=1,1, IF(AU$25 = $A95, 1, IF(INDEX( Data!$B$106:$I$115, MATCH( AV$36, Data!$A$106:$A$115, 0 ), MATCH( $A95, Data!$B$105:$I$105, 0 ) )=1,1,2 )))</f>
        <v>1</v>
      </c>
      <c r="AW95" s="69">
        <f xml:space="preserve"> IF(AV95=1,1, IF(AV$25 = $A95, 1, IF(INDEX( Data!$B$106:$I$115, MATCH( AW$36, Data!$A$106:$A$115, 0 ), MATCH( $A95, Data!$B$105:$I$105, 0 ) )=1,1,2 )))</f>
        <v>1</v>
      </c>
      <c r="AX95" s="69">
        <f xml:space="preserve"> IF(AW95=1,1, IF(AW$25 = $A95, 1, IF(INDEX( Data!$B$106:$I$115, MATCH( AX$36, Data!$A$106:$A$115, 0 ), MATCH( $A95, Data!$B$105:$I$105, 0 ) )=1,1,2 )))</f>
        <v>1</v>
      </c>
      <c r="AY95" s="69">
        <f xml:space="preserve"> IF(AX95=1,1, IF(AX$25 = $A95, 1, IF(INDEX( Data!$B$106:$I$115, MATCH( AY$36, Data!$A$106:$A$115, 0 ), MATCH( $A95, Data!$B$105:$I$105, 0 ) )=1,1,2 )))</f>
        <v>1</v>
      </c>
    </row>
    <row r="96" spans="1:51">
      <c r="A96" s="63" t="s">
        <v>22</v>
      </c>
      <c r="B96" s="69">
        <f xml:space="preserve"> IF(A96=1,1, IF(A$25 = $A96, 1, IF(INDEX( Data!$B$106:$I$115, MATCH( B$36, Data!$A$106:$A$115, 0 ), MATCH( $A96, Data!$B$105:$I$105, 0 ) )=1,1,2 )))</f>
        <v>1</v>
      </c>
      <c r="C96" s="69">
        <f xml:space="preserve"> IF(B96=1,1, IF(B$25 = $A96, 1, IF(INDEX( Data!$B$106:$I$115, MATCH( C$36, Data!$A$106:$A$115, 0 ), MATCH( $A96, Data!$B$105:$I$105, 0 ) )=1,1,2 )))</f>
        <v>1</v>
      </c>
      <c r="D96" s="69">
        <f xml:space="preserve"> IF(C96=1,1, IF(C$25 = $A96, 1, IF(INDEX( Data!$B$106:$I$115, MATCH( D$36, Data!$A$106:$A$115, 0 ), MATCH( $A96, Data!$B$105:$I$105, 0 ) )=1,1,2 )))</f>
        <v>1</v>
      </c>
      <c r="E96" s="69">
        <f xml:space="preserve"> IF(D96=1,1, IF(D$25 = $A96, 1, IF(INDEX( Data!$B$106:$I$115, MATCH( E$36, Data!$A$106:$A$115, 0 ), MATCH( $A96, Data!$B$105:$I$105, 0 ) )=1,1,2 )))</f>
        <v>1</v>
      </c>
      <c r="F96" s="69">
        <f xml:space="preserve"> IF(E96=1,1, IF(E$25 = $A96, 1, IF(INDEX( Data!$B$106:$I$115, MATCH( F$36, Data!$A$106:$A$115, 0 ), MATCH( $A96, Data!$B$105:$I$105, 0 ) )=1,1,2 )))</f>
        <v>1</v>
      </c>
      <c r="G96" s="69">
        <f xml:space="preserve"> IF(F96=1,1, IF(F$25 = $A96, 1, IF(INDEX( Data!$B$106:$I$115, MATCH( G$36, Data!$A$106:$A$115, 0 ), MATCH( $A96, Data!$B$105:$I$105, 0 ) )=1,1,2 )))</f>
        <v>1</v>
      </c>
      <c r="H96" s="69">
        <f xml:space="preserve"> IF(G96=1,1, IF(G$25 = $A96, 1, IF(INDEX( Data!$B$106:$I$115, MATCH( H$36, Data!$A$106:$A$115, 0 ), MATCH( $A96, Data!$B$105:$I$105, 0 ) )=1,1,2 )))</f>
        <v>1</v>
      </c>
      <c r="I96" s="69">
        <f xml:space="preserve"> IF(H96=1,1, IF(H$25 = $A96, 1, IF(INDEX( Data!$B$106:$I$115, MATCH( I$36, Data!$A$106:$A$115, 0 ), MATCH( $A96, Data!$B$105:$I$105, 0 ) )=1,1,2 )))</f>
        <v>1</v>
      </c>
      <c r="J96" s="69">
        <f xml:space="preserve"> IF(I96=1,1, IF(I$25 = $A96, 1, IF(INDEX( Data!$B$106:$I$115, MATCH( J$36, Data!$A$106:$A$115, 0 ), MATCH( $A96, Data!$B$105:$I$105, 0 ) )=1,1,2 )))</f>
        <v>1</v>
      </c>
      <c r="K96" s="69">
        <f xml:space="preserve"> IF(J96=1,1, IF(J$25 = $A96, 1, IF(INDEX( Data!$B$106:$I$115, MATCH( K$36, Data!$A$106:$A$115, 0 ), MATCH( $A96, Data!$B$105:$I$105, 0 ) )=1,1,2 )))</f>
        <v>1</v>
      </c>
      <c r="L96" s="69">
        <f xml:space="preserve"> IF(K96=1,1, IF(K$25 = $A96, 1, IF(INDEX( Data!$B$106:$I$115, MATCH( L$36, Data!$A$106:$A$115, 0 ), MATCH( $A96, Data!$B$105:$I$105, 0 ) )=1,1,2 )))</f>
        <v>1</v>
      </c>
      <c r="M96" s="69">
        <f xml:space="preserve"> IF(L96=1,1, IF(L$25 = $A96, 1, IF(INDEX( Data!$B$106:$I$115, MATCH( M$36, Data!$A$106:$A$115, 0 ), MATCH( $A96, Data!$B$105:$I$105, 0 ) )=1,1,2 )))</f>
        <v>1</v>
      </c>
      <c r="N96" s="69">
        <f xml:space="preserve"> IF(M96=1,1, IF(M$25 = $A96, 1, IF(INDEX( Data!$B$106:$I$115, MATCH( N$36, Data!$A$106:$A$115, 0 ), MATCH( $A96, Data!$B$105:$I$105, 0 ) )=1,1,2 )))</f>
        <v>1</v>
      </c>
      <c r="O96" s="69">
        <f xml:space="preserve"> IF(N96=1,1, IF(N$25 = $A96, 1, IF(INDEX( Data!$B$106:$I$115, MATCH( O$36, Data!$A$106:$A$115, 0 ), MATCH( $A96, Data!$B$105:$I$105, 0 ) )=1,1,2 )))</f>
        <v>1</v>
      </c>
      <c r="P96" s="69">
        <f xml:space="preserve"> IF(O96=1,1, IF(O$25 = $A96, 1, IF(INDEX( Data!$B$106:$I$115, MATCH( P$36, Data!$A$106:$A$115, 0 ), MATCH( $A96, Data!$B$105:$I$105, 0 ) )=1,1,2 )))</f>
        <v>1</v>
      </c>
      <c r="Q96" s="69">
        <f xml:space="preserve"> IF(P96=1,1, IF(P$25 = $A96, 1, IF(INDEX( Data!$B$106:$I$115, MATCH( Q$36, Data!$A$106:$A$115, 0 ), MATCH( $A96, Data!$B$105:$I$105, 0 ) )=1,1,2 )))</f>
        <v>1</v>
      </c>
      <c r="R96" s="69">
        <f xml:space="preserve"> IF(Q96=1,1, IF(Q$25 = $A96, 1, IF(INDEX( Data!$B$106:$I$115, MATCH( R$36, Data!$A$106:$A$115, 0 ), MATCH( $A96, Data!$B$105:$I$105, 0 ) )=1,1,2 )))</f>
        <v>1</v>
      </c>
      <c r="S96" s="69">
        <f xml:space="preserve"> IF(R96=1,1, IF(R$25 = $A96, 1, IF(INDEX( Data!$B$106:$I$115, MATCH( S$36, Data!$A$106:$A$115, 0 ), MATCH( $A96, Data!$B$105:$I$105, 0 ) )=1,1,2 )))</f>
        <v>1</v>
      </c>
      <c r="T96" s="69">
        <f xml:space="preserve"> IF(S96=1,1, IF(S$25 = $A96, 1, IF(INDEX( Data!$B$106:$I$115, MATCH( T$36, Data!$A$106:$A$115, 0 ), MATCH( $A96, Data!$B$105:$I$105, 0 ) )=1,1,2 )))</f>
        <v>1</v>
      </c>
      <c r="U96" s="69">
        <f xml:space="preserve"> IF(T96=1,1, IF(T$25 = $A96, 1, IF(INDEX( Data!$B$106:$I$115, MATCH( U$36, Data!$A$106:$A$115, 0 ), MATCH( $A96, Data!$B$105:$I$105, 0 ) )=1,1,2 )))</f>
        <v>1</v>
      </c>
      <c r="V96" s="69">
        <f xml:space="preserve"> IF(U96=1,1, IF(U$25 = $A96, 1, IF(INDEX( Data!$B$106:$I$115, MATCH( V$36, Data!$A$106:$A$115, 0 ), MATCH( $A96, Data!$B$105:$I$105, 0 ) )=1,1,2 )))</f>
        <v>1</v>
      </c>
      <c r="W96" s="69">
        <f xml:space="preserve"> IF(V96=1,1, IF(V$25 = $A96, 1, IF(INDEX( Data!$B$106:$I$115, MATCH( W$36, Data!$A$106:$A$115, 0 ), MATCH( $A96, Data!$B$105:$I$105, 0 ) )=1,1,2 )))</f>
        <v>1</v>
      </c>
      <c r="X96" s="69">
        <f xml:space="preserve"> IF(W96=1,1, IF(W$25 = $A96, 1, IF(INDEX( Data!$B$106:$I$115, MATCH( X$36, Data!$A$106:$A$115, 0 ), MATCH( $A96, Data!$B$105:$I$105, 0 ) )=1,1,2 )))</f>
        <v>1</v>
      </c>
      <c r="Y96" s="69">
        <f xml:space="preserve"> IF(X96=1,1, IF(X$25 = $A96, 1, IF(INDEX( Data!$B$106:$I$115, MATCH( Y$36, Data!$A$106:$A$115, 0 ), MATCH( $A96, Data!$B$105:$I$105, 0 ) )=1,1,2 )))</f>
        <v>1</v>
      </c>
      <c r="Z96" s="69">
        <f xml:space="preserve"> IF(Y96=1,1, IF(Y$25 = $A96, 1, IF(INDEX( Data!$B$106:$I$115, MATCH( Z$36, Data!$A$106:$A$115, 0 ), MATCH( $A96, Data!$B$105:$I$105, 0 ) )=1,1,2 )))</f>
        <v>1</v>
      </c>
      <c r="AA96" s="69">
        <f xml:space="preserve"> IF(Z96=1,1, IF(Z$25 = $A96, 1, IF(INDEX( Data!$B$106:$I$115, MATCH( AA$36, Data!$A$106:$A$115, 0 ), MATCH( $A96, Data!$B$105:$I$105, 0 ) )=1,1,2 )))</f>
        <v>1</v>
      </c>
      <c r="AB96" s="69">
        <f xml:space="preserve"> IF(AA96=1,1, IF(AA$25 = $A96, 1, IF(INDEX( Data!$B$106:$I$115, MATCH( AB$36, Data!$A$106:$A$115, 0 ), MATCH( $A96, Data!$B$105:$I$105, 0 ) )=1,1,2 )))</f>
        <v>1</v>
      </c>
      <c r="AC96" s="69">
        <f xml:space="preserve"> IF(AB96=1,1, IF(AB$25 = $A96, 1, IF(INDEX( Data!$B$106:$I$115, MATCH( AC$36, Data!$A$106:$A$115, 0 ), MATCH( $A96, Data!$B$105:$I$105, 0 ) )=1,1,2 )))</f>
        <v>1</v>
      </c>
      <c r="AD96" s="69">
        <f xml:space="preserve"> IF(AC96=1,1, IF(AC$25 = $A96, 1, IF(INDEX( Data!$B$106:$I$115, MATCH( AD$36, Data!$A$106:$A$115, 0 ), MATCH( $A96, Data!$B$105:$I$105, 0 ) )=1,1,2 )))</f>
        <v>1</v>
      </c>
      <c r="AE96" s="69">
        <f xml:space="preserve"> IF(AD96=1,1, IF(AD$25 = $A96, 1, IF(INDEX( Data!$B$106:$I$115, MATCH( AE$36, Data!$A$106:$A$115, 0 ), MATCH( $A96, Data!$B$105:$I$105, 0 ) )=1,1,2 )))</f>
        <v>1</v>
      </c>
      <c r="AF96" s="69">
        <f xml:space="preserve"> IF(AE96=1,1, IF(AE$25 = $A96, 1, IF(INDEX( Data!$B$106:$I$115, MATCH( AF$36, Data!$A$106:$A$115, 0 ), MATCH( $A96, Data!$B$105:$I$105, 0 ) )=1,1,2 )))</f>
        <v>1</v>
      </c>
      <c r="AG96" s="69">
        <f xml:space="preserve"> IF(AF96=1,1, IF(AF$25 = $A96, 1, IF(INDEX( Data!$B$106:$I$115, MATCH( AG$36, Data!$A$106:$A$115, 0 ), MATCH( $A96, Data!$B$105:$I$105, 0 ) )=1,1,2 )))</f>
        <v>1</v>
      </c>
      <c r="AH96" s="69">
        <f xml:space="preserve"> IF(AG96=1,1, IF(AG$25 = $A96, 1, IF(INDEX( Data!$B$106:$I$115, MATCH( AH$36, Data!$A$106:$A$115, 0 ), MATCH( $A96, Data!$B$105:$I$105, 0 ) )=1,1,2 )))</f>
        <v>1</v>
      </c>
      <c r="AI96" s="69">
        <f xml:space="preserve"> IF(AH96=1,1, IF(AH$25 = $A96, 1, IF(INDEX( Data!$B$106:$I$115, MATCH( AI$36, Data!$A$106:$A$115, 0 ), MATCH( $A96, Data!$B$105:$I$105, 0 ) )=1,1,2 )))</f>
        <v>1</v>
      </c>
      <c r="AJ96" s="69">
        <f xml:space="preserve"> IF(AI96=1,1, IF(AI$25 = $A96, 1, IF(INDEX( Data!$B$106:$I$115, MATCH( AJ$36, Data!$A$106:$A$115, 0 ), MATCH( $A96, Data!$B$105:$I$105, 0 ) )=1,1,2 )))</f>
        <v>1</v>
      </c>
      <c r="AK96" s="69">
        <f xml:space="preserve"> IF(AJ96=1,1, IF(AJ$25 = $A96, 1, IF(INDEX( Data!$B$106:$I$115, MATCH( AK$36, Data!$A$106:$A$115, 0 ), MATCH( $A96, Data!$B$105:$I$105, 0 ) )=1,1,2 )))</f>
        <v>1</v>
      </c>
      <c r="AL96" s="69">
        <f xml:space="preserve"> IF(AK96=1,1, IF(AK$25 = $A96, 1, IF(INDEX( Data!$B$106:$I$115, MATCH( AL$36, Data!$A$106:$A$115, 0 ), MATCH( $A96, Data!$B$105:$I$105, 0 ) )=1,1,2 )))</f>
        <v>1</v>
      </c>
      <c r="AM96" s="69">
        <f xml:space="preserve"> IF(AL96=1,1, IF(AL$25 = $A96, 1, IF(INDEX( Data!$B$106:$I$115, MATCH( AM$36, Data!$A$106:$A$115, 0 ), MATCH( $A96, Data!$B$105:$I$105, 0 ) )=1,1,2 )))</f>
        <v>1</v>
      </c>
      <c r="AN96" s="69">
        <f xml:space="preserve"> IF(AM96=1,1, IF(AM$25 = $A96, 1, IF(INDEX( Data!$B$106:$I$115, MATCH( AN$36, Data!$A$106:$A$115, 0 ), MATCH( $A96, Data!$B$105:$I$105, 0 ) )=1,1,2 )))</f>
        <v>1</v>
      </c>
      <c r="AO96" s="69">
        <f xml:space="preserve"> IF(AN96=1,1, IF(AN$25 = $A96, 1, IF(INDEX( Data!$B$106:$I$115, MATCH( AO$36, Data!$A$106:$A$115, 0 ), MATCH( $A96, Data!$B$105:$I$105, 0 ) )=1,1,2 )))</f>
        <v>1</v>
      </c>
      <c r="AP96" s="69">
        <f xml:space="preserve"> IF(AO96=1,1, IF(AO$25 = $A96, 1, IF(INDEX( Data!$B$106:$I$115, MATCH( AP$36, Data!$A$106:$A$115, 0 ), MATCH( $A96, Data!$B$105:$I$105, 0 ) )=1,1,2 )))</f>
        <v>1</v>
      </c>
      <c r="AQ96" s="69">
        <f xml:space="preserve"> IF(AP96=1,1, IF(AP$25 = $A96, 1, IF(INDEX( Data!$B$106:$I$115, MATCH( AQ$36, Data!$A$106:$A$115, 0 ), MATCH( $A96, Data!$B$105:$I$105, 0 ) )=1,1,2 )))</f>
        <v>1</v>
      </c>
      <c r="AR96" s="69">
        <f xml:space="preserve"> IF(AQ96=1,1, IF(AQ$25 = $A96, 1, IF(INDEX( Data!$B$106:$I$115, MATCH( AR$36, Data!$A$106:$A$115, 0 ), MATCH( $A96, Data!$B$105:$I$105, 0 ) )=1,1,2 )))</f>
        <v>1</v>
      </c>
      <c r="AS96" s="69">
        <f xml:space="preserve"> IF(AR96=1,1, IF(AR$25 = $A96, 1, IF(INDEX( Data!$B$106:$I$115, MATCH( AS$36, Data!$A$106:$A$115, 0 ), MATCH( $A96, Data!$B$105:$I$105, 0 ) )=1,1,2 )))</f>
        <v>1</v>
      </c>
      <c r="AT96" s="69">
        <f xml:space="preserve"> IF(AS96=1,1, IF(AS$25 = $A96, 1, IF(INDEX( Data!$B$106:$I$115, MATCH( AT$36, Data!$A$106:$A$115, 0 ), MATCH( $A96, Data!$B$105:$I$105, 0 ) )=1,1,2 )))</f>
        <v>1</v>
      </c>
      <c r="AU96" s="69">
        <f xml:space="preserve"> IF(AT96=1,1, IF(AT$25 = $A96, 1, IF(INDEX( Data!$B$106:$I$115, MATCH( AU$36, Data!$A$106:$A$115, 0 ), MATCH( $A96, Data!$B$105:$I$105, 0 ) )=1,1,2 )))</f>
        <v>1</v>
      </c>
      <c r="AV96" s="69">
        <f xml:space="preserve"> IF(AU96=1,1, IF(AU$25 = $A96, 1, IF(INDEX( Data!$B$106:$I$115, MATCH( AV$36, Data!$A$106:$A$115, 0 ), MATCH( $A96, Data!$B$105:$I$105, 0 ) )=1,1,2 )))</f>
        <v>1</v>
      </c>
      <c r="AW96" s="69">
        <f xml:space="preserve"> IF(AV96=1,1, IF(AV$25 = $A96, 1, IF(INDEX( Data!$B$106:$I$115, MATCH( AW$36, Data!$A$106:$A$115, 0 ), MATCH( $A96, Data!$B$105:$I$105, 0 ) )=1,1,2 )))</f>
        <v>1</v>
      </c>
      <c r="AX96" s="69">
        <f xml:space="preserve"> IF(AW96=1,1, IF(AW$25 = $A96, 1, IF(INDEX( Data!$B$106:$I$115, MATCH( AX$36, Data!$A$106:$A$115, 0 ), MATCH( $A96, Data!$B$105:$I$105, 0 ) )=1,1,2 )))</f>
        <v>1</v>
      </c>
      <c r="AY96" s="69">
        <f xml:space="preserve"> IF(AX96=1,1, IF(AX$25 = $A96, 1, IF(INDEX( Data!$B$106:$I$115, MATCH( AY$36, Data!$A$106:$A$115, 0 ), MATCH( $A96, Data!$B$105:$I$105, 0 ) )=1,1,2 )))</f>
        <v>1</v>
      </c>
    </row>
    <row r="97" spans="1:51">
      <c r="A97" s="63" t="s">
        <v>14</v>
      </c>
      <c r="B97" s="69">
        <f xml:space="preserve"> IF(A97=1,1, IF(A$25 = $A97, 1, IF(INDEX( Data!$B$106:$I$115, MATCH( B$36, Data!$A$106:$A$115, 0 ), MATCH( $A97, Data!$B$105:$I$105, 0 ) )=1,1,2 )))</f>
        <v>2</v>
      </c>
      <c r="C97" s="69">
        <f xml:space="preserve"> IF(B97=1,1, IF(B$25 = $A97, 1, IF(INDEX( Data!$B$106:$I$115, MATCH( C$36, Data!$A$106:$A$115, 0 ), MATCH( $A97, Data!$B$105:$I$105, 0 ) )=1,1,2 )))</f>
        <v>2</v>
      </c>
      <c r="D97" s="69">
        <f xml:space="preserve"> IF(C97=1,1, IF(C$25 = $A97, 1, IF(INDEX( Data!$B$106:$I$115, MATCH( D$36, Data!$A$106:$A$115, 0 ), MATCH( $A97, Data!$B$105:$I$105, 0 ) )=1,1,2 )))</f>
        <v>2</v>
      </c>
      <c r="E97" s="69">
        <f xml:space="preserve"> IF(D97=1,1, IF(D$25 = $A97, 1, IF(INDEX( Data!$B$106:$I$115, MATCH( E$36, Data!$A$106:$A$115, 0 ), MATCH( $A97, Data!$B$105:$I$105, 0 ) )=1,1,2 )))</f>
        <v>1</v>
      </c>
      <c r="F97" s="69">
        <f xml:space="preserve"> IF(E97=1,1, IF(E$25 = $A97, 1, IF(INDEX( Data!$B$106:$I$115, MATCH( F$36, Data!$A$106:$A$115, 0 ), MATCH( $A97, Data!$B$105:$I$105, 0 ) )=1,1,2 )))</f>
        <v>1</v>
      </c>
      <c r="G97" s="69">
        <f xml:space="preserve"> IF(F97=1,1, IF(F$25 = $A97, 1, IF(INDEX( Data!$B$106:$I$115, MATCH( G$36, Data!$A$106:$A$115, 0 ), MATCH( $A97, Data!$B$105:$I$105, 0 ) )=1,1,2 )))</f>
        <v>1</v>
      </c>
      <c r="H97" s="69">
        <f xml:space="preserve"> IF(G97=1,1, IF(G$25 = $A97, 1, IF(INDEX( Data!$B$106:$I$115, MATCH( H$36, Data!$A$106:$A$115, 0 ), MATCH( $A97, Data!$B$105:$I$105, 0 ) )=1,1,2 )))</f>
        <v>1</v>
      </c>
      <c r="I97" s="69">
        <f xml:space="preserve"> IF(H97=1,1, IF(H$25 = $A97, 1, IF(INDEX( Data!$B$106:$I$115, MATCH( I$36, Data!$A$106:$A$115, 0 ), MATCH( $A97, Data!$B$105:$I$105, 0 ) )=1,1,2 )))</f>
        <v>1</v>
      </c>
      <c r="J97" s="69">
        <f xml:space="preserve"> IF(I97=1,1, IF(I$25 = $A97, 1, IF(INDEX( Data!$B$106:$I$115, MATCH( J$36, Data!$A$106:$A$115, 0 ), MATCH( $A97, Data!$B$105:$I$105, 0 ) )=1,1,2 )))</f>
        <v>1</v>
      </c>
      <c r="K97" s="69">
        <f xml:space="preserve"> IF(J97=1,1, IF(J$25 = $A97, 1, IF(INDEX( Data!$B$106:$I$115, MATCH( K$36, Data!$A$106:$A$115, 0 ), MATCH( $A97, Data!$B$105:$I$105, 0 ) )=1,1,2 )))</f>
        <v>1</v>
      </c>
      <c r="L97" s="69">
        <f xml:space="preserve"> IF(K97=1,1, IF(K$25 = $A97, 1, IF(INDEX( Data!$B$106:$I$115, MATCH( L$36, Data!$A$106:$A$115, 0 ), MATCH( $A97, Data!$B$105:$I$105, 0 ) )=1,1,2 )))</f>
        <v>1</v>
      </c>
      <c r="M97" s="69">
        <f xml:space="preserve"> IF(L97=1,1, IF(L$25 = $A97, 1, IF(INDEX( Data!$B$106:$I$115, MATCH( M$36, Data!$A$106:$A$115, 0 ), MATCH( $A97, Data!$B$105:$I$105, 0 ) )=1,1,2 )))</f>
        <v>1</v>
      </c>
      <c r="N97" s="69">
        <f xml:space="preserve"> IF(M97=1,1, IF(M$25 = $A97, 1, IF(INDEX( Data!$B$106:$I$115, MATCH( N$36, Data!$A$106:$A$115, 0 ), MATCH( $A97, Data!$B$105:$I$105, 0 ) )=1,1,2 )))</f>
        <v>1</v>
      </c>
      <c r="O97" s="69">
        <f xml:space="preserve"> IF(N97=1,1, IF(N$25 = $A97, 1, IF(INDEX( Data!$B$106:$I$115, MATCH( O$36, Data!$A$106:$A$115, 0 ), MATCH( $A97, Data!$B$105:$I$105, 0 ) )=1,1,2 )))</f>
        <v>1</v>
      </c>
      <c r="P97" s="69">
        <f xml:space="preserve"> IF(O97=1,1, IF(O$25 = $A97, 1, IF(INDEX( Data!$B$106:$I$115, MATCH( P$36, Data!$A$106:$A$115, 0 ), MATCH( $A97, Data!$B$105:$I$105, 0 ) )=1,1,2 )))</f>
        <v>1</v>
      </c>
      <c r="Q97" s="69">
        <f xml:space="preserve"> IF(P97=1,1, IF(P$25 = $A97, 1, IF(INDEX( Data!$B$106:$I$115, MATCH( Q$36, Data!$A$106:$A$115, 0 ), MATCH( $A97, Data!$B$105:$I$105, 0 ) )=1,1,2 )))</f>
        <v>1</v>
      </c>
      <c r="R97" s="69">
        <f xml:space="preserve"> IF(Q97=1,1, IF(Q$25 = $A97, 1, IF(INDEX( Data!$B$106:$I$115, MATCH( R$36, Data!$A$106:$A$115, 0 ), MATCH( $A97, Data!$B$105:$I$105, 0 ) )=1,1,2 )))</f>
        <v>1</v>
      </c>
      <c r="S97" s="69">
        <f xml:space="preserve"> IF(R97=1,1, IF(R$25 = $A97, 1, IF(INDEX( Data!$B$106:$I$115, MATCH( S$36, Data!$A$106:$A$115, 0 ), MATCH( $A97, Data!$B$105:$I$105, 0 ) )=1,1,2 )))</f>
        <v>1</v>
      </c>
      <c r="T97" s="69">
        <f xml:space="preserve"> IF(S97=1,1, IF(S$25 = $A97, 1, IF(INDEX( Data!$B$106:$I$115, MATCH( T$36, Data!$A$106:$A$115, 0 ), MATCH( $A97, Data!$B$105:$I$105, 0 ) )=1,1,2 )))</f>
        <v>1</v>
      </c>
      <c r="U97" s="69">
        <f xml:space="preserve"> IF(T97=1,1, IF(T$25 = $A97, 1, IF(INDEX( Data!$B$106:$I$115, MATCH( U$36, Data!$A$106:$A$115, 0 ), MATCH( $A97, Data!$B$105:$I$105, 0 ) )=1,1,2 )))</f>
        <v>1</v>
      </c>
      <c r="V97" s="69">
        <f xml:space="preserve"> IF(U97=1,1, IF(U$25 = $A97, 1, IF(INDEX( Data!$B$106:$I$115, MATCH( V$36, Data!$A$106:$A$115, 0 ), MATCH( $A97, Data!$B$105:$I$105, 0 ) )=1,1,2 )))</f>
        <v>1</v>
      </c>
      <c r="W97" s="69">
        <f xml:space="preserve"> IF(V97=1,1, IF(V$25 = $A97, 1, IF(INDEX( Data!$B$106:$I$115, MATCH( W$36, Data!$A$106:$A$115, 0 ), MATCH( $A97, Data!$B$105:$I$105, 0 ) )=1,1,2 )))</f>
        <v>1</v>
      </c>
      <c r="X97" s="69">
        <f xml:space="preserve"> IF(W97=1,1, IF(W$25 = $A97, 1, IF(INDEX( Data!$B$106:$I$115, MATCH( X$36, Data!$A$106:$A$115, 0 ), MATCH( $A97, Data!$B$105:$I$105, 0 ) )=1,1,2 )))</f>
        <v>1</v>
      </c>
      <c r="Y97" s="69">
        <f xml:space="preserve"> IF(X97=1,1, IF(X$25 = $A97, 1, IF(INDEX( Data!$B$106:$I$115, MATCH( Y$36, Data!$A$106:$A$115, 0 ), MATCH( $A97, Data!$B$105:$I$105, 0 ) )=1,1,2 )))</f>
        <v>1</v>
      </c>
      <c r="Z97" s="69">
        <f xml:space="preserve"> IF(Y97=1,1, IF(Y$25 = $A97, 1, IF(INDEX( Data!$B$106:$I$115, MATCH( Z$36, Data!$A$106:$A$115, 0 ), MATCH( $A97, Data!$B$105:$I$105, 0 ) )=1,1,2 )))</f>
        <v>1</v>
      </c>
      <c r="AA97" s="69">
        <f xml:space="preserve"> IF(Z97=1,1, IF(Z$25 = $A97, 1, IF(INDEX( Data!$B$106:$I$115, MATCH( AA$36, Data!$A$106:$A$115, 0 ), MATCH( $A97, Data!$B$105:$I$105, 0 ) )=1,1,2 )))</f>
        <v>1</v>
      </c>
      <c r="AB97" s="69">
        <f xml:space="preserve"> IF(AA97=1,1, IF(AA$25 = $A97, 1, IF(INDEX( Data!$B$106:$I$115, MATCH( AB$36, Data!$A$106:$A$115, 0 ), MATCH( $A97, Data!$B$105:$I$105, 0 ) )=1,1,2 )))</f>
        <v>1</v>
      </c>
      <c r="AC97" s="69">
        <f xml:space="preserve"> IF(AB97=1,1, IF(AB$25 = $A97, 1, IF(INDEX( Data!$B$106:$I$115, MATCH( AC$36, Data!$A$106:$A$115, 0 ), MATCH( $A97, Data!$B$105:$I$105, 0 ) )=1,1,2 )))</f>
        <v>1</v>
      </c>
      <c r="AD97" s="69">
        <f xml:space="preserve"> IF(AC97=1,1, IF(AC$25 = $A97, 1, IF(INDEX( Data!$B$106:$I$115, MATCH( AD$36, Data!$A$106:$A$115, 0 ), MATCH( $A97, Data!$B$105:$I$105, 0 ) )=1,1,2 )))</f>
        <v>1</v>
      </c>
      <c r="AE97" s="69">
        <f xml:space="preserve"> IF(AD97=1,1, IF(AD$25 = $A97, 1, IF(INDEX( Data!$B$106:$I$115, MATCH( AE$36, Data!$A$106:$A$115, 0 ), MATCH( $A97, Data!$B$105:$I$105, 0 ) )=1,1,2 )))</f>
        <v>1</v>
      </c>
      <c r="AF97" s="69">
        <f xml:space="preserve"> IF(AE97=1,1, IF(AE$25 = $A97, 1, IF(INDEX( Data!$B$106:$I$115, MATCH( AF$36, Data!$A$106:$A$115, 0 ), MATCH( $A97, Data!$B$105:$I$105, 0 ) )=1,1,2 )))</f>
        <v>1</v>
      </c>
      <c r="AG97" s="69">
        <f xml:space="preserve"> IF(AF97=1,1, IF(AF$25 = $A97, 1, IF(INDEX( Data!$B$106:$I$115, MATCH( AG$36, Data!$A$106:$A$115, 0 ), MATCH( $A97, Data!$B$105:$I$105, 0 ) )=1,1,2 )))</f>
        <v>1</v>
      </c>
      <c r="AH97" s="69">
        <f xml:space="preserve"> IF(AG97=1,1, IF(AG$25 = $A97, 1, IF(INDEX( Data!$B$106:$I$115, MATCH( AH$36, Data!$A$106:$A$115, 0 ), MATCH( $A97, Data!$B$105:$I$105, 0 ) )=1,1,2 )))</f>
        <v>1</v>
      </c>
      <c r="AI97" s="69">
        <f xml:space="preserve"> IF(AH97=1,1, IF(AH$25 = $A97, 1, IF(INDEX( Data!$B$106:$I$115, MATCH( AI$36, Data!$A$106:$A$115, 0 ), MATCH( $A97, Data!$B$105:$I$105, 0 ) )=1,1,2 )))</f>
        <v>1</v>
      </c>
      <c r="AJ97" s="69">
        <f xml:space="preserve"> IF(AI97=1,1, IF(AI$25 = $A97, 1, IF(INDEX( Data!$B$106:$I$115, MATCH( AJ$36, Data!$A$106:$A$115, 0 ), MATCH( $A97, Data!$B$105:$I$105, 0 ) )=1,1,2 )))</f>
        <v>1</v>
      </c>
      <c r="AK97" s="69">
        <f xml:space="preserve"> IF(AJ97=1,1, IF(AJ$25 = $A97, 1, IF(INDEX( Data!$B$106:$I$115, MATCH( AK$36, Data!$A$106:$A$115, 0 ), MATCH( $A97, Data!$B$105:$I$105, 0 ) )=1,1,2 )))</f>
        <v>1</v>
      </c>
      <c r="AL97" s="69">
        <f xml:space="preserve"> IF(AK97=1,1, IF(AK$25 = $A97, 1, IF(INDEX( Data!$B$106:$I$115, MATCH( AL$36, Data!$A$106:$A$115, 0 ), MATCH( $A97, Data!$B$105:$I$105, 0 ) )=1,1,2 )))</f>
        <v>1</v>
      </c>
      <c r="AM97" s="69">
        <f xml:space="preserve"> IF(AL97=1,1, IF(AL$25 = $A97, 1, IF(INDEX( Data!$B$106:$I$115, MATCH( AM$36, Data!$A$106:$A$115, 0 ), MATCH( $A97, Data!$B$105:$I$105, 0 ) )=1,1,2 )))</f>
        <v>1</v>
      </c>
      <c r="AN97" s="69">
        <f xml:space="preserve"> IF(AM97=1,1, IF(AM$25 = $A97, 1, IF(INDEX( Data!$B$106:$I$115, MATCH( AN$36, Data!$A$106:$A$115, 0 ), MATCH( $A97, Data!$B$105:$I$105, 0 ) )=1,1,2 )))</f>
        <v>1</v>
      </c>
      <c r="AO97" s="69">
        <f xml:space="preserve"> IF(AN97=1,1, IF(AN$25 = $A97, 1, IF(INDEX( Data!$B$106:$I$115, MATCH( AO$36, Data!$A$106:$A$115, 0 ), MATCH( $A97, Data!$B$105:$I$105, 0 ) )=1,1,2 )))</f>
        <v>1</v>
      </c>
      <c r="AP97" s="69">
        <f xml:space="preserve"> IF(AO97=1,1, IF(AO$25 = $A97, 1, IF(INDEX( Data!$B$106:$I$115, MATCH( AP$36, Data!$A$106:$A$115, 0 ), MATCH( $A97, Data!$B$105:$I$105, 0 ) )=1,1,2 )))</f>
        <v>1</v>
      </c>
      <c r="AQ97" s="69">
        <f xml:space="preserve"> IF(AP97=1,1, IF(AP$25 = $A97, 1, IF(INDEX( Data!$B$106:$I$115, MATCH( AQ$36, Data!$A$106:$A$115, 0 ), MATCH( $A97, Data!$B$105:$I$105, 0 ) )=1,1,2 )))</f>
        <v>1</v>
      </c>
      <c r="AR97" s="69">
        <f xml:space="preserve"> IF(AQ97=1,1, IF(AQ$25 = $A97, 1, IF(INDEX( Data!$B$106:$I$115, MATCH( AR$36, Data!$A$106:$A$115, 0 ), MATCH( $A97, Data!$B$105:$I$105, 0 ) )=1,1,2 )))</f>
        <v>1</v>
      </c>
      <c r="AS97" s="69">
        <f xml:space="preserve"> IF(AR97=1,1, IF(AR$25 = $A97, 1, IF(INDEX( Data!$B$106:$I$115, MATCH( AS$36, Data!$A$106:$A$115, 0 ), MATCH( $A97, Data!$B$105:$I$105, 0 ) )=1,1,2 )))</f>
        <v>1</v>
      </c>
      <c r="AT97" s="69">
        <f xml:space="preserve"> IF(AS97=1,1, IF(AS$25 = $A97, 1, IF(INDEX( Data!$B$106:$I$115, MATCH( AT$36, Data!$A$106:$A$115, 0 ), MATCH( $A97, Data!$B$105:$I$105, 0 ) )=1,1,2 )))</f>
        <v>1</v>
      </c>
      <c r="AU97" s="69">
        <f xml:space="preserve"> IF(AT97=1,1, IF(AT$25 = $A97, 1, IF(INDEX( Data!$B$106:$I$115, MATCH( AU$36, Data!$A$106:$A$115, 0 ), MATCH( $A97, Data!$B$105:$I$105, 0 ) )=1,1,2 )))</f>
        <v>1</v>
      </c>
      <c r="AV97" s="69">
        <f xml:space="preserve"> IF(AU97=1,1, IF(AU$25 = $A97, 1, IF(INDEX( Data!$B$106:$I$115, MATCH( AV$36, Data!$A$106:$A$115, 0 ), MATCH( $A97, Data!$B$105:$I$105, 0 ) )=1,1,2 )))</f>
        <v>1</v>
      </c>
      <c r="AW97" s="69">
        <f xml:space="preserve"> IF(AV97=1,1, IF(AV$25 = $A97, 1, IF(INDEX( Data!$B$106:$I$115, MATCH( AW$36, Data!$A$106:$A$115, 0 ), MATCH( $A97, Data!$B$105:$I$105, 0 ) )=1,1,2 )))</f>
        <v>1</v>
      </c>
      <c r="AX97" s="69">
        <f xml:space="preserve"> IF(AW97=1,1, IF(AW$25 = $A97, 1, IF(INDEX( Data!$B$106:$I$115, MATCH( AX$36, Data!$A$106:$A$115, 0 ), MATCH( $A97, Data!$B$105:$I$105, 0 ) )=1,1,2 )))</f>
        <v>1</v>
      </c>
      <c r="AY97" s="69">
        <f xml:space="preserve"> IF(AX97=1,1, IF(AX$25 = $A97, 1, IF(INDEX( Data!$B$106:$I$115, MATCH( AY$36, Data!$A$106:$A$115, 0 ), MATCH( $A97, Data!$B$105:$I$105, 0 ) )=1,1,2 )))</f>
        <v>1</v>
      </c>
    </row>
    <row r="98" spans="1:51">
      <c r="A98" s="63" t="s">
        <v>15</v>
      </c>
      <c r="B98" s="69">
        <f xml:space="preserve"> IF(A98=1,1, IF(A$25 = $A98, 1, IF(INDEX( Data!$B$106:$I$115, MATCH( B$36, Data!$A$106:$A$115, 0 ), MATCH( $A98, Data!$B$105:$I$105, 0 ) )=1,1,2 )))</f>
        <v>1</v>
      </c>
      <c r="C98" s="69">
        <f xml:space="preserve"> IF(B98=1,1, IF(B$25 = $A98, 1, IF(INDEX( Data!$B$106:$I$115, MATCH( C$36, Data!$A$106:$A$115, 0 ), MATCH( $A98, Data!$B$105:$I$105, 0 ) )=1,1,2 )))</f>
        <v>1</v>
      </c>
      <c r="D98" s="69">
        <f xml:space="preserve"> IF(C98=1,1, IF(C$25 = $A98, 1, IF(INDEX( Data!$B$106:$I$115, MATCH( D$36, Data!$A$106:$A$115, 0 ), MATCH( $A98, Data!$B$105:$I$105, 0 ) )=1,1,2 )))</f>
        <v>1</v>
      </c>
      <c r="E98" s="69">
        <f xml:space="preserve"> IF(D98=1,1, IF(D$25 = $A98, 1, IF(INDEX( Data!$B$106:$I$115, MATCH( E$36, Data!$A$106:$A$115, 0 ), MATCH( $A98, Data!$B$105:$I$105, 0 ) )=1,1,2 )))</f>
        <v>1</v>
      </c>
      <c r="F98" s="69">
        <f xml:space="preserve"> IF(E98=1,1, IF(E$25 = $A98, 1, IF(INDEX( Data!$B$106:$I$115, MATCH( F$36, Data!$A$106:$A$115, 0 ), MATCH( $A98, Data!$B$105:$I$105, 0 ) )=1,1,2 )))</f>
        <v>1</v>
      </c>
      <c r="G98" s="69">
        <f xml:space="preserve"> IF(F98=1,1, IF(F$25 = $A98, 1, IF(INDEX( Data!$B$106:$I$115, MATCH( G$36, Data!$A$106:$A$115, 0 ), MATCH( $A98, Data!$B$105:$I$105, 0 ) )=1,1,2 )))</f>
        <v>1</v>
      </c>
      <c r="H98" s="69">
        <f xml:space="preserve"> IF(G98=1,1, IF(G$25 = $A98, 1, IF(INDEX( Data!$B$106:$I$115, MATCH( H$36, Data!$A$106:$A$115, 0 ), MATCH( $A98, Data!$B$105:$I$105, 0 ) )=1,1,2 )))</f>
        <v>1</v>
      </c>
      <c r="I98" s="69">
        <f xml:space="preserve"> IF(H98=1,1, IF(H$25 = $A98, 1, IF(INDEX( Data!$B$106:$I$115, MATCH( I$36, Data!$A$106:$A$115, 0 ), MATCH( $A98, Data!$B$105:$I$105, 0 ) )=1,1,2 )))</f>
        <v>1</v>
      </c>
      <c r="J98" s="69">
        <f xml:space="preserve"> IF(I98=1,1, IF(I$25 = $A98, 1, IF(INDEX( Data!$B$106:$I$115, MATCH( J$36, Data!$A$106:$A$115, 0 ), MATCH( $A98, Data!$B$105:$I$105, 0 ) )=1,1,2 )))</f>
        <v>1</v>
      </c>
      <c r="K98" s="69">
        <f xml:space="preserve"> IF(J98=1,1, IF(J$25 = $A98, 1, IF(INDEX( Data!$B$106:$I$115, MATCH( K$36, Data!$A$106:$A$115, 0 ), MATCH( $A98, Data!$B$105:$I$105, 0 ) )=1,1,2 )))</f>
        <v>1</v>
      </c>
      <c r="L98" s="69">
        <f xml:space="preserve"> IF(K98=1,1, IF(K$25 = $A98, 1, IF(INDEX( Data!$B$106:$I$115, MATCH( L$36, Data!$A$106:$A$115, 0 ), MATCH( $A98, Data!$B$105:$I$105, 0 ) )=1,1,2 )))</f>
        <v>1</v>
      </c>
      <c r="M98" s="69">
        <f xml:space="preserve"> IF(L98=1,1, IF(L$25 = $A98, 1, IF(INDEX( Data!$B$106:$I$115, MATCH( M$36, Data!$A$106:$A$115, 0 ), MATCH( $A98, Data!$B$105:$I$105, 0 ) )=1,1,2 )))</f>
        <v>1</v>
      </c>
      <c r="N98" s="69">
        <f xml:space="preserve"> IF(M98=1,1, IF(M$25 = $A98, 1, IF(INDEX( Data!$B$106:$I$115, MATCH( N$36, Data!$A$106:$A$115, 0 ), MATCH( $A98, Data!$B$105:$I$105, 0 ) )=1,1,2 )))</f>
        <v>1</v>
      </c>
      <c r="O98" s="69">
        <f xml:space="preserve"> IF(N98=1,1, IF(N$25 = $A98, 1, IF(INDEX( Data!$B$106:$I$115, MATCH( O$36, Data!$A$106:$A$115, 0 ), MATCH( $A98, Data!$B$105:$I$105, 0 ) )=1,1,2 )))</f>
        <v>1</v>
      </c>
      <c r="P98" s="69">
        <f xml:space="preserve"> IF(O98=1,1, IF(O$25 = $A98, 1, IF(INDEX( Data!$B$106:$I$115, MATCH( P$36, Data!$A$106:$A$115, 0 ), MATCH( $A98, Data!$B$105:$I$105, 0 ) )=1,1,2 )))</f>
        <v>1</v>
      </c>
      <c r="Q98" s="69">
        <f xml:space="preserve"> IF(P98=1,1, IF(P$25 = $A98, 1, IF(INDEX( Data!$B$106:$I$115, MATCH( Q$36, Data!$A$106:$A$115, 0 ), MATCH( $A98, Data!$B$105:$I$105, 0 ) )=1,1,2 )))</f>
        <v>1</v>
      </c>
      <c r="R98" s="69">
        <f xml:space="preserve"> IF(Q98=1,1, IF(Q$25 = $A98, 1, IF(INDEX( Data!$B$106:$I$115, MATCH( R$36, Data!$A$106:$A$115, 0 ), MATCH( $A98, Data!$B$105:$I$105, 0 ) )=1,1,2 )))</f>
        <v>1</v>
      </c>
      <c r="S98" s="69">
        <f xml:space="preserve"> IF(R98=1,1, IF(R$25 = $A98, 1, IF(INDEX( Data!$B$106:$I$115, MATCH( S$36, Data!$A$106:$A$115, 0 ), MATCH( $A98, Data!$B$105:$I$105, 0 ) )=1,1,2 )))</f>
        <v>1</v>
      </c>
      <c r="T98" s="69">
        <f xml:space="preserve"> IF(S98=1,1, IF(S$25 = $A98, 1, IF(INDEX( Data!$B$106:$I$115, MATCH( T$36, Data!$A$106:$A$115, 0 ), MATCH( $A98, Data!$B$105:$I$105, 0 ) )=1,1,2 )))</f>
        <v>1</v>
      </c>
      <c r="U98" s="69">
        <f xml:space="preserve"> IF(T98=1,1, IF(T$25 = $A98, 1, IF(INDEX( Data!$B$106:$I$115, MATCH( U$36, Data!$A$106:$A$115, 0 ), MATCH( $A98, Data!$B$105:$I$105, 0 ) )=1,1,2 )))</f>
        <v>1</v>
      </c>
      <c r="V98" s="69">
        <f xml:space="preserve"> IF(U98=1,1, IF(U$25 = $A98, 1, IF(INDEX( Data!$B$106:$I$115, MATCH( V$36, Data!$A$106:$A$115, 0 ), MATCH( $A98, Data!$B$105:$I$105, 0 ) )=1,1,2 )))</f>
        <v>1</v>
      </c>
      <c r="W98" s="69">
        <f xml:space="preserve"> IF(V98=1,1, IF(V$25 = $A98, 1, IF(INDEX( Data!$B$106:$I$115, MATCH( W$36, Data!$A$106:$A$115, 0 ), MATCH( $A98, Data!$B$105:$I$105, 0 ) )=1,1,2 )))</f>
        <v>1</v>
      </c>
      <c r="X98" s="69">
        <f xml:space="preserve"> IF(W98=1,1, IF(W$25 = $A98, 1, IF(INDEX( Data!$B$106:$I$115, MATCH( X$36, Data!$A$106:$A$115, 0 ), MATCH( $A98, Data!$B$105:$I$105, 0 ) )=1,1,2 )))</f>
        <v>1</v>
      </c>
      <c r="Y98" s="69">
        <f xml:space="preserve"> IF(X98=1,1, IF(X$25 = $A98, 1, IF(INDEX( Data!$B$106:$I$115, MATCH( Y$36, Data!$A$106:$A$115, 0 ), MATCH( $A98, Data!$B$105:$I$105, 0 ) )=1,1,2 )))</f>
        <v>1</v>
      </c>
      <c r="Z98" s="69">
        <f xml:space="preserve"> IF(Y98=1,1, IF(Y$25 = $A98, 1, IF(INDEX( Data!$B$106:$I$115, MATCH( Z$36, Data!$A$106:$A$115, 0 ), MATCH( $A98, Data!$B$105:$I$105, 0 ) )=1,1,2 )))</f>
        <v>1</v>
      </c>
      <c r="AA98" s="69">
        <f xml:space="preserve"> IF(Z98=1,1, IF(Z$25 = $A98, 1, IF(INDEX( Data!$B$106:$I$115, MATCH( AA$36, Data!$A$106:$A$115, 0 ), MATCH( $A98, Data!$B$105:$I$105, 0 ) )=1,1,2 )))</f>
        <v>1</v>
      </c>
      <c r="AB98" s="69">
        <f xml:space="preserve"> IF(AA98=1,1, IF(AA$25 = $A98, 1, IF(INDEX( Data!$B$106:$I$115, MATCH( AB$36, Data!$A$106:$A$115, 0 ), MATCH( $A98, Data!$B$105:$I$105, 0 ) )=1,1,2 )))</f>
        <v>1</v>
      </c>
      <c r="AC98" s="69">
        <f xml:space="preserve"> IF(AB98=1,1, IF(AB$25 = $A98, 1, IF(INDEX( Data!$B$106:$I$115, MATCH( AC$36, Data!$A$106:$A$115, 0 ), MATCH( $A98, Data!$B$105:$I$105, 0 ) )=1,1,2 )))</f>
        <v>1</v>
      </c>
      <c r="AD98" s="69">
        <f xml:space="preserve"> IF(AC98=1,1, IF(AC$25 = $A98, 1, IF(INDEX( Data!$B$106:$I$115, MATCH( AD$36, Data!$A$106:$A$115, 0 ), MATCH( $A98, Data!$B$105:$I$105, 0 ) )=1,1,2 )))</f>
        <v>1</v>
      </c>
      <c r="AE98" s="69">
        <f xml:space="preserve"> IF(AD98=1,1, IF(AD$25 = $A98, 1, IF(INDEX( Data!$B$106:$I$115, MATCH( AE$36, Data!$A$106:$A$115, 0 ), MATCH( $A98, Data!$B$105:$I$105, 0 ) )=1,1,2 )))</f>
        <v>1</v>
      </c>
      <c r="AF98" s="69">
        <f xml:space="preserve"> IF(AE98=1,1, IF(AE$25 = $A98, 1, IF(INDEX( Data!$B$106:$I$115, MATCH( AF$36, Data!$A$106:$A$115, 0 ), MATCH( $A98, Data!$B$105:$I$105, 0 ) )=1,1,2 )))</f>
        <v>1</v>
      </c>
      <c r="AG98" s="69">
        <f xml:space="preserve"> IF(AF98=1,1, IF(AF$25 = $A98, 1, IF(INDEX( Data!$B$106:$I$115, MATCH( AG$36, Data!$A$106:$A$115, 0 ), MATCH( $A98, Data!$B$105:$I$105, 0 ) )=1,1,2 )))</f>
        <v>1</v>
      </c>
      <c r="AH98" s="69">
        <f xml:space="preserve"> IF(AG98=1,1, IF(AG$25 = $A98, 1, IF(INDEX( Data!$B$106:$I$115, MATCH( AH$36, Data!$A$106:$A$115, 0 ), MATCH( $A98, Data!$B$105:$I$105, 0 ) )=1,1,2 )))</f>
        <v>1</v>
      </c>
      <c r="AI98" s="69">
        <f xml:space="preserve"> IF(AH98=1,1, IF(AH$25 = $A98, 1, IF(INDEX( Data!$B$106:$I$115, MATCH( AI$36, Data!$A$106:$A$115, 0 ), MATCH( $A98, Data!$B$105:$I$105, 0 ) )=1,1,2 )))</f>
        <v>1</v>
      </c>
      <c r="AJ98" s="69">
        <f xml:space="preserve"> IF(AI98=1,1, IF(AI$25 = $A98, 1, IF(INDEX( Data!$B$106:$I$115, MATCH( AJ$36, Data!$A$106:$A$115, 0 ), MATCH( $A98, Data!$B$105:$I$105, 0 ) )=1,1,2 )))</f>
        <v>1</v>
      </c>
      <c r="AK98" s="69">
        <f xml:space="preserve"> IF(AJ98=1,1, IF(AJ$25 = $A98, 1, IF(INDEX( Data!$B$106:$I$115, MATCH( AK$36, Data!$A$106:$A$115, 0 ), MATCH( $A98, Data!$B$105:$I$105, 0 ) )=1,1,2 )))</f>
        <v>1</v>
      </c>
      <c r="AL98" s="69">
        <f xml:space="preserve"> IF(AK98=1,1, IF(AK$25 = $A98, 1, IF(INDEX( Data!$B$106:$I$115, MATCH( AL$36, Data!$A$106:$A$115, 0 ), MATCH( $A98, Data!$B$105:$I$105, 0 ) )=1,1,2 )))</f>
        <v>1</v>
      </c>
      <c r="AM98" s="69">
        <f xml:space="preserve"> IF(AL98=1,1, IF(AL$25 = $A98, 1, IF(INDEX( Data!$B$106:$I$115, MATCH( AM$36, Data!$A$106:$A$115, 0 ), MATCH( $A98, Data!$B$105:$I$105, 0 ) )=1,1,2 )))</f>
        <v>1</v>
      </c>
      <c r="AN98" s="69">
        <f xml:space="preserve"> IF(AM98=1,1, IF(AM$25 = $A98, 1, IF(INDEX( Data!$B$106:$I$115, MATCH( AN$36, Data!$A$106:$A$115, 0 ), MATCH( $A98, Data!$B$105:$I$105, 0 ) )=1,1,2 )))</f>
        <v>1</v>
      </c>
      <c r="AO98" s="69">
        <f xml:space="preserve"> IF(AN98=1,1, IF(AN$25 = $A98, 1, IF(INDEX( Data!$B$106:$I$115, MATCH( AO$36, Data!$A$106:$A$115, 0 ), MATCH( $A98, Data!$B$105:$I$105, 0 ) )=1,1,2 )))</f>
        <v>1</v>
      </c>
      <c r="AP98" s="69">
        <f xml:space="preserve"> IF(AO98=1,1, IF(AO$25 = $A98, 1, IF(INDEX( Data!$B$106:$I$115, MATCH( AP$36, Data!$A$106:$A$115, 0 ), MATCH( $A98, Data!$B$105:$I$105, 0 ) )=1,1,2 )))</f>
        <v>1</v>
      </c>
      <c r="AQ98" s="69">
        <f xml:space="preserve"> IF(AP98=1,1, IF(AP$25 = $A98, 1, IF(INDEX( Data!$B$106:$I$115, MATCH( AQ$36, Data!$A$106:$A$115, 0 ), MATCH( $A98, Data!$B$105:$I$105, 0 ) )=1,1,2 )))</f>
        <v>1</v>
      </c>
      <c r="AR98" s="69">
        <f xml:space="preserve"> IF(AQ98=1,1, IF(AQ$25 = $A98, 1, IF(INDEX( Data!$B$106:$I$115, MATCH( AR$36, Data!$A$106:$A$115, 0 ), MATCH( $A98, Data!$B$105:$I$105, 0 ) )=1,1,2 )))</f>
        <v>1</v>
      </c>
      <c r="AS98" s="69">
        <f xml:space="preserve"> IF(AR98=1,1, IF(AR$25 = $A98, 1, IF(INDEX( Data!$B$106:$I$115, MATCH( AS$36, Data!$A$106:$A$115, 0 ), MATCH( $A98, Data!$B$105:$I$105, 0 ) )=1,1,2 )))</f>
        <v>1</v>
      </c>
      <c r="AT98" s="69">
        <f xml:space="preserve"> IF(AS98=1,1, IF(AS$25 = $A98, 1, IF(INDEX( Data!$B$106:$I$115, MATCH( AT$36, Data!$A$106:$A$115, 0 ), MATCH( $A98, Data!$B$105:$I$105, 0 ) )=1,1,2 )))</f>
        <v>1</v>
      </c>
      <c r="AU98" s="69">
        <f xml:space="preserve"> IF(AT98=1,1, IF(AT$25 = $A98, 1, IF(INDEX( Data!$B$106:$I$115, MATCH( AU$36, Data!$A$106:$A$115, 0 ), MATCH( $A98, Data!$B$105:$I$105, 0 ) )=1,1,2 )))</f>
        <v>1</v>
      </c>
      <c r="AV98" s="69">
        <f xml:space="preserve"> IF(AU98=1,1, IF(AU$25 = $A98, 1, IF(INDEX( Data!$B$106:$I$115, MATCH( AV$36, Data!$A$106:$A$115, 0 ), MATCH( $A98, Data!$B$105:$I$105, 0 ) )=1,1,2 )))</f>
        <v>1</v>
      </c>
      <c r="AW98" s="69">
        <f xml:space="preserve"> IF(AV98=1,1, IF(AV$25 = $A98, 1, IF(INDEX( Data!$B$106:$I$115, MATCH( AW$36, Data!$A$106:$A$115, 0 ), MATCH( $A98, Data!$B$105:$I$105, 0 ) )=1,1,2 )))</f>
        <v>1</v>
      </c>
      <c r="AX98" s="69">
        <f xml:space="preserve"> IF(AW98=1,1, IF(AW$25 = $A98, 1, IF(INDEX( Data!$B$106:$I$115, MATCH( AX$36, Data!$A$106:$A$115, 0 ), MATCH( $A98, Data!$B$105:$I$105, 0 ) )=1,1,2 )))</f>
        <v>1</v>
      </c>
      <c r="AY98" s="69">
        <f xml:space="preserve"> IF(AX98=1,1, IF(AX$25 = $A98, 1, IF(INDEX( Data!$B$106:$I$115, MATCH( AY$36, Data!$A$106:$A$115, 0 ), MATCH( $A98, Data!$B$105:$I$105, 0 ) )=1,1,2 )))</f>
        <v>1</v>
      </c>
    </row>
    <row r="99" spans="1:51">
      <c r="A99" s="63" t="s">
        <v>16</v>
      </c>
      <c r="B99" s="69">
        <f xml:space="preserve"> IF(A99=1,1, IF(A$25 = $A99, 1, IF(INDEX( Data!$B$106:$I$115, MATCH( B$36, Data!$A$106:$A$115, 0 ), MATCH( $A99, Data!$B$105:$I$105, 0 ) )=1,1,2 )))</f>
        <v>1</v>
      </c>
      <c r="C99" s="69">
        <f xml:space="preserve"> IF(B99=1,1, IF(B$25 = $A99, 1, IF(INDEX( Data!$B$106:$I$115, MATCH( C$36, Data!$A$106:$A$115, 0 ), MATCH( $A99, Data!$B$105:$I$105, 0 ) )=1,1,2 )))</f>
        <v>1</v>
      </c>
      <c r="D99" s="69">
        <f xml:space="preserve"> IF(C99=1,1, IF(C$25 = $A99, 1, IF(INDEX( Data!$B$106:$I$115, MATCH( D$36, Data!$A$106:$A$115, 0 ), MATCH( $A99, Data!$B$105:$I$105, 0 ) )=1,1,2 )))</f>
        <v>1</v>
      </c>
      <c r="E99" s="69">
        <f xml:space="preserve"> IF(D99=1,1, IF(D$25 = $A99, 1, IF(INDEX( Data!$B$106:$I$115, MATCH( E$36, Data!$A$106:$A$115, 0 ), MATCH( $A99, Data!$B$105:$I$105, 0 ) )=1,1,2 )))</f>
        <v>1</v>
      </c>
      <c r="F99" s="69">
        <f xml:space="preserve"> IF(E99=1,1, IF(E$25 = $A99, 1, IF(INDEX( Data!$B$106:$I$115, MATCH( F$36, Data!$A$106:$A$115, 0 ), MATCH( $A99, Data!$B$105:$I$105, 0 ) )=1,1,2 )))</f>
        <v>1</v>
      </c>
      <c r="G99" s="69">
        <f xml:space="preserve"> IF(F99=1,1, IF(F$25 = $A99, 1, IF(INDEX( Data!$B$106:$I$115, MATCH( G$36, Data!$A$106:$A$115, 0 ), MATCH( $A99, Data!$B$105:$I$105, 0 ) )=1,1,2 )))</f>
        <v>1</v>
      </c>
      <c r="H99" s="69">
        <f xml:space="preserve"> IF(G99=1,1, IF(G$25 = $A99, 1, IF(INDEX( Data!$B$106:$I$115, MATCH( H$36, Data!$A$106:$A$115, 0 ), MATCH( $A99, Data!$B$105:$I$105, 0 ) )=1,1,2 )))</f>
        <v>1</v>
      </c>
      <c r="I99" s="69">
        <f xml:space="preserve"> IF(H99=1,1, IF(H$25 = $A99, 1, IF(INDEX( Data!$B$106:$I$115, MATCH( I$36, Data!$A$106:$A$115, 0 ), MATCH( $A99, Data!$B$105:$I$105, 0 ) )=1,1,2 )))</f>
        <v>1</v>
      </c>
      <c r="J99" s="69">
        <f xml:space="preserve"> IF(I99=1,1, IF(I$25 = $A99, 1, IF(INDEX( Data!$B$106:$I$115, MATCH( J$36, Data!$A$106:$A$115, 0 ), MATCH( $A99, Data!$B$105:$I$105, 0 ) )=1,1,2 )))</f>
        <v>1</v>
      </c>
      <c r="K99" s="69">
        <f xml:space="preserve"> IF(J99=1,1, IF(J$25 = $A99, 1, IF(INDEX( Data!$B$106:$I$115, MATCH( K$36, Data!$A$106:$A$115, 0 ), MATCH( $A99, Data!$B$105:$I$105, 0 ) )=1,1,2 )))</f>
        <v>1</v>
      </c>
      <c r="L99" s="69">
        <f xml:space="preserve"> IF(K99=1,1, IF(K$25 = $A99, 1, IF(INDEX( Data!$B$106:$I$115, MATCH( L$36, Data!$A$106:$A$115, 0 ), MATCH( $A99, Data!$B$105:$I$105, 0 ) )=1,1,2 )))</f>
        <v>1</v>
      </c>
      <c r="M99" s="69">
        <f xml:space="preserve"> IF(L99=1,1, IF(L$25 = $A99, 1, IF(INDEX( Data!$B$106:$I$115, MATCH( M$36, Data!$A$106:$A$115, 0 ), MATCH( $A99, Data!$B$105:$I$105, 0 ) )=1,1,2 )))</f>
        <v>1</v>
      </c>
      <c r="N99" s="69">
        <f xml:space="preserve"> IF(M99=1,1, IF(M$25 = $A99, 1, IF(INDEX( Data!$B$106:$I$115, MATCH( N$36, Data!$A$106:$A$115, 0 ), MATCH( $A99, Data!$B$105:$I$105, 0 ) )=1,1,2 )))</f>
        <v>1</v>
      </c>
      <c r="O99" s="69">
        <f xml:space="preserve"> IF(N99=1,1, IF(N$25 = $A99, 1, IF(INDEX( Data!$B$106:$I$115, MATCH( O$36, Data!$A$106:$A$115, 0 ), MATCH( $A99, Data!$B$105:$I$105, 0 ) )=1,1,2 )))</f>
        <v>1</v>
      </c>
      <c r="P99" s="69">
        <f xml:space="preserve"> IF(O99=1,1, IF(O$25 = $A99, 1, IF(INDEX( Data!$B$106:$I$115, MATCH( P$36, Data!$A$106:$A$115, 0 ), MATCH( $A99, Data!$B$105:$I$105, 0 ) )=1,1,2 )))</f>
        <v>1</v>
      </c>
      <c r="Q99" s="69">
        <f xml:space="preserve"> IF(P99=1,1, IF(P$25 = $A99, 1, IF(INDEX( Data!$B$106:$I$115, MATCH( Q$36, Data!$A$106:$A$115, 0 ), MATCH( $A99, Data!$B$105:$I$105, 0 ) )=1,1,2 )))</f>
        <v>1</v>
      </c>
      <c r="R99" s="69">
        <f xml:space="preserve"> IF(Q99=1,1, IF(Q$25 = $A99, 1, IF(INDEX( Data!$B$106:$I$115, MATCH( R$36, Data!$A$106:$A$115, 0 ), MATCH( $A99, Data!$B$105:$I$105, 0 ) )=1,1,2 )))</f>
        <v>1</v>
      </c>
      <c r="S99" s="69">
        <f xml:space="preserve"> IF(R99=1,1, IF(R$25 = $A99, 1, IF(INDEX( Data!$B$106:$I$115, MATCH( S$36, Data!$A$106:$A$115, 0 ), MATCH( $A99, Data!$B$105:$I$105, 0 ) )=1,1,2 )))</f>
        <v>1</v>
      </c>
      <c r="T99" s="69">
        <f xml:space="preserve"> IF(S99=1,1, IF(S$25 = $A99, 1, IF(INDEX( Data!$B$106:$I$115, MATCH( T$36, Data!$A$106:$A$115, 0 ), MATCH( $A99, Data!$B$105:$I$105, 0 ) )=1,1,2 )))</f>
        <v>1</v>
      </c>
      <c r="U99" s="69">
        <f xml:space="preserve"> IF(T99=1,1, IF(T$25 = $A99, 1, IF(INDEX( Data!$B$106:$I$115, MATCH( U$36, Data!$A$106:$A$115, 0 ), MATCH( $A99, Data!$B$105:$I$105, 0 ) )=1,1,2 )))</f>
        <v>1</v>
      </c>
      <c r="V99" s="69">
        <f xml:space="preserve"> IF(U99=1,1, IF(U$25 = $A99, 1, IF(INDEX( Data!$B$106:$I$115, MATCH( V$36, Data!$A$106:$A$115, 0 ), MATCH( $A99, Data!$B$105:$I$105, 0 ) )=1,1,2 )))</f>
        <v>1</v>
      </c>
      <c r="W99" s="69">
        <f xml:space="preserve"> IF(V99=1,1, IF(V$25 = $A99, 1, IF(INDEX( Data!$B$106:$I$115, MATCH( W$36, Data!$A$106:$A$115, 0 ), MATCH( $A99, Data!$B$105:$I$105, 0 ) )=1,1,2 )))</f>
        <v>1</v>
      </c>
      <c r="X99" s="69">
        <f xml:space="preserve"> IF(W99=1,1, IF(W$25 = $A99, 1, IF(INDEX( Data!$B$106:$I$115, MATCH( X$36, Data!$A$106:$A$115, 0 ), MATCH( $A99, Data!$B$105:$I$105, 0 ) )=1,1,2 )))</f>
        <v>1</v>
      </c>
      <c r="Y99" s="69">
        <f xml:space="preserve"> IF(X99=1,1, IF(X$25 = $A99, 1, IF(INDEX( Data!$B$106:$I$115, MATCH( Y$36, Data!$A$106:$A$115, 0 ), MATCH( $A99, Data!$B$105:$I$105, 0 ) )=1,1,2 )))</f>
        <v>1</v>
      </c>
      <c r="Z99" s="69">
        <f xml:space="preserve"> IF(Y99=1,1, IF(Y$25 = $A99, 1, IF(INDEX( Data!$B$106:$I$115, MATCH( Z$36, Data!$A$106:$A$115, 0 ), MATCH( $A99, Data!$B$105:$I$105, 0 ) )=1,1,2 )))</f>
        <v>1</v>
      </c>
      <c r="AA99" s="69">
        <f xml:space="preserve"> IF(Z99=1,1, IF(Z$25 = $A99, 1, IF(INDEX( Data!$B$106:$I$115, MATCH( AA$36, Data!$A$106:$A$115, 0 ), MATCH( $A99, Data!$B$105:$I$105, 0 ) )=1,1,2 )))</f>
        <v>1</v>
      </c>
      <c r="AB99" s="69">
        <f xml:space="preserve"> IF(AA99=1,1, IF(AA$25 = $A99, 1, IF(INDEX( Data!$B$106:$I$115, MATCH( AB$36, Data!$A$106:$A$115, 0 ), MATCH( $A99, Data!$B$105:$I$105, 0 ) )=1,1,2 )))</f>
        <v>1</v>
      </c>
      <c r="AC99" s="69">
        <f xml:space="preserve"> IF(AB99=1,1, IF(AB$25 = $A99, 1, IF(INDEX( Data!$B$106:$I$115, MATCH( AC$36, Data!$A$106:$A$115, 0 ), MATCH( $A99, Data!$B$105:$I$105, 0 ) )=1,1,2 )))</f>
        <v>1</v>
      </c>
      <c r="AD99" s="69">
        <f xml:space="preserve"> IF(AC99=1,1, IF(AC$25 = $A99, 1, IF(INDEX( Data!$B$106:$I$115, MATCH( AD$36, Data!$A$106:$A$115, 0 ), MATCH( $A99, Data!$B$105:$I$105, 0 ) )=1,1,2 )))</f>
        <v>1</v>
      </c>
      <c r="AE99" s="69">
        <f xml:space="preserve"> IF(AD99=1,1, IF(AD$25 = $A99, 1, IF(INDEX( Data!$B$106:$I$115, MATCH( AE$36, Data!$A$106:$A$115, 0 ), MATCH( $A99, Data!$B$105:$I$105, 0 ) )=1,1,2 )))</f>
        <v>1</v>
      </c>
      <c r="AF99" s="69">
        <f xml:space="preserve"> IF(AE99=1,1, IF(AE$25 = $A99, 1, IF(INDEX( Data!$B$106:$I$115, MATCH( AF$36, Data!$A$106:$A$115, 0 ), MATCH( $A99, Data!$B$105:$I$105, 0 ) )=1,1,2 )))</f>
        <v>1</v>
      </c>
      <c r="AG99" s="69">
        <f xml:space="preserve"> IF(AF99=1,1, IF(AF$25 = $A99, 1, IF(INDEX( Data!$B$106:$I$115, MATCH( AG$36, Data!$A$106:$A$115, 0 ), MATCH( $A99, Data!$B$105:$I$105, 0 ) )=1,1,2 )))</f>
        <v>1</v>
      </c>
      <c r="AH99" s="69">
        <f xml:space="preserve"> IF(AG99=1,1, IF(AG$25 = $A99, 1, IF(INDEX( Data!$B$106:$I$115, MATCH( AH$36, Data!$A$106:$A$115, 0 ), MATCH( $A99, Data!$B$105:$I$105, 0 ) )=1,1,2 )))</f>
        <v>1</v>
      </c>
      <c r="AI99" s="69">
        <f xml:space="preserve"> IF(AH99=1,1, IF(AH$25 = $A99, 1, IF(INDEX( Data!$B$106:$I$115, MATCH( AI$36, Data!$A$106:$A$115, 0 ), MATCH( $A99, Data!$B$105:$I$105, 0 ) )=1,1,2 )))</f>
        <v>1</v>
      </c>
      <c r="AJ99" s="69">
        <f xml:space="preserve"> IF(AI99=1,1, IF(AI$25 = $A99, 1, IF(INDEX( Data!$B$106:$I$115, MATCH( AJ$36, Data!$A$106:$A$115, 0 ), MATCH( $A99, Data!$B$105:$I$105, 0 ) )=1,1,2 )))</f>
        <v>1</v>
      </c>
      <c r="AK99" s="69">
        <f xml:space="preserve"> IF(AJ99=1,1, IF(AJ$25 = $A99, 1, IF(INDEX( Data!$B$106:$I$115, MATCH( AK$36, Data!$A$106:$A$115, 0 ), MATCH( $A99, Data!$B$105:$I$105, 0 ) )=1,1,2 )))</f>
        <v>1</v>
      </c>
      <c r="AL99" s="69">
        <f xml:space="preserve"> IF(AK99=1,1, IF(AK$25 = $A99, 1, IF(INDEX( Data!$B$106:$I$115, MATCH( AL$36, Data!$A$106:$A$115, 0 ), MATCH( $A99, Data!$B$105:$I$105, 0 ) )=1,1,2 )))</f>
        <v>1</v>
      </c>
      <c r="AM99" s="69">
        <f xml:space="preserve"> IF(AL99=1,1, IF(AL$25 = $A99, 1, IF(INDEX( Data!$B$106:$I$115, MATCH( AM$36, Data!$A$106:$A$115, 0 ), MATCH( $A99, Data!$B$105:$I$105, 0 ) )=1,1,2 )))</f>
        <v>1</v>
      </c>
      <c r="AN99" s="69">
        <f xml:space="preserve"> IF(AM99=1,1, IF(AM$25 = $A99, 1, IF(INDEX( Data!$B$106:$I$115, MATCH( AN$36, Data!$A$106:$A$115, 0 ), MATCH( $A99, Data!$B$105:$I$105, 0 ) )=1,1,2 )))</f>
        <v>1</v>
      </c>
      <c r="AO99" s="69">
        <f xml:space="preserve"> IF(AN99=1,1, IF(AN$25 = $A99, 1, IF(INDEX( Data!$B$106:$I$115, MATCH( AO$36, Data!$A$106:$A$115, 0 ), MATCH( $A99, Data!$B$105:$I$105, 0 ) )=1,1,2 )))</f>
        <v>1</v>
      </c>
      <c r="AP99" s="69">
        <f xml:space="preserve"> IF(AO99=1,1, IF(AO$25 = $A99, 1, IF(INDEX( Data!$B$106:$I$115, MATCH( AP$36, Data!$A$106:$A$115, 0 ), MATCH( $A99, Data!$B$105:$I$105, 0 ) )=1,1,2 )))</f>
        <v>1</v>
      </c>
      <c r="AQ99" s="69">
        <f xml:space="preserve"> IF(AP99=1,1, IF(AP$25 = $A99, 1, IF(INDEX( Data!$B$106:$I$115, MATCH( AQ$36, Data!$A$106:$A$115, 0 ), MATCH( $A99, Data!$B$105:$I$105, 0 ) )=1,1,2 )))</f>
        <v>1</v>
      </c>
      <c r="AR99" s="69">
        <f xml:space="preserve"> IF(AQ99=1,1, IF(AQ$25 = $A99, 1, IF(INDEX( Data!$B$106:$I$115, MATCH( AR$36, Data!$A$106:$A$115, 0 ), MATCH( $A99, Data!$B$105:$I$105, 0 ) )=1,1,2 )))</f>
        <v>1</v>
      </c>
      <c r="AS99" s="69">
        <f xml:space="preserve"> IF(AR99=1,1, IF(AR$25 = $A99, 1, IF(INDEX( Data!$B$106:$I$115, MATCH( AS$36, Data!$A$106:$A$115, 0 ), MATCH( $A99, Data!$B$105:$I$105, 0 ) )=1,1,2 )))</f>
        <v>1</v>
      </c>
      <c r="AT99" s="69">
        <f xml:space="preserve"> IF(AS99=1,1, IF(AS$25 = $A99, 1, IF(INDEX( Data!$B$106:$I$115, MATCH( AT$36, Data!$A$106:$A$115, 0 ), MATCH( $A99, Data!$B$105:$I$105, 0 ) )=1,1,2 )))</f>
        <v>1</v>
      </c>
      <c r="AU99" s="69">
        <f xml:space="preserve"> IF(AT99=1,1, IF(AT$25 = $A99, 1, IF(INDEX( Data!$B$106:$I$115, MATCH( AU$36, Data!$A$106:$A$115, 0 ), MATCH( $A99, Data!$B$105:$I$105, 0 ) )=1,1,2 )))</f>
        <v>1</v>
      </c>
      <c r="AV99" s="69">
        <f xml:space="preserve"> IF(AU99=1,1, IF(AU$25 = $A99, 1, IF(INDEX( Data!$B$106:$I$115, MATCH( AV$36, Data!$A$106:$A$115, 0 ), MATCH( $A99, Data!$B$105:$I$105, 0 ) )=1,1,2 )))</f>
        <v>1</v>
      </c>
      <c r="AW99" s="69">
        <f xml:space="preserve"> IF(AV99=1,1, IF(AV$25 = $A99, 1, IF(INDEX( Data!$B$106:$I$115, MATCH( AW$36, Data!$A$106:$A$115, 0 ), MATCH( $A99, Data!$B$105:$I$105, 0 ) )=1,1,2 )))</f>
        <v>1</v>
      </c>
      <c r="AX99" s="69">
        <f xml:space="preserve"> IF(AW99=1,1, IF(AW$25 = $A99, 1, IF(INDEX( Data!$B$106:$I$115, MATCH( AX$36, Data!$A$106:$A$115, 0 ), MATCH( $A99, Data!$B$105:$I$105, 0 ) )=1,1,2 )))</f>
        <v>1</v>
      </c>
      <c r="AY99" s="69">
        <f xml:space="preserve"> IF(AX99=1,1, IF(AX$25 = $A99, 1, IF(INDEX( Data!$B$106:$I$115, MATCH( AY$36, Data!$A$106:$A$115, 0 ), MATCH( $A99, Data!$B$105:$I$105, 0 ) )=1,1,2 )))</f>
        <v>1</v>
      </c>
    </row>
    <row r="114" spans="1:52" ht="21">
      <c r="A114" s="104" t="s">
        <v>47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3"/>
      <c r="T114" s="13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</row>
    <row r="115" spans="1:52">
      <c r="K115" s="118"/>
    </row>
    <row r="116" spans="1:52">
      <c r="A116" s="49" t="s">
        <v>48</v>
      </c>
      <c r="B116" s="3"/>
      <c r="C116" s="3"/>
      <c r="D116" s="3"/>
      <c r="E116" s="3"/>
      <c r="F116" s="3"/>
      <c r="G116" s="3"/>
      <c r="H116" s="3"/>
      <c r="I116" s="3"/>
      <c r="J116" s="31"/>
      <c r="K116" s="3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56" t="s">
        <v>49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</row>
    <row r="118" spans="1:52">
      <c r="A118" s="8" t="s">
        <v>50</v>
      </c>
      <c r="B118" s="8">
        <f t="shared" ref="B118:U118" si="200" xml:space="preserve"> IF((1 - (B258 - 1)/20)*100 &lt;= 100, IF((1 - (B258 - 1)/20)*100 &gt;= 0, (1 - (B258 - 1)/20)*100, 0), 100)</f>
        <v>55.000000000000007</v>
      </c>
      <c r="C118" s="8">
        <f t="shared" si="200"/>
        <v>60</v>
      </c>
      <c r="D118" s="8">
        <f t="shared" si="200"/>
        <v>60</v>
      </c>
      <c r="E118" s="8">
        <f t="shared" si="200"/>
        <v>65</v>
      </c>
      <c r="F118" s="8">
        <f t="shared" si="200"/>
        <v>70</v>
      </c>
      <c r="G118" s="8">
        <f t="shared" si="200"/>
        <v>75</v>
      </c>
      <c r="H118" s="8">
        <f t="shared" si="200"/>
        <v>75</v>
      </c>
      <c r="I118" s="8">
        <f t="shared" si="200"/>
        <v>80</v>
      </c>
      <c r="J118" s="26">
        <f t="shared" si="200"/>
        <v>90</v>
      </c>
      <c r="K118" s="8">
        <f t="shared" si="200"/>
        <v>100</v>
      </c>
      <c r="L118" s="28">
        <f t="shared" si="200"/>
        <v>100</v>
      </c>
      <c r="M118" s="8">
        <f t="shared" si="200"/>
        <v>100</v>
      </c>
      <c r="N118" s="8">
        <f t="shared" si="200"/>
        <v>100</v>
      </c>
      <c r="O118" s="8">
        <f t="shared" si="200"/>
        <v>100</v>
      </c>
      <c r="P118" s="8">
        <f t="shared" si="200"/>
        <v>100</v>
      </c>
      <c r="Q118" s="8">
        <f t="shared" si="200"/>
        <v>100</v>
      </c>
      <c r="R118" s="8">
        <f t="shared" si="200"/>
        <v>100</v>
      </c>
      <c r="S118" s="8">
        <f t="shared" si="200"/>
        <v>100</v>
      </c>
      <c r="T118" s="8">
        <f t="shared" si="200"/>
        <v>100</v>
      </c>
      <c r="U118" s="8">
        <f t="shared" si="200"/>
        <v>100</v>
      </c>
      <c r="V118" s="8">
        <f t="shared" ref="V118:AZ118" si="201" xml:space="preserve"> IF((1 - (V258 - 1)/20)*100 &lt;= 100, IF((1 - (V258 - 1)/20)*100 &gt;= 0, (1 - (V258 - 1)/20)*100, 0), 100)</f>
        <v>100</v>
      </c>
      <c r="W118" s="8">
        <f t="shared" si="201"/>
        <v>100</v>
      </c>
      <c r="X118" s="8">
        <f t="shared" si="201"/>
        <v>100</v>
      </c>
      <c r="Y118" s="8">
        <f t="shared" si="201"/>
        <v>100</v>
      </c>
      <c r="Z118" s="8">
        <f t="shared" si="201"/>
        <v>100</v>
      </c>
      <c r="AA118" s="8">
        <f t="shared" si="201"/>
        <v>100</v>
      </c>
      <c r="AB118" s="8">
        <f t="shared" si="201"/>
        <v>100</v>
      </c>
      <c r="AC118" s="8">
        <f t="shared" si="201"/>
        <v>100</v>
      </c>
      <c r="AD118" s="8">
        <f t="shared" si="201"/>
        <v>100</v>
      </c>
      <c r="AE118" s="8">
        <f t="shared" si="201"/>
        <v>100</v>
      </c>
      <c r="AF118" s="8">
        <f t="shared" si="201"/>
        <v>100</v>
      </c>
      <c r="AG118" s="8">
        <f t="shared" si="201"/>
        <v>100</v>
      </c>
      <c r="AH118" s="8">
        <f t="shared" si="201"/>
        <v>100</v>
      </c>
      <c r="AI118" s="8">
        <f t="shared" si="201"/>
        <v>100</v>
      </c>
      <c r="AJ118" s="8">
        <f t="shared" si="201"/>
        <v>100</v>
      </c>
      <c r="AK118" s="8">
        <f t="shared" si="201"/>
        <v>100</v>
      </c>
      <c r="AL118" s="8">
        <f t="shared" si="201"/>
        <v>100</v>
      </c>
      <c r="AM118" s="8">
        <f t="shared" si="201"/>
        <v>100</v>
      </c>
      <c r="AN118" s="8">
        <f t="shared" si="201"/>
        <v>100</v>
      </c>
      <c r="AO118" s="8">
        <f t="shared" si="201"/>
        <v>100</v>
      </c>
      <c r="AP118" s="8">
        <f t="shared" si="201"/>
        <v>100</v>
      </c>
      <c r="AQ118" s="8">
        <f t="shared" si="201"/>
        <v>100</v>
      </c>
      <c r="AR118" s="8">
        <f t="shared" si="201"/>
        <v>100</v>
      </c>
      <c r="AS118" s="8">
        <f t="shared" si="201"/>
        <v>100</v>
      </c>
      <c r="AT118" s="8">
        <f t="shared" si="201"/>
        <v>100</v>
      </c>
      <c r="AU118" s="8">
        <f t="shared" si="201"/>
        <v>100</v>
      </c>
      <c r="AV118" s="8">
        <f t="shared" si="201"/>
        <v>100</v>
      </c>
      <c r="AW118" s="8">
        <f t="shared" si="201"/>
        <v>100</v>
      </c>
      <c r="AX118" s="8">
        <f t="shared" si="201"/>
        <v>100</v>
      </c>
      <c r="AY118" s="8">
        <f t="shared" si="201"/>
        <v>100</v>
      </c>
      <c r="AZ118" s="8"/>
    </row>
    <row r="119" spans="1:52">
      <c r="A119" s="8" t="s">
        <v>57</v>
      </c>
      <c r="B119" s="8">
        <f t="shared" ref="B119:U119" si="202" xml:space="preserve"> IF((1 - (B259 - 1)/20)*100 &lt;= 100, IF((1 - (B259 - 1)/20)*100 &gt;= 0, (1 - (B259 - 1)/20)*100, 0), 100)</f>
        <v>50</v>
      </c>
      <c r="C119" s="8">
        <f t="shared" si="202"/>
        <v>55.000000000000007</v>
      </c>
      <c r="D119" s="8">
        <f t="shared" si="202"/>
        <v>55.000000000000007</v>
      </c>
      <c r="E119" s="8">
        <f t="shared" si="202"/>
        <v>60</v>
      </c>
      <c r="F119" s="8">
        <f t="shared" si="202"/>
        <v>65</v>
      </c>
      <c r="G119" s="8">
        <f t="shared" si="202"/>
        <v>70</v>
      </c>
      <c r="H119" s="8">
        <f t="shared" si="202"/>
        <v>70</v>
      </c>
      <c r="I119" s="8">
        <f t="shared" si="202"/>
        <v>75</v>
      </c>
      <c r="J119" s="26">
        <f t="shared" si="202"/>
        <v>85</v>
      </c>
      <c r="K119" s="8">
        <f t="shared" si="202"/>
        <v>100</v>
      </c>
      <c r="L119" s="28">
        <f t="shared" si="202"/>
        <v>100</v>
      </c>
      <c r="M119" s="8">
        <f t="shared" si="202"/>
        <v>100</v>
      </c>
      <c r="N119" s="8">
        <f t="shared" si="202"/>
        <v>100</v>
      </c>
      <c r="O119" s="8">
        <f t="shared" si="202"/>
        <v>100</v>
      </c>
      <c r="P119" s="8">
        <f t="shared" si="202"/>
        <v>100</v>
      </c>
      <c r="Q119" s="8">
        <f t="shared" si="202"/>
        <v>100</v>
      </c>
      <c r="R119" s="8">
        <f t="shared" si="202"/>
        <v>100</v>
      </c>
      <c r="S119" s="8">
        <f t="shared" si="202"/>
        <v>100</v>
      </c>
      <c r="T119" s="8">
        <f t="shared" si="202"/>
        <v>100</v>
      </c>
      <c r="U119" s="8">
        <f t="shared" si="202"/>
        <v>100</v>
      </c>
      <c r="V119" s="8">
        <f t="shared" ref="V119:AZ119" si="203" xml:space="preserve"> IF((1 - (V259 - 1)/20)*100 &lt;= 100, IF((1 - (V259 - 1)/20)*100 &gt;= 0, (1 - (V259 - 1)/20)*100, 0), 100)</f>
        <v>100</v>
      </c>
      <c r="W119" s="8">
        <f t="shared" si="203"/>
        <v>100</v>
      </c>
      <c r="X119" s="8">
        <f t="shared" si="203"/>
        <v>100</v>
      </c>
      <c r="Y119" s="8">
        <f t="shared" si="203"/>
        <v>100</v>
      </c>
      <c r="Z119" s="8">
        <f t="shared" si="203"/>
        <v>100</v>
      </c>
      <c r="AA119" s="8">
        <f t="shared" si="203"/>
        <v>100</v>
      </c>
      <c r="AB119" s="8">
        <f t="shared" si="203"/>
        <v>100</v>
      </c>
      <c r="AC119" s="8">
        <f t="shared" si="203"/>
        <v>100</v>
      </c>
      <c r="AD119" s="8">
        <f t="shared" si="203"/>
        <v>100</v>
      </c>
      <c r="AE119" s="8">
        <f t="shared" si="203"/>
        <v>100</v>
      </c>
      <c r="AF119" s="8">
        <f t="shared" si="203"/>
        <v>100</v>
      </c>
      <c r="AG119" s="8">
        <f t="shared" si="203"/>
        <v>100</v>
      </c>
      <c r="AH119" s="8">
        <f t="shared" si="203"/>
        <v>100</v>
      </c>
      <c r="AI119" s="8">
        <f t="shared" si="203"/>
        <v>100</v>
      </c>
      <c r="AJ119" s="8">
        <f t="shared" si="203"/>
        <v>100</v>
      </c>
      <c r="AK119" s="8">
        <f t="shared" si="203"/>
        <v>100</v>
      </c>
      <c r="AL119" s="8">
        <f t="shared" si="203"/>
        <v>100</v>
      </c>
      <c r="AM119" s="8">
        <f t="shared" si="203"/>
        <v>100</v>
      </c>
      <c r="AN119" s="8">
        <f t="shared" si="203"/>
        <v>100</v>
      </c>
      <c r="AO119" s="8">
        <f t="shared" si="203"/>
        <v>100</v>
      </c>
      <c r="AP119" s="8">
        <f t="shared" si="203"/>
        <v>100</v>
      </c>
      <c r="AQ119" s="8">
        <f t="shared" si="203"/>
        <v>100</v>
      </c>
      <c r="AR119" s="8">
        <f t="shared" si="203"/>
        <v>100</v>
      </c>
      <c r="AS119" s="8">
        <f t="shared" si="203"/>
        <v>100</v>
      </c>
      <c r="AT119" s="8">
        <f t="shared" si="203"/>
        <v>100</v>
      </c>
      <c r="AU119" s="8">
        <f t="shared" si="203"/>
        <v>100</v>
      </c>
      <c r="AV119" s="8">
        <f t="shared" si="203"/>
        <v>100</v>
      </c>
      <c r="AW119" s="8">
        <f t="shared" si="203"/>
        <v>100</v>
      </c>
      <c r="AX119" s="8">
        <f t="shared" si="203"/>
        <v>100</v>
      </c>
      <c r="AY119" s="8">
        <f t="shared" si="203"/>
        <v>100</v>
      </c>
      <c r="AZ119" s="8"/>
    </row>
    <row r="120" spans="1:52">
      <c r="A120" s="8" t="s">
        <v>58</v>
      </c>
      <c r="B120" s="8">
        <f t="shared" ref="B120:U120" si="204" xml:space="preserve"> IF((1 - (B260 - 1)/20)*100 &lt;= 100, IF((1 - (B260 - 1)/20)*100 &gt;= 0, (1 - (B260 - 1)/20)*100, 0), 100)</f>
        <v>50</v>
      </c>
      <c r="C120" s="8">
        <f t="shared" si="204"/>
        <v>55.000000000000007</v>
      </c>
      <c r="D120" s="8">
        <f t="shared" si="204"/>
        <v>55.000000000000007</v>
      </c>
      <c r="E120" s="8">
        <f t="shared" si="204"/>
        <v>60</v>
      </c>
      <c r="F120" s="8">
        <f t="shared" si="204"/>
        <v>65</v>
      </c>
      <c r="G120" s="8">
        <f t="shared" si="204"/>
        <v>70</v>
      </c>
      <c r="H120" s="8">
        <f t="shared" si="204"/>
        <v>70</v>
      </c>
      <c r="I120" s="8">
        <f t="shared" si="204"/>
        <v>75</v>
      </c>
      <c r="J120" s="26">
        <f t="shared" si="204"/>
        <v>85</v>
      </c>
      <c r="K120" s="8">
        <f t="shared" si="204"/>
        <v>100</v>
      </c>
      <c r="L120" s="28">
        <f t="shared" si="204"/>
        <v>100</v>
      </c>
      <c r="M120" s="8">
        <f t="shared" si="204"/>
        <v>100</v>
      </c>
      <c r="N120" s="8">
        <f t="shared" si="204"/>
        <v>100</v>
      </c>
      <c r="O120" s="8">
        <f t="shared" si="204"/>
        <v>100</v>
      </c>
      <c r="P120" s="8">
        <f t="shared" si="204"/>
        <v>100</v>
      </c>
      <c r="Q120" s="8">
        <f t="shared" si="204"/>
        <v>100</v>
      </c>
      <c r="R120" s="8">
        <f t="shared" si="204"/>
        <v>100</v>
      </c>
      <c r="S120" s="8">
        <f t="shared" si="204"/>
        <v>100</v>
      </c>
      <c r="T120" s="8">
        <f t="shared" si="204"/>
        <v>100</v>
      </c>
      <c r="U120" s="8">
        <f t="shared" si="204"/>
        <v>100</v>
      </c>
      <c r="V120" s="8">
        <f t="shared" ref="V120:AZ120" si="205" xml:space="preserve"> IF((1 - (V260 - 1)/20)*100 &lt;= 100, IF((1 - (V260 - 1)/20)*100 &gt;= 0, (1 - (V260 - 1)/20)*100, 0), 100)</f>
        <v>100</v>
      </c>
      <c r="W120" s="8">
        <f t="shared" si="205"/>
        <v>100</v>
      </c>
      <c r="X120" s="8">
        <f t="shared" si="205"/>
        <v>100</v>
      </c>
      <c r="Y120" s="8">
        <f t="shared" si="205"/>
        <v>100</v>
      </c>
      <c r="Z120" s="8">
        <f t="shared" si="205"/>
        <v>100</v>
      </c>
      <c r="AA120" s="8">
        <f t="shared" si="205"/>
        <v>100</v>
      </c>
      <c r="AB120" s="8">
        <f t="shared" si="205"/>
        <v>100</v>
      </c>
      <c r="AC120" s="8">
        <f t="shared" si="205"/>
        <v>100</v>
      </c>
      <c r="AD120" s="8">
        <f t="shared" si="205"/>
        <v>100</v>
      </c>
      <c r="AE120" s="8">
        <f t="shared" si="205"/>
        <v>100</v>
      </c>
      <c r="AF120" s="8">
        <f t="shared" si="205"/>
        <v>100</v>
      </c>
      <c r="AG120" s="8">
        <f t="shared" si="205"/>
        <v>100</v>
      </c>
      <c r="AH120" s="8">
        <f t="shared" si="205"/>
        <v>100</v>
      </c>
      <c r="AI120" s="8">
        <f t="shared" si="205"/>
        <v>100</v>
      </c>
      <c r="AJ120" s="8">
        <f t="shared" si="205"/>
        <v>100</v>
      </c>
      <c r="AK120" s="8">
        <f t="shared" si="205"/>
        <v>100</v>
      </c>
      <c r="AL120" s="8">
        <f t="shared" si="205"/>
        <v>100</v>
      </c>
      <c r="AM120" s="8">
        <f t="shared" si="205"/>
        <v>100</v>
      </c>
      <c r="AN120" s="8">
        <f t="shared" si="205"/>
        <v>100</v>
      </c>
      <c r="AO120" s="8">
        <f t="shared" si="205"/>
        <v>100</v>
      </c>
      <c r="AP120" s="8">
        <f t="shared" si="205"/>
        <v>100</v>
      </c>
      <c r="AQ120" s="8">
        <f t="shared" si="205"/>
        <v>100</v>
      </c>
      <c r="AR120" s="8">
        <f t="shared" si="205"/>
        <v>100</v>
      </c>
      <c r="AS120" s="8">
        <f t="shared" si="205"/>
        <v>100</v>
      </c>
      <c r="AT120" s="8">
        <f t="shared" si="205"/>
        <v>100</v>
      </c>
      <c r="AU120" s="8">
        <f t="shared" si="205"/>
        <v>100</v>
      </c>
      <c r="AV120" s="8">
        <f t="shared" si="205"/>
        <v>100</v>
      </c>
      <c r="AW120" s="8">
        <f t="shared" si="205"/>
        <v>100</v>
      </c>
      <c r="AX120" s="8">
        <f t="shared" si="205"/>
        <v>100</v>
      </c>
      <c r="AY120" s="8">
        <f t="shared" si="205"/>
        <v>100</v>
      </c>
      <c r="AZ120" s="8"/>
    </row>
    <row r="121" spans="1:52">
      <c r="A121" s="8" t="s">
        <v>59</v>
      </c>
      <c r="B121" s="8">
        <f t="shared" ref="B121:U121" si="206" xml:space="preserve"> IF((1 - (B261 - 1)/20)*100 &lt;= 100, IF((1 - (B261 - 1)/20)*100 &gt;= 0, (1 - (B261 - 1)/20)*100, 0), 100)</f>
        <v>55.000000000000007</v>
      </c>
      <c r="C121" s="8">
        <f t="shared" si="206"/>
        <v>60</v>
      </c>
      <c r="D121" s="8">
        <f t="shared" si="206"/>
        <v>60</v>
      </c>
      <c r="E121" s="8">
        <f t="shared" si="206"/>
        <v>65</v>
      </c>
      <c r="F121" s="8">
        <f t="shared" si="206"/>
        <v>70</v>
      </c>
      <c r="G121" s="8">
        <f t="shared" si="206"/>
        <v>75</v>
      </c>
      <c r="H121" s="8">
        <f t="shared" si="206"/>
        <v>75</v>
      </c>
      <c r="I121" s="8">
        <f t="shared" si="206"/>
        <v>85</v>
      </c>
      <c r="J121" s="26">
        <f t="shared" si="206"/>
        <v>95</v>
      </c>
      <c r="K121" s="8">
        <f t="shared" si="206"/>
        <v>100</v>
      </c>
      <c r="L121" s="28">
        <f t="shared" si="206"/>
        <v>100</v>
      </c>
      <c r="M121" s="8">
        <f t="shared" si="206"/>
        <v>100</v>
      </c>
      <c r="N121" s="8">
        <f t="shared" si="206"/>
        <v>100</v>
      </c>
      <c r="O121" s="8">
        <f t="shared" si="206"/>
        <v>100</v>
      </c>
      <c r="P121" s="8">
        <f t="shared" si="206"/>
        <v>100</v>
      </c>
      <c r="Q121" s="8">
        <f t="shared" si="206"/>
        <v>100</v>
      </c>
      <c r="R121" s="8">
        <f t="shared" si="206"/>
        <v>100</v>
      </c>
      <c r="S121" s="8">
        <f t="shared" si="206"/>
        <v>100</v>
      </c>
      <c r="T121" s="8">
        <f t="shared" si="206"/>
        <v>100</v>
      </c>
      <c r="U121" s="8">
        <f t="shared" si="206"/>
        <v>100</v>
      </c>
      <c r="V121" s="8">
        <f t="shared" ref="V121:AZ121" si="207" xml:space="preserve"> IF((1 - (V261 - 1)/20)*100 &lt;= 100, IF((1 - (V261 - 1)/20)*100 &gt;= 0, (1 - (V261 - 1)/20)*100, 0), 100)</f>
        <v>100</v>
      </c>
      <c r="W121" s="8">
        <f t="shared" si="207"/>
        <v>100</v>
      </c>
      <c r="X121" s="8">
        <f t="shared" si="207"/>
        <v>100</v>
      </c>
      <c r="Y121" s="8">
        <f t="shared" si="207"/>
        <v>100</v>
      </c>
      <c r="Z121" s="8">
        <f t="shared" si="207"/>
        <v>100</v>
      </c>
      <c r="AA121" s="8">
        <f t="shared" si="207"/>
        <v>100</v>
      </c>
      <c r="AB121" s="8">
        <f t="shared" si="207"/>
        <v>100</v>
      </c>
      <c r="AC121" s="8">
        <f t="shared" si="207"/>
        <v>100</v>
      </c>
      <c r="AD121" s="8">
        <f t="shared" si="207"/>
        <v>100</v>
      </c>
      <c r="AE121" s="8">
        <f t="shared" si="207"/>
        <v>100</v>
      </c>
      <c r="AF121" s="8">
        <f t="shared" si="207"/>
        <v>100</v>
      </c>
      <c r="AG121" s="8">
        <f t="shared" si="207"/>
        <v>100</v>
      </c>
      <c r="AH121" s="8">
        <f t="shared" si="207"/>
        <v>100</v>
      </c>
      <c r="AI121" s="8">
        <f t="shared" si="207"/>
        <v>100</v>
      </c>
      <c r="AJ121" s="8">
        <f t="shared" si="207"/>
        <v>100</v>
      </c>
      <c r="AK121" s="8">
        <f t="shared" si="207"/>
        <v>100</v>
      </c>
      <c r="AL121" s="8">
        <f t="shared" si="207"/>
        <v>100</v>
      </c>
      <c r="AM121" s="8">
        <f t="shared" si="207"/>
        <v>100</v>
      </c>
      <c r="AN121" s="8">
        <f t="shared" si="207"/>
        <v>100</v>
      </c>
      <c r="AO121" s="8">
        <f t="shared" si="207"/>
        <v>100</v>
      </c>
      <c r="AP121" s="8">
        <f t="shared" si="207"/>
        <v>100</v>
      </c>
      <c r="AQ121" s="8">
        <f t="shared" si="207"/>
        <v>100</v>
      </c>
      <c r="AR121" s="8">
        <f t="shared" si="207"/>
        <v>100</v>
      </c>
      <c r="AS121" s="8">
        <f t="shared" si="207"/>
        <v>100</v>
      </c>
      <c r="AT121" s="8">
        <f t="shared" si="207"/>
        <v>100</v>
      </c>
      <c r="AU121" s="8">
        <f t="shared" si="207"/>
        <v>100</v>
      </c>
      <c r="AV121" s="8">
        <f t="shared" si="207"/>
        <v>100</v>
      </c>
      <c r="AW121" s="8">
        <f t="shared" si="207"/>
        <v>100</v>
      </c>
      <c r="AX121" s="8">
        <f t="shared" si="207"/>
        <v>100</v>
      </c>
      <c r="AY121" s="8">
        <f t="shared" si="207"/>
        <v>100</v>
      </c>
      <c r="AZ121" s="8"/>
    </row>
    <row r="122" spans="1:52">
      <c r="A122" s="56" t="s">
        <v>42</v>
      </c>
      <c r="B122" s="9"/>
      <c r="C122" s="13"/>
      <c r="D122" s="13"/>
      <c r="E122" s="13"/>
      <c r="F122" s="13"/>
      <c r="G122" s="13"/>
      <c r="H122" s="13"/>
      <c r="I122" s="13"/>
      <c r="J122" s="13"/>
      <c r="K122" s="31"/>
      <c r="L122" s="13"/>
      <c r="M122" s="13"/>
      <c r="N122" s="13"/>
      <c r="O122" s="13"/>
      <c r="P122" s="13"/>
      <c r="Q122" s="13"/>
      <c r="R122" s="13"/>
      <c r="S122" s="13"/>
      <c r="T122" s="13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</row>
    <row r="123" spans="1:52">
      <c r="A123" s="8" t="s">
        <v>50</v>
      </c>
      <c r="B123" s="8">
        <f t="shared" ref="B123:U123" si="208" xml:space="preserve"> IF((1 - (B263 - 1)/20)*100 &lt;= 100, IF((1 - (B263 - 1)/20)*100 &gt;= 0, (1 - (B263 - 1)/20)*100, 0), 100)</f>
        <v>5.0000000000000044</v>
      </c>
      <c r="C123" s="8">
        <f t="shared" si="208"/>
        <v>9.9999999999999982</v>
      </c>
      <c r="D123" s="8">
        <f t="shared" si="208"/>
        <v>9.9999999999999982</v>
      </c>
      <c r="E123" s="8">
        <f t="shared" si="208"/>
        <v>15.000000000000002</v>
      </c>
      <c r="F123" s="8">
        <f t="shared" si="208"/>
        <v>19.999999999999996</v>
      </c>
      <c r="G123" s="8">
        <f t="shared" si="208"/>
        <v>25</v>
      </c>
      <c r="H123" s="8">
        <f t="shared" si="208"/>
        <v>25</v>
      </c>
      <c r="I123" s="8">
        <f t="shared" si="208"/>
        <v>30.000000000000004</v>
      </c>
      <c r="J123" s="26">
        <f t="shared" si="208"/>
        <v>40</v>
      </c>
      <c r="K123" s="8">
        <f t="shared" si="208"/>
        <v>50</v>
      </c>
      <c r="L123" s="28">
        <f t="shared" si="208"/>
        <v>55.000000000000007</v>
      </c>
      <c r="M123" s="8">
        <f t="shared" si="208"/>
        <v>60</v>
      </c>
      <c r="N123" s="8">
        <f t="shared" si="208"/>
        <v>60</v>
      </c>
      <c r="O123" s="8">
        <f t="shared" si="208"/>
        <v>65</v>
      </c>
      <c r="P123" s="8">
        <f t="shared" si="208"/>
        <v>65</v>
      </c>
      <c r="Q123" s="8">
        <f t="shared" si="208"/>
        <v>70</v>
      </c>
      <c r="R123" s="8">
        <f t="shared" si="208"/>
        <v>70</v>
      </c>
      <c r="S123" s="8">
        <f t="shared" si="208"/>
        <v>70</v>
      </c>
      <c r="T123" s="8">
        <f t="shared" si="208"/>
        <v>75</v>
      </c>
      <c r="U123" s="8">
        <f t="shared" si="208"/>
        <v>75</v>
      </c>
      <c r="V123" s="8">
        <f t="shared" ref="V123:AZ123" si="209" xml:space="preserve"> IF((1 - (V263 - 1)/20)*100 &lt;= 100, IF((1 - (V263 - 1)/20)*100 &gt;= 0, (1 - (V263 - 1)/20)*100, 0), 100)</f>
        <v>80</v>
      </c>
      <c r="W123" s="8">
        <f t="shared" si="209"/>
        <v>80</v>
      </c>
      <c r="X123" s="8">
        <f t="shared" si="209"/>
        <v>80</v>
      </c>
      <c r="Y123" s="8">
        <f t="shared" si="209"/>
        <v>85</v>
      </c>
      <c r="Z123" s="8">
        <f t="shared" si="209"/>
        <v>85</v>
      </c>
      <c r="AA123" s="8">
        <f t="shared" si="209"/>
        <v>90</v>
      </c>
      <c r="AB123" s="8">
        <f t="shared" si="209"/>
        <v>90</v>
      </c>
      <c r="AC123" s="8">
        <f t="shared" si="209"/>
        <v>90</v>
      </c>
      <c r="AD123" s="8">
        <f t="shared" si="209"/>
        <v>95</v>
      </c>
      <c r="AE123" s="8">
        <f t="shared" si="209"/>
        <v>95</v>
      </c>
      <c r="AF123" s="8">
        <f t="shared" si="209"/>
        <v>100</v>
      </c>
      <c r="AG123" s="8">
        <f t="shared" si="209"/>
        <v>100</v>
      </c>
      <c r="AH123" s="8">
        <f t="shared" si="209"/>
        <v>100</v>
      </c>
      <c r="AI123" s="8">
        <f t="shared" si="209"/>
        <v>100</v>
      </c>
      <c r="AJ123" s="8">
        <f t="shared" si="209"/>
        <v>100</v>
      </c>
      <c r="AK123" s="8">
        <f t="shared" si="209"/>
        <v>100</v>
      </c>
      <c r="AL123" s="8">
        <f t="shared" si="209"/>
        <v>100</v>
      </c>
      <c r="AM123" s="8">
        <f t="shared" si="209"/>
        <v>100</v>
      </c>
      <c r="AN123" s="8">
        <f t="shared" si="209"/>
        <v>100</v>
      </c>
      <c r="AO123" s="8">
        <f t="shared" si="209"/>
        <v>100</v>
      </c>
      <c r="AP123" s="8">
        <f t="shared" si="209"/>
        <v>100</v>
      </c>
      <c r="AQ123" s="8">
        <f t="shared" si="209"/>
        <v>100</v>
      </c>
      <c r="AR123" s="8">
        <f t="shared" si="209"/>
        <v>100</v>
      </c>
      <c r="AS123" s="8">
        <f t="shared" si="209"/>
        <v>100</v>
      </c>
      <c r="AT123" s="8">
        <f t="shared" si="209"/>
        <v>100</v>
      </c>
      <c r="AU123" s="8">
        <f t="shared" si="209"/>
        <v>100</v>
      </c>
      <c r="AV123" s="8">
        <f t="shared" si="209"/>
        <v>100</v>
      </c>
      <c r="AW123" s="8">
        <f t="shared" si="209"/>
        <v>100</v>
      </c>
      <c r="AX123" s="8">
        <f t="shared" si="209"/>
        <v>100</v>
      </c>
      <c r="AY123" s="8">
        <f t="shared" si="209"/>
        <v>100</v>
      </c>
      <c r="AZ123" s="8"/>
    </row>
    <row r="124" spans="1:52">
      <c r="A124" s="8" t="s">
        <v>57</v>
      </c>
      <c r="B124" s="8">
        <f t="shared" ref="B124:U124" si="210" xml:space="preserve"> IF((1 - (B264 - 1)/20)*100 &lt;= 100, IF((1 - (B264 - 1)/20)*100 &gt;= 0, (1 - (B264 - 1)/20)*100, 0), 100)</f>
        <v>0</v>
      </c>
      <c r="C124" s="8">
        <f t="shared" si="210"/>
        <v>5.0000000000000044</v>
      </c>
      <c r="D124" s="8">
        <f t="shared" si="210"/>
        <v>5.0000000000000044</v>
      </c>
      <c r="E124" s="8">
        <f t="shared" si="210"/>
        <v>9.9999999999999982</v>
      </c>
      <c r="F124" s="8">
        <f t="shared" si="210"/>
        <v>15.000000000000002</v>
      </c>
      <c r="G124" s="8">
        <f t="shared" si="210"/>
        <v>19.999999999999996</v>
      </c>
      <c r="H124" s="8">
        <f t="shared" si="210"/>
        <v>19.999999999999996</v>
      </c>
      <c r="I124" s="8">
        <f t="shared" si="210"/>
        <v>25</v>
      </c>
      <c r="J124" s="26">
        <f t="shared" si="210"/>
        <v>35</v>
      </c>
      <c r="K124" s="8">
        <f t="shared" si="210"/>
        <v>50</v>
      </c>
      <c r="L124" s="28">
        <f t="shared" si="210"/>
        <v>55.000000000000007</v>
      </c>
      <c r="M124" s="8">
        <f t="shared" si="210"/>
        <v>60</v>
      </c>
      <c r="N124" s="8">
        <f t="shared" si="210"/>
        <v>65</v>
      </c>
      <c r="O124" s="8">
        <f t="shared" si="210"/>
        <v>65</v>
      </c>
      <c r="P124" s="8">
        <f t="shared" si="210"/>
        <v>70</v>
      </c>
      <c r="Q124" s="8">
        <f t="shared" si="210"/>
        <v>70</v>
      </c>
      <c r="R124" s="8">
        <f t="shared" si="210"/>
        <v>75</v>
      </c>
      <c r="S124" s="8">
        <f t="shared" si="210"/>
        <v>75</v>
      </c>
      <c r="T124" s="8">
        <f t="shared" si="210"/>
        <v>80</v>
      </c>
      <c r="U124" s="8">
        <f t="shared" si="210"/>
        <v>80</v>
      </c>
      <c r="V124" s="8">
        <f t="shared" ref="V124:AZ124" si="211" xml:space="preserve"> IF((1 - (V264 - 1)/20)*100 &lt;= 100, IF((1 - (V264 - 1)/20)*100 &gt;= 0, (1 - (V264 - 1)/20)*100, 0), 100)</f>
        <v>85</v>
      </c>
      <c r="W124" s="8">
        <f t="shared" si="211"/>
        <v>85</v>
      </c>
      <c r="X124" s="8">
        <f t="shared" si="211"/>
        <v>90</v>
      </c>
      <c r="Y124" s="8">
        <f t="shared" si="211"/>
        <v>90</v>
      </c>
      <c r="Z124" s="8">
        <f t="shared" si="211"/>
        <v>95</v>
      </c>
      <c r="AA124" s="8">
        <f t="shared" si="211"/>
        <v>95</v>
      </c>
      <c r="AB124" s="8">
        <f t="shared" si="211"/>
        <v>100</v>
      </c>
      <c r="AC124" s="8">
        <f t="shared" si="211"/>
        <v>100</v>
      </c>
      <c r="AD124" s="8">
        <f t="shared" si="211"/>
        <v>100</v>
      </c>
      <c r="AE124" s="8">
        <f t="shared" si="211"/>
        <v>100</v>
      </c>
      <c r="AF124" s="8">
        <f t="shared" si="211"/>
        <v>100</v>
      </c>
      <c r="AG124" s="8">
        <f t="shared" si="211"/>
        <v>100</v>
      </c>
      <c r="AH124" s="8">
        <f t="shared" si="211"/>
        <v>100</v>
      </c>
      <c r="AI124" s="8">
        <f t="shared" si="211"/>
        <v>100</v>
      </c>
      <c r="AJ124" s="8">
        <f t="shared" si="211"/>
        <v>100</v>
      </c>
      <c r="AK124" s="8">
        <f t="shared" si="211"/>
        <v>100</v>
      </c>
      <c r="AL124" s="8">
        <f t="shared" si="211"/>
        <v>100</v>
      </c>
      <c r="AM124" s="8">
        <f t="shared" si="211"/>
        <v>100</v>
      </c>
      <c r="AN124" s="8">
        <f t="shared" si="211"/>
        <v>100</v>
      </c>
      <c r="AO124" s="8">
        <f t="shared" si="211"/>
        <v>100</v>
      </c>
      <c r="AP124" s="8">
        <f t="shared" si="211"/>
        <v>100</v>
      </c>
      <c r="AQ124" s="8">
        <f t="shared" si="211"/>
        <v>100</v>
      </c>
      <c r="AR124" s="8">
        <f t="shared" si="211"/>
        <v>100</v>
      </c>
      <c r="AS124" s="8">
        <f t="shared" si="211"/>
        <v>100</v>
      </c>
      <c r="AT124" s="8">
        <f t="shared" si="211"/>
        <v>100</v>
      </c>
      <c r="AU124" s="8">
        <f t="shared" si="211"/>
        <v>100</v>
      </c>
      <c r="AV124" s="8">
        <f t="shared" si="211"/>
        <v>100</v>
      </c>
      <c r="AW124" s="8">
        <f t="shared" si="211"/>
        <v>100</v>
      </c>
      <c r="AX124" s="8">
        <f t="shared" si="211"/>
        <v>100</v>
      </c>
      <c r="AY124" s="8">
        <f t="shared" si="211"/>
        <v>100</v>
      </c>
      <c r="AZ124" s="8"/>
    </row>
    <row r="125" spans="1:52">
      <c r="A125" s="8" t="s">
        <v>58</v>
      </c>
      <c r="B125" s="8">
        <f t="shared" ref="B125:U125" si="212" xml:space="preserve"> IF((1 - (B265 - 1)/20)*100 &lt;= 100, IF((1 - (B265 - 1)/20)*100 &gt;= 0, (1 - (B265 - 1)/20)*100, 0), 100)</f>
        <v>0</v>
      </c>
      <c r="C125" s="8">
        <f t="shared" si="212"/>
        <v>5.0000000000000044</v>
      </c>
      <c r="D125" s="8">
        <f t="shared" si="212"/>
        <v>5.0000000000000044</v>
      </c>
      <c r="E125" s="8">
        <f t="shared" si="212"/>
        <v>9.9999999999999982</v>
      </c>
      <c r="F125" s="8">
        <f t="shared" si="212"/>
        <v>15.000000000000002</v>
      </c>
      <c r="G125" s="8">
        <f t="shared" si="212"/>
        <v>19.999999999999996</v>
      </c>
      <c r="H125" s="8">
        <f t="shared" si="212"/>
        <v>19.999999999999996</v>
      </c>
      <c r="I125" s="8">
        <f t="shared" si="212"/>
        <v>25</v>
      </c>
      <c r="J125" s="26">
        <f t="shared" si="212"/>
        <v>35</v>
      </c>
      <c r="K125" s="8">
        <f t="shared" si="212"/>
        <v>50</v>
      </c>
      <c r="L125" s="28">
        <f t="shared" si="212"/>
        <v>55.000000000000007</v>
      </c>
      <c r="M125" s="8">
        <f t="shared" si="212"/>
        <v>60</v>
      </c>
      <c r="N125" s="8">
        <f t="shared" si="212"/>
        <v>65</v>
      </c>
      <c r="O125" s="8">
        <f t="shared" si="212"/>
        <v>65</v>
      </c>
      <c r="P125" s="8">
        <f t="shared" si="212"/>
        <v>70</v>
      </c>
      <c r="Q125" s="8">
        <f t="shared" si="212"/>
        <v>70</v>
      </c>
      <c r="R125" s="8">
        <f t="shared" si="212"/>
        <v>75</v>
      </c>
      <c r="S125" s="8">
        <f t="shared" si="212"/>
        <v>75</v>
      </c>
      <c r="T125" s="8">
        <f t="shared" si="212"/>
        <v>80</v>
      </c>
      <c r="U125" s="8">
        <f t="shared" si="212"/>
        <v>80</v>
      </c>
      <c r="V125" s="8">
        <f t="shared" ref="V125:AZ125" si="213" xml:space="preserve"> IF((1 - (V265 - 1)/20)*100 &lt;= 100, IF((1 - (V265 - 1)/20)*100 &gt;= 0, (1 - (V265 - 1)/20)*100, 0), 100)</f>
        <v>85</v>
      </c>
      <c r="W125" s="8">
        <f t="shared" si="213"/>
        <v>85</v>
      </c>
      <c r="X125" s="8">
        <f t="shared" si="213"/>
        <v>90</v>
      </c>
      <c r="Y125" s="8">
        <f t="shared" si="213"/>
        <v>90</v>
      </c>
      <c r="Z125" s="8">
        <f t="shared" si="213"/>
        <v>95</v>
      </c>
      <c r="AA125" s="8">
        <f t="shared" si="213"/>
        <v>95</v>
      </c>
      <c r="AB125" s="8">
        <f t="shared" si="213"/>
        <v>100</v>
      </c>
      <c r="AC125" s="8">
        <f t="shared" si="213"/>
        <v>100</v>
      </c>
      <c r="AD125" s="8">
        <f t="shared" si="213"/>
        <v>100</v>
      </c>
      <c r="AE125" s="8">
        <f t="shared" si="213"/>
        <v>100</v>
      </c>
      <c r="AF125" s="8">
        <f t="shared" si="213"/>
        <v>100</v>
      </c>
      <c r="AG125" s="8">
        <f t="shared" si="213"/>
        <v>100</v>
      </c>
      <c r="AH125" s="8">
        <f t="shared" si="213"/>
        <v>100</v>
      </c>
      <c r="AI125" s="8">
        <f t="shared" si="213"/>
        <v>100</v>
      </c>
      <c r="AJ125" s="8">
        <f t="shared" si="213"/>
        <v>100</v>
      </c>
      <c r="AK125" s="8">
        <f t="shared" si="213"/>
        <v>100</v>
      </c>
      <c r="AL125" s="8">
        <f t="shared" si="213"/>
        <v>100</v>
      </c>
      <c r="AM125" s="8">
        <f t="shared" si="213"/>
        <v>100</v>
      </c>
      <c r="AN125" s="8">
        <f t="shared" si="213"/>
        <v>100</v>
      </c>
      <c r="AO125" s="8">
        <f t="shared" si="213"/>
        <v>100</v>
      </c>
      <c r="AP125" s="8">
        <f t="shared" si="213"/>
        <v>100</v>
      </c>
      <c r="AQ125" s="8">
        <f t="shared" si="213"/>
        <v>100</v>
      </c>
      <c r="AR125" s="8">
        <f t="shared" si="213"/>
        <v>100</v>
      </c>
      <c r="AS125" s="8">
        <f t="shared" si="213"/>
        <v>100</v>
      </c>
      <c r="AT125" s="8">
        <f t="shared" si="213"/>
        <v>100</v>
      </c>
      <c r="AU125" s="8">
        <f t="shared" si="213"/>
        <v>100</v>
      </c>
      <c r="AV125" s="8">
        <f t="shared" si="213"/>
        <v>100</v>
      </c>
      <c r="AW125" s="8">
        <f t="shared" si="213"/>
        <v>100</v>
      </c>
      <c r="AX125" s="8">
        <f t="shared" si="213"/>
        <v>100</v>
      </c>
      <c r="AY125" s="8">
        <f t="shared" si="213"/>
        <v>100</v>
      </c>
      <c r="AZ125" s="8"/>
    </row>
    <row r="126" spans="1:52">
      <c r="A126" s="8" t="s">
        <v>59</v>
      </c>
      <c r="B126" s="8">
        <f t="shared" ref="B126:U126" si="214" xml:space="preserve"> IF((1 - (B266 - 1)/20)*100 &lt;= 100, IF((1 - (B266 - 1)/20)*100 &gt;= 0, (1 - (B266 - 1)/20)*100, 0), 100)</f>
        <v>5.0000000000000044</v>
      </c>
      <c r="C126" s="8">
        <f t="shared" si="214"/>
        <v>9.9999999999999982</v>
      </c>
      <c r="D126" s="8">
        <f t="shared" si="214"/>
        <v>9.9999999999999982</v>
      </c>
      <c r="E126" s="8">
        <f t="shared" si="214"/>
        <v>15.000000000000002</v>
      </c>
      <c r="F126" s="8">
        <f t="shared" si="214"/>
        <v>19.999999999999996</v>
      </c>
      <c r="G126" s="8">
        <f t="shared" si="214"/>
        <v>25</v>
      </c>
      <c r="H126" s="8">
        <f t="shared" si="214"/>
        <v>25</v>
      </c>
      <c r="I126" s="8">
        <f t="shared" si="214"/>
        <v>35</v>
      </c>
      <c r="J126" s="26">
        <f t="shared" si="214"/>
        <v>44.999999999999993</v>
      </c>
      <c r="K126" s="8">
        <f t="shared" si="214"/>
        <v>60</v>
      </c>
      <c r="L126" s="28">
        <f t="shared" si="214"/>
        <v>65</v>
      </c>
      <c r="M126" s="8">
        <f t="shared" si="214"/>
        <v>70</v>
      </c>
      <c r="N126" s="8">
        <f t="shared" si="214"/>
        <v>75</v>
      </c>
      <c r="O126" s="8">
        <f t="shared" si="214"/>
        <v>75</v>
      </c>
      <c r="P126" s="8">
        <f t="shared" si="214"/>
        <v>80</v>
      </c>
      <c r="Q126" s="8">
        <f t="shared" si="214"/>
        <v>80</v>
      </c>
      <c r="R126" s="8">
        <f t="shared" si="214"/>
        <v>85</v>
      </c>
      <c r="S126" s="8">
        <f t="shared" si="214"/>
        <v>85</v>
      </c>
      <c r="T126" s="8">
        <f t="shared" si="214"/>
        <v>90</v>
      </c>
      <c r="U126" s="8">
        <f t="shared" si="214"/>
        <v>90</v>
      </c>
      <c r="V126" s="8">
        <f t="shared" ref="V126:AZ126" si="215" xml:space="preserve"> IF((1 - (V266 - 1)/20)*100 &lt;= 100, IF((1 - (V266 - 1)/20)*100 &gt;= 0, (1 - (V266 - 1)/20)*100, 0), 100)</f>
        <v>95</v>
      </c>
      <c r="W126" s="8">
        <f t="shared" si="215"/>
        <v>95</v>
      </c>
      <c r="X126" s="8">
        <f t="shared" si="215"/>
        <v>100</v>
      </c>
      <c r="Y126" s="8">
        <f t="shared" si="215"/>
        <v>100</v>
      </c>
      <c r="Z126" s="8">
        <f t="shared" si="215"/>
        <v>100</v>
      </c>
      <c r="AA126" s="8">
        <f t="shared" si="215"/>
        <v>100</v>
      </c>
      <c r="AB126" s="8">
        <f t="shared" si="215"/>
        <v>100</v>
      </c>
      <c r="AC126" s="8">
        <f t="shared" si="215"/>
        <v>100</v>
      </c>
      <c r="AD126" s="8">
        <f t="shared" si="215"/>
        <v>100</v>
      </c>
      <c r="AE126" s="8">
        <f t="shared" si="215"/>
        <v>100</v>
      </c>
      <c r="AF126" s="8">
        <f t="shared" si="215"/>
        <v>100</v>
      </c>
      <c r="AG126" s="8">
        <f t="shared" si="215"/>
        <v>100</v>
      </c>
      <c r="AH126" s="8">
        <f t="shared" si="215"/>
        <v>100</v>
      </c>
      <c r="AI126" s="8">
        <f t="shared" si="215"/>
        <v>100</v>
      </c>
      <c r="AJ126" s="8">
        <f t="shared" si="215"/>
        <v>100</v>
      </c>
      <c r="AK126" s="8">
        <f t="shared" si="215"/>
        <v>100</v>
      </c>
      <c r="AL126" s="8">
        <f t="shared" si="215"/>
        <v>100</v>
      </c>
      <c r="AM126" s="8">
        <f t="shared" si="215"/>
        <v>100</v>
      </c>
      <c r="AN126" s="8">
        <f t="shared" si="215"/>
        <v>100</v>
      </c>
      <c r="AO126" s="8">
        <f t="shared" si="215"/>
        <v>100</v>
      </c>
      <c r="AP126" s="8">
        <f t="shared" si="215"/>
        <v>100</v>
      </c>
      <c r="AQ126" s="8">
        <f t="shared" si="215"/>
        <v>100</v>
      </c>
      <c r="AR126" s="8">
        <f t="shared" si="215"/>
        <v>100</v>
      </c>
      <c r="AS126" s="8">
        <f t="shared" si="215"/>
        <v>100</v>
      </c>
      <c r="AT126" s="8">
        <f t="shared" si="215"/>
        <v>100</v>
      </c>
      <c r="AU126" s="8">
        <f t="shared" si="215"/>
        <v>100</v>
      </c>
      <c r="AV126" s="8">
        <f t="shared" si="215"/>
        <v>100</v>
      </c>
      <c r="AW126" s="8">
        <f t="shared" si="215"/>
        <v>100</v>
      </c>
      <c r="AX126" s="8">
        <f t="shared" si="215"/>
        <v>100</v>
      </c>
      <c r="AY126" s="8">
        <f t="shared" si="215"/>
        <v>100</v>
      </c>
      <c r="AZ126" s="8"/>
    </row>
    <row r="127" spans="1:52">
      <c r="A127" s="56" t="s">
        <v>52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31"/>
      <c r="L127" s="13"/>
      <c r="M127" s="13"/>
      <c r="N127" s="13"/>
      <c r="O127" s="13"/>
      <c r="P127" s="13"/>
      <c r="Q127" s="13"/>
      <c r="R127" s="13"/>
      <c r="S127" s="13"/>
      <c r="T127" s="13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</row>
    <row r="128" spans="1:52">
      <c r="A128" s="8" t="s">
        <v>50</v>
      </c>
      <c r="B128" s="8">
        <f t="shared" ref="B128:U128" si="216" xml:space="preserve"> IF((1 - (B268 - 1)/20)*100 &lt;= 100, IF((1 - (B268 - 1)/20)*100 &gt;= 0, (1 - (B268 - 1)/20)*100, 0), 100)</f>
        <v>0</v>
      </c>
      <c r="C128" s="8">
        <f t="shared" si="216"/>
        <v>0</v>
      </c>
      <c r="D128" s="8">
        <f t="shared" si="216"/>
        <v>0</v>
      </c>
      <c r="E128" s="8">
        <f t="shared" si="216"/>
        <v>0</v>
      </c>
      <c r="F128" s="8">
        <f t="shared" si="216"/>
        <v>0</v>
      </c>
      <c r="G128" s="8">
        <f t="shared" si="216"/>
        <v>0</v>
      </c>
      <c r="H128" s="8">
        <f t="shared" si="216"/>
        <v>0</v>
      </c>
      <c r="I128" s="8">
        <f t="shared" si="216"/>
        <v>0</v>
      </c>
      <c r="J128" s="26">
        <f t="shared" si="216"/>
        <v>0</v>
      </c>
      <c r="K128" s="8">
        <f t="shared" si="216"/>
        <v>0</v>
      </c>
      <c r="L128" s="28">
        <f t="shared" si="216"/>
        <v>5.0000000000000044</v>
      </c>
      <c r="M128" s="8">
        <f t="shared" si="216"/>
        <v>9.9999999999999982</v>
      </c>
      <c r="N128" s="8">
        <f t="shared" si="216"/>
        <v>9.9999999999999982</v>
      </c>
      <c r="O128" s="8">
        <f t="shared" si="216"/>
        <v>15.000000000000002</v>
      </c>
      <c r="P128" s="8">
        <f t="shared" si="216"/>
        <v>15.000000000000002</v>
      </c>
      <c r="Q128" s="8">
        <f t="shared" si="216"/>
        <v>19.999999999999996</v>
      </c>
      <c r="R128" s="8">
        <f t="shared" si="216"/>
        <v>19.999999999999996</v>
      </c>
      <c r="S128" s="8">
        <f t="shared" si="216"/>
        <v>19.999999999999996</v>
      </c>
      <c r="T128" s="8">
        <f t="shared" si="216"/>
        <v>25</v>
      </c>
      <c r="U128" s="8">
        <f t="shared" si="216"/>
        <v>25</v>
      </c>
      <c r="V128" s="8">
        <f t="shared" ref="V128:AZ128" si="217" xml:space="preserve"> IF((1 - (V268 - 1)/20)*100 &lt;= 100, IF((1 - (V268 - 1)/20)*100 &gt;= 0, (1 - (V268 - 1)/20)*100, 0), 100)</f>
        <v>30.000000000000004</v>
      </c>
      <c r="W128" s="8">
        <f t="shared" si="217"/>
        <v>30.000000000000004</v>
      </c>
      <c r="X128" s="8">
        <f t="shared" si="217"/>
        <v>30.000000000000004</v>
      </c>
      <c r="Y128" s="8">
        <f t="shared" si="217"/>
        <v>35</v>
      </c>
      <c r="Z128" s="8">
        <f t="shared" si="217"/>
        <v>35</v>
      </c>
      <c r="AA128" s="8">
        <f t="shared" si="217"/>
        <v>40</v>
      </c>
      <c r="AB128" s="8">
        <f t="shared" si="217"/>
        <v>40</v>
      </c>
      <c r="AC128" s="8">
        <f t="shared" si="217"/>
        <v>40</v>
      </c>
      <c r="AD128" s="8">
        <f t="shared" si="217"/>
        <v>44.999999999999993</v>
      </c>
      <c r="AE128" s="8">
        <f t="shared" si="217"/>
        <v>44.999999999999993</v>
      </c>
      <c r="AF128" s="8">
        <f t="shared" si="217"/>
        <v>50</v>
      </c>
      <c r="AG128" s="8">
        <f t="shared" si="217"/>
        <v>50</v>
      </c>
      <c r="AH128" s="8">
        <f t="shared" si="217"/>
        <v>50</v>
      </c>
      <c r="AI128" s="8">
        <f t="shared" si="217"/>
        <v>55.000000000000007</v>
      </c>
      <c r="AJ128" s="8">
        <f t="shared" si="217"/>
        <v>55.000000000000007</v>
      </c>
      <c r="AK128" s="8">
        <f t="shared" si="217"/>
        <v>60</v>
      </c>
      <c r="AL128" s="8">
        <f t="shared" si="217"/>
        <v>60</v>
      </c>
      <c r="AM128" s="8">
        <f t="shared" si="217"/>
        <v>60</v>
      </c>
      <c r="AN128" s="8">
        <f t="shared" si="217"/>
        <v>65</v>
      </c>
      <c r="AO128" s="8">
        <f t="shared" si="217"/>
        <v>65</v>
      </c>
      <c r="AP128" s="8">
        <f t="shared" si="217"/>
        <v>70</v>
      </c>
      <c r="AQ128" s="8">
        <f t="shared" si="217"/>
        <v>70</v>
      </c>
      <c r="AR128" s="8">
        <f t="shared" si="217"/>
        <v>70</v>
      </c>
      <c r="AS128" s="8">
        <f t="shared" si="217"/>
        <v>75</v>
      </c>
      <c r="AT128" s="8">
        <f t="shared" si="217"/>
        <v>75</v>
      </c>
      <c r="AU128" s="8">
        <f t="shared" si="217"/>
        <v>80</v>
      </c>
      <c r="AV128" s="8">
        <f t="shared" si="217"/>
        <v>80</v>
      </c>
      <c r="AW128" s="8">
        <f t="shared" si="217"/>
        <v>80</v>
      </c>
      <c r="AX128" s="8">
        <f t="shared" si="217"/>
        <v>85</v>
      </c>
      <c r="AY128" s="8">
        <f t="shared" si="217"/>
        <v>85</v>
      </c>
      <c r="AZ128" s="8"/>
    </row>
    <row r="129" spans="1:52">
      <c r="A129" s="8" t="s">
        <v>57</v>
      </c>
      <c r="B129" s="8">
        <f t="shared" ref="B129:U129" si="218" xml:space="preserve"> IF((1 - (B269 - 1)/20)*100 &lt;= 100, IF((1 - (B269 - 1)/20)*100 &gt;= 0, (1 - (B269 - 1)/20)*100, 0), 100)</f>
        <v>0</v>
      </c>
      <c r="C129" s="8">
        <f t="shared" si="218"/>
        <v>0</v>
      </c>
      <c r="D129" s="8">
        <f t="shared" si="218"/>
        <v>0</v>
      </c>
      <c r="E129" s="8">
        <f t="shared" si="218"/>
        <v>0</v>
      </c>
      <c r="F129" s="8">
        <f t="shared" si="218"/>
        <v>0</v>
      </c>
      <c r="G129" s="8">
        <f t="shared" si="218"/>
        <v>0</v>
      </c>
      <c r="H129" s="8">
        <f t="shared" si="218"/>
        <v>0</v>
      </c>
      <c r="I129" s="8">
        <f t="shared" si="218"/>
        <v>0</v>
      </c>
      <c r="J129" s="26">
        <f t="shared" si="218"/>
        <v>0</v>
      </c>
      <c r="K129" s="8">
        <f t="shared" si="218"/>
        <v>0</v>
      </c>
      <c r="L129" s="28">
        <f t="shared" si="218"/>
        <v>5.0000000000000044</v>
      </c>
      <c r="M129" s="8">
        <f t="shared" si="218"/>
        <v>9.9999999999999982</v>
      </c>
      <c r="N129" s="8">
        <f t="shared" si="218"/>
        <v>15.000000000000002</v>
      </c>
      <c r="O129" s="8">
        <f t="shared" si="218"/>
        <v>15.000000000000002</v>
      </c>
      <c r="P129" s="8">
        <f t="shared" si="218"/>
        <v>19.999999999999996</v>
      </c>
      <c r="Q129" s="8">
        <f t="shared" si="218"/>
        <v>19.999999999999996</v>
      </c>
      <c r="R129" s="8">
        <f t="shared" si="218"/>
        <v>25</v>
      </c>
      <c r="S129" s="8">
        <f t="shared" si="218"/>
        <v>25</v>
      </c>
      <c r="T129" s="8">
        <f t="shared" si="218"/>
        <v>30.000000000000004</v>
      </c>
      <c r="U129" s="8">
        <f t="shared" si="218"/>
        <v>30.000000000000004</v>
      </c>
      <c r="V129" s="8">
        <f t="shared" ref="V129:AZ129" si="219" xml:space="preserve"> IF((1 - (V269 - 1)/20)*100 &lt;= 100, IF((1 - (V269 - 1)/20)*100 &gt;= 0, (1 - (V269 - 1)/20)*100, 0), 100)</f>
        <v>35</v>
      </c>
      <c r="W129" s="8">
        <f t="shared" si="219"/>
        <v>35</v>
      </c>
      <c r="X129" s="8">
        <f t="shared" si="219"/>
        <v>40</v>
      </c>
      <c r="Y129" s="8">
        <f t="shared" si="219"/>
        <v>40</v>
      </c>
      <c r="Z129" s="8">
        <f t="shared" si="219"/>
        <v>44.999999999999993</v>
      </c>
      <c r="AA129" s="8">
        <f t="shared" si="219"/>
        <v>44.999999999999993</v>
      </c>
      <c r="AB129" s="8">
        <f t="shared" si="219"/>
        <v>50</v>
      </c>
      <c r="AC129" s="8">
        <f t="shared" si="219"/>
        <v>50</v>
      </c>
      <c r="AD129" s="8">
        <f t="shared" si="219"/>
        <v>55.000000000000007</v>
      </c>
      <c r="AE129" s="8">
        <f t="shared" si="219"/>
        <v>55.000000000000007</v>
      </c>
      <c r="AF129" s="8">
        <f t="shared" si="219"/>
        <v>60</v>
      </c>
      <c r="AG129" s="8">
        <f t="shared" si="219"/>
        <v>60</v>
      </c>
      <c r="AH129" s="8">
        <f t="shared" si="219"/>
        <v>65</v>
      </c>
      <c r="AI129" s="8">
        <f t="shared" si="219"/>
        <v>65</v>
      </c>
      <c r="AJ129" s="8">
        <f t="shared" si="219"/>
        <v>70</v>
      </c>
      <c r="AK129" s="8">
        <f t="shared" si="219"/>
        <v>70</v>
      </c>
      <c r="AL129" s="8">
        <f t="shared" si="219"/>
        <v>75</v>
      </c>
      <c r="AM129" s="8">
        <f t="shared" si="219"/>
        <v>75</v>
      </c>
      <c r="AN129" s="8">
        <f t="shared" si="219"/>
        <v>80</v>
      </c>
      <c r="AO129" s="8">
        <f t="shared" si="219"/>
        <v>80</v>
      </c>
      <c r="AP129" s="8">
        <f t="shared" si="219"/>
        <v>85</v>
      </c>
      <c r="AQ129" s="8">
        <f t="shared" si="219"/>
        <v>85</v>
      </c>
      <c r="AR129" s="8">
        <f t="shared" si="219"/>
        <v>90</v>
      </c>
      <c r="AS129" s="8">
        <f t="shared" si="219"/>
        <v>90</v>
      </c>
      <c r="AT129" s="8">
        <f t="shared" si="219"/>
        <v>95</v>
      </c>
      <c r="AU129" s="8">
        <f t="shared" si="219"/>
        <v>95</v>
      </c>
      <c r="AV129" s="8">
        <f t="shared" si="219"/>
        <v>100</v>
      </c>
      <c r="AW129" s="8">
        <f t="shared" si="219"/>
        <v>100</v>
      </c>
      <c r="AX129" s="8">
        <f t="shared" si="219"/>
        <v>100</v>
      </c>
      <c r="AY129" s="8">
        <f t="shared" si="219"/>
        <v>100</v>
      </c>
      <c r="AZ129" s="8"/>
    </row>
    <row r="130" spans="1:52">
      <c r="A130" s="8" t="s">
        <v>58</v>
      </c>
      <c r="B130" s="8">
        <f t="shared" ref="B130:U130" si="220" xml:space="preserve"> IF((1 - (B270 - 1)/20)*100 &lt;= 100, IF((1 - (B270 - 1)/20)*100 &gt;= 0, (1 - (B270 - 1)/20)*100, 0), 100)</f>
        <v>0</v>
      </c>
      <c r="C130" s="8">
        <f t="shared" si="220"/>
        <v>0</v>
      </c>
      <c r="D130" s="8">
        <f t="shared" si="220"/>
        <v>0</v>
      </c>
      <c r="E130" s="8">
        <f t="shared" si="220"/>
        <v>0</v>
      </c>
      <c r="F130" s="8">
        <f t="shared" si="220"/>
        <v>0</v>
      </c>
      <c r="G130" s="8">
        <f t="shared" si="220"/>
        <v>0</v>
      </c>
      <c r="H130" s="8">
        <f t="shared" si="220"/>
        <v>0</v>
      </c>
      <c r="I130" s="8">
        <f t="shared" si="220"/>
        <v>0</v>
      </c>
      <c r="J130" s="26">
        <f t="shared" si="220"/>
        <v>0</v>
      </c>
      <c r="K130" s="8">
        <f t="shared" si="220"/>
        <v>0</v>
      </c>
      <c r="L130" s="28">
        <f t="shared" si="220"/>
        <v>5.0000000000000044</v>
      </c>
      <c r="M130" s="8">
        <f t="shared" si="220"/>
        <v>9.9999999999999982</v>
      </c>
      <c r="N130" s="8">
        <f t="shared" si="220"/>
        <v>15.000000000000002</v>
      </c>
      <c r="O130" s="8">
        <f t="shared" si="220"/>
        <v>15.000000000000002</v>
      </c>
      <c r="P130" s="8">
        <f t="shared" si="220"/>
        <v>19.999999999999996</v>
      </c>
      <c r="Q130" s="8">
        <f t="shared" si="220"/>
        <v>19.999999999999996</v>
      </c>
      <c r="R130" s="8">
        <f t="shared" si="220"/>
        <v>25</v>
      </c>
      <c r="S130" s="8">
        <f t="shared" si="220"/>
        <v>25</v>
      </c>
      <c r="T130" s="8">
        <f t="shared" si="220"/>
        <v>30.000000000000004</v>
      </c>
      <c r="U130" s="8">
        <f t="shared" si="220"/>
        <v>30.000000000000004</v>
      </c>
      <c r="V130" s="8">
        <f t="shared" ref="V130:AZ130" si="221" xml:space="preserve"> IF((1 - (V270 - 1)/20)*100 &lt;= 100, IF((1 - (V270 - 1)/20)*100 &gt;= 0, (1 - (V270 - 1)/20)*100, 0), 100)</f>
        <v>35</v>
      </c>
      <c r="W130" s="8">
        <f t="shared" si="221"/>
        <v>35</v>
      </c>
      <c r="X130" s="8">
        <f t="shared" si="221"/>
        <v>40</v>
      </c>
      <c r="Y130" s="8">
        <f t="shared" si="221"/>
        <v>40</v>
      </c>
      <c r="Z130" s="8">
        <f t="shared" si="221"/>
        <v>44.999999999999993</v>
      </c>
      <c r="AA130" s="8">
        <f t="shared" si="221"/>
        <v>44.999999999999993</v>
      </c>
      <c r="AB130" s="8">
        <f t="shared" si="221"/>
        <v>50</v>
      </c>
      <c r="AC130" s="8">
        <f t="shared" si="221"/>
        <v>50</v>
      </c>
      <c r="AD130" s="8">
        <f t="shared" si="221"/>
        <v>55.000000000000007</v>
      </c>
      <c r="AE130" s="8">
        <f t="shared" si="221"/>
        <v>55.000000000000007</v>
      </c>
      <c r="AF130" s="8">
        <f t="shared" si="221"/>
        <v>60</v>
      </c>
      <c r="AG130" s="8">
        <f t="shared" si="221"/>
        <v>60</v>
      </c>
      <c r="AH130" s="8">
        <f t="shared" si="221"/>
        <v>65</v>
      </c>
      <c r="AI130" s="8">
        <f t="shared" si="221"/>
        <v>65</v>
      </c>
      <c r="AJ130" s="8">
        <f t="shared" si="221"/>
        <v>70</v>
      </c>
      <c r="AK130" s="8">
        <f t="shared" si="221"/>
        <v>70</v>
      </c>
      <c r="AL130" s="8">
        <f t="shared" si="221"/>
        <v>75</v>
      </c>
      <c r="AM130" s="8">
        <f t="shared" si="221"/>
        <v>75</v>
      </c>
      <c r="AN130" s="8">
        <f t="shared" si="221"/>
        <v>80</v>
      </c>
      <c r="AO130" s="8">
        <f t="shared" si="221"/>
        <v>80</v>
      </c>
      <c r="AP130" s="8">
        <f t="shared" si="221"/>
        <v>85</v>
      </c>
      <c r="AQ130" s="8">
        <f t="shared" si="221"/>
        <v>85</v>
      </c>
      <c r="AR130" s="8">
        <f t="shared" si="221"/>
        <v>90</v>
      </c>
      <c r="AS130" s="8">
        <f t="shared" si="221"/>
        <v>90</v>
      </c>
      <c r="AT130" s="8">
        <f t="shared" si="221"/>
        <v>95</v>
      </c>
      <c r="AU130" s="8">
        <f t="shared" si="221"/>
        <v>95</v>
      </c>
      <c r="AV130" s="8">
        <f t="shared" si="221"/>
        <v>100</v>
      </c>
      <c r="AW130" s="8">
        <f t="shared" si="221"/>
        <v>100</v>
      </c>
      <c r="AX130" s="8">
        <f t="shared" si="221"/>
        <v>100</v>
      </c>
      <c r="AY130" s="8">
        <f t="shared" si="221"/>
        <v>100</v>
      </c>
      <c r="AZ130" s="8"/>
    </row>
    <row r="131" spans="1:52">
      <c r="A131" s="8" t="s">
        <v>59</v>
      </c>
      <c r="B131" s="8">
        <f t="shared" ref="B131:U131" si="222" xml:space="preserve"> IF((1 - (B271 - 1)/20)*100 &lt;= 100, IF((1 - (B271 - 1)/20)*100 &gt;= 0, (1 - (B271 - 1)/20)*100, 0), 100)</f>
        <v>0</v>
      </c>
      <c r="C131" s="8">
        <f t="shared" si="222"/>
        <v>0</v>
      </c>
      <c r="D131" s="8">
        <f t="shared" si="222"/>
        <v>0</v>
      </c>
      <c r="E131" s="8">
        <f t="shared" si="222"/>
        <v>0</v>
      </c>
      <c r="F131" s="8">
        <f t="shared" si="222"/>
        <v>0</v>
      </c>
      <c r="G131" s="8">
        <f t="shared" si="222"/>
        <v>0</v>
      </c>
      <c r="H131" s="8">
        <f t="shared" si="222"/>
        <v>0</v>
      </c>
      <c r="I131" s="8">
        <f t="shared" si="222"/>
        <v>0</v>
      </c>
      <c r="J131" s="26">
        <f t="shared" si="222"/>
        <v>0</v>
      </c>
      <c r="K131" s="8">
        <f t="shared" si="222"/>
        <v>9.9999999999999982</v>
      </c>
      <c r="L131" s="28">
        <f t="shared" si="222"/>
        <v>15.000000000000002</v>
      </c>
      <c r="M131" s="8">
        <f t="shared" si="222"/>
        <v>19.999999999999996</v>
      </c>
      <c r="N131" s="8">
        <f t="shared" si="222"/>
        <v>25</v>
      </c>
      <c r="O131" s="8">
        <f t="shared" si="222"/>
        <v>25</v>
      </c>
      <c r="P131" s="8">
        <f t="shared" si="222"/>
        <v>30.000000000000004</v>
      </c>
      <c r="Q131" s="8">
        <f t="shared" si="222"/>
        <v>30.000000000000004</v>
      </c>
      <c r="R131" s="8">
        <f t="shared" si="222"/>
        <v>35</v>
      </c>
      <c r="S131" s="8">
        <f t="shared" si="222"/>
        <v>35</v>
      </c>
      <c r="T131" s="8">
        <f t="shared" si="222"/>
        <v>40</v>
      </c>
      <c r="U131" s="8">
        <f t="shared" si="222"/>
        <v>40</v>
      </c>
      <c r="V131" s="8">
        <f t="shared" ref="V131:AZ131" si="223" xml:space="preserve"> IF((1 - (V271 - 1)/20)*100 &lt;= 100, IF((1 - (V271 - 1)/20)*100 &gt;= 0, (1 - (V271 - 1)/20)*100, 0), 100)</f>
        <v>44.999999999999993</v>
      </c>
      <c r="W131" s="8">
        <f t="shared" si="223"/>
        <v>44.999999999999993</v>
      </c>
      <c r="X131" s="8">
        <f t="shared" si="223"/>
        <v>50</v>
      </c>
      <c r="Y131" s="8">
        <f t="shared" si="223"/>
        <v>50</v>
      </c>
      <c r="Z131" s="8">
        <f t="shared" si="223"/>
        <v>55.000000000000007</v>
      </c>
      <c r="AA131" s="8">
        <f t="shared" si="223"/>
        <v>55.000000000000007</v>
      </c>
      <c r="AB131" s="8">
        <f t="shared" si="223"/>
        <v>60</v>
      </c>
      <c r="AC131" s="8">
        <f t="shared" si="223"/>
        <v>60</v>
      </c>
      <c r="AD131" s="8">
        <f t="shared" si="223"/>
        <v>65</v>
      </c>
      <c r="AE131" s="8">
        <f t="shared" si="223"/>
        <v>65</v>
      </c>
      <c r="AF131" s="8">
        <f t="shared" si="223"/>
        <v>70</v>
      </c>
      <c r="AG131" s="8">
        <f t="shared" si="223"/>
        <v>70</v>
      </c>
      <c r="AH131" s="8">
        <f t="shared" si="223"/>
        <v>75</v>
      </c>
      <c r="AI131" s="8">
        <f t="shared" si="223"/>
        <v>75</v>
      </c>
      <c r="AJ131" s="8">
        <f t="shared" si="223"/>
        <v>80</v>
      </c>
      <c r="AK131" s="8">
        <f t="shared" si="223"/>
        <v>80</v>
      </c>
      <c r="AL131" s="8">
        <f t="shared" si="223"/>
        <v>85</v>
      </c>
      <c r="AM131" s="8">
        <f t="shared" si="223"/>
        <v>85</v>
      </c>
      <c r="AN131" s="8">
        <f t="shared" si="223"/>
        <v>90</v>
      </c>
      <c r="AO131" s="8">
        <f t="shared" si="223"/>
        <v>90</v>
      </c>
      <c r="AP131" s="8">
        <f t="shared" si="223"/>
        <v>95</v>
      </c>
      <c r="AQ131" s="8">
        <f t="shared" si="223"/>
        <v>95</v>
      </c>
      <c r="AR131" s="8">
        <f t="shared" si="223"/>
        <v>100</v>
      </c>
      <c r="AS131" s="8">
        <f t="shared" si="223"/>
        <v>100</v>
      </c>
      <c r="AT131" s="8">
        <f t="shared" si="223"/>
        <v>100</v>
      </c>
      <c r="AU131" s="8">
        <f t="shared" si="223"/>
        <v>100</v>
      </c>
      <c r="AV131" s="8">
        <f t="shared" si="223"/>
        <v>100</v>
      </c>
      <c r="AW131" s="8">
        <f t="shared" si="223"/>
        <v>100</v>
      </c>
      <c r="AX131" s="8">
        <f t="shared" si="223"/>
        <v>100</v>
      </c>
      <c r="AY131" s="8">
        <f t="shared" si="223"/>
        <v>100</v>
      </c>
      <c r="AZ131" s="8"/>
    </row>
    <row r="133" spans="1:52">
      <c r="A133" s="49" t="s">
        <v>53</v>
      </c>
      <c r="B133" s="3"/>
      <c r="C133" s="3"/>
      <c r="D133" s="3"/>
      <c r="E133" s="3"/>
      <c r="F133" s="3"/>
      <c r="G133" s="3"/>
      <c r="H133" s="3"/>
      <c r="I133" s="3"/>
      <c r="J133" s="31"/>
      <c r="K133" s="3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56" t="s">
        <v>49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</row>
    <row r="135" spans="1:52">
      <c r="A135" s="8" t="s">
        <v>50</v>
      </c>
      <c r="B135" s="8">
        <f t="shared" ref="B135:U135" si="224" xml:space="preserve"> IF((1 - (B275 - 1)/20)*100 &lt;= 100, IF((1 - (B275 - 1)/20)*100 &gt;= 0, (1 - (B275 - 1)/20)*100, 0), 100)</f>
        <v>60</v>
      </c>
      <c r="C135" s="8">
        <f t="shared" si="224"/>
        <v>85</v>
      </c>
      <c r="D135" s="8">
        <f t="shared" si="224"/>
        <v>90</v>
      </c>
      <c r="E135" s="8">
        <f t="shared" si="224"/>
        <v>95</v>
      </c>
      <c r="F135" s="8">
        <f t="shared" si="224"/>
        <v>100</v>
      </c>
      <c r="G135" s="8">
        <f t="shared" si="224"/>
        <v>100</v>
      </c>
      <c r="H135" s="8">
        <f t="shared" si="224"/>
        <v>100</v>
      </c>
      <c r="I135" s="8">
        <f t="shared" si="224"/>
        <v>100</v>
      </c>
      <c r="J135" s="26">
        <f t="shared" si="224"/>
        <v>100</v>
      </c>
      <c r="K135" s="8">
        <f t="shared" si="224"/>
        <v>100</v>
      </c>
      <c r="L135" s="28">
        <f t="shared" si="224"/>
        <v>100</v>
      </c>
      <c r="M135" s="8">
        <f t="shared" si="224"/>
        <v>100</v>
      </c>
      <c r="N135" s="8">
        <f t="shared" si="224"/>
        <v>100</v>
      </c>
      <c r="O135" s="8">
        <f t="shared" si="224"/>
        <v>100</v>
      </c>
      <c r="P135" s="8">
        <f t="shared" si="224"/>
        <v>100</v>
      </c>
      <c r="Q135" s="8">
        <f t="shared" si="224"/>
        <v>100</v>
      </c>
      <c r="R135" s="8">
        <f t="shared" si="224"/>
        <v>100</v>
      </c>
      <c r="S135" s="8">
        <f t="shared" si="224"/>
        <v>100</v>
      </c>
      <c r="T135" s="8">
        <f t="shared" si="224"/>
        <v>100</v>
      </c>
      <c r="U135" s="8">
        <f t="shared" si="224"/>
        <v>100</v>
      </c>
      <c r="V135" s="8">
        <f t="shared" ref="V135:AZ135" si="225" xml:space="preserve"> IF((1 - (V275 - 1)/20)*100 &lt;= 100, IF((1 - (V275 - 1)/20)*100 &gt;= 0, (1 - (V275 - 1)/20)*100, 0), 100)</f>
        <v>100</v>
      </c>
      <c r="W135" s="8">
        <f t="shared" si="225"/>
        <v>100</v>
      </c>
      <c r="X135" s="8">
        <f t="shared" si="225"/>
        <v>100</v>
      </c>
      <c r="Y135" s="8">
        <f t="shared" si="225"/>
        <v>100</v>
      </c>
      <c r="Z135" s="8">
        <f t="shared" si="225"/>
        <v>100</v>
      </c>
      <c r="AA135" s="8">
        <f t="shared" si="225"/>
        <v>100</v>
      </c>
      <c r="AB135" s="8">
        <f t="shared" si="225"/>
        <v>100</v>
      </c>
      <c r="AC135" s="8">
        <f t="shared" si="225"/>
        <v>100</v>
      </c>
      <c r="AD135" s="8">
        <f t="shared" si="225"/>
        <v>100</v>
      </c>
      <c r="AE135" s="8">
        <f t="shared" si="225"/>
        <v>100</v>
      </c>
      <c r="AF135" s="8">
        <f t="shared" si="225"/>
        <v>100</v>
      </c>
      <c r="AG135" s="8">
        <f t="shared" si="225"/>
        <v>100</v>
      </c>
      <c r="AH135" s="8">
        <f t="shared" si="225"/>
        <v>100</v>
      </c>
      <c r="AI135" s="8">
        <f t="shared" si="225"/>
        <v>100</v>
      </c>
      <c r="AJ135" s="8">
        <f t="shared" si="225"/>
        <v>100</v>
      </c>
      <c r="AK135" s="8">
        <f t="shared" si="225"/>
        <v>100</v>
      </c>
      <c r="AL135" s="8">
        <f t="shared" si="225"/>
        <v>100</v>
      </c>
      <c r="AM135" s="8">
        <f t="shared" si="225"/>
        <v>100</v>
      </c>
      <c r="AN135" s="8">
        <f t="shared" si="225"/>
        <v>100</v>
      </c>
      <c r="AO135" s="8">
        <f t="shared" si="225"/>
        <v>100</v>
      </c>
      <c r="AP135" s="8">
        <f t="shared" si="225"/>
        <v>100</v>
      </c>
      <c r="AQ135" s="8">
        <f t="shared" si="225"/>
        <v>100</v>
      </c>
      <c r="AR135" s="8">
        <f t="shared" si="225"/>
        <v>100</v>
      </c>
      <c r="AS135" s="8">
        <f t="shared" si="225"/>
        <v>100</v>
      </c>
      <c r="AT135" s="8">
        <f t="shared" si="225"/>
        <v>100</v>
      </c>
      <c r="AU135" s="8">
        <f t="shared" si="225"/>
        <v>100</v>
      </c>
      <c r="AV135" s="8">
        <f t="shared" si="225"/>
        <v>100</v>
      </c>
      <c r="AW135" s="8">
        <f t="shared" si="225"/>
        <v>100</v>
      </c>
      <c r="AX135" s="8">
        <f t="shared" si="225"/>
        <v>100</v>
      </c>
      <c r="AY135" s="8">
        <f t="shared" si="225"/>
        <v>100</v>
      </c>
      <c r="AZ135" s="8"/>
    </row>
    <row r="136" spans="1:52">
      <c r="A136" s="8" t="s">
        <v>57</v>
      </c>
      <c r="B136" s="8">
        <f t="shared" ref="B136:U136" si="226" xml:space="preserve"> IF((1 - (B276 - 1)/20)*100 &lt;= 100, IF((1 - (B276 - 1)/20)*100 &gt;= 0, (1 - (B276 - 1)/20)*100, 0), 100)</f>
        <v>55.000000000000007</v>
      </c>
      <c r="C136" s="8">
        <f t="shared" si="226"/>
        <v>80</v>
      </c>
      <c r="D136" s="8">
        <f t="shared" si="226"/>
        <v>85</v>
      </c>
      <c r="E136" s="8">
        <f t="shared" si="226"/>
        <v>90</v>
      </c>
      <c r="F136" s="8">
        <f t="shared" si="226"/>
        <v>95</v>
      </c>
      <c r="G136" s="8">
        <f t="shared" si="226"/>
        <v>100</v>
      </c>
      <c r="H136" s="8">
        <f t="shared" si="226"/>
        <v>100</v>
      </c>
      <c r="I136" s="8">
        <f t="shared" si="226"/>
        <v>100</v>
      </c>
      <c r="J136" s="26">
        <f t="shared" si="226"/>
        <v>100</v>
      </c>
      <c r="K136" s="8">
        <f t="shared" si="226"/>
        <v>100</v>
      </c>
      <c r="L136" s="28">
        <f t="shared" si="226"/>
        <v>100</v>
      </c>
      <c r="M136" s="8">
        <f t="shared" si="226"/>
        <v>100</v>
      </c>
      <c r="N136" s="8">
        <f t="shared" si="226"/>
        <v>100</v>
      </c>
      <c r="O136" s="8">
        <f t="shared" si="226"/>
        <v>100</v>
      </c>
      <c r="P136" s="8">
        <f t="shared" si="226"/>
        <v>100</v>
      </c>
      <c r="Q136" s="8">
        <f t="shared" si="226"/>
        <v>100</v>
      </c>
      <c r="R136" s="8">
        <f t="shared" si="226"/>
        <v>100</v>
      </c>
      <c r="S136" s="8">
        <f t="shared" si="226"/>
        <v>100</v>
      </c>
      <c r="T136" s="8">
        <f t="shared" si="226"/>
        <v>100</v>
      </c>
      <c r="U136" s="8">
        <f t="shared" si="226"/>
        <v>100</v>
      </c>
      <c r="V136" s="8">
        <f t="shared" ref="V136:AZ136" si="227" xml:space="preserve"> IF((1 - (V276 - 1)/20)*100 &lt;= 100, IF((1 - (V276 - 1)/20)*100 &gt;= 0, (1 - (V276 - 1)/20)*100, 0), 100)</f>
        <v>100</v>
      </c>
      <c r="W136" s="8">
        <f t="shared" si="227"/>
        <v>100</v>
      </c>
      <c r="X136" s="8">
        <f t="shared" si="227"/>
        <v>100</v>
      </c>
      <c r="Y136" s="8">
        <f t="shared" si="227"/>
        <v>100</v>
      </c>
      <c r="Z136" s="8">
        <f t="shared" si="227"/>
        <v>100</v>
      </c>
      <c r="AA136" s="8">
        <f t="shared" si="227"/>
        <v>100</v>
      </c>
      <c r="AB136" s="8">
        <f t="shared" si="227"/>
        <v>100</v>
      </c>
      <c r="AC136" s="8">
        <f t="shared" si="227"/>
        <v>100</v>
      </c>
      <c r="AD136" s="8">
        <f t="shared" si="227"/>
        <v>100</v>
      </c>
      <c r="AE136" s="8">
        <f t="shared" si="227"/>
        <v>100</v>
      </c>
      <c r="AF136" s="8">
        <f t="shared" si="227"/>
        <v>100</v>
      </c>
      <c r="AG136" s="8">
        <f t="shared" si="227"/>
        <v>100</v>
      </c>
      <c r="AH136" s="8">
        <f t="shared" si="227"/>
        <v>100</v>
      </c>
      <c r="AI136" s="8">
        <f t="shared" si="227"/>
        <v>100</v>
      </c>
      <c r="AJ136" s="8">
        <f t="shared" si="227"/>
        <v>100</v>
      </c>
      <c r="AK136" s="8">
        <f t="shared" si="227"/>
        <v>100</v>
      </c>
      <c r="AL136" s="8">
        <f t="shared" si="227"/>
        <v>100</v>
      </c>
      <c r="AM136" s="8">
        <f t="shared" si="227"/>
        <v>100</v>
      </c>
      <c r="AN136" s="8">
        <f t="shared" si="227"/>
        <v>100</v>
      </c>
      <c r="AO136" s="8">
        <f t="shared" si="227"/>
        <v>100</v>
      </c>
      <c r="AP136" s="8">
        <f t="shared" si="227"/>
        <v>100</v>
      </c>
      <c r="AQ136" s="8">
        <f t="shared" si="227"/>
        <v>100</v>
      </c>
      <c r="AR136" s="8">
        <f t="shared" si="227"/>
        <v>100</v>
      </c>
      <c r="AS136" s="8">
        <f t="shared" si="227"/>
        <v>100</v>
      </c>
      <c r="AT136" s="8">
        <f t="shared" si="227"/>
        <v>100</v>
      </c>
      <c r="AU136" s="8">
        <f t="shared" si="227"/>
        <v>100</v>
      </c>
      <c r="AV136" s="8">
        <f t="shared" si="227"/>
        <v>100</v>
      </c>
      <c r="AW136" s="8">
        <f t="shared" si="227"/>
        <v>100</v>
      </c>
      <c r="AX136" s="8">
        <f t="shared" si="227"/>
        <v>100</v>
      </c>
      <c r="AY136" s="8">
        <f t="shared" si="227"/>
        <v>100</v>
      </c>
      <c r="AZ136" s="8"/>
    </row>
    <row r="137" spans="1:52">
      <c r="A137" s="8" t="s">
        <v>58</v>
      </c>
      <c r="B137" s="8">
        <f t="shared" ref="B137:U137" si="228" xml:space="preserve"> IF((1 - (B277 - 1)/20)*100 &lt;= 100, IF((1 - (B277 - 1)/20)*100 &gt;= 0, (1 - (B277 - 1)/20)*100, 0), 100)</f>
        <v>55.000000000000007</v>
      </c>
      <c r="C137" s="8">
        <f t="shared" si="228"/>
        <v>80</v>
      </c>
      <c r="D137" s="8">
        <f t="shared" si="228"/>
        <v>85</v>
      </c>
      <c r="E137" s="8">
        <f t="shared" si="228"/>
        <v>90</v>
      </c>
      <c r="F137" s="8">
        <f t="shared" si="228"/>
        <v>95</v>
      </c>
      <c r="G137" s="8">
        <f t="shared" si="228"/>
        <v>100</v>
      </c>
      <c r="H137" s="8">
        <f t="shared" si="228"/>
        <v>100</v>
      </c>
      <c r="I137" s="8">
        <f t="shared" si="228"/>
        <v>100</v>
      </c>
      <c r="J137" s="26">
        <f t="shared" si="228"/>
        <v>100</v>
      </c>
      <c r="K137" s="8">
        <f t="shared" si="228"/>
        <v>100</v>
      </c>
      <c r="L137" s="28">
        <f t="shared" si="228"/>
        <v>100</v>
      </c>
      <c r="M137" s="8">
        <f t="shared" si="228"/>
        <v>100</v>
      </c>
      <c r="N137" s="8">
        <f t="shared" si="228"/>
        <v>100</v>
      </c>
      <c r="O137" s="8">
        <f t="shared" si="228"/>
        <v>100</v>
      </c>
      <c r="P137" s="8">
        <f t="shared" si="228"/>
        <v>100</v>
      </c>
      <c r="Q137" s="8">
        <f t="shared" si="228"/>
        <v>100</v>
      </c>
      <c r="R137" s="8">
        <f t="shared" si="228"/>
        <v>100</v>
      </c>
      <c r="S137" s="8">
        <f t="shared" si="228"/>
        <v>100</v>
      </c>
      <c r="T137" s="8">
        <f t="shared" si="228"/>
        <v>100</v>
      </c>
      <c r="U137" s="8">
        <f t="shared" si="228"/>
        <v>100</v>
      </c>
      <c r="V137" s="8">
        <f t="shared" ref="V137:AZ137" si="229" xml:space="preserve"> IF((1 - (V277 - 1)/20)*100 &lt;= 100, IF((1 - (V277 - 1)/20)*100 &gt;= 0, (1 - (V277 - 1)/20)*100, 0), 100)</f>
        <v>100</v>
      </c>
      <c r="W137" s="8">
        <f t="shared" si="229"/>
        <v>100</v>
      </c>
      <c r="X137" s="8">
        <f t="shared" si="229"/>
        <v>100</v>
      </c>
      <c r="Y137" s="8">
        <f t="shared" si="229"/>
        <v>100</v>
      </c>
      <c r="Z137" s="8">
        <f t="shared" si="229"/>
        <v>100</v>
      </c>
      <c r="AA137" s="8">
        <f t="shared" si="229"/>
        <v>100</v>
      </c>
      <c r="AB137" s="8">
        <f t="shared" si="229"/>
        <v>100</v>
      </c>
      <c r="AC137" s="8">
        <f t="shared" si="229"/>
        <v>100</v>
      </c>
      <c r="AD137" s="8">
        <f t="shared" si="229"/>
        <v>100</v>
      </c>
      <c r="AE137" s="8">
        <f t="shared" si="229"/>
        <v>100</v>
      </c>
      <c r="AF137" s="8">
        <f t="shared" si="229"/>
        <v>100</v>
      </c>
      <c r="AG137" s="8">
        <f t="shared" si="229"/>
        <v>100</v>
      </c>
      <c r="AH137" s="8">
        <f t="shared" si="229"/>
        <v>100</v>
      </c>
      <c r="AI137" s="8">
        <f t="shared" si="229"/>
        <v>100</v>
      </c>
      <c r="AJ137" s="8">
        <f t="shared" si="229"/>
        <v>100</v>
      </c>
      <c r="AK137" s="8">
        <f t="shared" si="229"/>
        <v>100</v>
      </c>
      <c r="AL137" s="8">
        <f t="shared" si="229"/>
        <v>100</v>
      </c>
      <c r="AM137" s="8">
        <f t="shared" si="229"/>
        <v>100</v>
      </c>
      <c r="AN137" s="8">
        <f t="shared" si="229"/>
        <v>100</v>
      </c>
      <c r="AO137" s="8">
        <f t="shared" si="229"/>
        <v>100</v>
      </c>
      <c r="AP137" s="8">
        <f t="shared" si="229"/>
        <v>100</v>
      </c>
      <c r="AQ137" s="8">
        <f t="shared" si="229"/>
        <v>100</v>
      </c>
      <c r="AR137" s="8">
        <f t="shared" si="229"/>
        <v>100</v>
      </c>
      <c r="AS137" s="8">
        <f t="shared" si="229"/>
        <v>100</v>
      </c>
      <c r="AT137" s="8">
        <f t="shared" si="229"/>
        <v>100</v>
      </c>
      <c r="AU137" s="8">
        <f t="shared" si="229"/>
        <v>100</v>
      </c>
      <c r="AV137" s="8">
        <f t="shared" si="229"/>
        <v>100</v>
      </c>
      <c r="AW137" s="8">
        <f t="shared" si="229"/>
        <v>100</v>
      </c>
      <c r="AX137" s="8">
        <f t="shared" si="229"/>
        <v>100</v>
      </c>
      <c r="AY137" s="8">
        <f t="shared" si="229"/>
        <v>100</v>
      </c>
      <c r="AZ137" s="8"/>
    </row>
    <row r="138" spans="1:52">
      <c r="A138" s="8" t="s">
        <v>59</v>
      </c>
      <c r="B138" s="8">
        <f t="shared" ref="B138:U138" si="230" xml:space="preserve"> IF((1 - (B278 - 1)/20)*100 &lt;= 100, IF((1 - (B278 - 1)/20)*100 &gt;= 0, (1 - (B278 - 1)/20)*100, 0), 100)</f>
        <v>60</v>
      </c>
      <c r="C138" s="8">
        <f t="shared" si="230"/>
        <v>85</v>
      </c>
      <c r="D138" s="8">
        <f t="shared" si="230"/>
        <v>90</v>
      </c>
      <c r="E138" s="8">
        <f t="shared" si="230"/>
        <v>95</v>
      </c>
      <c r="F138" s="8">
        <f t="shared" si="230"/>
        <v>100</v>
      </c>
      <c r="G138" s="8">
        <f t="shared" si="230"/>
        <v>100</v>
      </c>
      <c r="H138" s="8">
        <f t="shared" si="230"/>
        <v>100</v>
      </c>
      <c r="I138" s="8">
        <f t="shared" si="230"/>
        <v>100</v>
      </c>
      <c r="J138" s="26">
        <f t="shared" si="230"/>
        <v>100</v>
      </c>
      <c r="K138" s="8">
        <f t="shared" si="230"/>
        <v>100</v>
      </c>
      <c r="L138" s="28">
        <f t="shared" si="230"/>
        <v>100</v>
      </c>
      <c r="M138" s="8">
        <f t="shared" si="230"/>
        <v>100</v>
      </c>
      <c r="N138" s="8">
        <f t="shared" si="230"/>
        <v>100</v>
      </c>
      <c r="O138" s="8">
        <f t="shared" si="230"/>
        <v>100</v>
      </c>
      <c r="P138" s="8">
        <f t="shared" si="230"/>
        <v>100</v>
      </c>
      <c r="Q138" s="8">
        <f t="shared" si="230"/>
        <v>100</v>
      </c>
      <c r="R138" s="8">
        <f t="shared" si="230"/>
        <v>100</v>
      </c>
      <c r="S138" s="8">
        <f t="shared" si="230"/>
        <v>100</v>
      </c>
      <c r="T138" s="8">
        <f t="shared" si="230"/>
        <v>100</v>
      </c>
      <c r="U138" s="8">
        <f t="shared" si="230"/>
        <v>100</v>
      </c>
      <c r="V138" s="8">
        <f t="shared" ref="V138:AZ138" si="231" xml:space="preserve"> IF((1 - (V278 - 1)/20)*100 &lt;= 100, IF((1 - (V278 - 1)/20)*100 &gt;= 0, (1 - (V278 - 1)/20)*100, 0), 100)</f>
        <v>100</v>
      </c>
      <c r="W138" s="8">
        <f t="shared" si="231"/>
        <v>100</v>
      </c>
      <c r="X138" s="8">
        <f t="shared" si="231"/>
        <v>100</v>
      </c>
      <c r="Y138" s="8">
        <f t="shared" si="231"/>
        <v>100</v>
      </c>
      <c r="Z138" s="8">
        <f t="shared" si="231"/>
        <v>100</v>
      </c>
      <c r="AA138" s="8">
        <f t="shared" si="231"/>
        <v>100</v>
      </c>
      <c r="AB138" s="8">
        <f t="shared" si="231"/>
        <v>100</v>
      </c>
      <c r="AC138" s="8">
        <f t="shared" si="231"/>
        <v>100</v>
      </c>
      <c r="AD138" s="8">
        <f t="shared" si="231"/>
        <v>100</v>
      </c>
      <c r="AE138" s="8">
        <f t="shared" si="231"/>
        <v>100</v>
      </c>
      <c r="AF138" s="8">
        <f t="shared" si="231"/>
        <v>100</v>
      </c>
      <c r="AG138" s="8">
        <f t="shared" si="231"/>
        <v>100</v>
      </c>
      <c r="AH138" s="8">
        <f t="shared" si="231"/>
        <v>100</v>
      </c>
      <c r="AI138" s="8">
        <f t="shared" si="231"/>
        <v>100</v>
      </c>
      <c r="AJ138" s="8">
        <f t="shared" si="231"/>
        <v>100</v>
      </c>
      <c r="AK138" s="8">
        <f t="shared" si="231"/>
        <v>100</v>
      </c>
      <c r="AL138" s="8">
        <f t="shared" si="231"/>
        <v>100</v>
      </c>
      <c r="AM138" s="8">
        <f t="shared" si="231"/>
        <v>100</v>
      </c>
      <c r="AN138" s="8">
        <f t="shared" si="231"/>
        <v>100</v>
      </c>
      <c r="AO138" s="8">
        <f t="shared" si="231"/>
        <v>100</v>
      </c>
      <c r="AP138" s="8">
        <f t="shared" si="231"/>
        <v>100</v>
      </c>
      <c r="AQ138" s="8">
        <f t="shared" si="231"/>
        <v>100</v>
      </c>
      <c r="AR138" s="8">
        <f t="shared" si="231"/>
        <v>100</v>
      </c>
      <c r="AS138" s="8">
        <f t="shared" si="231"/>
        <v>100</v>
      </c>
      <c r="AT138" s="8">
        <f t="shared" si="231"/>
        <v>100</v>
      </c>
      <c r="AU138" s="8">
        <f t="shared" si="231"/>
        <v>100</v>
      </c>
      <c r="AV138" s="8">
        <f t="shared" si="231"/>
        <v>100</v>
      </c>
      <c r="AW138" s="8">
        <f t="shared" si="231"/>
        <v>100</v>
      </c>
      <c r="AX138" s="8">
        <f t="shared" si="231"/>
        <v>100</v>
      </c>
      <c r="AY138" s="8">
        <f t="shared" si="231"/>
        <v>100</v>
      </c>
      <c r="AZ138" s="8"/>
    </row>
    <row r="139" spans="1:52">
      <c r="A139" s="56" t="s">
        <v>42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31"/>
      <c r="L139" s="13"/>
      <c r="M139" s="13"/>
      <c r="N139" s="13"/>
      <c r="O139" s="13"/>
      <c r="P139" s="13"/>
      <c r="Q139" s="13"/>
      <c r="R139" s="13"/>
      <c r="S139" s="13"/>
      <c r="T139" s="13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</row>
    <row r="140" spans="1:52">
      <c r="A140" s="8" t="s">
        <v>50</v>
      </c>
      <c r="B140" s="8">
        <f t="shared" ref="B140:U140" si="232" xml:space="preserve"> IF((1 - (B280 - 1)/20)*100 &lt;= 100, IF((1 - (B280 - 1)/20)*100 &gt;= 0, (1 - (B280 - 1)/20)*100, 0), 100)</f>
        <v>35</v>
      </c>
      <c r="C140" s="8">
        <f t="shared" si="232"/>
        <v>60</v>
      </c>
      <c r="D140" s="8">
        <f t="shared" si="232"/>
        <v>65</v>
      </c>
      <c r="E140" s="8">
        <f t="shared" si="232"/>
        <v>70</v>
      </c>
      <c r="F140" s="8">
        <f t="shared" si="232"/>
        <v>75</v>
      </c>
      <c r="G140" s="8">
        <f t="shared" si="232"/>
        <v>90</v>
      </c>
      <c r="H140" s="8">
        <f t="shared" si="232"/>
        <v>90</v>
      </c>
      <c r="I140" s="8">
        <f t="shared" si="232"/>
        <v>100</v>
      </c>
      <c r="J140" s="26">
        <f t="shared" si="232"/>
        <v>100</v>
      </c>
      <c r="K140" s="8">
        <f t="shared" si="232"/>
        <v>100</v>
      </c>
      <c r="L140" s="28">
        <f t="shared" si="232"/>
        <v>100</v>
      </c>
      <c r="M140" s="8">
        <f t="shared" si="232"/>
        <v>100</v>
      </c>
      <c r="N140" s="8">
        <f t="shared" si="232"/>
        <v>100</v>
      </c>
      <c r="O140" s="8">
        <f t="shared" si="232"/>
        <v>100</v>
      </c>
      <c r="P140" s="8">
        <f t="shared" si="232"/>
        <v>100</v>
      </c>
      <c r="Q140" s="8">
        <f t="shared" si="232"/>
        <v>100</v>
      </c>
      <c r="R140" s="8">
        <f t="shared" si="232"/>
        <v>100</v>
      </c>
      <c r="S140" s="8">
        <f t="shared" si="232"/>
        <v>100</v>
      </c>
      <c r="T140" s="8">
        <f t="shared" si="232"/>
        <v>100</v>
      </c>
      <c r="U140" s="8">
        <f t="shared" si="232"/>
        <v>100</v>
      </c>
      <c r="V140" s="8">
        <f t="shared" ref="V140:AZ140" si="233" xml:space="preserve"> IF((1 - (V280 - 1)/20)*100 &lt;= 100, IF((1 - (V280 - 1)/20)*100 &gt;= 0, (1 - (V280 - 1)/20)*100, 0), 100)</f>
        <v>100</v>
      </c>
      <c r="W140" s="8">
        <f t="shared" si="233"/>
        <v>100</v>
      </c>
      <c r="X140" s="8">
        <f t="shared" si="233"/>
        <v>100</v>
      </c>
      <c r="Y140" s="8">
        <f t="shared" si="233"/>
        <v>100</v>
      </c>
      <c r="Z140" s="8">
        <f t="shared" si="233"/>
        <v>100</v>
      </c>
      <c r="AA140" s="8">
        <f t="shared" si="233"/>
        <v>100</v>
      </c>
      <c r="AB140" s="8">
        <f t="shared" si="233"/>
        <v>100</v>
      </c>
      <c r="AC140" s="8">
        <f t="shared" si="233"/>
        <v>100</v>
      </c>
      <c r="AD140" s="8">
        <f t="shared" si="233"/>
        <v>100</v>
      </c>
      <c r="AE140" s="8">
        <f t="shared" si="233"/>
        <v>100</v>
      </c>
      <c r="AF140" s="8">
        <f t="shared" si="233"/>
        <v>100</v>
      </c>
      <c r="AG140" s="8">
        <f t="shared" si="233"/>
        <v>100</v>
      </c>
      <c r="AH140" s="8">
        <f t="shared" si="233"/>
        <v>100</v>
      </c>
      <c r="AI140" s="8">
        <f t="shared" si="233"/>
        <v>100</v>
      </c>
      <c r="AJ140" s="8">
        <f t="shared" si="233"/>
        <v>100</v>
      </c>
      <c r="AK140" s="8">
        <f t="shared" si="233"/>
        <v>100</v>
      </c>
      <c r="AL140" s="8">
        <f t="shared" si="233"/>
        <v>100</v>
      </c>
      <c r="AM140" s="8">
        <f t="shared" si="233"/>
        <v>100</v>
      </c>
      <c r="AN140" s="8">
        <f t="shared" si="233"/>
        <v>100</v>
      </c>
      <c r="AO140" s="8">
        <f t="shared" si="233"/>
        <v>100</v>
      </c>
      <c r="AP140" s="8">
        <f t="shared" si="233"/>
        <v>100</v>
      </c>
      <c r="AQ140" s="8">
        <f t="shared" si="233"/>
        <v>100</v>
      </c>
      <c r="AR140" s="8">
        <f t="shared" si="233"/>
        <v>100</v>
      </c>
      <c r="AS140" s="8">
        <f t="shared" si="233"/>
        <v>100</v>
      </c>
      <c r="AT140" s="8">
        <f t="shared" si="233"/>
        <v>100</v>
      </c>
      <c r="AU140" s="8">
        <f t="shared" si="233"/>
        <v>100</v>
      </c>
      <c r="AV140" s="8">
        <f t="shared" si="233"/>
        <v>100</v>
      </c>
      <c r="AW140" s="8">
        <f t="shared" si="233"/>
        <v>100</v>
      </c>
      <c r="AX140" s="8">
        <f t="shared" si="233"/>
        <v>100</v>
      </c>
      <c r="AY140" s="8">
        <f t="shared" si="233"/>
        <v>100</v>
      </c>
      <c r="AZ140" s="8"/>
    </row>
    <row r="141" spans="1:52">
      <c r="A141" s="8" t="s">
        <v>57</v>
      </c>
      <c r="B141" s="8">
        <f t="shared" ref="B141:U141" si="234" xml:space="preserve"> IF((1 - (B281 - 1)/20)*100 &lt;= 100, IF((1 - (B281 - 1)/20)*100 &gt;= 0, (1 - (B281 - 1)/20)*100, 0), 100)</f>
        <v>30.000000000000004</v>
      </c>
      <c r="C141" s="8">
        <f t="shared" si="234"/>
        <v>55.000000000000007</v>
      </c>
      <c r="D141" s="8">
        <f t="shared" si="234"/>
        <v>60</v>
      </c>
      <c r="E141" s="8">
        <f t="shared" si="234"/>
        <v>65</v>
      </c>
      <c r="F141" s="8">
        <f t="shared" si="234"/>
        <v>70</v>
      </c>
      <c r="G141" s="8">
        <f t="shared" si="234"/>
        <v>85</v>
      </c>
      <c r="H141" s="8">
        <f t="shared" si="234"/>
        <v>85</v>
      </c>
      <c r="I141" s="8">
        <f t="shared" si="234"/>
        <v>100</v>
      </c>
      <c r="J141" s="26">
        <f t="shared" si="234"/>
        <v>100</v>
      </c>
      <c r="K141" s="8">
        <f t="shared" si="234"/>
        <v>100</v>
      </c>
      <c r="L141" s="28">
        <f t="shared" si="234"/>
        <v>100</v>
      </c>
      <c r="M141" s="8">
        <f t="shared" si="234"/>
        <v>100</v>
      </c>
      <c r="N141" s="8">
        <f t="shared" si="234"/>
        <v>100</v>
      </c>
      <c r="O141" s="8">
        <f t="shared" si="234"/>
        <v>100</v>
      </c>
      <c r="P141" s="8">
        <f t="shared" si="234"/>
        <v>100</v>
      </c>
      <c r="Q141" s="8">
        <f t="shared" si="234"/>
        <v>100</v>
      </c>
      <c r="R141" s="8">
        <f t="shared" si="234"/>
        <v>100</v>
      </c>
      <c r="S141" s="8">
        <f t="shared" si="234"/>
        <v>100</v>
      </c>
      <c r="T141" s="8">
        <f t="shared" si="234"/>
        <v>100</v>
      </c>
      <c r="U141" s="8">
        <f t="shared" si="234"/>
        <v>100</v>
      </c>
      <c r="V141" s="8">
        <f t="shared" ref="V141:AZ141" si="235" xml:space="preserve"> IF((1 - (V281 - 1)/20)*100 &lt;= 100, IF((1 - (V281 - 1)/20)*100 &gt;= 0, (1 - (V281 - 1)/20)*100, 0), 100)</f>
        <v>100</v>
      </c>
      <c r="W141" s="8">
        <f t="shared" si="235"/>
        <v>100</v>
      </c>
      <c r="X141" s="8">
        <f t="shared" si="235"/>
        <v>100</v>
      </c>
      <c r="Y141" s="8">
        <f t="shared" si="235"/>
        <v>100</v>
      </c>
      <c r="Z141" s="8">
        <f t="shared" si="235"/>
        <v>100</v>
      </c>
      <c r="AA141" s="8">
        <f t="shared" si="235"/>
        <v>100</v>
      </c>
      <c r="AB141" s="8">
        <f t="shared" si="235"/>
        <v>100</v>
      </c>
      <c r="AC141" s="8">
        <f t="shared" si="235"/>
        <v>100</v>
      </c>
      <c r="AD141" s="8">
        <f t="shared" si="235"/>
        <v>100</v>
      </c>
      <c r="AE141" s="8">
        <f t="shared" si="235"/>
        <v>100</v>
      </c>
      <c r="AF141" s="8">
        <f t="shared" si="235"/>
        <v>100</v>
      </c>
      <c r="AG141" s="8">
        <f t="shared" si="235"/>
        <v>100</v>
      </c>
      <c r="AH141" s="8">
        <f t="shared" si="235"/>
        <v>100</v>
      </c>
      <c r="AI141" s="8">
        <f t="shared" si="235"/>
        <v>100</v>
      </c>
      <c r="AJ141" s="8">
        <f t="shared" si="235"/>
        <v>100</v>
      </c>
      <c r="AK141" s="8">
        <f t="shared" si="235"/>
        <v>100</v>
      </c>
      <c r="AL141" s="8">
        <f t="shared" si="235"/>
        <v>100</v>
      </c>
      <c r="AM141" s="8">
        <f t="shared" si="235"/>
        <v>100</v>
      </c>
      <c r="AN141" s="8">
        <f t="shared" si="235"/>
        <v>100</v>
      </c>
      <c r="AO141" s="8">
        <f t="shared" si="235"/>
        <v>100</v>
      </c>
      <c r="AP141" s="8">
        <f t="shared" si="235"/>
        <v>100</v>
      </c>
      <c r="AQ141" s="8">
        <f t="shared" si="235"/>
        <v>100</v>
      </c>
      <c r="AR141" s="8">
        <f t="shared" si="235"/>
        <v>100</v>
      </c>
      <c r="AS141" s="8">
        <f t="shared" si="235"/>
        <v>100</v>
      </c>
      <c r="AT141" s="8">
        <f t="shared" si="235"/>
        <v>100</v>
      </c>
      <c r="AU141" s="8">
        <f t="shared" si="235"/>
        <v>100</v>
      </c>
      <c r="AV141" s="8">
        <f t="shared" si="235"/>
        <v>100</v>
      </c>
      <c r="AW141" s="8">
        <f t="shared" si="235"/>
        <v>100</v>
      </c>
      <c r="AX141" s="8">
        <f t="shared" si="235"/>
        <v>100</v>
      </c>
      <c r="AY141" s="8">
        <f t="shared" si="235"/>
        <v>100</v>
      </c>
      <c r="AZ141" s="8"/>
    </row>
    <row r="142" spans="1:52">
      <c r="A142" s="8" t="s">
        <v>58</v>
      </c>
      <c r="B142" s="8">
        <f t="shared" ref="B142:U142" si="236" xml:space="preserve"> IF((1 - (B282 - 1)/20)*100 &lt;= 100, IF((1 - (B282 - 1)/20)*100 &gt;= 0, (1 - (B282 - 1)/20)*100, 0), 100)</f>
        <v>30.000000000000004</v>
      </c>
      <c r="C142" s="8">
        <f t="shared" si="236"/>
        <v>55.000000000000007</v>
      </c>
      <c r="D142" s="8">
        <f t="shared" si="236"/>
        <v>60</v>
      </c>
      <c r="E142" s="8">
        <f t="shared" si="236"/>
        <v>65</v>
      </c>
      <c r="F142" s="8">
        <f t="shared" si="236"/>
        <v>70</v>
      </c>
      <c r="G142" s="8">
        <f t="shared" si="236"/>
        <v>85</v>
      </c>
      <c r="H142" s="8">
        <f t="shared" si="236"/>
        <v>85</v>
      </c>
      <c r="I142" s="8">
        <f t="shared" si="236"/>
        <v>100</v>
      </c>
      <c r="J142" s="26">
        <f t="shared" si="236"/>
        <v>100</v>
      </c>
      <c r="K142" s="8">
        <f t="shared" si="236"/>
        <v>100</v>
      </c>
      <c r="L142" s="28">
        <f t="shared" si="236"/>
        <v>100</v>
      </c>
      <c r="M142" s="8">
        <f t="shared" si="236"/>
        <v>100</v>
      </c>
      <c r="N142" s="8">
        <f t="shared" si="236"/>
        <v>100</v>
      </c>
      <c r="O142" s="8">
        <f t="shared" si="236"/>
        <v>100</v>
      </c>
      <c r="P142" s="8">
        <f t="shared" si="236"/>
        <v>100</v>
      </c>
      <c r="Q142" s="8">
        <f t="shared" si="236"/>
        <v>100</v>
      </c>
      <c r="R142" s="8">
        <f t="shared" si="236"/>
        <v>100</v>
      </c>
      <c r="S142" s="8">
        <f t="shared" si="236"/>
        <v>100</v>
      </c>
      <c r="T142" s="8">
        <f t="shared" si="236"/>
        <v>100</v>
      </c>
      <c r="U142" s="8">
        <f t="shared" si="236"/>
        <v>100</v>
      </c>
      <c r="V142" s="8">
        <f t="shared" ref="V142:AZ142" si="237" xml:space="preserve"> IF((1 - (V282 - 1)/20)*100 &lt;= 100, IF((1 - (V282 - 1)/20)*100 &gt;= 0, (1 - (V282 - 1)/20)*100, 0), 100)</f>
        <v>100</v>
      </c>
      <c r="W142" s="8">
        <f t="shared" si="237"/>
        <v>100</v>
      </c>
      <c r="X142" s="8">
        <f t="shared" si="237"/>
        <v>100</v>
      </c>
      <c r="Y142" s="8">
        <f t="shared" si="237"/>
        <v>100</v>
      </c>
      <c r="Z142" s="8">
        <f t="shared" si="237"/>
        <v>100</v>
      </c>
      <c r="AA142" s="8">
        <f t="shared" si="237"/>
        <v>100</v>
      </c>
      <c r="AB142" s="8">
        <f t="shared" si="237"/>
        <v>100</v>
      </c>
      <c r="AC142" s="8">
        <f t="shared" si="237"/>
        <v>100</v>
      </c>
      <c r="AD142" s="8">
        <f t="shared" si="237"/>
        <v>100</v>
      </c>
      <c r="AE142" s="8">
        <f t="shared" si="237"/>
        <v>100</v>
      </c>
      <c r="AF142" s="8">
        <f t="shared" si="237"/>
        <v>100</v>
      </c>
      <c r="AG142" s="8">
        <f t="shared" si="237"/>
        <v>100</v>
      </c>
      <c r="AH142" s="8">
        <f t="shared" si="237"/>
        <v>100</v>
      </c>
      <c r="AI142" s="8">
        <f t="shared" si="237"/>
        <v>100</v>
      </c>
      <c r="AJ142" s="8">
        <f t="shared" si="237"/>
        <v>100</v>
      </c>
      <c r="AK142" s="8">
        <f t="shared" si="237"/>
        <v>100</v>
      </c>
      <c r="AL142" s="8">
        <f t="shared" si="237"/>
        <v>100</v>
      </c>
      <c r="AM142" s="8">
        <f t="shared" si="237"/>
        <v>100</v>
      </c>
      <c r="AN142" s="8">
        <f t="shared" si="237"/>
        <v>100</v>
      </c>
      <c r="AO142" s="8">
        <f t="shared" si="237"/>
        <v>100</v>
      </c>
      <c r="AP142" s="8">
        <f t="shared" si="237"/>
        <v>100</v>
      </c>
      <c r="AQ142" s="8">
        <f t="shared" si="237"/>
        <v>100</v>
      </c>
      <c r="AR142" s="8">
        <f t="shared" si="237"/>
        <v>100</v>
      </c>
      <c r="AS142" s="8">
        <f t="shared" si="237"/>
        <v>100</v>
      </c>
      <c r="AT142" s="8">
        <f t="shared" si="237"/>
        <v>100</v>
      </c>
      <c r="AU142" s="8">
        <f t="shared" si="237"/>
        <v>100</v>
      </c>
      <c r="AV142" s="8">
        <f t="shared" si="237"/>
        <v>100</v>
      </c>
      <c r="AW142" s="8">
        <f t="shared" si="237"/>
        <v>100</v>
      </c>
      <c r="AX142" s="8">
        <f t="shared" si="237"/>
        <v>100</v>
      </c>
      <c r="AY142" s="8">
        <f t="shared" si="237"/>
        <v>100</v>
      </c>
      <c r="AZ142" s="8"/>
    </row>
    <row r="143" spans="1:52">
      <c r="A143" s="8" t="s">
        <v>59</v>
      </c>
      <c r="B143" s="8">
        <f t="shared" ref="B143:U143" si="238" xml:space="preserve"> IF((1 - (B283 - 1)/20)*100 &lt;= 100, IF((1 - (B283 - 1)/20)*100 &gt;= 0, (1 - (B283 - 1)/20)*100, 0), 100)</f>
        <v>35</v>
      </c>
      <c r="C143" s="8">
        <f t="shared" si="238"/>
        <v>60</v>
      </c>
      <c r="D143" s="8">
        <f t="shared" si="238"/>
        <v>65</v>
      </c>
      <c r="E143" s="8">
        <f t="shared" si="238"/>
        <v>70</v>
      </c>
      <c r="F143" s="8">
        <f t="shared" si="238"/>
        <v>75</v>
      </c>
      <c r="G143" s="8">
        <f t="shared" si="238"/>
        <v>90</v>
      </c>
      <c r="H143" s="8">
        <f t="shared" si="238"/>
        <v>90</v>
      </c>
      <c r="I143" s="8">
        <f t="shared" si="238"/>
        <v>100</v>
      </c>
      <c r="J143" s="26">
        <f t="shared" si="238"/>
        <v>100</v>
      </c>
      <c r="K143" s="8">
        <f t="shared" si="238"/>
        <v>100</v>
      </c>
      <c r="L143" s="28">
        <f t="shared" si="238"/>
        <v>100</v>
      </c>
      <c r="M143" s="8">
        <f t="shared" si="238"/>
        <v>100</v>
      </c>
      <c r="N143" s="8">
        <f t="shared" si="238"/>
        <v>100</v>
      </c>
      <c r="O143" s="8">
        <f t="shared" si="238"/>
        <v>100</v>
      </c>
      <c r="P143" s="8">
        <f t="shared" si="238"/>
        <v>100</v>
      </c>
      <c r="Q143" s="8">
        <f t="shared" si="238"/>
        <v>100</v>
      </c>
      <c r="R143" s="8">
        <f t="shared" si="238"/>
        <v>100</v>
      </c>
      <c r="S143" s="8">
        <f t="shared" si="238"/>
        <v>100</v>
      </c>
      <c r="T143" s="8">
        <f t="shared" si="238"/>
        <v>100</v>
      </c>
      <c r="U143" s="8">
        <f t="shared" si="238"/>
        <v>100</v>
      </c>
      <c r="V143" s="8">
        <f t="shared" ref="V143:AZ143" si="239" xml:space="preserve"> IF((1 - (V283 - 1)/20)*100 &lt;= 100, IF((1 - (V283 - 1)/20)*100 &gt;= 0, (1 - (V283 - 1)/20)*100, 0), 100)</f>
        <v>100</v>
      </c>
      <c r="W143" s="8">
        <f t="shared" si="239"/>
        <v>100</v>
      </c>
      <c r="X143" s="8">
        <f t="shared" si="239"/>
        <v>100</v>
      </c>
      <c r="Y143" s="8">
        <f t="shared" si="239"/>
        <v>100</v>
      </c>
      <c r="Z143" s="8">
        <f t="shared" si="239"/>
        <v>100</v>
      </c>
      <c r="AA143" s="8">
        <f t="shared" si="239"/>
        <v>100</v>
      </c>
      <c r="AB143" s="8">
        <f t="shared" si="239"/>
        <v>100</v>
      </c>
      <c r="AC143" s="8">
        <f t="shared" si="239"/>
        <v>100</v>
      </c>
      <c r="AD143" s="8">
        <f t="shared" si="239"/>
        <v>100</v>
      </c>
      <c r="AE143" s="8">
        <f t="shared" si="239"/>
        <v>100</v>
      </c>
      <c r="AF143" s="8">
        <f t="shared" si="239"/>
        <v>100</v>
      </c>
      <c r="AG143" s="8">
        <f t="shared" si="239"/>
        <v>100</v>
      </c>
      <c r="AH143" s="8">
        <f t="shared" si="239"/>
        <v>100</v>
      </c>
      <c r="AI143" s="8">
        <f t="shared" si="239"/>
        <v>100</v>
      </c>
      <c r="AJ143" s="8">
        <f t="shared" si="239"/>
        <v>100</v>
      </c>
      <c r="AK143" s="8">
        <f t="shared" si="239"/>
        <v>100</v>
      </c>
      <c r="AL143" s="8">
        <f t="shared" si="239"/>
        <v>100</v>
      </c>
      <c r="AM143" s="8">
        <f t="shared" si="239"/>
        <v>100</v>
      </c>
      <c r="AN143" s="8">
        <f t="shared" si="239"/>
        <v>100</v>
      </c>
      <c r="AO143" s="8">
        <f t="shared" si="239"/>
        <v>100</v>
      </c>
      <c r="AP143" s="8">
        <f t="shared" si="239"/>
        <v>100</v>
      </c>
      <c r="AQ143" s="8">
        <f t="shared" si="239"/>
        <v>100</v>
      </c>
      <c r="AR143" s="8">
        <f t="shared" si="239"/>
        <v>100</v>
      </c>
      <c r="AS143" s="8">
        <f t="shared" si="239"/>
        <v>100</v>
      </c>
      <c r="AT143" s="8">
        <f t="shared" si="239"/>
        <v>100</v>
      </c>
      <c r="AU143" s="8">
        <f t="shared" si="239"/>
        <v>100</v>
      </c>
      <c r="AV143" s="8">
        <f t="shared" si="239"/>
        <v>100</v>
      </c>
      <c r="AW143" s="8">
        <f t="shared" si="239"/>
        <v>100</v>
      </c>
      <c r="AX143" s="8">
        <f t="shared" si="239"/>
        <v>100</v>
      </c>
      <c r="AY143" s="8">
        <f t="shared" si="239"/>
        <v>100</v>
      </c>
      <c r="AZ143" s="8"/>
    </row>
    <row r="144" spans="1:52">
      <c r="A144" s="56" t="s">
        <v>52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31"/>
      <c r="L144" s="13"/>
      <c r="M144" s="13"/>
      <c r="N144" s="13"/>
      <c r="O144" s="13"/>
      <c r="P144" s="13"/>
      <c r="Q144" s="13"/>
      <c r="R144" s="13"/>
      <c r="S144" s="13"/>
      <c r="T144" s="13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</row>
    <row r="145" spans="1:52">
      <c r="A145" s="8" t="s">
        <v>50</v>
      </c>
      <c r="B145" s="8">
        <f t="shared" ref="B145:U145" si="240" xml:space="preserve"> IF((1 - (B285 - 1)/20)*100 &lt;= 100, IF((1 - (B285 - 1)/20)*100 &gt;= 0, (1 - (B285 - 1)/20)*100, 0), 100)</f>
        <v>9.9999999999999982</v>
      </c>
      <c r="C145" s="8">
        <f t="shared" si="240"/>
        <v>35</v>
      </c>
      <c r="D145" s="8">
        <f t="shared" si="240"/>
        <v>40</v>
      </c>
      <c r="E145" s="8">
        <f t="shared" si="240"/>
        <v>44.999999999999993</v>
      </c>
      <c r="F145" s="8">
        <f t="shared" si="240"/>
        <v>50</v>
      </c>
      <c r="G145" s="8">
        <f t="shared" si="240"/>
        <v>65</v>
      </c>
      <c r="H145" s="8">
        <f t="shared" si="240"/>
        <v>65</v>
      </c>
      <c r="I145" s="8">
        <f t="shared" si="240"/>
        <v>85</v>
      </c>
      <c r="J145" s="26">
        <f t="shared" si="240"/>
        <v>90</v>
      </c>
      <c r="K145" s="8">
        <f t="shared" si="240"/>
        <v>95</v>
      </c>
      <c r="L145" s="28">
        <f t="shared" si="240"/>
        <v>100</v>
      </c>
      <c r="M145" s="8">
        <f t="shared" si="240"/>
        <v>100</v>
      </c>
      <c r="N145" s="8">
        <f t="shared" si="240"/>
        <v>100</v>
      </c>
      <c r="O145" s="8">
        <f t="shared" si="240"/>
        <v>100</v>
      </c>
      <c r="P145" s="8">
        <f t="shared" si="240"/>
        <v>100</v>
      </c>
      <c r="Q145" s="8">
        <f t="shared" si="240"/>
        <v>100</v>
      </c>
      <c r="R145" s="8">
        <f t="shared" si="240"/>
        <v>100</v>
      </c>
      <c r="S145" s="8">
        <f t="shared" si="240"/>
        <v>100</v>
      </c>
      <c r="T145" s="8">
        <f t="shared" si="240"/>
        <v>100</v>
      </c>
      <c r="U145" s="8">
        <f t="shared" si="240"/>
        <v>100</v>
      </c>
      <c r="V145" s="8">
        <f t="shared" ref="V145:AZ145" si="241" xml:space="preserve"> IF((1 - (V285 - 1)/20)*100 &lt;= 100, IF((1 - (V285 - 1)/20)*100 &gt;= 0, (1 - (V285 - 1)/20)*100, 0), 100)</f>
        <v>100</v>
      </c>
      <c r="W145" s="8">
        <f t="shared" si="241"/>
        <v>100</v>
      </c>
      <c r="X145" s="8">
        <f t="shared" si="241"/>
        <v>100</v>
      </c>
      <c r="Y145" s="8">
        <f t="shared" si="241"/>
        <v>100</v>
      </c>
      <c r="Z145" s="8">
        <f t="shared" si="241"/>
        <v>100</v>
      </c>
      <c r="AA145" s="8">
        <f t="shared" si="241"/>
        <v>100</v>
      </c>
      <c r="AB145" s="8">
        <f t="shared" si="241"/>
        <v>100</v>
      </c>
      <c r="AC145" s="8">
        <f t="shared" si="241"/>
        <v>100</v>
      </c>
      <c r="AD145" s="8">
        <f t="shared" si="241"/>
        <v>100</v>
      </c>
      <c r="AE145" s="8">
        <f t="shared" si="241"/>
        <v>100</v>
      </c>
      <c r="AF145" s="8">
        <f t="shared" si="241"/>
        <v>100</v>
      </c>
      <c r="AG145" s="8">
        <f t="shared" si="241"/>
        <v>100</v>
      </c>
      <c r="AH145" s="8">
        <f t="shared" si="241"/>
        <v>100</v>
      </c>
      <c r="AI145" s="8">
        <f t="shared" si="241"/>
        <v>100</v>
      </c>
      <c r="AJ145" s="8">
        <f t="shared" si="241"/>
        <v>100</v>
      </c>
      <c r="AK145" s="8">
        <f t="shared" si="241"/>
        <v>100</v>
      </c>
      <c r="AL145" s="8">
        <f t="shared" si="241"/>
        <v>100</v>
      </c>
      <c r="AM145" s="8">
        <f t="shared" si="241"/>
        <v>100</v>
      </c>
      <c r="AN145" s="8">
        <f t="shared" si="241"/>
        <v>100</v>
      </c>
      <c r="AO145" s="8">
        <f t="shared" si="241"/>
        <v>100</v>
      </c>
      <c r="AP145" s="8">
        <f t="shared" si="241"/>
        <v>100</v>
      </c>
      <c r="AQ145" s="8">
        <f t="shared" si="241"/>
        <v>100</v>
      </c>
      <c r="AR145" s="8">
        <f t="shared" si="241"/>
        <v>100</v>
      </c>
      <c r="AS145" s="8">
        <f t="shared" si="241"/>
        <v>100</v>
      </c>
      <c r="AT145" s="8">
        <f t="shared" si="241"/>
        <v>100</v>
      </c>
      <c r="AU145" s="8">
        <f t="shared" si="241"/>
        <v>100</v>
      </c>
      <c r="AV145" s="8">
        <f t="shared" si="241"/>
        <v>100</v>
      </c>
      <c r="AW145" s="8">
        <f t="shared" si="241"/>
        <v>100</v>
      </c>
      <c r="AX145" s="8">
        <f t="shared" si="241"/>
        <v>100</v>
      </c>
      <c r="AY145" s="8">
        <f t="shared" si="241"/>
        <v>100</v>
      </c>
      <c r="AZ145" s="8"/>
    </row>
    <row r="146" spans="1:52">
      <c r="A146" s="8" t="s">
        <v>57</v>
      </c>
      <c r="B146" s="8">
        <f t="shared" ref="B146:U146" si="242" xml:space="preserve"> IF((1 - (B286 - 1)/20)*100 &lt;= 100, IF((1 - (B286 - 1)/20)*100 &gt;= 0, (1 - (B286 - 1)/20)*100, 0), 100)</f>
        <v>5.0000000000000044</v>
      </c>
      <c r="C146" s="8">
        <f t="shared" si="242"/>
        <v>30.000000000000004</v>
      </c>
      <c r="D146" s="8">
        <f t="shared" si="242"/>
        <v>35</v>
      </c>
      <c r="E146" s="8">
        <f t="shared" si="242"/>
        <v>40</v>
      </c>
      <c r="F146" s="8">
        <f t="shared" si="242"/>
        <v>44.999999999999993</v>
      </c>
      <c r="G146" s="8">
        <f t="shared" si="242"/>
        <v>60</v>
      </c>
      <c r="H146" s="8">
        <f t="shared" si="242"/>
        <v>60</v>
      </c>
      <c r="I146" s="8">
        <f t="shared" si="242"/>
        <v>80</v>
      </c>
      <c r="J146" s="26">
        <f t="shared" si="242"/>
        <v>85</v>
      </c>
      <c r="K146" s="8">
        <f t="shared" si="242"/>
        <v>95</v>
      </c>
      <c r="L146" s="28">
        <f t="shared" si="242"/>
        <v>100</v>
      </c>
      <c r="M146" s="8">
        <f t="shared" si="242"/>
        <v>100</v>
      </c>
      <c r="N146" s="8">
        <f t="shared" si="242"/>
        <v>100</v>
      </c>
      <c r="O146" s="8">
        <f t="shared" si="242"/>
        <v>100</v>
      </c>
      <c r="P146" s="8">
        <f t="shared" si="242"/>
        <v>100</v>
      </c>
      <c r="Q146" s="8">
        <f t="shared" si="242"/>
        <v>100</v>
      </c>
      <c r="R146" s="8">
        <f t="shared" si="242"/>
        <v>100</v>
      </c>
      <c r="S146" s="8">
        <f t="shared" si="242"/>
        <v>100</v>
      </c>
      <c r="T146" s="8">
        <f t="shared" si="242"/>
        <v>100</v>
      </c>
      <c r="U146" s="8">
        <f t="shared" si="242"/>
        <v>100</v>
      </c>
      <c r="V146" s="8">
        <f t="shared" ref="V146:AZ146" si="243" xml:space="preserve"> IF((1 - (V286 - 1)/20)*100 &lt;= 100, IF((1 - (V286 - 1)/20)*100 &gt;= 0, (1 - (V286 - 1)/20)*100, 0), 100)</f>
        <v>100</v>
      </c>
      <c r="W146" s="8">
        <f t="shared" si="243"/>
        <v>100</v>
      </c>
      <c r="X146" s="8">
        <f t="shared" si="243"/>
        <v>100</v>
      </c>
      <c r="Y146" s="8">
        <f t="shared" si="243"/>
        <v>100</v>
      </c>
      <c r="Z146" s="8">
        <f t="shared" si="243"/>
        <v>100</v>
      </c>
      <c r="AA146" s="8">
        <f t="shared" si="243"/>
        <v>100</v>
      </c>
      <c r="AB146" s="8">
        <f t="shared" si="243"/>
        <v>100</v>
      </c>
      <c r="AC146" s="8">
        <f t="shared" si="243"/>
        <v>100</v>
      </c>
      <c r="AD146" s="8">
        <f t="shared" si="243"/>
        <v>100</v>
      </c>
      <c r="AE146" s="8">
        <f t="shared" si="243"/>
        <v>100</v>
      </c>
      <c r="AF146" s="8">
        <f t="shared" si="243"/>
        <v>100</v>
      </c>
      <c r="AG146" s="8">
        <f t="shared" si="243"/>
        <v>100</v>
      </c>
      <c r="AH146" s="8">
        <f t="shared" si="243"/>
        <v>100</v>
      </c>
      <c r="AI146" s="8">
        <f t="shared" si="243"/>
        <v>100</v>
      </c>
      <c r="AJ146" s="8">
        <f t="shared" si="243"/>
        <v>100</v>
      </c>
      <c r="AK146" s="8">
        <f t="shared" si="243"/>
        <v>100</v>
      </c>
      <c r="AL146" s="8">
        <f t="shared" si="243"/>
        <v>100</v>
      </c>
      <c r="AM146" s="8">
        <f t="shared" si="243"/>
        <v>100</v>
      </c>
      <c r="AN146" s="8">
        <f t="shared" si="243"/>
        <v>100</v>
      </c>
      <c r="AO146" s="8">
        <f t="shared" si="243"/>
        <v>100</v>
      </c>
      <c r="AP146" s="8">
        <f t="shared" si="243"/>
        <v>100</v>
      </c>
      <c r="AQ146" s="8">
        <f t="shared" si="243"/>
        <v>100</v>
      </c>
      <c r="AR146" s="8">
        <f t="shared" si="243"/>
        <v>100</v>
      </c>
      <c r="AS146" s="8">
        <f t="shared" si="243"/>
        <v>100</v>
      </c>
      <c r="AT146" s="8">
        <f t="shared" si="243"/>
        <v>100</v>
      </c>
      <c r="AU146" s="8">
        <f t="shared" si="243"/>
        <v>100</v>
      </c>
      <c r="AV146" s="8">
        <f t="shared" si="243"/>
        <v>100</v>
      </c>
      <c r="AW146" s="8">
        <f t="shared" si="243"/>
        <v>100</v>
      </c>
      <c r="AX146" s="8">
        <f t="shared" si="243"/>
        <v>100</v>
      </c>
      <c r="AY146" s="8">
        <f t="shared" si="243"/>
        <v>100</v>
      </c>
      <c r="AZ146" s="8"/>
    </row>
    <row r="147" spans="1:52">
      <c r="A147" s="8" t="s">
        <v>58</v>
      </c>
      <c r="B147" s="8">
        <f t="shared" ref="B147:U147" si="244" xml:space="preserve"> IF((1 - (B287 - 1)/20)*100 &lt;= 100, IF((1 - (B287 - 1)/20)*100 &gt;= 0, (1 - (B287 - 1)/20)*100, 0), 100)</f>
        <v>5.0000000000000044</v>
      </c>
      <c r="C147" s="8">
        <f t="shared" si="244"/>
        <v>30.000000000000004</v>
      </c>
      <c r="D147" s="8">
        <f t="shared" si="244"/>
        <v>35</v>
      </c>
      <c r="E147" s="8">
        <f t="shared" si="244"/>
        <v>40</v>
      </c>
      <c r="F147" s="8">
        <f t="shared" si="244"/>
        <v>44.999999999999993</v>
      </c>
      <c r="G147" s="8">
        <f t="shared" si="244"/>
        <v>60</v>
      </c>
      <c r="H147" s="8">
        <f t="shared" si="244"/>
        <v>60</v>
      </c>
      <c r="I147" s="8">
        <f t="shared" si="244"/>
        <v>80</v>
      </c>
      <c r="J147" s="26">
        <f t="shared" si="244"/>
        <v>85</v>
      </c>
      <c r="K147" s="8">
        <f t="shared" si="244"/>
        <v>95</v>
      </c>
      <c r="L147" s="28">
        <f t="shared" si="244"/>
        <v>100</v>
      </c>
      <c r="M147" s="8">
        <f t="shared" si="244"/>
        <v>100</v>
      </c>
      <c r="N147" s="8">
        <f t="shared" si="244"/>
        <v>100</v>
      </c>
      <c r="O147" s="8">
        <f t="shared" si="244"/>
        <v>100</v>
      </c>
      <c r="P147" s="8">
        <f t="shared" si="244"/>
        <v>100</v>
      </c>
      <c r="Q147" s="8">
        <f t="shared" si="244"/>
        <v>100</v>
      </c>
      <c r="R147" s="8">
        <f t="shared" si="244"/>
        <v>100</v>
      </c>
      <c r="S147" s="8">
        <f t="shared" si="244"/>
        <v>100</v>
      </c>
      <c r="T147" s="8">
        <f t="shared" si="244"/>
        <v>100</v>
      </c>
      <c r="U147" s="8">
        <f t="shared" si="244"/>
        <v>100</v>
      </c>
      <c r="V147" s="8">
        <f t="shared" ref="V147:AZ147" si="245" xml:space="preserve"> IF((1 - (V287 - 1)/20)*100 &lt;= 100, IF((1 - (V287 - 1)/20)*100 &gt;= 0, (1 - (V287 - 1)/20)*100, 0), 100)</f>
        <v>100</v>
      </c>
      <c r="W147" s="8">
        <f t="shared" si="245"/>
        <v>100</v>
      </c>
      <c r="X147" s="8">
        <f t="shared" si="245"/>
        <v>100</v>
      </c>
      <c r="Y147" s="8">
        <f t="shared" si="245"/>
        <v>100</v>
      </c>
      <c r="Z147" s="8">
        <f t="shared" si="245"/>
        <v>100</v>
      </c>
      <c r="AA147" s="8">
        <f t="shared" si="245"/>
        <v>100</v>
      </c>
      <c r="AB147" s="8">
        <f t="shared" si="245"/>
        <v>100</v>
      </c>
      <c r="AC147" s="8">
        <f t="shared" si="245"/>
        <v>100</v>
      </c>
      <c r="AD147" s="8">
        <f t="shared" si="245"/>
        <v>100</v>
      </c>
      <c r="AE147" s="8">
        <f t="shared" si="245"/>
        <v>100</v>
      </c>
      <c r="AF147" s="8">
        <f t="shared" si="245"/>
        <v>100</v>
      </c>
      <c r="AG147" s="8">
        <f t="shared" si="245"/>
        <v>100</v>
      </c>
      <c r="AH147" s="8">
        <f t="shared" si="245"/>
        <v>100</v>
      </c>
      <c r="AI147" s="8">
        <f t="shared" si="245"/>
        <v>100</v>
      </c>
      <c r="AJ147" s="8">
        <f t="shared" si="245"/>
        <v>100</v>
      </c>
      <c r="AK147" s="8">
        <f t="shared" si="245"/>
        <v>100</v>
      </c>
      <c r="AL147" s="8">
        <f t="shared" si="245"/>
        <v>100</v>
      </c>
      <c r="AM147" s="8">
        <f t="shared" si="245"/>
        <v>100</v>
      </c>
      <c r="AN147" s="8">
        <f t="shared" si="245"/>
        <v>100</v>
      </c>
      <c r="AO147" s="8">
        <f t="shared" si="245"/>
        <v>100</v>
      </c>
      <c r="AP147" s="8">
        <f t="shared" si="245"/>
        <v>100</v>
      </c>
      <c r="AQ147" s="8">
        <f t="shared" si="245"/>
        <v>100</v>
      </c>
      <c r="AR147" s="8">
        <f t="shared" si="245"/>
        <v>100</v>
      </c>
      <c r="AS147" s="8">
        <f t="shared" si="245"/>
        <v>100</v>
      </c>
      <c r="AT147" s="8">
        <f t="shared" si="245"/>
        <v>100</v>
      </c>
      <c r="AU147" s="8">
        <f t="shared" si="245"/>
        <v>100</v>
      </c>
      <c r="AV147" s="8">
        <f t="shared" si="245"/>
        <v>100</v>
      </c>
      <c r="AW147" s="8">
        <f t="shared" si="245"/>
        <v>100</v>
      </c>
      <c r="AX147" s="8">
        <f t="shared" si="245"/>
        <v>100</v>
      </c>
      <c r="AY147" s="8">
        <f t="shared" si="245"/>
        <v>100</v>
      </c>
      <c r="AZ147" s="8"/>
    </row>
    <row r="148" spans="1:52">
      <c r="A148" s="8" t="s">
        <v>59</v>
      </c>
      <c r="B148" s="8">
        <f t="shared" ref="B148:U148" si="246" xml:space="preserve"> IF((1 - (B288 - 1)/20)*100 &lt;= 100, IF((1 - (B288 - 1)/20)*100 &gt;= 0, (1 - (B288 - 1)/20)*100, 0), 100)</f>
        <v>9.9999999999999982</v>
      </c>
      <c r="C148" s="8">
        <f t="shared" si="246"/>
        <v>35</v>
      </c>
      <c r="D148" s="8">
        <f t="shared" si="246"/>
        <v>40</v>
      </c>
      <c r="E148" s="8">
        <f t="shared" si="246"/>
        <v>44.999999999999993</v>
      </c>
      <c r="F148" s="8">
        <f t="shared" si="246"/>
        <v>50</v>
      </c>
      <c r="G148" s="8">
        <f t="shared" si="246"/>
        <v>65</v>
      </c>
      <c r="H148" s="8">
        <f t="shared" si="246"/>
        <v>65</v>
      </c>
      <c r="I148" s="8">
        <f t="shared" si="246"/>
        <v>90</v>
      </c>
      <c r="J148" s="26">
        <f t="shared" si="246"/>
        <v>95</v>
      </c>
      <c r="K148" s="8">
        <f t="shared" si="246"/>
        <v>100</v>
      </c>
      <c r="L148" s="28">
        <f t="shared" si="246"/>
        <v>100</v>
      </c>
      <c r="M148" s="8">
        <f t="shared" si="246"/>
        <v>100</v>
      </c>
      <c r="N148" s="8">
        <f t="shared" si="246"/>
        <v>100</v>
      </c>
      <c r="O148" s="8">
        <f t="shared" si="246"/>
        <v>100</v>
      </c>
      <c r="P148" s="8">
        <f t="shared" si="246"/>
        <v>100</v>
      </c>
      <c r="Q148" s="8">
        <f t="shared" si="246"/>
        <v>100</v>
      </c>
      <c r="R148" s="8">
        <f t="shared" si="246"/>
        <v>100</v>
      </c>
      <c r="S148" s="8">
        <f t="shared" si="246"/>
        <v>100</v>
      </c>
      <c r="T148" s="8">
        <f t="shared" si="246"/>
        <v>100</v>
      </c>
      <c r="U148" s="8">
        <f t="shared" si="246"/>
        <v>100</v>
      </c>
      <c r="V148" s="8">
        <f t="shared" ref="V148:AZ148" si="247" xml:space="preserve"> IF((1 - (V288 - 1)/20)*100 &lt;= 100, IF((1 - (V288 - 1)/20)*100 &gt;= 0, (1 - (V288 - 1)/20)*100, 0), 100)</f>
        <v>100</v>
      </c>
      <c r="W148" s="8">
        <f t="shared" si="247"/>
        <v>100</v>
      </c>
      <c r="X148" s="8">
        <f t="shared" si="247"/>
        <v>100</v>
      </c>
      <c r="Y148" s="8">
        <f t="shared" si="247"/>
        <v>100</v>
      </c>
      <c r="Z148" s="8">
        <f t="shared" si="247"/>
        <v>100</v>
      </c>
      <c r="AA148" s="8">
        <f t="shared" si="247"/>
        <v>100</v>
      </c>
      <c r="AB148" s="8">
        <f t="shared" si="247"/>
        <v>100</v>
      </c>
      <c r="AC148" s="8">
        <f t="shared" si="247"/>
        <v>100</v>
      </c>
      <c r="AD148" s="8">
        <f t="shared" si="247"/>
        <v>100</v>
      </c>
      <c r="AE148" s="8">
        <f t="shared" si="247"/>
        <v>100</v>
      </c>
      <c r="AF148" s="8">
        <f t="shared" si="247"/>
        <v>100</v>
      </c>
      <c r="AG148" s="8">
        <f t="shared" si="247"/>
        <v>100</v>
      </c>
      <c r="AH148" s="8">
        <f t="shared" si="247"/>
        <v>100</v>
      </c>
      <c r="AI148" s="8">
        <f t="shared" si="247"/>
        <v>100</v>
      </c>
      <c r="AJ148" s="8">
        <f t="shared" si="247"/>
        <v>100</v>
      </c>
      <c r="AK148" s="8">
        <f t="shared" si="247"/>
        <v>100</v>
      </c>
      <c r="AL148" s="8">
        <f t="shared" si="247"/>
        <v>100</v>
      </c>
      <c r="AM148" s="8">
        <f t="shared" si="247"/>
        <v>100</v>
      </c>
      <c r="AN148" s="8">
        <f t="shared" si="247"/>
        <v>100</v>
      </c>
      <c r="AO148" s="8">
        <f t="shared" si="247"/>
        <v>100</v>
      </c>
      <c r="AP148" s="8">
        <f t="shared" si="247"/>
        <v>100</v>
      </c>
      <c r="AQ148" s="8">
        <f t="shared" si="247"/>
        <v>100</v>
      </c>
      <c r="AR148" s="8">
        <f t="shared" si="247"/>
        <v>100</v>
      </c>
      <c r="AS148" s="8">
        <f t="shared" si="247"/>
        <v>100</v>
      </c>
      <c r="AT148" s="8">
        <f t="shared" si="247"/>
        <v>100</v>
      </c>
      <c r="AU148" s="8">
        <f t="shared" si="247"/>
        <v>100</v>
      </c>
      <c r="AV148" s="8">
        <f t="shared" si="247"/>
        <v>100</v>
      </c>
      <c r="AW148" s="8">
        <f t="shared" si="247"/>
        <v>100</v>
      </c>
      <c r="AX148" s="8">
        <f t="shared" si="247"/>
        <v>100</v>
      </c>
      <c r="AY148" s="8">
        <f t="shared" si="247"/>
        <v>100</v>
      </c>
      <c r="AZ148" s="8"/>
    </row>
    <row r="149" spans="1:52">
      <c r="B149" s="8"/>
    </row>
    <row r="150" spans="1:52">
      <c r="A150" s="49" t="s">
        <v>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3"/>
      <c r="T150" s="13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</row>
    <row r="151" spans="1:52">
      <c r="A151" s="56" t="s">
        <v>49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</row>
    <row r="152" spans="1:52">
      <c r="A152" s="8" t="s">
        <v>50</v>
      </c>
      <c r="B152" s="8">
        <f t="shared" ref="B152:U152" si="248" xml:space="preserve"> IF((1 - (B292 - 1)/20)*100 &lt;= 100, IF((1 - (B292 - 1)/20)*100 &gt;= 0, (1 - (B292 - 1)/20)*100, 0), 100)</f>
        <v>35</v>
      </c>
      <c r="C152" s="8">
        <f t="shared" si="248"/>
        <v>60</v>
      </c>
      <c r="D152" s="8">
        <f t="shared" si="248"/>
        <v>65</v>
      </c>
      <c r="E152" s="8">
        <f t="shared" si="248"/>
        <v>70</v>
      </c>
      <c r="F152" s="8">
        <f t="shared" si="248"/>
        <v>75</v>
      </c>
      <c r="G152" s="8">
        <f t="shared" si="248"/>
        <v>90</v>
      </c>
      <c r="H152" s="8">
        <f t="shared" si="248"/>
        <v>90</v>
      </c>
      <c r="I152" s="8">
        <f t="shared" si="248"/>
        <v>100</v>
      </c>
      <c r="J152" s="26">
        <f t="shared" si="248"/>
        <v>100</v>
      </c>
      <c r="K152" s="8">
        <f t="shared" si="248"/>
        <v>100</v>
      </c>
      <c r="L152" s="28">
        <f t="shared" si="248"/>
        <v>100</v>
      </c>
      <c r="M152" s="8">
        <f t="shared" si="248"/>
        <v>100</v>
      </c>
      <c r="N152" s="8">
        <f t="shared" si="248"/>
        <v>100</v>
      </c>
      <c r="O152" s="8">
        <f t="shared" si="248"/>
        <v>100</v>
      </c>
      <c r="P152" s="8">
        <f t="shared" si="248"/>
        <v>100</v>
      </c>
      <c r="Q152" s="8">
        <f t="shared" si="248"/>
        <v>100</v>
      </c>
      <c r="R152" s="8">
        <f t="shared" si="248"/>
        <v>100</v>
      </c>
      <c r="S152" s="8">
        <f t="shared" si="248"/>
        <v>100</v>
      </c>
      <c r="T152" s="8">
        <f t="shared" si="248"/>
        <v>100</v>
      </c>
      <c r="U152" s="8">
        <f t="shared" si="248"/>
        <v>100</v>
      </c>
      <c r="V152" s="8">
        <f t="shared" ref="V152:AZ152" si="249" xml:space="preserve"> IF((1 - (V292 - 1)/20)*100 &lt;= 100, IF((1 - (V292 - 1)/20)*100 &gt;= 0, (1 - (V292 - 1)/20)*100, 0), 100)</f>
        <v>100</v>
      </c>
      <c r="W152" s="8">
        <f t="shared" si="249"/>
        <v>100</v>
      </c>
      <c r="X152" s="8">
        <f t="shared" si="249"/>
        <v>100</v>
      </c>
      <c r="Y152" s="8">
        <f t="shared" si="249"/>
        <v>100</v>
      </c>
      <c r="Z152" s="8">
        <f t="shared" si="249"/>
        <v>100</v>
      </c>
      <c r="AA152" s="8">
        <f t="shared" si="249"/>
        <v>100</v>
      </c>
      <c r="AB152" s="8">
        <f t="shared" si="249"/>
        <v>100</v>
      </c>
      <c r="AC152" s="8">
        <f t="shared" si="249"/>
        <v>100</v>
      </c>
      <c r="AD152" s="8">
        <f t="shared" si="249"/>
        <v>100</v>
      </c>
      <c r="AE152" s="8">
        <f t="shared" si="249"/>
        <v>100</v>
      </c>
      <c r="AF152" s="8">
        <f t="shared" si="249"/>
        <v>100</v>
      </c>
      <c r="AG152" s="8">
        <f t="shared" si="249"/>
        <v>100</v>
      </c>
      <c r="AH152" s="8">
        <f t="shared" si="249"/>
        <v>100</v>
      </c>
      <c r="AI152" s="8">
        <f t="shared" si="249"/>
        <v>100</v>
      </c>
      <c r="AJ152" s="8">
        <f t="shared" si="249"/>
        <v>100</v>
      </c>
      <c r="AK152" s="8">
        <f t="shared" si="249"/>
        <v>100</v>
      </c>
      <c r="AL152" s="8">
        <f t="shared" si="249"/>
        <v>100</v>
      </c>
      <c r="AM152" s="8">
        <f t="shared" si="249"/>
        <v>100</v>
      </c>
      <c r="AN152" s="8">
        <f t="shared" si="249"/>
        <v>100</v>
      </c>
      <c r="AO152" s="8">
        <f t="shared" si="249"/>
        <v>100</v>
      </c>
      <c r="AP152" s="8">
        <f t="shared" si="249"/>
        <v>100</v>
      </c>
      <c r="AQ152" s="8">
        <f t="shared" si="249"/>
        <v>100</v>
      </c>
      <c r="AR152" s="8">
        <f t="shared" si="249"/>
        <v>100</v>
      </c>
      <c r="AS152" s="8">
        <f t="shared" si="249"/>
        <v>100</v>
      </c>
      <c r="AT152" s="8">
        <f t="shared" si="249"/>
        <v>100</v>
      </c>
      <c r="AU152" s="8">
        <f t="shared" si="249"/>
        <v>100</v>
      </c>
      <c r="AV152" s="8">
        <f t="shared" si="249"/>
        <v>100</v>
      </c>
      <c r="AW152" s="8">
        <f t="shared" si="249"/>
        <v>100</v>
      </c>
      <c r="AX152" s="8">
        <f t="shared" si="249"/>
        <v>100</v>
      </c>
      <c r="AY152" s="8">
        <f t="shared" si="249"/>
        <v>100</v>
      </c>
      <c r="AZ152" s="8"/>
    </row>
    <row r="153" spans="1:52">
      <c r="A153" s="8" t="s">
        <v>57</v>
      </c>
      <c r="B153" s="8">
        <f t="shared" ref="B153:U153" si="250" xml:space="preserve"> IF((1 - (B293 - 1)/20)*100 &lt;= 100, IF((1 - (B293 - 1)/20)*100 &gt;= 0, (1 - (B293 - 1)/20)*100, 0), 100)</f>
        <v>30.000000000000004</v>
      </c>
      <c r="C153" s="8">
        <f t="shared" si="250"/>
        <v>55.000000000000007</v>
      </c>
      <c r="D153" s="8">
        <f t="shared" si="250"/>
        <v>60</v>
      </c>
      <c r="E153" s="8">
        <f t="shared" si="250"/>
        <v>65</v>
      </c>
      <c r="F153" s="8">
        <f t="shared" si="250"/>
        <v>70</v>
      </c>
      <c r="G153" s="8">
        <f t="shared" si="250"/>
        <v>85</v>
      </c>
      <c r="H153" s="8">
        <f t="shared" si="250"/>
        <v>85</v>
      </c>
      <c r="I153" s="8">
        <f t="shared" si="250"/>
        <v>100</v>
      </c>
      <c r="J153" s="26">
        <f t="shared" si="250"/>
        <v>100</v>
      </c>
      <c r="K153" s="8">
        <f t="shared" si="250"/>
        <v>100</v>
      </c>
      <c r="L153" s="28">
        <f t="shared" si="250"/>
        <v>100</v>
      </c>
      <c r="M153" s="8">
        <f t="shared" si="250"/>
        <v>100</v>
      </c>
      <c r="N153" s="8">
        <f t="shared" si="250"/>
        <v>100</v>
      </c>
      <c r="O153" s="8">
        <f t="shared" si="250"/>
        <v>100</v>
      </c>
      <c r="P153" s="8">
        <f t="shared" si="250"/>
        <v>100</v>
      </c>
      <c r="Q153" s="8">
        <f t="shared" si="250"/>
        <v>100</v>
      </c>
      <c r="R153" s="8">
        <f t="shared" si="250"/>
        <v>100</v>
      </c>
      <c r="S153" s="8">
        <f t="shared" si="250"/>
        <v>100</v>
      </c>
      <c r="T153" s="8">
        <f t="shared" si="250"/>
        <v>100</v>
      </c>
      <c r="U153" s="8">
        <f t="shared" si="250"/>
        <v>100</v>
      </c>
      <c r="V153" s="8">
        <f t="shared" ref="V153:AZ153" si="251" xml:space="preserve"> IF((1 - (V293 - 1)/20)*100 &lt;= 100, IF((1 - (V293 - 1)/20)*100 &gt;= 0, (1 - (V293 - 1)/20)*100, 0), 100)</f>
        <v>100</v>
      </c>
      <c r="W153" s="8">
        <f t="shared" si="251"/>
        <v>100</v>
      </c>
      <c r="X153" s="8">
        <f t="shared" si="251"/>
        <v>100</v>
      </c>
      <c r="Y153" s="8">
        <f t="shared" si="251"/>
        <v>100</v>
      </c>
      <c r="Z153" s="8">
        <f t="shared" si="251"/>
        <v>100</v>
      </c>
      <c r="AA153" s="8">
        <f t="shared" si="251"/>
        <v>100</v>
      </c>
      <c r="AB153" s="8">
        <f t="shared" si="251"/>
        <v>100</v>
      </c>
      <c r="AC153" s="8">
        <f t="shared" si="251"/>
        <v>100</v>
      </c>
      <c r="AD153" s="8">
        <f t="shared" si="251"/>
        <v>100</v>
      </c>
      <c r="AE153" s="8">
        <f t="shared" si="251"/>
        <v>100</v>
      </c>
      <c r="AF153" s="8">
        <f t="shared" si="251"/>
        <v>100</v>
      </c>
      <c r="AG153" s="8">
        <f t="shared" si="251"/>
        <v>100</v>
      </c>
      <c r="AH153" s="8">
        <f t="shared" si="251"/>
        <v>100</v>
      </c>
      <c r="AI153" s="8">
        <f t="shared" si="251"/>
        <v>100</v>
      </c>
      <c r="AJ153" s="8">
        <f t="shared" si="251"/>
        <v>100</v>
      </c>
      <c r="AK153" s="8">
        <f t="shared" si="251"/>
        <v>100</v>
      </c>
      <c r="AL153" s="8">
        <f t="shared" si="251"/>
        <v>100</v>
      </c>
      <c r="AM153" s="8">
        <f t="shared" si="251"/>
        <v>100</v>
      </c>
      <c r="AN153" s="8">
        <f t="shared" si="251"/>
        <v>100</v>
      </c>
      <c r="AO153" s="8">
        <f t="shared" si="251"/>
        <v>100</v>
      </c>
      <c r="AP153" s="8">
        <f t="shared" si="251"/>
        <v>100</v>
      </c>
      <c r="AQ153" s="8">
        <f t="shared" si="251"/>
        <v>100</v>
      </c>
      <c r="AR153" s="8">
        <f t="shared" si="251"/>
        <v>100</v>
      </c>
      <c r="AS153" s="8">
        <f t="shared" si="251"/>
        <v>100</v>
      </c>
      <c r="AT153" s="8">
        <f t="shared" si="251"/>
        <v>100</v>
      </c>
      <c r="AU153" s="8">
        <f t="shared" si="251"/>
        <v>100</v>
      </c>
      <c r="AV153" s="8">
        <f t="shared" si="251"/>
        <v>100</v>
      </c>
      <c r="AW153" s="8">
        <f t="shared" si="251"/>
        <v>100</v>
      </c>
      <c r="AX153" s="8">
        <f t="shared" si="251"/>
        <v>100</v>
      </c>
      <c r="AY153" s="8">
        <f t="shared" si="251"/>
        <v>100</v>
      </c>
      <c r="AZ153" s="8"/>
    </row>
    <row r="154" spans="1:52">
      <c r="A154" s="8" t="s">
        <v>58</v>
      </c>
      <c r="B154" s="8">
        <f t="shared" ref="B154:U154" si="252" xml:space="preserve"> IF((1 - (B294 - 1)/20)*100 &lt;= 100, IF((1 - (B294 - 1)/20)*100 &gt;= 0, (1 - (B294 - 1)/20)*100, 0), 100)</f>
        <v>30.000000000000004</v>
      </c>
      <c r="C154" s="8">
        <f t="shared" si="252"/>
        <v>55.000000000000007</v>
      </c>
      <c r="D154" s="8">
        <f t="shared" si="252"/>
        <v>60</v>
      </c>
      <c r="E154" s="8">
        <f t="shared" si="252"/>
        <v>65</v>
      </c>
      <c r="F154" s="8">
        <f t="shared" si="252"/>
        <v>70</v>
      </c>
      <c r="G154" s="8">
        <f t="shared" si="252"/>
        <v>85</v>
      </c>
      <c r="H154" s="8">
        <f t="shared" si="252"/>
        <v>85</v>
      </c>
      <c r="I154" s="8">
        <f t="shared" si="252"/>
        <v>100</v>
      </c>
      <c r="J154" s="26">
        <f t="shared" si="252"/>
        <v>100</v>
      </c>
      <c r="K154" s="8">
        <f t="shared" si="252"/>
        <v>100</v>
      </c>
      <c r="L154" s="28">
        <f t="shared" si="252"/>
        <v>100</v>
      </c>
      <c r="M154" s="8">
        <f t="shared" si="252"/>
        <v>100</v>
      </c>
      <c r="N154" s="8">
        <f t="shared" si="252"/>
        <v>100</v>
      </c>
      <c r="O154" s="8">
        <f t="shared" si="252"/>
        <v>100</v>
      </c>
      <c r="P154" s="8">
        <f t="shared" si="252"/>
        <v>100</v>
      </c>
      <c r="Q154" s="8">
        <f t="shared" si="252"/>
        <v>100</v>
      </c>
      <c r="R154" s="8">
        <f t="shared" si="252"/>
        <v>100</v>
      </c>
      <c r="S154" s="8">
        <f t="shared" si="252"/>
        <v>100</v>
      </c>
      <c r="T154" s="8">
        <f t="shared" si="252"/>
        <v>100</v>
      </c>
      <c r="U154" s="8">
        <f t="shared" si="252"/>
        <v>100</v>
      </c>
      <c r="V154" s="8">
        <f t="shared" ref="V154:AZ154" si="253" xml:space="preserve"> IF((1 - (V294 - 1)/20)*100 &lt;= 100, IF((1 - (V294 - 1)/20)*100 &gt;= 0, (1 - (V294 - 1)/20)*100, 0), 100)</f>
        <v>100</v>
      </c>
      <c r="W154" s="8">
        <f t="shared" si="253"/>
        <v>100</v>
      </c>
      <c r="X154" s="8">
        <f t="shared" si="253"/>
        <v>100</v>
      </c>
      <c r="Y154" s="8">
        <f t="shared" si="253"/>
        <v>100</v>
      </c>
      <c r="Z154" s="8">
        <f t="shared" si="253"/>
        <v>100</v>
      </c>
      <c r="AA154" s="8">
        <f t="shared" si="253"/>
        <v>100</v>
      </c>
      <c r="AB154" s="8">
        <f t="shared" si="253"/>
        <v>100</v>
      </c>
      <c r="AC154" s="8">
        <f t="shared" si="253"/>
        <v>100</v>
      </c>
      <c r="AD154" s="8">
        <f t="shared" si="253"/>
        <v>100</v>
      </c>
      <c r="AE154" s="8">
        <f t="shared" si="253"/>
        <v>100</v>
      </c>
      <c r="AF154" s="8">
        <f t="shared" si="253"/>
        <v>100</v>
      </c>
      <c r="AG154" s="8">
        <f t="shared" si="253"/>
        <v>100</v>
      </c>
      <c r="AH154" s="8">
        <f t="shared" si="253"/>
        <v>100</v>
      </c>
      <c r="AI154" s="8">
        <f t="shared" si="253"/>
        <v>100</v>
      </c>
      <c r="AJ154" s="8">
        <f t="shared" si="253"/>
        <v>100</v>
      </c>
      <c r="AK154" s="8">
        <f t="shared" si="253"/>
        <v>100</v>
      </c>
      <c r="AL154" s="8">
        <f t="shared" si="253"/>
        <v>100</v>
      </c>
      <c r="AM154" s="8">
        <f t="shared" si="253"/>
        <v>100</v>
      </c>
      <c r="AN154" s="8">
        <f t="shared" si="253"/>
        <v>100</v>
      </c>
      <c r="AO154" s="8">
        <f t="shared" si="253"/>
        <v>100</v>
      </c>
      <c r="AP154" s="8">
        <f t="shared" si="253"/>
        <v>100</v>
      </c>
      <c r="AQ154" s="8">
        <f t="shared" si="253"/>
        <v>100</v>
      </c>
      <c r="AR154" s="8">
        <f t="shared" si="253"/>
        <v>100</v>
      </c>
      <c r="AS154" s="8">
        <f t="shared" si="253"/>
        <v>100</v>
      </c>
      <c r="AT154" s="8">
        <f t="shared" si="253"/>
        <v>100</v>
      </c>
      <c r="AU154" s="8">
        <f t="shared" si="253"/>
        <v>100</v>
      </c>
      <c r="AV154" s="8">
        <f t="shared" si="253"/>
        <v>100</v>
      </c>
      <c r="AW154" s="8">
        <f t="shared" si="253"/>
        <v>100</v>
      </c>
      <c r="AX154" s="8">
        <f t="shared" si="253"/>
        <v>100</v>
      </c>
      <c r="AY154" s="8">
        <f t="shared" si="253"/>
        <v>100</v>
      </c>
      <c r="AZ154" s="8"/>
    </row>
    <row r="155" spans="1:52">
      <c r="A155" s="8" t="s">
        <v>59</v>
      </c>
      <c r="B155" s="8">
        <f t="shared" ref="B155:U155" si="254" xml:space="preserve"> IF((1 - (B295 - 1)/20)*100 &lt;= 100, IF((1 - (B295 - 1)/20)*100 &gt;= 0, (1 - (B295 - 1)/20)*100, 0), 100)</f>
        <v>35</v>
      </c>
      <c r="C155" s="8">
        <f t="shared" si="254"/>
        <v>60</v>
      </c>
      <c r="D155" s="8">
        <f t="shared" si="254"/>
        <v>65</v>
      </c>
      <c r="E155" s="8">
        <f t="shared" si="254"/>
        <v>70</v>
      </c>
      <c r="F155" s="8">
        <f t="shared" si="254"/>
        <v>75</v>
      </c>
      <c r="G155" s="8">
        <f t="shared" si="254"/>
        <v>90</v>
      </c>
      <c r="H155" s="8">
        <f t="shared" si="254"/>
        <v>90</v>
      </c>
      <c r="I155" s="8">
        <f t="shared" si="254"/>
        <v>100</v>
      </c>
      <c r="J155" s="26">
        <f t="shared" si="254"/>
        <v>100</v>
      </c>
      <c r="K155" s="8">
        <f t="shared" si="254"/>
        <v>100</v>
      </c>
      <c r="L155" s="28">
        <f t="shared" si="254"/>
        <v>100</v>
      </c>
      <c r="M155" s="8">
        <f t="shared" si="254"/>
        <v>100</v>
      </c>
      <c r="N155" s="8">
        <f t="shared" si="254"/>
        <v>100</v>
      </c>
      <c r="O155" s="8">
        <f t="shared" si="254"/>
        <v>100</v>
      </c>
      <c r="P155" s="8">
        <f t="shared" si="254"/>
        <v>100</v>
      </c>
      <c r="Q155" s="8">
        <f t="shared" si="254"/>
        <v>100</v>
      </c>
      <c r="R155" s="8">
        <f t="shared" si="254"/>
        <v>100</v>
      </c>
      <c r="S155" s="8">
        <f t="shared" si="254"/>
        <v>100</v>
      </c>
      <c r="T155" s="8">
        <f t="shared" si="254"/>
        <v>100</v>
      </c>
      <c r="U155" s="8">
        <f t="shared" si="254"/>
        <v>100</v>
      </c>
      <c r="V155" s="8">
        <f t="shared" ref="V155:AZ155" si="255" xml:space="preserve"> IF((1 - (V295 - 1)/20)*100 &lt;= 100, IF((1 - (V295 - 1)/20)*100 &gt;= 0, (1 - (V295 - 1)/20)*100, 0), 100)</f>
        <v>100</v>
      </c>
      <c r="W155" s="8">
        <f t="shared" si="255"/>
        <v>100</v>
      </c>
      <c r="X155" s="8">
        <f t="shared" si="255"/>
        <v>100</v>
      </c>
      <c r="Y155" s="8">
        <f t="shared" si="255"/>
        <v>100</v>
      </c>
      <c r="Z155" s="8">
        <f t="shared" si="255"/>
        <v>100</v>
      </c>
      <c r="AA155" s="8">
        <f t="shared" si="255"/>
        <v>100</v>
      </c>
      <c r="AB155" s="8">
        <f t="shared" si="255"/>
        <v>100</v>
      </c>
      <c r="AC155" s="8">
        <f t="shared" si="255"/>
        <v>100</v>
      </c>
      <c r="AD155" s="8">
        <f t="shared" si="255"/>
        <v>100</v>
      </c>
      <c r="AE155" s="8">
        <f t="shared" si="255"/>
        <v>100</v>
      </c>
      <c r="AF155" s="8">
        <f t="shared" si="255"/>
        <v>100</v>
      </c>
      <c r="AG155" s="8">
        <f t="shared" si="255"/>
        <v>100</v>
      </c>
      <c r="AH155" s="8">
        <f t="shared" si="255"/>
        <v>100</v>
      </c>
      <c r="AI155" s="8">
        <f t="shared" si="255"/>
        <v>100</v>
      </c>
      <c r="AJ155" s="8">
        <f t="shared" si="255"/>
        <v>100</v>
      </c>
      <c r="AK155" s="8">
        <f t="shared" si="255"/>
        <v>100</v>
      </c>
      <c r="AL155" s="8">
        <f t="shared" si="255"/>
        <v>100</v>
      </c>
      <c r="AM155" s="8">
        <f t="shared" si="255"/>
        <v>100</v>
      </c>
      <c r="AN155" s="8">
        <f t="shared" si="255"/>
        <v>100</v>
      </c>
      <c r="AO155" s="8">
        <f t="shared" si="255"/>
        <v>100</v>
      </c>
      <c r="AP155" s="8">
        <f t="shared" si="255"/>
        <v>100</v>
      </c>
      <c r="AQ155" s="8">
        <f t="shared" si="255"/>
        <v>100</v>
      </c>
      <c r="AR155" s="8">
        <f t="shared" si="255"/>
        <v>100</v>
      </c>
      <c r="AS155" s="8">
        <f t="shared" si="255"/>
        <v>100</v>
      </c>
      <c r="AT155" s="8">
        <f t="shared" si="255"/>
        <v>100</v>
      </c>
      <c r="AU155" s="8">
        <f t="shared" si="255"/>
        <v>100</v>
      </c>
      <c r="AV155" s="8">
        <f t="shared" si="255"/>
        <v>100</v>
      </c>
      <c r="AW155" s="8">
        <f t="shared" si="255"/>
        <v>100</v>
      </c>
      <c r="AX155" s="8">
        <f t="shared" si="255"/>
        <v>100</v>
      </c>
      <c r="AY155" s="8">
        <f t="shared" si="255"/>
        <v>100</v>
      </c>
      <c r="AZ155" s="8"/>
    </row>
    <row r="156" spans="1:52">
      <c r="A156" s="56" t="s">
        <v>42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31"/>
      <c r="L156" s="13"/>
      <c r="M156" s="13"/>
      <c r="N156" s="13"/>
      <c r="O156" s="13"/>
      <c r="P156" s="13"/>
      <c r="Q156" s="13"/>
      <c r="R156" s="13"/>
      <c r="S156" s="13"/>
      <c r="T156" s="13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</row>
    <row r="157" spans="1:52">
      <c r="A157" s="8" t="s">
        <v>50</v>
      </c>
      <c r="B157" s="8">
        <f t="shared" ref="B157:U157" si="256" xml:space="preserve"> IF((1 - (B297 - 1)/20)*100 &lt;= 100, IF((1 - (B297 - 1)/20)*100 &gt;= 0, (1 - (B297 - 1)/20)*100, 0), 100)</f>
        <v>9.9999999999999982</v>
      </c>
      <c r="C157" s="8">
        <f t="shared" si="256"/>
        <v>35</v>
      </c>
      <c r="D157" s="8">
        <f t="shared" si="256"/>
        <v>40</v>
      </c>
      <c r="E157" s="8">
        <f t="shared" si="256"/>
        <v>44.999999999999993</v>
      </c>
      <c r="F157" s="8">
        <f t="shared" si="256"/>
        <v>50</v>
      </c>
      <c r="G157" s="8">
        <f t="shared" si="256"/>
        <v>65</v>
      </c>
      <c r="H157" s="8">
        <f t="shared" si="256"/>
        <v>65</v>
      </c>
      <c r="I157" s="8">
        <f t="shared" si="256"/>
        <v>85</v>
      </c>
      <c r="J157" s="26">
        <f t="shared" si="256"/>
        <v>90</v>
      </c>
      <c r="K157" s="8">
        <f t="shared" si="256"/>
        <v>95</v>
      </c>
      <c r="L157" s="28">
        <f t="shared" si="256"/>
        <v>100</v>
      </c>
      <c r="M157" s="8">
        <f t="shared" si="256"/>
        <v>100</v>
      </c>
      <c r="N157" s="8">
        <f t="shared" si="256"/>
        <v>100</v>
      </c>
      <c r="O157" s="8">
        <f t="shared" si="256"/>
        <v>100</v>
      </c>
      <c r="P157" s="8">
        <f t="shared" si="256"/>
        <v>100</v>
      </c>
      <c r="Q157" s="8">
        <f t="shared" si="256"/>
        <v>100</v>
      </c>
      <c r="R157" s="8">
        <f t="shared" si="256"/>
        <v>100</v>
      </c>
      <c r="S157" s="8">
        <f t="shared" si="256"/>
        <v>100</v>
      </c>
      <c r="T157" s="8">
        <f t="shared" si="256"/>
        <v>100</v>
      </c>
      <c r="U157" s="8">
        <f t="shared" si="256"/>
        <v>100</v>
      </c>
      <c r="V157" s="8">
        <f t="shared" ref="V157:AZ157" si="257" xml:space="preserve"> IF((1 - (V297 - 1)/20)*100 &lt;= 100, IF((1 - (V297 - 1)/20)*100 &gt;= 0, (1 - (V297 - 1)/20)*100, 0), 100)</f>
        <v>100</v>
      </c>
      <c r="W157" s="8">
        <f t="shared" si="257"/>
        <v>100</v>
      </c>
      <c r="X157" s="8">
        <f t="shared" si="257"/>
        <v>100</v>
      </c>
      <c r="Y157" s="8">
        <f t="shared" si="257"/>
        <v>100</v>
      </c>
      <c r="Z157" s="8">
        <f t="shared" si="257"/>
        <v>100</v>
      </c>
      <c r="AA157" s="8">
        <f t="shared" si="257"/>
        <v>100</v>
      </c>
      <c r="AB157" s="8">
        <f t="shared" si="257"/>
        <v>100</v>
      </c>
      <c r="AC157" s="8">
        <f t="shared" si="257"/>
        <v>100</v>
      </c>
      <c r="AD157" s="8">
        <f t="shared" si="257"/>
        <v>100</v>
      </c>
      <c r="AE157" s="8">
        <f t="shared" si="257"/>
        <v>100</v>
      </c>
      <c r="AF157" s="8">
        <f t="shared" si="257"/>
        <v>100</v>
      </c>
      <c r="AG157" s="8">
        <f t="shared" si="257"/>
        <v>100</v>
      </c>
      <c r="AH157" s="8">
        <f t="shared" si="257"/>
        <v>100</v>
      </c>
      <c r="AI157" s="8">
        <f t="shared" si="257"/>
        <v>100</v>
      </c>
      <c r="AJ157" s="8">
        <f t="shared" si="257"/>
        <v>100</v>
      </c>
      <c r="AK157" s="8">
        <f t="shared" si="257"/>
        <v>100</v>
      </c>
      <c r="AL157" s="8">
        <f t="shared" si="257"/>
        <v>100</v>
      </c>
      <c r="AM157" s="8">
        <f t="shared" si="257"/>
        <v>100</v>
      </c>
      <c r="AN157" s="8">
        <f t="shared" si="257"/>
        <v>100</v>
      </c>
      <c r="AO157" s="8">
        <f t="shared" si="257"/>
        <v>100</v>
      </c>
      <c r="AP157" s="8">
        <f t="shared" si="257"/>
        <v>100</v>
      </c>
      <c r="AQ157" s="8">
        <f t="shared" si="257"/>
        <v>100</v>
      </c>
      <c r="AR157" s="8">
        <f t="shared" si="257"/>
        <v>100</v>
      </c>
      <c r="AS157" s="8">
        <f t="shared" si="257"/>
        <v>100</v>
      </c>
      <c r="AT157" s="8">
        <f t="shared" si="257"/>
        <v>100</v>
      </c>
      <c r="AU157" s="8">
        <f t="shared" si="257"/>
        <v>100</v>
      </c>
      <c r="AV157" s="8">
        <f t="shared" si="257"/>
        <v>100</v>
      </c>
      <c r="AW157" s="8">
        <f t="shared" si="257"/>
        <v>100</v>
      </c>
      <c r="AX157" s="8">
        <f t="shared" si="257"/>
        <v>100</v>
      </c>
      <c r="AY157" s="8">
        <f t="shared" si="257"/>
        <v>100</v>
      </c>
      <c r="AZ157" s="8"/>
    </row>
    <row r="158" spans="1:52">
      <c r="A158" s="8" t="s">
        <v>57</v>
      </c>
      <c r="B158" s="8">
        <f t="shared" ref="B158:U158" si="258" xml:space="preserve"> IF((1 - (B298 - 1)/20)*100 &lt;= 100, IF((1 - (B298 - 1)/20)*100 &gt;= 0, (1 - (B298 - 1)/20)*100, 0), 100)</f>
        <v>5.0000000000000044</v>
      </c>
      <c r="C158" s="8">
        <f t="shared" si="258"/>
        <v>30.000000000000004</v>
      </c>
      <c r="D158" s="8">
        <f t="shared" si="258"/>
        <v>35</v>
      </c>
      <c r="E158" s="8">
        <f t="shared" si="258"/>
        <v>40</v>
      </c>
      <c r="F158" s="8">
        <f t="shared" si="258"/>
        <v>44.999999999999993</v>
      </c>
      <c r="G158" s="8">
        <f t="shared" si="258"/>
        <v>60</v>
      </c>
      <c r="H158" s="8">
        <f t="shared" si="258"/>
        <v>60</v>
      </c>
      <c r="I158" s="8">
        <f t="shared" si="258"/>
        <v>80</v>
      </c>
      <c r="J158" s="26">
        <f t="shared" si="258"/>
        <v>85</v>
      </c>
      <c r="K158" s="8">
        <f t="shared" si="258"/>
        <v>95</v>
      </c>
      <c r="L158" s="28">
        <f t="shared" si="258"/>
        <v>100</v>
      </c>
      <c r="M158" s="8">
        <f t="shared" si="258"/>
        <v>100</v>
      </c>
      <c r="N158" s="8">
        <f t="shared" si="258"/>
        <v>100</v>
      </c>
      <c r="O158" s="8">
        <f t="shared" si="258"/>
        <v>100</v>
      </c>
      <c r="P158" s="8">
        <f t="shared" si="258"/>
        <v>100</v>
      </c>
      <c r="Q158" s="8">
        <f t="shared" si="258"/>
        <v>100</v>
      </c>
      <c r="R158" s="8">
        <f t="shared" si="258"/>
        <v>100</v>
      </c>
      <c r="S158" s="8">
        <f t="shared" si="258"/>
        <v>100</v>
      </c>
      <c r="T158" s="8">
        <f t="shared" si="258"/>
        <v>100</v>
      </c>
      <c r="U158" s="8">
        <f t="shared" si="258"/>
        <v>100</v>
      </c>
      <c r="V158" s="8">
        <f t="shared" ref="V158:AZ158" si="259" xml:space="preserve"> IF((1 - (V298 - 1)/20)*100 &lt;= 100, IF((1 - (V298 - 1)/20)*100 &gt;= 0, (1 - (V298 - 1)/20)*100, 0), 100)</f>
        <v>100</v>
      </c>
      <c r="W158" s="8">
        <f t="shared" si="259"/>
        <v>100</v>
      </c>
      <c r="X158" s="8">
        <f t="shared" si="259"/>
        <v>100</v>
      </c>
      <c r="Y158" s="8">
        <f t="shared" si="259"/>
        <v>100</v>
      </c>
      <c r="Z158" s="8">
        <f t="shared" si="259"/>
        <v>100</v>
      </c>
      <c r="AA158" s="8">
        <f t="shared" si="259"/>
        <v>100</v>
      </c>
      <c r="AB158" s="8">
        <f t="shared" si="259"/>
        <v>100</v>
      </c>
      <c r="AC158" s="8">
        <f t="shared" si="259"/>
        <v>100</v>
      </c>
      <c r="AD158" s="8">
        <f t="shared" si="259"/>
        <v>100</v>
      </c>
      <c r="AE158" s="8">
        <f t="shared" si="259"/>
        <v>100</v>
      </c>
      <c r="AF158" s="8">
        <f t="shared" si="259"/>
        <v>100</v>
      </c>
      <c r="AG158" s="8">
        <f t="shared" si="259"/>
        <v>100</v>
      </c>
      <c r="AH158" s="8">
        <f t="shared" si="259"/>
        <v>100</v>
      </c>
      <c r="AI158" s="8">
        <f t="shared" si="259"/>
        <v>100</v>
      </c>
      <c r="AJ158" s="8">
        <f t="shared" si="259"/>
        <v>100</v>
      </c>
      <c r="AK158" s="8">
        <f t="shared" si="259"/>
        <v>100</v>
      </c>
      <c r="AL158" s="8">
        <f t="shared" si="259"/>
        <v>100</v>
      </c>
      <c r="AM158" s="8">
        <f t="shared" si="259"/>
        <v>100</v>
      </c>
      <c r="AN158" s="8">
        <f t="shared" si="259"/>
        <v>100</v>
      </c>
      <c r="AO158" s="8">
        <f t="shared" si="259"/>
        <v>100</v>
      </c>
      <c r="AP158" s="8">
        <f t="shared" si="259"/>
        <v>100</v>
      </c>
      <c r="AQ158" s="8">
        <f t="shared" si="259"/>
        <v>100</v>
      </c>
      <c r="AR158" s="8">
        <f t="shared" si="259"/>
        <v>100</v>
      </c>
      <c r="AS158" s="8">
        <f t="shared" si="259"/>
        <v>100</v>
      </c>
      <c r="AT158" s="8">
        <f t="shared" si="259"/>
        <v>100</v>
      </c>
      <c r="AU158" s="8">
        <f t="shared" si="259"/>
        <v>100</v>
      </c>
      <c r="AV158" s="8">
        <f t="shared" si="259"/>
        <v>100</v>
      </c>
      <c r="AW158" s="8">
        <f t="shared" si="259"/>
        <v>100</v>
      </c>
      <c r="AX158" s="8">
        <f t="shared" si="259"/>
        <v>100</v>
      </c>
      <c r="AY158" s="8">
        <f t="shared" si="259"/>
        <v>100</v>
      </c>
      <c r="AZ158" s="8"/>
    </row>
    <row r="159" spans="1:52">
      <c r="A159" s="8" t="s">
        <v>58</v>
      </c>
      <c r="B159" s="8">
        <f t="shared" ref="B159:U159" si="260" xml:space="preserve"> IF((1 - (B299 - 1)/20)*100 &lt;= 100, IF((1 - (B299 - 1)/20)*100 &gt;= 0, (1 - (B299 - 1)/20)*100, 0), 100)</f>
        <v>5.0000000000000044</v>
      </c>
      <c r="C159" s="8">
        <f t="shared" si="260"/>
        <v>30.000000000000004</v>
      </c>
      <c r="D159" s="8">
        <f t="shared" si="260"/>
        <v>35</v>
      </c>
      <c r="E159" s="8">
        <f t="shared" si="260"/>
        <v>40</v>
      </c>
      <c r="F159" s="8">
        <f t="shared" si="260"/>
        <v>44.999999999999993</v>
      </c>
      <c r="G159" s="8">
        <f t="shared" si="260"/>
        <v>60</v>
      </c>
      <c r="H159" s="8">
        <f t="shared" si="260"/>
        <v>60</v>
      </c>
      <c r="I159" s="8">
        <f t="shared" si="260"/>
        <v>80</v>
      </c>
      <c r="J159" s="26">
        <f t="shared" si="260"/>
        <v>85</v>
      </c>
      <c r="K159" s="8">
        <f t="shared" si="260"/>
        <v>95</v>
      </c>
      <c r="L159" s="28">
        <f t="shared" si="260"/>
        <v>100</v>
      </c>
      <c r="M159" s="8">
        <f t="shared" si="260"/>
        <v>100</v>
      </c>
      <c r="N159" s="8">
        <f t="shared" si="260"/>
        <v>100</v>
      </c>
      <c r="O159" s="8">
        <f t="shared" si="260"/>
        <v>100</v>
      </c>
      <c r="P159" s="8">
        <f t="shared" si="260"/>
        <v>100</v>
      </c>
      <c r="Q159" s="8">
        <f t="shared" si="260"/>
        <v>100</v>
      </c>
      <c r="R159" s="8">
        <f t="shared" si="260"/>
        <v>100</v>
      </c>
      <c r="S159" s="8">
        <f t="shared" si="260"/>
        <v>100</v>
      </c>
      <c r="T159" s="8">
        <f t="shared" si="260"/>
        <v>100</v>
      </c>
      <c r="U159" s="8">
        <f t="shared" si="260"/>
        <v>100</v>
      </c>
      <c r="V159" s="8">
        <f t="shared" ref="V159:AZ159" si="261" xml:space="preserve"> IF((1 - (V299 - 1)/20)*100 &lt;= 100, IF((1 - (V299 - 1)/20)*100 &gt;= 0, (1 - (V299 - 1)/20)*100, 0), 100)</f>
        <v>100</v>
      </c>
      <c r="W159" s="8">
        <f t="shared" si="261"/>
        <v>100</v>
      </c>
      <c r="X159" s="8">
        <f t="shared" si="261"/>
        <v>100</v>
      </c>
      <c r="Y159" s="8">
        <f t="shared" si="261"/>
        <v>100</v>
      </c>
      <c r="Z159" s="8">
        <f t="shared" si="261"/>
        <v>100</v>
      </c>
      <c r="AA159" s="8">
        <f t="shared" si="261"/>
        <v>100</v>
      </c>
      <c r="AB159" s="8">
        <f t="shared" si="261"/>
        <v>100</v>
      </c>
      <c r="AC159" s="8">
        <f t="shared" si="261"/>
        <v>100</v>
      </c>
      <c r="AD159" s="8">
        <f t="shared" si="261"/>
        <v>100</v>
      </c>
      <c r="AE159" s="8">
        <f t="shared" si="261"/>
        <v>100</v>
      </c>
      <c r="AF159" s="8">
        <f t="shared" si="261"/>
        <v>100</v>
      </c>
      <c r="AG159" s="8">
        <f t="shared" si="261"/>
        <v>100</v>
      </c>
      <c r="AH159" s="8">
        <f t="shared" si="261"/>
        <v>100</v>
      </c>
      <c r="AI159" s="8">
        <f t="shared" si="261"/>
        <v>100</v>
      </c>
      <c r="AJ159" s="8">
        <f t="shared" si="261"/>
        <v>100</v>
      </c>
      <c r="AK159" s="8">
        <f t="shared" si="261"/>
        <v>100</v>
      </c>
      <c r="AL159" s="8">
        <f t="shared" si="261"/>
        <v>100</v>
      </c>
      <c r="AM159" s="8">
        <f t="shared" si="261"/>
        <v>100</v>
      </c>
      <c r="AN159" s="8">
        <f t="shared" si="261"/>
        <v>100</v>
      </c>
      <c r="AO159" s="8">
        <f t="shared" si="261"/>
        <v>100</v>
      </c>
      <c r="AP159" s="8">
        <f t="shared" si="261"/>
        <v>100</v>
      </c>
      <c r="AQ159" s="8">
        <f t="shared" si="261"/>
        <v>100</v>
      </c>
      <c r="AR159" s="8">
        <f t="shared" si="261"/>
        <v>100</v>
      </c>
      <c r="AS159" s="8">
        <f t="shared" si="261"/>
        <v>100</v>
      </c>
      <c r="AT159" s="8">
        <f t="shared" si="261"/>
        <v>100</v>
      </c>
      <c r="AU159" s="8">
        <f t="shared" si="261"/>
        <v>100</v>
      </c>
      <c r="AV159" s="8">
        <f t="shared" si="261"/>
        <v>100</v>
      </c>
      <c r="AW159" s="8">
        <f t="shared" si="261"/>
        <v>100</v>
      </c>
      <c r="AX159" s="8">
        <f t="shared" si="261"/>
        <v>100</v>
      </c>
      <c r="AY159" s="8">
        <f t="shared" si="261"/>
        <v>100</v>
      </c>
      <c r="AZ159" s="8"/>
    </row>
    <row r="160" spans="1:52">
      <c r="A160" s="8" t="s">
        <v>59</v>
      </c>
      <c r="B160" s="8">
        <f t="shared" ref="B160:U160" si="262" xml:space="preserve"> IF((1 - (B300 - 1)/20)*100 &lt;= 100, IF((1 - (B300 - 1)/20)*100 &gt;= 0, (1 - (B300 - 1)/20)*100, 0), 100)</f>
        <v>9.9999999999999982</v>
      </c>
      <c r="C160" s="8">
        <f t="shared" si="262"/>
        <v>35</v>
      </c>
      <c r="D160" s="8">
        <f t="shared" si="262"/>
        <v>40</v>
      </c>
      <c r="E160" s="8">
        <f t="shared" si="262"/>
        <v>44.999999999999993</v>
      </c>
      <c r="F160" s="8">
        <f t="shared" si="262"/>
        <v>50</v>
      </c>
      <c r="G160" s="8">
        <f t="shared" si="262"/>
        <v>65</v>
      </c>
      <c r="H160" s="8">
        <f t="shared" si="262"/>
        <v>65</v>
      </c>
      <c r="I160" s="8">
        <f t="shared" si="262"/>
        <v>90</v>
      </c>
      <c r="J160" s="26">
        <f t="shared" si="262"/>
        <v>95</v>
      </c>
      <c r="K160" s="8">
        <f t="shared" si="262"/>
        <v>100</v>
      </c>
      <c r="L160" s="28">
        <f t="shared" si="262"/>
        <v>100</v>
      </c>
      <c r="M160" s="8">
        <f t="shared" si="262"/>
        <v>100</v>
      </c>
      <c r="N160" s="8">
        <f t="shared" si="262"/>
        <v>100</v>
      </c>
      <c r="O160" s="8">
        <f t="shared" si="262"/>
        <v>100</v>
      </c>
      <c r="P160" s="8">
        <f t="shared" si="262"/>
        <v>100</v>
      </c>
      <c r="Q160" s="8">
        <f t="shared" si="262"/>
        <v>100</v>
      </c>
      <c r="R160" s="8">
        <f t="shared" si="262"/>
        <v>100</v>
      </c>
      <c r="S160" s="8">
        <f t="shared" si="262"/>
        <v>100</v>
      </c>
      <c r="T160" s="8">
        <f t="shared" si="262"/>
        <v>100</v>
      </c>
      <c r="U160" s="8">
        <f t="shared" si="262"/>
        <v>100</v>
      </c>
      <c r="V160" s="8">
        <f t="shared" ref="V160:AZ160" si="263" xml:space="preserve"> IF((1 - (V300 - 1)/20)*100 &lt;= 100, IF((1 - (V300 - 1)/20)*100 &gt;= 0, (1 - (V300 - 1)/20)*100, 0), 100)</f>
        <v>100</v>
      </c>
      <c r="W160" s="8">
        <f t="shared" si="263"/>
        <v>100</v>
      </c>
      <c r="X160" s="8">
        <f t="shared" si="263"/>
        <v>100</v>
      </c>
      <c r="Y160" s="8">
        <f t="shared" si="263"/>
        <v>100</v>
      </c>
      <c r="Z160" s="8">
        <f t="shared" si="263"/>
        <v>100</v>
      </c>
      <c r="AA160" s="8">
        <f t="shared" si="263"/>
        <v>100</v>
      </c>
      <c r="AB160" s="8">
        <f t="shared" si="263"/>
        <v>100</v>
      </c>
      <c r="AC160" s="8">
        <f t="shared" si="263"/>
        <v>100</v>
      </c>
      <c r="AD160" s="8">
        <f t="shared" si="263"/>
        <v>100</v>
      </c>
      <c r="AE160" s="8">
        <f t="shared" si="263"/>
        <v>100</v>
      </c>
      <c r="AF160" s="8">
        <f t="shared" si="263"/>
        <v>100</v>
      </c>
      <c r="AG160" s="8">
        <f t="shared" si="263"/>
        <v>100</v>
      </c>
      <c r="AH160" s="8">
        <f t="shared" si="263"/>
        <v>100</v>
      </c>
      <c r="AI160" s="8">
        <f t="shared" si="263"/>
        <v>100</v>
      </c>
      <c r="AJ160" s="8">
        <f t="shared" si="263"/>
        <v>100</v>
      </c>
      <c r="AK160" s="8">
        <f t="shared" si="263"/>
        <v>100</v>
      </c>
      <c r="AL160" s="8">
        <f t="shared" si="263"/>
        <v>100</v>
      </c>
      <c r="AM160" s="8">
        <f t="shared" si="263"/>
        <v>100</v>
      </c>
      <c r="AN160" s="8">
        <f t="shared" si="263"/>
        <v>100</v>
      </c>
      <c r="AO160" s="8">
        <f t="shared" si="263"/>
        <v>100</v>
      </c>
      <c r="AP160" s="8">
        <f t="shared" si="263"/>
        <v>100</v>
      </c>
      <c r="AQ160" s="8">
        <f t="shared" si="263"/>
        <v>100</v>
      </c>
      <c r="AR160" s="8">
        <f t="shared" si="263"/>
        <v>100</v>
      </c>
      <c r="AS160" s="8">
        <f t="shared" si="263"/>
        <v>100</v>
      </c>
      <c r="AT160" s="8">
        <f t="shared" si="263"/>
        <v>100</v>
      </c>
      <c r="AU160" s="8">
        <f t="shared" si="263"/>
        <v>100</v>
      </c>
      <c r="AV160" s="8">
        <f t="shared" si="263"/>
        <v>100</v>
      </c>
      <c r="AW160" s="8">
        <f t="shared" si="263"/>
        <v>100</v>
      </c>
      <c r="AX160" s="8">
        <f t="shared" si="263"/>
        <v>100</v>
      </c>
      <c r="AY160" s="8">
        <f t="shared" si="263"/>
        <v>100</v>
      </c>
      <c r="AZ160" s="8"/>
    </row>
    <row r="161" spans="1:52">
      <c r="A161" s="56" t="s">
        <v>52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31"/>
      <c r="L161" s="13"/>
      <c r="M161" s="13"/>
      <c r="N161" s="13"/>
      <c r="O161" s="13"/>
      <c r="P161" s="13"/>
      <c r="Q161" s="13"/>
      <c r="R161" s="13"/>
      <c r="S161" s="13"/>
      <c r="T161" s="13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</row>
    <row r="162" spans="1:52">
      <c r="A162" s="8" t="s">
        <v>50</v>
      </c>
      <c r="B162" s="8">
        <f t="shared" ref="B162:U162" si="264" xml:space="preserve"> IF((1 - (B302 - 1)/20)*100 &lt;= 100, IF((1 - (B302 - 1)/20)*100 &gt;= 0, (1 - (B302 - 1)/20)*100, 0), 100)</f>
        <v>0</v>
      </c>
      <c r="C162" s="8">
        <f t="shared" si="264"/>
        <v>9.9999999999999982</v>
      </c>
      <c r="D162" s="8">
        <f t="shared" si="264"/>
        <v>15.000000000000002</v>
      </c>
      <c r="E162" s="8">
        <f t="shared" si="264"/>
        <v>19.999999999999996</v>
      </c>
      <c r="F162" s="8">
        <f t="shared" si="264"/>
        <v>25</v>
      </c>
      <c r="G162" s="8">
        <f t="shared" si="264"/>
        <v>40</v>
      </c>
      <c r="H162" s="8">
        <f t="shared" si="264"/>
        <v>40</v>
      </c>
      <c r="I162" s="8">
        <f t="shared" si="264"/>
        <v>60</v>
      </c>
      <c r="J162" s="26">
        <f t="shared" si="264"/>
        <v>65</v>
      </c>
      <c r="K162" s="8">
        <f t="shared" si="264"/>
        <v>70</v>
      </c>
      <c r="L162" s="28">
        <f t="shared" si="264"/>
        <v>75</v>
      </c>
      <c r="M162" s="8">
        <f t="shared" si="264"/>
        <v>75</v>
      </c>
      <c r="N162" s="8">
        <f t="shared" si="264"/>
        <v>95</v>
      </c>
      <c r="O162" s="8">
        <f t="shared" si="264"/>
        <v>100</v>
      </c>
      <c r="P162" s="8">
        <f t="shared" si="264"/>
        <v>100</v>
      </c>
      <c r="Q162" s="8">
        <f t="shared" si="264"/>
        <v>100</v>
      </c>
      <c r="R162" s="8">
        <f t="shared" si="264"/>
        <v>100</v>
      </c>
      <c r="S162" s="8">
        <f t="shared" si="264"/>
        <v>100</v>
      </c>
      <c r="T162" s="8">
        <f t="shared" si="264"/>
        <v>100</v>
      </c>
      <c r="U162" s="8">
        <f t="shared" si="264"/>
        <v>100</v>
      </c>
      <c r="V162" s="8">
        <f t="shared" ref="V162:AZ162" si="265" xml:space="preserve"> IF((1 - (V302 - 1)/20)*100 &lt;= 100, IF((1 - (V302 - 1)/20)*100 &gt;= 0, (1 - (V302 - 1)/20)*100, 0), 100)</f>
        <v>100</v>
      </c>
      <c r="W162" s="8">
        <f t="shared" si="265"/>
        <v>100</v>
      </c>
      <c r="X162" s="8">
        <f t="shared" si="265"/>
        <v>100</v>
      </c>
      <c r="Y162" s="8">
        <f t="shared" si="265"/>
        <v>100</v>
      </c>
      <c r="Z162" s="8">
        <f t="shared" si="265"/>
        <v>100</v>
      </c>
      <c r="AA162" s="8">
        <f t="shared" si="265"/>
        <v>100</v>
      </c>
      <c r="AB162" s="8">
        <f t="shared" si="265"/>
        <v>100</v>
      </c>
      <c r="AC162" s="8">
        <f t="shared" si="265"/>
        <v>100</v>
      </c>
      <c r="AD162" s="8">
        <f t="shared" si="265"/>
        <v>100</v>
      </c>
      <c r="AE162" s="8">
        <f t="shared" si="265"/>
        <v>100</v>
      </c>
      <c r="AF162" s="8">
        <f t="shared" si="265"/>
        <v>100</v>
      </c>
      <c r="AG162" s="8">
        <f t="shared" si="265"/>
        <v>100</v>
      </c>
      <c r="AH162" s="8">
        <f t="shared" si="265"/>
        <v>100</v>
      </c>
      <c r="AI162" s="8">
        <f t="shared" si="265"/>
        <v>100</v>
      </c>
      <c r="AJ162" s="8">
        <f t="shared" si="265"/>
        <v>100</v>
      </c>
      <c r="AK162" s="8">
        <f t="shared" si="265"/>
        <v>100</v>
      </c>
      <c r="AL162" s="8">
        <f t="shared" si="265"/>
        <v>100</v>
      </c>
      <c r="AM162" s="8">
        <f t="shared" si="265"/>
        <v>100</v>
      </c>
      <c r="AN162" s="8">
        <f t="shared" si="265"/>
        <v>100</v>
      </c>
      <c r="AO162" s="8">
        <f t="shared" si="265"/>
        <v>100</v>
      </c>
      <c r="AP162" s="8">
        <f t="shared" si="265"/>
        <v>100</v>
      </c>
      <c r="AQ162" s="8">
        <f t="shared" si="265"/>
        <v>100</v>
      </c>
      <c r="AR162" s="8">
        <f t="shared" si="265"/>
        <v>100</v>
      </c>
      <c r="AS162" s="8">
        <f t="shared" si="265"/>
        <v>100</v>
      </c>
      <c r="AT162" s="8">
        <f t="shared" si="265"/>
        <v>100</v>
      </c>
      <c r="AU162" s="8">
        <f t="shared" si="265"/>
        <v>100</v>
      </c>
      <c r="AV162" s="8">
        <f t="shared" si="265"/>
        <v>100</v>
      </c>
      <c r="AW162" s="8">
        <f t="shared" si="265"/>
        <v>100</v>
      </c>
      <c r="AX162" s="8">
        <f t="shared" si="265"/>
        <v>100</v>
      </c>
      <c r="AY162" s="8">
        <f t="shared" si="265"/>
        <v>100</v>
      </c>
      <c r="AZ162" s="8"/>
    </row>
    <row r="163" spans="1:52">
      <c r="A163" s="8" t="s">
        <v>57</v>
      </c>
      <c r="B163" s="8">
        <f t="shared" ref="B163:U163" si="266" xml:space="preserve"> IF((1 - (B303 - 1)/20)*100 &lt;= 100, IF((1 - (B303 - 1)/20)*100 &gt;= 0, (1 - (B303 - 1)/20)*100, 0), 100)</f>
        <v>0</v>
      </c>
      <c r="C163" s="8">
        <f t="shared" si="266"/>
        <v>5.0000000000000044</v>
      </c>
      <c r="D163" s="8">
        <f t="shared" si="266"/>
        <v>9.9999999999999982</v>
      </c>
      <c r="E163" s="8">
        <f t="shared" si="266"/>
        <v>15.000000000000002</v>
      </c>
      <c r="F163" s="8">
        <f t="shared" si="266"/>
        <v>19.999999999999996</v>
      </c>
      <c r="G163" s="8">
        <f t="shared" si="266"/>
        <v>35</v>
      </c>
      <c r="H163" s="8">
        <f t="shared" si="266"/>
        <v>35</v>
      </c>
      <c r="I163" s="8">
        <f t="shared" si="266"/>
        <v>55.000000000000007</v>
      </c>
      <c r="J163" s="26">
        <f t="shared" si="266"/>
        <v>60</v>
      </c>
      <c r="K163" s="8">
        <f t="shared" si="266"/>
        <v>70</v>
      </c>
      <c r="L163" s="28">
        <f t="shared" si="266"/>
        <v>75</v>
      </c>
      <c r="M163" s="8">
        <f t="shared" si="266"/>
        <v>75</v>
      </c>
      <c r="N163" s="8">
        <f t="shared" si="266"/>
        <v>100</v>
      </c>
      <c r="O163" s="8">
        <f t="shared" si="266"/>
        <v>100</v>
      </c>
      <c r="P163" s="8">
        <f t="shared" si="266"/>
        <v>100</v>
      </c>
      <c r="Q163" s="8">
        <f t="shared" si="266"/>
        <v>100</v>
      </c>
      <c r="R163" s="8">
        <f t="shared" si="266"/>
        <v>100</v>
      </c>
      <c r="S163" s="8">
        <f t="shared" si="266"/>
        <v>100</v>
      </c>
      <c r="T163" s="8">
        <f t="shared" si="266"/>
        <v>100</v>
      </c>
      <c r="U163" s="8">
        <f t="shared" si="266"/>
        <v>100</v>
      </c>
      <c r="V163" s="8">
        <f t="shared" ref="V163:AZ163" si="267" xml:space="preserve"> IF((1 - (V303 - 1)/20)*100 &lt;= 100, IF((1 - (V303 - 1)/20)*100 &gt;= 0, (1 - (V303 - 1)/20)*100, 0), 100)</f>
        <v>100</v>
      </c>
      <c r="W163" s="8">
        <f t="shared" si="267"/>
        <v>100</v>
      </c>
      <c r="X163" s="8">
        <f t="shared" si="267"/>
        <v>100</v>
      </c>
      <c r="Y163" s="8">
        <f t="shared" si="267"/>
        <v>100</v>
      </c>
      <c r="Z163" s="8">
        <f t="shared" si="267"/>
        <v>100</v>
      </c>
      <c r="AA163" s="8">
        <f t="shared" si="267"/>
        <v>100</v>
      </c>
      <c r="AB163" s="8">
        <f t="shared" si="267"/>
        <v>100</v>
      </c>
      <c r="AC163" s="8">
        <f t="shared" si="267"/>
        <v>100</v>
      </c>
      <c r="AD163" s="8">
        <f t="shared" si="267"/>
        <v>100</v>
      </c>
      <c r="AE163" s="8">
        <f t="shared" si="267"/>
        <v>100</v>
      </c>
      <c r="AF163" s="8">
        <f t="shared" si="267"/>
        <v>100</v>
      </c>
      <c r="AG163" s="8">
        <f t="shared" si="267"/>
        <v>100</v>
      </c>
      <c r="AH163" s="8">
        <f t="shared" si="267"/>
        <v>100</v>
      </c>
      <c r="AI163" s="8">
        <f t="shared" si="267"/>
        <v>100</v>
      </c>
      <c r="AJ163" s="8">
        <f t="shared" si="267"/>
        <v>100</v>
      </c>
      <c r="AK163" s="8">
        <f t="shared" si="267"/>
        <v>100</v>
      </c>
      <c r="AL163" s="8">
        <f t="shared" si="267"/>
        <v>100</v>
      </c>
      <c r="AM163" s="8">
        <f t="shared" si="267"/>
        <v>100</v>
      </c>
      <c r="AN163" s="8">
        <f t="shared" si="267"/>
        <v>100</v>
      </c>
      <c r="AO163" s="8">
        <f t="shared" si="267"/>
        <v>100</v>
      </c>
      <c r="AP163" s="8">
        <f t="shared" si="267"/>
        <v>100</v>
      </c>
      <c r="AQ163" s="8">
        <f t="shared" si="267"/>
        <v>100</v>
      </c>
      <c r="AR163" s="8">
        <f t="shared" si="267"/>
        <v>100</v>
      </c>
      <c r="AS163" s="8">
        <f t="shared" si="267"/>
        <v>100</v>
      </c>
      <c r="AT163" s="8">
        <f t="shared" si="267"/>
        <v>100</v>
      </c>
      <c r="AU163" s="8">
        <f t="shared" si="267"/>
        <v>100</v>
      </c>
      <c r="AV163" s="8">
        <f t="shared" si="267"/>
        <v>100</v>
      </c>
      <c r="AW163" s="8">
        <f t="shared" si="267"/>
        <v>100</v>
      </c>
      <c r="AX163" s="8">
        <f t="shared" si="267"/>
        <v>100</v>
      </c>
      <c r="AY163" s="8">
        <f t="shared" si="267"/>
        <v>100</v>
      </c>
      <c r="AZ163" s="8"/>
    </row>
    <row r="164" spans="1:52">
      <c r="A164" s="8" t="s">
        <v>58</v>
      </c>
      <c r="B164" s="8">
        <f t="shared" ref="B164:U164" si="268" xml:space="preserve"> IF((1 - (B304 - 1)/20)*100 &lt;= 100, IF((1 - (B304 - 1)/20)*100 &gt;= 0, (1 - (B304 - 1)/20)*100, 0), 100)</f>
        <v>0</v>
      </c>
      <c r="C164" s="8">
        <f t="shared" si="268"/>
        <v>5.0000000000000044</v>
      </c>
      <c r="D164" s="8">
        <f t="shared" si="268"/>
        <v>9.9999999999999982</v>
      </c>
      <c r="E164" s="8">
        <f t="shared" si="268"/>
        <v>15.000000000000002</v>
      </c>
      <c r="F164" s="8">
        <f t="shared" si="268"/>
        <v>19.999999999999996</v>
      </c>
      <c r="G164" s="8">
        <f t="shared" si="268"/>
        <v>35</v>
      </c>
      <c r="H164" s="8">
        <f t="shared" si="268"/>
        <v>35</v>
      </c>
      <c r="I164" s="8">
        <f t="shared" si="268"/>
        <v>55.000000000000007</v>
      </c>
      <c r="J164" s="26">
        <f t="shared" si="268"/>
        <v>60</v>
      </c>
      <c r="K164" s="8">
        <f t="shared" si="268"/>
        <v>70</v>
      </c>
      <c r="L164" s="28">
        <f t="shared" si="268"/>
        <v>75</v>
      </c>
      <c r="M164" s="8">
        <f t="shared" si="268"/>
        <v>75</v>
      </c>
      <c r="N164" s="8">
        <f t="shared" si="268"/>
        <v>100</v>
      </c>
      <c r="O164" s="8">
        <f t="shared" si="268"/>
        <v>100</v>
      </c>
      <c r="P164" s="8">
        <f t="shared" si="268"/>
        <v>100</v>
      </c>
      <c r="Q164" s="8">
        <f t="shared" si="268"/>
        <v>100</v>
      </c>
      <c r="R164" s="8">
        <f t="shared" si="268"/>
        <v>100</v>
      </c>
      <c r="S164" s="8">
        <f t="shared" si="268"/>
        <v>100</v>
      </c>
      <c r="T164" s="8">
        <f t="shared" si="268"/>
        <v>100</v>
      </c>
      <c r="U164" s="8">
        <f t="shared" si="268"/>
        <v>100</v>
      </c>
      <c r="V164" s="8">
        <f t="shared" ref="V164:AZ164" si="269" xml:space="preserve"> IF((1 - (V304 - 1)/20)*100 &lt;= 100, IF((1 - (V304 - 1)/20)*100 &gt;= 0, (1 - (V304 - 1)/20)*100, 0), 100)</f>
        <v>100</v>
      </c>
      <c r="W164" s="8">
        <f t="shared" si="269"/>
        <v>100</v>
      </c>
      <c r="X164" s="8">
        <f t="shared" si="269"/>
        <v>100</v>
      </c>
      <c r="Y164" s="8">
        <f t="shared" si="269"/>
        <v>100</v>
      </c>
      <c r="Z164" s="8">
        <f t="shared" si="269"/>
        <v>100</v>
      </c>
      <c r="AA164" s="8">
        <f t="shared" si="269"/>
        <v>100</v>
      </c>
      <c r="AB164" s="8">
        <f t="shared" si="269"/>
        <v>100</v>
      </c>
      <c r="AC164" s="8">
        <f t="shared" si="269"/>
        <v>100</v>
      </c>
      <c r="AD164" s="8">
        <f t="shared" si="269"/>
        <v>100</v>
      </c>
      <c r="AE164" s="8">
        <f t="shared" si="269"/>
        <v>100</v>
      </c>
      <c r="AF164" s="8">
        <f t="shared" si="269"/>
        <v>100</v>
      </c>
      <c r="AG164" s="8">
        <f t="shared" si="269"/>
        <v>100</v>
      </c>
      <c r="AH164" s="8">
        <f t="shared" si="269"/>
        <v>100</v>
      </c>
      <c r="AI164" s="8">
        <f t="shared" si="269"/>
        <v>100</v>
      </c>
      <c r="AJ164" s="8">
        <f t="shared" si="269"/>
        <v>100</v>
      </c>
      <c r="AK164" s="8">
        <f t="shared" si="269"/>
        <v>100</v>
      </c>
      <c r="AL164" s="8">
        <f t="shared" si="269"/>
        <v>100</v>
      </c>
      <c r="AM164" s="8">
        <f t="shared" si="269"/>
        <v>100</v>
      </c>
      <c r="AN164" s="8">
        <f t="shared" si="269"/>
        <v>100</v>
      </c>
      <c r="AO164" s="8">
        <f t="shared" si="269"/>
        <v>100</v>
      </c>
      <c r="AP164" s="8">
        <f t="shared" si="269"/>
        <v>100</v>
      </c>
      <c r="AQ164" s="8">
        <f t="shared" si="269"/>
        <v>100</v>
      </c>
      <c r="AR164" s="8">
        <f t="shared" si="269"/>
        <v>100</v>
      </c>
      <c r="AS164" s="8">
        <f t="shared" si="269"/>
        <v>100</v>
      </c>
      <c r="AT164" s="8">
        <f t="shared" si="269"/>
        <v>100</v>
      </c>
      <c r="AU164" s="8">
        <f t="shared" si="269"/>
        <v>100</v>
      </c>
      <c r="AV164" s="8">
        <f t="shared" si="269"/>
        <v>100</v>
      </c>
      <c r="AW164" s="8">
        <f t="shared" si="269"/>
        <v>100</v>
      </c>
      <c r="AX164" s="8">
        <f t="shared" si="269"/>
        <v>100</v>
      </c>
      <c r="AY164" s="8">
        <f t="shared" si="269"/>
        <v>100</v>
      </c>
      <c r="AZ164" s="8"/>
    </row>
    <row r="165" spans="1:52">
      <c r="A165" s="8" t="s">
        <v>59</v>
      </c>
      <c r="B165" s="8">
        <f t="shared" ref="B165:U165" si="270" xml:space="preserve"> IF((1 - (B305 - 1)/20)*100 &lt;= 100, IF((1 - (B305 - 1)/20)*100 &gt;= 0, (1 - (B305 - 1)/20)*100, 0), 100)</f>
        <v>0</v>
      </c>
      <c r="C165" s="8">
        <f t="shared" si="270"/>
        <v>9.9999999999999982</v>
      </c>
      <c r="D165" s="8">
        <f t="shared" si="270"/>
        <v>15.000000000000002</v>
      </c>
      <c r="E165" s="8">
        <f t="shared" si="270"/>
        <v>19.999999999999996</v>
      </c>
      <c r="F165" s="8">
        <f t="shared" si="270"/>
        <v>25</v>
      </c>
      <c r="G165" s="8">
        <f t="shared" si="270"/>
        <v>40</v>
      </c>
      <c r="H165" s="8">
        <f t="shared" si="270"/>
        <v>40</v>
      </c>
      <c r="I165" s="8">
        <f t="shared" si="270"/>
        <v>65</v>
      </c>
      <c r="J165" s="26">
        <f t="shared" si="270"/>
        <v>70</v>
      </c>
      <c r="K165" s="8">
        <f t="shared" si="270"/>
        <v>80</v>
      </c>
      <c r="L165" s="28">
        <f t="shared" si="270"/>
        <v>85</v>
      </c>
      <c r="M165" s="8">
        <f t="shared" si="270"/>
        <v>85</v>
      </c>
      <c r="N165" s="8">
        <f t="shared" si="270"/>
        <v>100</v>
      </c>
      <c r="O165" s="8">
        <f t="shared" si="270"/>
        <v>100</v>
      </c>
      <c r="P165" s="8">
        <f t="shared" si="270"/>
        <v>100</v>
      </c>
      <c r="Q165" s="8">
        <f t="shared" si="270"/>
        <v>100</v>
      </c>
      <c r="R165" s="8">
        <f t="shared" si="270"/>
        <v>100</v>
      </c>
      <c r="S165" s="8">
        <f t="shared" si="270"/>
        <v>100</v>
      </c>
      <c r="T165" s="8">
        <f t="shared" si="270"/>
        <v>100</v>
      </c>
      <c r="U165" s="8">
        <f t="shared" si="270"/>
        <v>100</v>
      </c>
      <c r="V165" s="8">
        <f t="shared" ref="V165:AZ165" si="271" xml:space="preserve"> IF((1 - (V305 - 1)/20)*100 &lt;= 100, IF((1 - (V305 - 1)/20)*100 &gt;= 0, (1 - (V305 - 1)/20)*100, 0), 100)</f>
        <v>100</v>
      </c>
      <c r="W165" s="8">
        <f t="shared" si="271"/>
        <v>100</v>
      </c>
      <c r="X165" s="8">
        <f t="shared" si="271"/>
        <v>100</v>
      </c>
      <c r="Y165" s="8">
        <f t="shared" si="271"/>
        <v>100</v>
      </c>
      <c r="Z165" s="8">
        <f t="shared" si="271"/>
        <v>100</v>
      </c>
      <c r="AA165" s="8">
        <f t="shared" si="271"/>
        <v>100</v>
      </c>
      <c r="AB165" s="8">
        <f t="shared" si="271"/>
        <v>100</v>
      </c>
      <c r="AC165" s="8">
        <f t="shared" si="271"/>
        <v>100</v>
      </c>
      <c r="AD165" s="8">
        <f t="shared" si="271"/>
        <v>100</v>
      </c>
      <c r="AE165" s="8">
        <f t="shared" si="271"/>
        <v>100</v>
      </c>
      <c r="AF165" s="8">
        <f t="shared" si="271"/>
        <v>100</v>
      </c>
      <c r="AG165" s="8">
        <f t="shared" si="271"/>
        <v>100</v>
      </c>
      <c r="AH165" s="8">
        <f t="shared" si="271"/>
        <v>100</v>
      </c>
      <c r="AI165" s="8">
        <f t="shared" si="271"/>
        <v>100</v>
      </c>
      <c r="AJ165" s="8">
        <f t="shared" si="271"/>
        <v>100</v>
      </c>
      <c r="AK165" s="8">
        <f t="shared" si="271"/>
        <v>100</v>
      </c>
      <c r="AL165" s="8">
        <f t="shared" si="271"/>
        <v>100</v>
      </c>
      <c r="AM165" s="8">
        <f t="shared" si="271"/>
        <v>100</v>
      </c>
      <c r="AN165" s="8">
        <f t="shared" si="271"/>
        <v>100</v>
      </c>
      <c r="AO165" s="8">
        <f t="shared" si="271"/>
        <v>100</v>
      </c>
      <c r="AP165" s="8">
        <f t="shared" si="271"/>
        <v>100</v>
      </c>
      <c r="AQ165" s="8">
        <f t="shared" si="271"/>
        <v>100</v>
      </c>
      <c r="AR165" s="8">
        <f t="shared" si="271"/>
        <v>100</v>
      </c>
      <c r="AS165" s="8">
        <f t="shared" si="271"/>
        <v>100</v>
      </c>
      <c r="AT165" s="8">
        <f t="shared" si="271"/>
        <v>100</v>
      </c>
      <c r="AU165" s="8">
        <f t="shared" si="271"/>
        <v>100</v>
      </c>
      <c r="AV165" s="8">
        <f t="shared" si="271"/>
        <v>100</v>
      </c>
      <c r="AW165" s="8">
        <f t="shared" si="271"/>
        <v>100</v>
      </c>
      <c r="AX165" s="8">
        <f t="shared" si="271"/>
        <v>100</v>
      </c>
      <c r="AY165" s="8">
        <f t="shared" si="271"/>
        <v>100</v>
      </c>
      <c r="AZ165" s="8"/>
    </row>
    <row r="166" spans="1:52">
      <c r="B166" s="8"/>
    </row>
    <row r="167" spans="1:52">
      <c r="A167" s="49" t="s">
        <v>56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</row>
    <row r="168" spans="1:52">
      <c r="A168" s="56" t="s">
        <v>49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</row>
    <row r="169" spans="1:52">
      <c r="A169" s="8" t="s">
        <v>50</v>
      </c>
      <c r="B169" s="8">
        <f t="shared" ref="B169:U169" si="272" xml:space="preserve"> IF((1 - (B309 - 1)/20)*100 &lt;= 100, IF((1 - (B309 - 1)/20)*100 &gt;= 0, (1 - (B309 - 1)/20)*100, 0), 100)</f>
        <v>0</v>
      </c>
      <c r="C169" s="8">
        <f t="shared" si="272"/>
        <v>9.9999999999999982</v>
      </c>
      <c r="D169" s="8">
        <f t="shared" si="272"/>
        <v>15.000000000000002</v>
      </c>
      <c r="E169" s="8">
        <f t="shared" si="272"/>
        <v>19.999999999999996</v>
      </c>
      <c r="F169" s="8">
        <f t="shared" si="272"/>
        <v>25</v>
      </c>
      <c r="G169" s="8">
        <f t="shared" si="272"/>
        <v>40</v>
      </c>
      <c r="H169" s="8">
        <f t="shared" si="272"/>
        <v>40</v>
      </c>
      <c r="I169" s="8">
        <f t="shared" si="272"/>
        <v>60</v>
      </c>
      <c r="J169" s="26">
        <f t="shared" si="272"/>
        <v>65</v>
      </c>
      <c r="K169" s="8">
        <f t="shared" si="272"/>
        <v>70</v>
      </c>
      <c r="L169" s="28">
        <f t="shared" si="272"/>
        <v>75</v>
      </c>
      <c r="M169" s="8">
        <f t="shared" si="272"/>
        <v>75</v>
      </c>
      <c r="N169" s="8">
        <f t="shared" si="272"/>
        <v>95</v>
      </c>
      <c r="O169" s="8">
        <f t="shared" si="272"/>
        <v>100</v>
      </c>
      <c r="P169" s="8">
        <f t="shared" si="272"/>
        <v>100</v>
      </c>
      <c r="Q169" s="8">
        <f t="shared" si="272"/>
        <v>100</v>
      </c>
      <c r="R169" s="8">
        <f t="shared" si="272"/>
        <v>100</v>
      </c>
      <c r="S169" s="8">
        <f t="shared" si="272"/>
        <v>100</v>
      </c>
      <c r="T169" s="8">
        <f t="shared" si="272"/>
        <v>100</v>
      </c>
      <c r="U169" s="8">
        <f t="shared" si="272"/>
        <v>100</v>
      </c>
      <c r="V169" s="8">
        <f t="shared" ref="V169:AZ169" si="273" xml:space="preserve"> IF((1 - (V309 - 1)/20)*100 &lt;= 100, IF((1 - (V309 - 1)/20)*100 &gt;= 0, (1 - (V309 - 1)/20)*100, 0), 100)</f>
        <v>100</v>
      </c>
      <c r="W169" s="8">
        <f t="shared" si="273"/>
        <v>100</v>
      </c>
      <c r="X169" s="8">
        <f t="shared" si="273"/>
        <v>100</v>
      </c>
      <c r="Y169" s="8">
        <f t="shared" si="273"/>
        <v>100</v>
      </c>
      <c r="Z169" s="8">
        <f t="shared" si="273"/>
        <v>100</v>
      </c>
      <c r="AA169" s="8">
        <f t="shared" si="273"/>
        <v>100</v>
      </c>
      <c r="AB169" s="8">
        <f t="shared" si="273"/>
        <v>100</v>
      </c>
      <c r="AC169" s="8">
        <f t="shared" si="273"/>
        <v>100</v>
      </c>
      <c r="AD169" s="8">
        <f t="shared" si="273"/>
        <v>100</v>
      </c>
      <c r="AE169" s="8">
        <f t="shared" si="273"/>
        <v>100</v>
      </c>
      <c r="AF169" s="8">
        <f t="shared" si="273"/>
        <v>100</v>
      </c>
      <c r="AG169" s="8">
        <f t="shared" si="273"/>
        <v>100</v>
      </c>
      <c r="AH169" s="8">
        <f t="shared" si="273"/>
        <v>100</v>
      </c>
      <c r="AI169" s="8">
        <f t="shared" si="273"/>
        <v>100</v>
      </c>
      <c r="AJ169" s="8">
        <f t="shared" si="273"/>
        <v>100</v>
      </c>
      <c r="AK169" s="8">
        <f t="shared" si="273"/>
        <v>100</v>
      </c>
      <c r="AL169" s="8">
        <f t="shared" si="273"/>
        <v>100</v>
      </c>
      <c r="AM169" s="8">
        <f t="shared" si="273"/>
        <v>100</v>
      </c>
      <c r="AN169" s="8">
        <f t="shared" si="273"/>
        <v>100</v>
      </c>
      <c r="AO169" s="8">
        <f t="shared" si="273"/>
        <v>100</v>
      </c>
      <c r="AP169" s="8">
        <f t="shared" si="273"/>
        <v>100</v>
      </c>
      <c r="AQ169" s="8">
        <f t="shared" si="273"/>
        <v>100</v>
      </c>
      <c r="AR169" s="8">
        <f t="shared" si="273"/>
        <v>100</v>
      </c>
      <c r="AS169" s="8">
        <f t="shared" si="273"/>
        <v>100</v>
      </c>
      <c r="AT169" s="8">
        <f t="shared" si="273"/>
        <v>100</v>
      </c>
      <c r="AU169" s="8">
        <f t="shared" si="273"/>
        <v>100</v>
      </c>
      <c r="AV169" s="8">
        <f t="shared" si="273"/>
        <v>100</v>
      </c>
      <c r="AW169" s="8">
        <f t="shared" si="273"/>
        <v>100</v>
      </c>
      <c r="AX169" s="8">
        <f t="shared" si="273"/>
        <v>100</v>
      </c>
      <c r="AY169" s="8">
        <f t="shared" si="273"/>
        <v>100</v>
      </c>
      <c r="AZ169" s="8"/>
    </row>
    <row r="170" spans="1:52">
      <c r="A170" s="8" t="s">
        <v>57</v>
      </c>
      <c r="B170" s="8">
        <f t="shared" ref="B170:U170" si="274" xml:space="preserve"> IF((1 - (B310 - 1)/20)*100 &lt;= 100, IF((1 - (B310 - 1)/20)*100 &gt;= 0, (1 - (B310 - 1)/20)*100, 0), 100)</f>
        <v>0</v>
      </c>
      <c r="C170" s="8">
        <f t="shared" si="274"/>
        <v>5.0000000000000044</v>
      </c>
      <c r="D170" s="8">
        <f t="shared" si="274"/>
        <v>9.9999999999999982</v>
      </c>
      <c r="E170" s="8">
        <f t="shared" si="274"/>
        <v>15.000000000000002</v>
      </c>
      <c r="F170" s="8">
        <f t="shared" si="274"/>
        <v>19.999999999999996</v>
      </c>
      <c r="G170" s="8">
        <f t="shared" si="274"/>
        <v>35</v>
      </c>
      <c r="H170" s="8">
        <f t="shared" si="274"/>
        <v>35</v>
      </c>
      <c r="I170" s="8">
        <f t="shared" si="274"/>
        <v>55.000000000000007</v>
      </c>
      <c r="J170" s="26">
        <f t="shared" si="274"/>
        <v>60</v>
      </c>
      <c r="K170" s="8">
        <f t="shared" si="274"/>
        <v>70</v>
      </c>
      <c r="L170" s="28">
        <f t="shared" si="274"/>
        <v>75</v>
      </c>
      <c r="M170" s="8">
        <f t="shared" si="274"/>
        <v>75</v>
      </c>
      <c r="N170" s="8">
        <f t="shared" si="274"/>
        <v>100</v>
      </c>
      <c r="O170" s="8">
        <f t="shared" si="274"/>
        <v>100</v>
      </c>
      <c r="P170" s="8">
        <f t="shared" si="274"/>
        <v>100</v>
      </c>
      <c r="Q170" s="8">
        <f t="shared" si="274"/>
        <v>100</v>
      </c>
      <c r="R170" s="8">
        <f t="shared" si="274"/>
        <v>100</v>
      </c>
      <c r="S170" s="8">
        <f t="shared" si="274"/>
        <v>100</v>
      </c>
      <c r="T170" s="8">
        <f t="shared" si="274"/>
        <v>100</v>
      </c>
      <c r="U170" s="8">
        <f t="shared" si="274"/>
        <v>100</v>
      </c>
      <c r="V170" s="8">
        <f t="shared" ref="V170:AZ170" si="275" xml:space="preserve"> IF((1 - (V310 - 1)/20)*100 &lt;= 100, IF((1 - (V310 - 1)/20)*100 &gt;= 0, (1 - (V310 - 1)/20)*100, 0), 100)</f>
        <v>100</v>
      </c>
      <c r="W170" s="8">
        <f t="shared" si="275"/>
        <v>100</v>
      </c>
      <c r="X170" s="8">
        <f t="shared" si="275"/>
        <v>100</v>
      </c>
      <c r="Y170" s="8">
        <f t="shared" si="275"/>
        <v>100</v>
      </c>
      <c r="Z170" s="8">
        <f t="shared" si="275"/>
        <v>100</v>
      </c>
      <c r="AA170" s="8">
        <f t="shared" si="275"/>
        <v>100</v>
      </c>
      <c r="AB170" s="8">
        <f t="shared" si="275"/>
        <v>100</v>
      </c>
      <c r="AC170" s="8">
        <f t="shared" si="275"/>
        <v>100</v>
      </c>
      <c r="AD170" s="8">
        <f t="shared" si="275"/>
        <v>100</v>
      </c>
      <c r="AE170" s="8">
        <f t="shared" si="275"/>
        <v>100</v>
      </c>
      <c r="AF170" s="8">
        <f t="shared" si="275"/>
        <v>100</v>
      </c>
      <c r="AG170" s="8">
        <f t="shared" si="275"/>
        <v>100</v>
      </c>
      <c r="AH170" s="8">
        <f t="shared" si="275"/>
        <v>100</v>
      </c>
      <c r="AI170" s="8">
        <f t="shared" si="275"/>
        <v>100</v>
      </c>
      <c r="AJ170" s="8">
        <f t="shared" si="275"/>
        <v>100</v>
      </c>
      <c r="AK170" s="8">
        <f t="shared" si="275"/>
        <v>100</v>
      </c>
      <c r="AL170" s="8">
        <f t="shared" si="275"/>
        <v>100</v>
      </c>
      <c r="AM170" s="8">
        <f t="shared" si="275"/>
        <v>100</v>
      </c>
      <c r="AN170" s="8">
        <f t="shared" si="275"/>
        <v>100</v>
      </c>
      <c r="AO170" s="8">
        <f t="shared" si="275"/>
        <v>100</v>
      </c>
      <c r="AP170" s="8">
        <f t="shared" si="275"/>
        <v>100</v>
      </c>
      <c r="AQ170" s="8">
        <f t="shared" si="275"/>
        <v>100</v>
      </c>
      <c r="AR170" s="8">
        <f t="shared" si="275"/>
        <v>100</v>
      </c>
      <c r="AS170" s="8">
        <f t="shared" si="275"/>
        <v>100</v>
      </c>
      <c r="AT170" s="8">
        <f t="shared" si="275"/>
        <v>100</v>
      </c>
      <c r="AU170" s="8">
        <f t="shared" si="275"/>
        <v>100</v>
      </c>
      <c r="AV170" s="8">
        <f t="shared" si="275"/>
        <v>100</v>
      </c>
      <c r="AW170" s="8">
        <f t="shared" si="275"/>
        <v>100</v>
      </c>
      <c r="AX170" s="8">
        <f t="shared" si="275"/>
        <v>100</v>
      </c>
      <c r="AY170" s="8">
        <f t="shared" si="275"/>
        <v>100</v>
      </c>
      <c r="AZ170" s="8"/>
    </row>
    <row r="171" spans="1:52">
      <c r="A171" s="8" t="s">
        <v>58</v>
      </c>
      <c r="B171" s="8">
        <f t="shared" ref="B171:U171" si="276" xml:space="preserve"> IF((1 - (B311 - 1)/20)*100 &lt;= 100, IF((1 - (B311 - 1)/20)*100 &gt;= 0, (1 - (B311 - 1)/20)*100, 0), 100)</f>
        <v>0</v>
      </c>
      <c r="C171" s="8">
        <f t="shared" si="276"/>
        <v>5.0000000000000044</v>
      </c>
      <c r="D171" s="8">
        <f t="shared" si="276"/>
        <v>9.9999999999999982</v>
      </c>
      <c r="E171" s="8">
        <f t="shared" si="276"/>
        <v>15.000000000000002</v>
      </c>
      <c r="F171" s="8">
        <f t="shared" si="276"/>
        <v>19.999999999999996</v>
      </c>
      <c r="G171" s="8">
        <f t="shared" si="276"/>
        <v>35</v>
      </c>
      <c r="H171" s="8">
        <f t="shared" si="276"/>
        <v>35</v>
      </c>
      <c r="I171" s="8">
        <f t="shared" si="276"/>
        <v>55.000000000000007</v>
      </c>
      <c r="J171" s="26">
        <f t="shared" si="276"/>
        <v>60</v>
      </c>
      <c r="K171" s="8">
        <f t="shared" si="276"/>
        <v>70</v>
      </c>
      <c r="L171" s="28">
        <f t="shared" si="276"/>
        <v>75</v>
      </c>
      <c r="M171" s="8">
        <f t="shared" si="276"/>
        <v>75</v>
      </c>
      <c r="N171" s="8">
        <f t="shared" si="276"/>
        <v>100</v>
      </c>
      <c r="O171" s="8">
        <f t="shared" si="276"/>
        <v>100</v>
      </c>
      <c r="P171" s="8">
        <f t="shared" si="276"/>
        <v>100</v>
      </c>
      <c r="Q171" s="8">
        <f t="shared" si="276"/>
        <v>100</v>
      </c>
      <c r="R171" s="8">
        <f t="shared" si="276"/>
        <v>100</v>
      </c>
      <c r="S171" s="8">
        <f t="shared" si="276"/>
        <v>100</v>
      </c>
      <c r="T171" s="8">
        <f t="shared" si="276"/>
        <v>100</v>
      </c>
      <c r="U171" s="8">
        <f t="shared" si="276"/>
        <v>100</v>
      </c>
      <c r="V171" s="8">
        <f t="shared" ref="V171:AZ171" si="277" xml:space="preserve"> IF((1 - (V311 - 1)/20)*100 &lt;= 100, IF((1 - (V311 - 1)/20)*100 &gt;= 0, (1 - (V311 - 1)/20)*100, 0), 100)</f>
        <v>100</v>
      </c>
      <c r="W171" s="8">
        <f t="shared" si="277"/>
        <v>100</v>
      </c>
      <c r="X171" s="8">
        <f t="shared" si="277"/>
        <v>100</v>
      </c>
      <c r="Y171" s="8">
        <f t="shared" si="277"/>
        <v>100</v>
      </c>
      <c r="Z171" s="8">
        <f t="shared" si="277"/>
        <v>100</v>
      </c>
      <c r="AA171" s="8">
        <f t="shared" si="277"/>
        <v>100</v>
      </c>
      <c r="AB171" s="8">
        <f t="shared" si="277"/>
        <v>100</v>
      </c>
      <c r="AC171" s="8">
        <f t="shared" si="277"/>
        <v>100</v>
      </c>
      <c r="AD171" s="8">
        <f t="shared" si="277"/>
        <v>100</v>
      </c>
      <c r="AE171" s="8">
        <f t="shared" si="277"/>
        <v>100</v>
      </c>
      <c r="AF171" s="8">
        <f t="shared" si="277"/>
        <v>100</v>
      </c>
      <c r="AG171" s="8">
        <f t="shared" si="277"/>
        <v>100</v>
      </c>
      <c r="AH171" s="8">
        <f t="shared" si="277"/>
        <v>100</v>
      </c>
      <c r="AI171" s="8">
        <f t="shared" si="277"/>
        <v>100</v>
      </c>
      <c r="AJ171" s="8">
        <f t="shared" si="277"/>
        <v>100</v>
      </c>
      <c r="AK171" s="8">
        <f t="shared" si="277"/>
        <v>100</v>
      </c>
      <c r="AL171" s="8">
        <f t="shared" si="277"/>
        <v>100</v>
      </c>
      <c r="AM171" s="8">
        <f t="shared" si="277"/>
        <v>100</v>
      </c>
      <c r="AN171" s="8">
        <f t="shared" si="277"/>
        <v>100</v>
      </c>
      <c r="AO171" s="8">
        <f t="shared" si="277"/>
        <v>100</v>
      </c>
      <c r="AP171" s="8">
        <f t="shared" si="277"/>
        <v>100</v>
      </c>
      <c r="AQ171" s="8">
        <f t="shared" si="277"/>
        <v>100</v>
      </c>
      <c r="AR171" s="8">
        <f t="shared" si="277"/>
        <v>100</v>
      </c>
      <c r="AS171" s="8">
        <f t="shared" si="277"/>
        <v>100</v>
      </c>
      <c r="AT171" s="8">
        <f t="shared" si="277"/>
        <v>100</v>
      </c>
      <c r="AU171" s="8">
        <f t="shared" si="277"/>
        <v>100</v>
      </c>
      <c r="AV171" s="8">
        <f t="shared" si="277"/>
        <v>100</v>
      </c>
      <c r="AW171" s="8">
        <f t="shared" si="277"/>
        <v>100</v>
      </c>
      <c r="AX171" s="8">
        <f t="shared" si="277"/>
        <v>100</v>
      </c>
      <c r="AY171" s="8">
        <f t="shared" si="277"/>
        <v>100</v>
      </c>
      <c r="AZ171" s="8"/>
    </row>
    <row r="172" spans="1:52">
      <c r="A172" s="8" t="s">
        <v>59</v>
      </c>
      <c r="B172" s="8">
        <f t="shared" ref="B172:U172" si="278" xml:space="preserve"> IF((1 - (B312 - 1)/20)*100 &lt;= 100, IF((1 - (B312 - 1)/20)*100 &gt;= 0, (1 - (B312 - 1)/20)*100, 0), 100)</f>
        <v>0</v>
      </c>
      <c r="C172" s="8">
        <f t="shared" si="278"/>
        <v>9.9999999999999982</v>
      </c>
      <c r="D172" s="8">
        <f t="shared" si="278"/>
        <v>15.000000000000002</v>
      </c>
      <c r="E172" s="8">
        <f t="shared" si="278"/>
        <v>19.999999999999996</v>
      </c>
      <c r="F172" s="8">
        <f t="shared" si="278"/>
        <v>25</v>
      </c>
      <c r="G172" s="8">
        <f t="shared" si="278"/>
        <v>40</v>
      </c>
      <c r="H172" s="8">
        <f t="shared" si="278"/>
        <v>40</v>
      </c>
      <c r="I172" s="8">
        <f t="shared" si="278"/>
        <v>65</v>
      </c>
      <c r="J172" s="26">
        <f t="shared" si="278"/>
        <v>70</v>
      </c>
      <c r="K172" s="8">
        <f t="shared" si="278"/>
        <v>80</v>
      </c>
      <c r="L172" s="28">
        <f t="shared" si="278"/>
        <v>85</v>
      </c>
      <c r="M172" s="8">
        <f t="shared" si="278"/>
        <v>85</v>
      </c>
      <c r="N172" s="8">
        <f t="shared" si="278"/>
        <v>100</v>
      </c>
      <c r="O172" s="8">
        <f t="shared" si="278"/>
        <v>100</v>
      </c>
      <c r="P172" s="8">
        <f t="shared" si="278"/>
        <v>100</v>
      </c>
      <c r="Q172" s="8">
        <f t="shared" si="278"/>
        <v>100</v>
      </c>
      <c r="R172" s="8">
        <f t="shared" si="278"/>
        <v>100</v>
      </c>
      <c r="S172" s="8">
        <f t="shared" si="278"/>
        <v>100</v>
      </c>
      <c r="T172" s="8">
        <f t="shared" si="278"/>
        <v>100</v>
      </c>
      <c r="U172" s="8">
        <f t="shared" si="278"/>
        <v>100</v>
      </c>
      <c r="V172" s="8">
        <f t="shared" ref="V172:AZ172" si="279" xml:space="preserve"> IF((1 - (V312 - 1)/20)*100 &lt;= 100, IF((1 - (V312 - 1)/20)*100 &gt;= 0, (1 - (V312 - 1)/20)*100, 0), 100)</f>
        <v>100</v>
      </c>
      <c r="W172" s="8">
        <f t="shared" si="279"/>
        <v>100</v>
      </c>
      <c r="X172" s="8">
        <f t="shared" si="279"/>
        <v>100</v>
      </c>
      <c r="Y172" s="8">
        <f t="shared" si="279"/>
        <v>100</v>
      </c>
      <c r="Z172" s="8">
        <f t="shared" si="279"/>
        <v>100</v>
      </c>
      <c r="AA172" s="8">
        <f t="shared" si="279"/>
        <v>100</v>
      </c>
      <c r="AB172" s="8">
        <f t="shared" si="279"/>
        <v>100</v>
      </c>
      <c r="AC172" s="8">
        <f t="shared" si="279"/>
        <v>100</v>
      </c>
      <c r="AD172" s="8">
        <f t="shared" si="279"/>
        <v>100</v>
      </c>
      <c r="AE172" s="8">
        <f t="shared" si="279"/>
        <v>100</v>
      </c>
      <c r="AF172" s="8">
        <f t="shared" si="279"/>
        <v>100</v>
      </c>
      <c r="AG172" s="8">
        <f t="shared" si="279"/>
        <v>100</v>
      </c>
      <c r="AH172" s="8">
        <f t="shared" si="279"/>
        <v>100</v>
      </c>
      <c r="AI172" s="8">
        <f t="shared" si="279"/>
        <v>100</v>
      </c>
      <c r="AJ172" s="8">
        <f t="shared" si="279"/>
        <v>100</v>
      </c>
      <c r="AK172" s="8">
        <f t="shared" si="279"/>
        <v>100</v>
      </c>
      <c r="AL172" s="8">
        <f t="shared" si="279"/>
        <v>100</v>
      </c>
      <c r="AM172" s="8">
        <f t="shared" si="279"/>
        <v>100</v>
      </c>
      <c r="AN172" s="8">
        <f t="shared" si="279"/>
        <v>100</v>
      </c>
      <c r="AO172" s="8">
        <f t="shared" si="279"/>
        <v>100</v>
      </c>
      <c r="AP172" s="8">
        <f t="shared" si="279"/>
        <v>100</v>
      </c>
      <c r="AQ172" s="8">
        <f t="shared" si="279"/>
        <v>100</v>
      </c>
      <c r="AR172" s="8">
        <f t="shared" si="279"/>
        <v>100</v>
      </c>
      <c r="AS172" s="8">
        <f t="shared" si="279"/>
        <v>100</v>
      </c>
      <c r="AT172" s="8">
        <f t="shared" si="279"/>
        <v>100</v>
      </c>
      <c r="AU172" s="8">
        <f t="shared" si="279"/>
        <v>100</v>
      </c>
      <c r="AV172" s="8">
        <f t="shared" si="279"/>
        <v>100</v>
      </c>
      <c r="AW172" s="8">
        <f t="shared" si="279"/>
        <v>100</v>
      </c>
      <c r="AX172" s="8">
        <f t="shared" si="279"/>
        <v>100</v>
      </c>
      <c r="AY172" s="8">
        <f t="shared" si="279"/>
        <v>100</v>
      </c>
      <c r="AZ172" s="8"/>
    </row>
    <row r="173" spans="1:52">
      <c r="A173" s="56" t="s">
        <v>42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31"/>
      <c r="L173" s="13"/>
      <c r="M173" s="13"/>
      <c r="N173" s="13"/>
      <c r="O173" s="13"/>
      <c r="P173" s="13"/>
      <c r="Q173" s="13"/>
      <c r="R173" s="13"/>
      <c r="S173" s="13"/>
      <c r="T173" s="13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</row>
    <row r="174" spans="1:52">
      <c r="A174" s="8" t="s">
        <v>50</v>
      </c>
      <c r="B174" s="8">
        <f t="shared" ref="B174:U174" si="280" xml:space="preserve"> IF((1 - (B314 - 1)/20)*100 &lt;= 100, IF((1 - (B314 - 1)/20)*100 &gt;= 0, (1 - (B314 - 1)/20)*100, 0), 100)</f>
        <v>0</v>
      </c>
      <c r="C174" s="8">
        <f t="shared" si="280"/>
        <v>0</v>
      </c>
      <c r="D174" s="8">
        <f t="shared" si="280"/>
        <v>0</v>
      </c>
      <c r="E174" s="8">
        <f t="shared" si="280"/>
        <v>0</v>
      </c>
      <c r="F174" s="8">
        <f t="shared" si="280"/>
        <v>0</v>
      </c>
      <c r="G174" s="8">
        <f t="shared" si="280"/>
        <v>15.000000000000002</v>
      </c>
      <c r="H174" s="8">
        <f t="shared" si="280"/>
        <v>15.000000000000002</v>
      </c>
      <c r="I174" s="8">
        <f t="shared" si="280"/>
        <v>35</v>
      </c>
      <c r="J174" s="26">
        <f t="shared" si="280"/>
        <v>40</v>
      </c>
      <c r="K174" s="8">
        <f t="shared" si="280"/>
        <v>44.999999999999993</v>
      </c>
      <c r="L174" s="28">
        <f t="shared" si="280"/>
        <v>50</v>
      </c>
      <c r="M174" s="8">
        <f t="shared" si="280"/>
        <v>50</v>
      </c>
      <c r="N174" s="8">
        <f t="shared" si="280"/>
        <v>70</v>
      </c>
      <c r="O174" s="8">
        <f t="shared" si="280"/>
        <v>75</v>
      </c>
      <c r="P174" s="8">
        <f t="shared" si="280"/>
        <v>75</v>
      </c>
      <c r="Q174" s="8">
        <f t="shared" si="280"/>
        <v>80</v>
      </c>
      <c r="R174" s="8">
        <f t="shared" si="280"/>
        <v>80</v>
      </c>
      <c r="S174" s="8">
        <f t="shared" si="280"/>
        <v>80</v>
      </c>
      <c r="T174" s="8">
        <f t="shared" si="280"/>
        <v>85</v>
      </c>
      <c r="U174" s="8">
        <f t="shared" si="280"/>
        <v>85</v>
      </c>
      <c r="V174" s="8">
        <f t="shared" ref="V174:AZ174" si="281" xml:space="preserve"> IF((1 - (V314 - 1)/20)*100 &lt;= 100, IF((1 - (V314 - 1)/20)*100 &gt;= 0, (1 - (V314 - 1)/20)*100, 0), 100)</f>
        <v>90</v>
      </c>
      <c r="W174" s="8">
        <f t="shared" si="281"/>
        <v>90</v>
      </c>
      <c r="X174" s="8">
        <f t="shared" si="281"/>
        <v>90</v>
      </c>
      <c r="Y174" s="8">
        <f t="shared" si="281"/>
        <v>95</v>
      </c>
      <c r="Z174" s="8">
        <f t="shared" si="281"/>
        <v>95</v>
      </c>
      <c r="AA174" s="8">
        <f t="shared" si="281"/>
        <v>100</v>
      </c>
      <c r="AB174" s="8">
        <f t="shared" si="281"/>
        <v>100</v>
      </c>
      <c r="AC174" s="8">
        <f t="shared" si="281"/>
        <v>100</v>
      </c>
      <c r="AD174" s="8">
        <f t="shared" si="281"/>
        <v>100</v>
      </c>
      <c r="AE174" s="8">
        <f t="shared" si="281"/>
        <v>100</v>
      </c>
      <c r="AF174" s="8">
        <f t="shared" si="281"/>
        <v>100</v>
      </c>
      <c r="AG174" s="8">
        <f t="shared" si="281"/>
        <v>100</v>
      </c>
      <c r="AH174" s="8">
        <f t="shared" si="281"/>
        <v>100</v>
      </c>
      <c r="AI174" s="8">
        <f t="shared" si="281"/>
        <v>100</v>
      </c>
      <c r="AJ174" s="8">
        <f t="shared" si="281"/>
        <v>100</v>
      </c>
      <c r="AK174" s="8">
        <f t="shared" si="281"/>
        <v>100</v>
      </c>
      <c r="AL174" s="8">
        <f t="shared" si="281"/>
        <v>100</v>
      </c>
      <c r="AM174" s="8">
        <f t="shared" si="281"/>
        <v>100</v>
      </c>
      <c r="AN174" s="8">
        <f t="shared" si="281"/>
        <v>100</v>
      </c>
      <c r="AO174" s="8">
        <f t="shared" si="281"/>
        <v>100</v>
      </c>
      <c r="AP174" s="8">
        <f t="shared" si="281"/>
        <v>100</v>
      </c>
      <c r="AQ174" s="8">
        <f t="shared" si="281"/>
        <v>100</v>
      </c>
      <c r="AR174" s="8">
        <f t="shared" si="281"/>
        <v>100</v>
      </c>
      <c r="AS174" s="8">
        <f t="shared" si="281"/>
        <v>100</v>
      </c>
      <c r="AT174" s="8">
        <f t="shared" si="281"/>
        <v>100</v>
      </c>
      <c r="AU174" s="8">
        <f t="shared" si="281"/>
        <v>100</v>
      </c>
      <c r="AV174" s="8">
        <f t="shared" si="281"/>
        <v>100</v>
      </c>
      <c r="AW174" s="8">
        <f t="shared" si="281"/>
        <v>100</v>
      </c>
      <c r="AX174" s="8">
        <f t="shared" si="281"/>
        <v>100</v>
      </c>
      <c r="AY174" s="8">
        <f t="shared" si="281"/>
        <v>100</v>
      </c>
      <c r="AZ174" s="8"/>
    </row>
    <row r="175" spans="1:52">
      <c r="A175" s="8" t="s">
        <v>57</v>
      </c>
      <c r="B175" s="8">
        <f t="shared" ref="B175:U175" si="282" xml:space="preserve"> IF((1 - (B315 - 1)/20)*100 &lt;= 100, IF((1 - (B315 - 1)/20)*100 &gt;= 0, (1 - (B315 - 1)/20)*100, 0), 100)</f>
        <v>0</v>
      </c>
      <c r="C175" s="8">
        <f t="shared" si="282"/>
        <v>0</v>
      </c>
      <c r="D175" s="8">
        <f t="shared" si="282"/>
        <v>0</v>
      </c>
      <c r="E175" s="8">
        <f t="shared" si="282"/>
        <v>0</v>
      </c>
      <c r="F175" s="8">
        <f t="shared" si="282"/>
        <v>0</v>
      </c>
      <c r="G175" s="8">
        <f t="shared" si="282"/>
        <v>9.9999999999999982</v>
      </c>
      <c r="H175" s="8">
        <f t="shared" si="282"/>
        <v>9.9999999999999982</v>
      </c>
      <c r="I175" s="8">
        <f t="shared" si="282"/>
        <v>30.000000000000004</v>
      </c>
      <c r="J175" s="26">
        <f t="shared" si="282"/>
        <v>35</v>
      </c>
      <c r="K175" s="8">
        <f t="shared" si="282"/>
        <v>44.999999999999993</v>
      </c>
      <c r="L175" s="28">
        <f t="shared" si="282"/>
        <v>50</v>
      </c>
      <c r="M175" s="8">
        <f t="shared" si="282"/>
        <v>50</v>
      </c>
      <c r="N175" s="8">
        <f t="shared" si="282"/>
        <v>75</v>
      </c>
      <c r="O175" s="8">
        <f t="shared" si="282"/>
        <v>75</v>
      </c>
      <c r="P175" s="8">
        <f t="shared" si="282"/>
        <v>80</v>
      </c>
      <c r="Q175" s="8">
        <f t="shared" si="282"/>
        <v>80</v>
      </c>
      <c r="R175" s="8">
        <f t="shared" si="282"/>
        <v>85</v>
      </c>
      <c r="S175" s="8">
        <f t="shared" si="282"/>
        <v>85</v>
      </c>
      <c r="T175" s="8">
        <f t="shared" si="282"/>
        <v>90</v>
      </c>
      <c r="U175" s="8">
        <f t="shared" si="282"/>
        <v>90</v>
      </c>
      <c r="V175" s="8">
        <f t="shared" ref="V175:AZ175" si="283" xml:space="preserve"> IF((1 - (V315 - 1)/20)*100 &lt;= 100, IF((1 - (V315 - 1)/20)*100 &gt;= 0, (1 - (V315 - 1)/20)*100, 0), 100)</f>
        <v>95</v>
      </c>
      <c r="W175" s="8">
        <f t="shared" si="283"/>
        <v>95</v>
      </c>
      <c r="X175" s="8">
        <f t="shared" si="283"/>
        <v>100</v>
      </c>
      <c r="Y175" s="8">
        <f t="shared" si="283"/>
        <v>100</v>
      </c>
      <c r="Z175" s="8">
        <f t="shared" si="283"/>
        <v>100</v>
      </c>
      <c r="AA175" s="8">
        <f t="shared" si="283"/>
        <v>100</v>
      </c>
      <c r="AB175" s="8">
        <f t="shared" si="283"/>
        <v>100</v>
      </c>
      <c r="AC175" s="8">
        <f t="shared" si="283"/>
        <v>100</v>
      </c>
      <c r="AD175" s="8">
        <f t="shared" si="283"/>
        <v>100</v>
      </c>
      <c r="AE175" s="8">
        <f t="shared" si="283"/>
        <v>100</v>
      </c>
      <c r="AF175" s="8">
        <f t="shared" si="283"/>
        <v>100</v>
      </c>
      <c r="AG175" s="8">
        <f t="shared" si="283"/>
        <v>100</v>
      </c>
      <c r="AH175" s="8">
        <f t="shared" si="283"/>
        <v>100</v>
      </c>
      <c r="AI175" s="8">
        <f t="shared" si="283"/>
        <v>100</v>
      </c>
      <c r="AJ175" s="8">
        <f t="shared" si="283"/>
        <v>100</v>
      </c>
      <c r="AK175" s="8">
        <f t="shared" si="283"/>
        <v>100</v>
      </c>
      <c r="AL175" s="8">
        <f t="shared" si="283"/>
        <v>100</v>
      </c>
      <c r="AM175" s="8">
        <f t="shared" si="283"/>
        <v>100</v>
      </c>
      <c r="AN175" s="8">
        <f t="shared" si="283"/>
        <v>100</v>
      </c>
      <c r="AO175" s="8">
        <f t="shared" si="283"/>
        <v>100</v>
      </c>
      <c r="AP175" s="8">
        <f t="shared" si="283"/>
        <v>100</v>
      </c>
      <c r="AQ175" s="8">
        <f t="shared" si="283"/>
        <v>100</v>
      </c>
      <c r="AR175" s="8">
        <f t="shared" si="283"/>
        <v>100</v>
      </c>
      <c r="AS175" s="8">
        <f t="shared" si="283"/>
        <v>100</v>
      </c>
      <c r="AT175" s="8">
        <f t="shared" si="283"/>
        <v>100</v>
      </c>
      <c r="AU175" s="8">
        <f t="shared" si="283"/>
        <v>100</v>
      </c>
      <c r="AV175" s="8">
        <f t="shared" si="283"/>
        <v>100</v>
      </c>
      <c r="AW175" s="8">
        <f t="shared" si="283"/>
        <v>100</v>
      </c>
      <c r="AX175" s="8">
        <f t="shared" si="283"/>
        <v>100</v>
      </c>
      <c r="AY175" s="8">
        <f t="shared" si="283"/>
        <v>100</v>
      </c>
      <c r="AZ175" s="8"/>
    </row>
    <row r="176" spans="1:52">
      <c r="A176" s="8" t="s">
        <v>58</v>
      </c>
      <c r="B176" s="8">
        <f t="shared" ref="B176:U176" si="284" xml:space="preserve"> IF((1 - (B316 - 1)/20)*100 &lt;= 100, IF((1 - (B316 - 1)/20)*100 &gt;= 0, (1 - (B316 - 1)/20)*100, 0), 100)</f>
        <v>0</v>
      </c>
      <c r="C176" s="8">
        <f t="shared" si="284"/>
        <v>0</v>
      </c>
      <c r="D176" s="8">
        <f t="shared" si="284"/>
        <v>0</v>
      </c>
      <c r="E176" s="8">
        <f t="shared" si="284"/>
        <v>0</v>
      </c>
      <c r="F176" s="8">
        <f t="shared" si="284"/>
        <v>0</v>
      </c>
      <c r="G176" s="8">
        <f t="shared" si="284"/>
        <v>9.9999999999999982</v>
      </c>
      <c r="H176" s="8">
        <f t="shared" si="284"/>
        <v>9.9999999999999982</v>
      </c>
      <c r="I176" s="8">
        <f t="shared" si="284"/>
        <v>30.000000000000004</v>
      </c>
      <c r="J176" s="26">
        <f t="shared" si="284"/>
        <v>35</v>
      </c>
      <c r="K176" s="8">
        <f t="shared" si="284"/>
        <v>44.999999999999993</v>
      </c>
      <c r="L176" s="28">
        <f t="shared" si="284"/>
        <v>50</v>
      </c>
      <c r="M176" s="8">
        <f t="shared" si="284"/>
        <v>50</v>
      </c>
      <c r="N176" s="8">
        <f t="shared" si="284"/>
        <v>75</v>
      </c>
      <c r="O176" s="8">
        <f t="shared" si="284"/>
        <v>75</v>
      </c>
      <c r="P176" s="8">
        <f t="shared" si="284"/>
        <v>80</v>
      </c>
      <c r="Q176" s="8">
        <f t="shared" si="284"/>
        <v>80</v>
      </c>
      <c r="R176" s="8">
        <f t="shared" si="284"/>
        <v>85</v>
      </c>
      <c r="S176" s="8">
        <f t="shared" si="284"/>
        <v>85</v>
      </c>
      <c r="T176" s="8">
        <f t="shared" si="284"/>
        <v>90</v>
      </c>
      <c r="U176" s="8">
        <f t="shared" si="284"/>
        <v>90</v>
      </c>
      <c r="V176" s="8">
        <f t="shared" ref="V176:AZ176" si="285" xml:space="preserve"> IF((1 - (V316 - 1)/20)*100 &lt;= 100, IF((1 - (V316 - 1)/20)*100 &gt;= 0, (1 - (V316 - 1)/20)*100, 0), 100)</f>
        <v>95</v>
      </c>
      <c r="W176" s="8">
        <f t="shared" si="285"/>
        <v>95</v>
      </c>
      <c r="X176" s="8">
        <f t="shared" si="285"/>
        <v>100</v>
      </c>
      <c r="Y176" s="8">
        <f t="shared" si="285"/>
        <v>100</v>
      </c>
      <c r="Z176" s="8">
        <f t="shared" si="285"/>
        <v>100</v>
      </c>
      <c r="AA176" s="8">
        <f t="shared" si="285"/>
        <v>100</v>
      </c>
      <c r="AB176" s="8">
        <f t="shared" si="285"/>
        <v>100</v>
      </c>
      <c r="AC176" s="8">
        <f t="shared" si="285"/>
        <v>100</v>
      </c>
      <c r="AD176" s="8">
        <f t="shared" si="285"/>
        <v>100</v>
      </c>
      <c r="AE176" s="8">
        <f t="shared" si="285"/>
        <v>100</v>
      </c>
      <c r="AF176" s="8">
        <f t="shared" si="285"/>
        <v>100</v>
      </c>
      <c r="AG176" s="8">
        <f t="shared" si="285"/>
        <v>100</v>
      </c>
      <c r="AH176" s="8">
        <f t="shared" si="285"/>
        <v>100</v>
      </c>
      <c r="AI176" s="8">
        <f t="shared" si="285"/>
        <v>100</v>
      </c>
      <c r="AJ176" s="8">
        <f t="shared" si="285"/>
        <v>100</v>
      </c>
      <c r="AK176" s="8">
        <f t="shared" si="285"/>
        <v>100</v>
      </c>
      <c r="AL176" s="8">
        <f t="shared" si="285"/>
        <v>100</v>
      </c>
      <c r="AM176" s="8">
        <f t="shared" si="285"/>
        <v>100</v>
      </c>
      <c r="AN176" s="8">
        <f t="shared" si="285"/>
        <v>100</v>
      </c>
      <c r="AO176" s="8">
        <f t="shared" si="285"/>
        <v>100</v>
      </c>
      <c r="AP176" s="8">
        <f t="shared" si="285"/>
        <v>100</v>
      </c>
      <c r="AQ176" s="8">
        <f t="shared" si="285"/>
        <v>100</v>
      </c>
      <c r="AR176" s="8">
        <f t="shared" si="285"/>
        <v>100</v>
      </c>
      <c r="AS176" s="8">
        <f t="shared" si="285"/>
        <v>100</v>
      </c>
      <c r="AT176" s="8">
        <f t="shared" si="285"/>
        <v>100</v>
      </c>
      <c r="AU176" s="8">
        <f t="shared" si="285"/>
        <v>100</v>
      </c>
      <c r="AV176" s="8">
        <f t="shared" si="285"/>
        <v>100</v>
      </c>
      <c r="AW176" s="8">
        <f t="shared" si="285"/>
        <v>100</v>
      </c>
      <c r="AX176" s="8">
        <f t="shared" si="285"/>
        <v>100</v>
      </c>
      <c r="AY176" s="8">
        <f t="shared" si="285"/>
        <v>100</v>
      </c>
      <c r="AZ176" s="8"/>
    </row>
    <row r="177" spans="1:52">
      <c r="A177" s="8" t="s">
        <v>59</v>
      </c>
      <c r="B177" s="8">
        <f t="shared" ref="B177:U177" si="286" xml:space="preserve"> IF((1 - (B317 - 1)/20)*100 &lt;= 100, IF((1 - (B317 - 1)/20)*100 &gt;= 0, (1 - (B317 - 1)/20)*100, 0), 100)</f>
        <v>0</v>
      </c>
      <c r="C177" s="8">
        <f t="shared" si="286"/>
        <v>0</v>
      </c>
      <c r="D177" s="8">
        <f t="shared" si="286"/>
        <v>0</v>
      </c>
      <c r="E177" s="8">
        <f t="shared" si="286"/>
        <v>0</v>
      </c>
      <c r="F177" s="8">
        <f t="shared" si="286"/>
        <v>0</v>
      </c>
      <c r="G177" s="8">
        <f t="shared" si="286"/>
        <v>15.000000000000002</v>
      </c>
      <c r="H177" s="8">
        <f t="shared" si="286"/>
        <v>15.000000000000002</v>
      </c>
      <c r="I177" s="8">
        <f t="shared" si="286"/>
        <v>40</v>
      </c>
      <c r="J177" s="26">
        <f t="shared" si="286"/>
        <v>44.999999999999993</v>
      </c>
      <c r="K177" s="8">
        <f t="shared" si="286"/>
        <v>55.000000000000007</v>
      </c>
      <c r="L177" s="28">
        <f t="shared" si="286"/>
        <v>60</v>
      </c>
      <c r="M177" s="8">
        <f t="shared" si="286"/>
        <v>60</v>
      </c>
      <c r="N177" s="8">
        <f t="shared" si="286"/>
        <v>85</v>
      </c>
      <c r="O177" s="8">
        <f t="shared" si="286"/>
        <v>85</v>
      </c>
      <c r="P177" s="8">
        <f t="shared" si="286"/>
        <v>90</v>
      </c>
      <c r="Q177" s="8">
        <f t="shared" si="286"/>
        <v>90</v>
      </c>
      <c r="R177" s="8">
        <f t="shared" si="286"/>
        <v>95</v>
      </c>
      <c r="S177" s="8">
        <f t="shared" si="286"/>
        <v>95</v>
      </c>
      <c r="T177" s="8">
        <f t="shared" si="286"/>
        <v>100</v>
      </c>
      <c r="U177" s="8">
        <f t="shared" si="286"/>
        <v>100</v>
      </c>
      <c r="V177" s="8">
        <f t="shared" ref="V177:AZ177" si="287" xml:space="preserve"> IF((1 - (V317 - 1)/20)*100 &lt;= 100, IF((1 - (V317 - 1)/20)*100 &gt;= 0, (1 - (V317 - 1)/20)*100, 0), 100)</f>
        <v>100</v>
      </c>
      <c r="W177" s="8">
        <f t="shared" si="287"/>
        <v>100</v>
      </c>
      <c r="X177" s="8">
        <f t="shared" si="287"/>
        <v>100</v>
      </c>
      <c r="Y177" s="8">
        <f t="shared" si="287"/>
        <v>100</v>
      </c>
      <c r="Z177" s="8">
        <f t="shared" si="287"/>
        <v>100</v>
      </c>
      <c r="AA177" s="8">
        <f t="shared" si="287"/>
        <v>100</v>
      </c>
      <c r="AB177" s="8">
        <f t="shared" si="287"/>
        <v>100</v>
      </c>
      <c r="AC177" s="8">
        <f t="shared" si="287"/>
        <v>100</v>
      </c>
      <c r="AD177" s="8">
        <f t="shared" si="287"/>
        <v>100</v>
      </c>
      <c r="AE177" s="8">
        <f t="shared" si="287"/>
        <v>100</v>
      </c>
      <c r="AF177" s="8">
        <f t="shared" si="287"/>
        <v>100</v>
      </c>
      <c r="AG177" s="8">
        <f t="shared" si="287"/>
        <v>100</v>
      </c>
      <c r="AH177" s="8">
        <f t="shared" si="287"/>
        <v>100</v>
      </c>
      <c r="AI177" s="8">
        <f t="shared" si="287"/>
        <v>100</v>
      </c>
      <c r="AJ177" s="8">
        <f t="shared" si="287"/>
        <v>100</v>
      </c>
      <c r="AK177" s="8">
        <f t="shared" si="287"/>
        <v>100</v>
      </c>
      <c r="AL177" s="8">
        <f t="shared" si="287"/>
        <v>100</v>
      </c>
      <c r="AM177" s="8">
        <f t="shared" si="287"/>
        <v>100</v>
      </c>
      <c r="AN177" s="8">
        <f t="shared" si="287"/>
        <v>100</v>
      </c>
      <c r="AO177" s="8">
        <f t="shared" si="287"/>
        <v>100</v>
      </c>
      <c r="AP177" s="8">
        <f t="shared" si="287"/>
        <v>100</v>
      </c>
      <c r="AQ177" s="8">
        <f t="shared" si="287"/>
        <v>100</v>
      </c>
      <c r="AR177" s="8">
        <f t="shared" si="287"/>
        <v>100</v>
      </c>
      <c r="AS177" s="8">
        <f t="shared" si="287"/>
        <v>100</v>
      </c>
      <c r="AT177" s="8">
        <f t="shared" si="287"/>
        <v>100</v>
      </c>
      <c r="AU177" s="8">
        <f t="shared" si="287"/>
        <v>100</v>
      </c>
      <c r="AV177" s="8">
        <f t="shared" si="287"/>
        <v>100</v>
      </c>
      <c r="AW177" s="8">
        <f t="shared" si="287"/>
        <v>100</v>
      </c>
      <c r="AX177" s="8">
        <f t="shared" si="287"/>
        <v>100</v>
      </c>
      <c r="AY177" s="8">
        <f t="shared" si="287"/>
        <v>100</v>
      </c>
      <c r="AZ177" s="8"/>
    </row>
    <row r="178" spans="1:52">
      <c r="A178" s="56" t="s">
        <v>52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31"/>
      <c r="L178" s="13"/>
      <c r="M178" s="13"/>
      <c r="N178" s="13"/>
      <c r="O178" s="13"/>
      <c r="P178" s="13"/>
      <c r="Q178" s="13"/>
      <c r="R178" s="13"/>
      <c r="S178" s="13"/>
      <c r="T178" s="13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</row>
    <row r="179" spans="1:52">
      <c r="A179" s="8" t="s">
        <v>50</v>
      </c>
      <c r="B179" s="8">
        <f t="shared" ref="B179:U179" si="288" xml:space="preserve"> IF((1 - (B319 - 1)/20)*100 &lt;= 100, IF((1 - (B319 - 1)/20)*100 &gt;= 0, (1 - (B319 - 1)/20)*100, 0), 100)</f>
        <v>0</v>
      </c>
      <c r="C179" s="8">
        <f t="shared" si="288"/>
        <v>0</v>
      </c>
      <c r="D179" s="8">
        <f t="shared" si="288"/>
        <v>0</v>
      </c>
      <c r="E179" s="8">
        <f t="shared" si="288"/>
        <v>0</v>
      </c>
      <c r="F179" s="8">
        <f t="shared" si="288"/>
        <v>0</v>
      </c>
      <c r="G179" s="8">
        <f t="shared" si="288"/>
        <v>0</v>
      </c>
      <c r="H179" s="8">
        <f t="shared" si="288"/>
        <v>0</v>
      </c>
      <c r="I179" s="8">
        <f t="shared" si="288"/>
        <v>9.9999999999999982</v>
      </c>
      <c r="J179" s="26">
        <f t="shared" si="288"/>
        <v>15.000000000000002</v>
      </c>
      <c r="K179" s="8">
        <f t="shared" si="288"/>
        <v>19.999999999999996</v>
      </c>
      <c r="L179" s="28">
        <f t="shared" si="288"/>
        <v>25</v>
      </c>
      <c r="M179" s="8">
        <f t="shared" si="288"/>
        <v>25</v>
      </c>
      <c r="N179" s="8">
        <f t="shared" si="288"/>
        <v>44.999999999999993</v>
      </c>
      <c r="O179" s="8">
        <f t="shared" si="288"/>
        <v>50</v>
      </c>
      <c r="P179" s="8">
        <f t="shared" si="288"/>
        <v>50</v>
      </c>
      <c r="Q179" s="8">
        <f t="shared" si="288"/>
        <v>55.000000000000007</v>
      </c>
      <c r="R179" s="8">
        <f t="shared" si="288"/>
        <v>55.000000000000007</v>
      </c>
      <c r="S179" s="8">
        <f t="shared" si="288"/>
        <v>55.000000000000007</v>
      </c>
      <c r="T179" s="8">
        <f t="shared" si="288"/>
        <v>60</v>
      </c>
      <c r="U179" s="8">
        <f t="shared" si="288"/>
        <v>60</v>
      </c>
      <c r="V179" s="8">
        <f t="shared" ref="V179:AZ179" si="289" xml:space="preserve"> IF((1 - (V319 - 1)/20)*100 &lt;= 100, IF((1 - (V319 - 1)/20)*100 &gt;= 0, (1 - (V319 - 1)/20)*100, 0), 100)</f>
        <v>65</v>
      </c>
      <c r="W179" s="8">
        <f t="shared" si="289"/>
        <v>65</v>
      </c>
      <c r="X179" s="8">
        <f t="shared" si="289"/>
        <v>65</v>
      </c>
      <c r="Y179" s="8">
        <f t="shared" si="289"/>
        <v>70</v>
      </c>
      <c r="Z179" s="8">
        <f t="shared" si="289"/>
        <v>70</v>
      </c>
      <c r="AA179" s="8">
        <f t="shared" si="289"/>
        <v>75</v>
      </c>
      <c r="AB179" s="8">
        <f t="shared" si="289"/>
        <v>75</v>
      </c>
      <c r="AC179" s="8">
        <f t="shared" si="289"/>
        <v>75</v>
      </c>
      <c r="AD179" s="8">
        <f t="shared" si="289"/>
        <v>80</v>
      </c>
      <c r="AE179" s="8">
        <f t="shared" si="289"/>
        <v>80</v>
      </c>
      <c r="AF179" s="8">
        <f t="shared" si="289"/>
        <v>85</v>
      </c>
      <c r="AG179" s="8">
        <f t="shared" si="289"/>
        <v>85</v>
      </c>
      <c r="AH179" s="8">
        <f t="shared" si="289"/>
        <v>85</v>
      </c>
      <c r="AI179" s="8">
        <f t="shared" si="289"/>
        <v>90</v>
      </c>
      <c r="AJ179" s="8">
        <f t="shared" si="289"/>
        <v>90</v>
      </c>
      <c r="AK179" s="8">
        <f t="shared" si="289"/>
        <v>95</v>
      </c>
      <c r="AL179" s="8">
        <f t="shared" si="289"/>
        <v>95</v>
      </c>
      <c r="AM179" s="8">
        <f t="shared" si="289"/>
        <v>95</v>
      </c>
      <c r="AN179" s="8">
        <f t="shared" si="289"/>
        <v>100</v>
      </c>
      <c r="AO179" s="8">
        <f t="shared" si="289"/>
        <v>100</v>
      </c>
      <c r="AP179" s="8">
        <f t="shared" si="289"/>
        <v>100</v>
      </c>
      <c r="AQ179" s="8">
        <f t="shared" si="289"/>
        <v>100</v>
      </c>
      <c r="AR179" s="8">
        <f t="shared" si="289"/>
        <v>100</v>
      </c>
      <c r="AS179" s="8">
        <f t="shared" si="289"/>
        <v>100</v>
      </c>
      <c r="AT179" s="8">
        <f t="shared" si="289"/>
        <v>100</v>
      </c>
      <c r="AU179" s="8">
        <f t="shared" si="289"/>
        <v>100</v>
      </c>
      <c r="AV179" s="8">
        <f t="shared" si="289"/>
        <v>100</v>
      </c>
      <c r="AW179" s="8">
        <f t="shared" si="289"/>
        <v>100</v>
      </c>
      <c r="AX179" s="8">
        <f t="shared" si="289"/>
        <v>100</v>
      </c>
      <c r="AY179" s="8">
        <f t="shared" si="289"/>
        <v>100</v>
      </c>
      <c r="AZ179" s="8"/>
    </row>
    <row r="180" spans="1:52">
      <c r="A180" s="8" t="s">
        <v>57</v>
      </c>
      <c r="B180" s="8">
        <f t="shared" ref="B180:U180" si="290" xml:space="preserve"> IF((1 - (B320 - 1)/20)*100 &lt;= 100, IF((1 - (B320 - 1)/20)*100 &gt;= 0, (1 - (B320 - 1)/20)*100, 0), 100)</f>
        <v>0</v>
      </c>
      <c r="C180" s="8">
        <f t="shared" si="290"/>
        <v>0</v>
      </c>
      <c r="D180" s="8">
        <f t="shared" si="290"/>
        <v>0</v>
      </c>
      <c r="E180" s="8">
        <f t="shared" si="290"/>
        <v>0</v>
      </c>
      <c r="F180" s="8">
        <f t="shared" si="290"/>
        <v>0</v>
      </c>
      <c r="G180" s="8">
        <f t="shared" si="290"/>
        <v>0</v>
      </c>
      <c r="H180" s="8">
        <f t="shared" si="290"/>
        <v>0</v>
      </c>
      <c r="I180" s="8">
        <f t="shared" si="290"/>
        <v>5.0000000000000044</v>
      </c>
      <c r="J180" s="26">
        <f t="shared" si="290"/>
        <v>9.9999999999999982</v>
      </c>
      <c r="K180" s="8">
        <f t="shared" si="290"/>
        <v>19.999999999999996</v>
      </c>
      <c r="L180" s="28">
        <f t="shared" si="290"/>
        <v>25</v>
      </c>
      <c r="M180" s="8">
        <f t="shared" si="290"/>
        <v>25</v>
      </c>
      <c r="N180" s="8">
        <f t="shared" si="290"/>
        <v>50</v>
      </c>
      <c r="O180" s="8">
        <f t="shared" si="290"/>
        <v>50</v>
      </c>
      <c r="P180" s="8">
        <f t="shared" si="290"/>
        <v>55.000000000000007</v>
      </c>
      <c r="Q180" s="8">
        <f t="shared" si="290"/>
        <v>55.000000000000007</v>
      </c>
      <c r="R180" s="8">
        <f t="shared" si="290"/>
        <v>60</v>
      </c>
      <c r="S180" s="8">
        <f t="shared" si="290"/>
        <v>60</v>
      </c>
      <c r="T180" s="8">
        <f t="shared" si="290"/>
        <v>65</v>
      </c>
      <c r="U180" s="8">
        <f t="shared" si="290"/>
        <v>65</v>
      </c>
      <c r="V180" s="8">
        <f t="shared" ref="V180:AZ180" si="291" xml:space="preserve"> IF((1 - (V320 - 1)/20)*100 &lt;= 100, IF((1 - (V320 - 1)/20)*100 &gt;= 0, (1 - (V320 - 1)/20)*100, 0), 100)</f>
        <v>70</v>
      </c>
      <c r="W180" s="8">
        <f t="shared" si="291"/>
        <v>70</v>
      </c>
      <c r="X180" s="8">
        <f t="shared" si="291"/>
        <v>75</v>
      </c>
      <c r="Y180" s="8">
        <f t="shared" si="291"/>
        <v>75</v>
      </c>
      <c r="Z180" s="8">
        <f t="shared" si="291"/>
        <v>80</v>
      </c>
      <c r="AA180" s="8">
        <f t="shared" si="291"/>
        <v>80</v>
      </c>
      <c r="AB180" s="8">
        <f t="shared" si="291"/>
        <v>85</v>
      </c>
      <c r="AC180" s="8">
        <f t="shared" si="291"/>
        <v>85</v>
      </c>
      <c r="AD180" s="8">
        <f t="shared" si="291"/>
        <v>90</v>
      </c>
      <c r="AE180" s="8">
        <f t="shared" si="291"/>
        <v>90</v>
      </c>
      <c r="AF180" s="8">
        <f t="shared" si="291"/>
        <v>95</v>
      </c>
      <c r="AG180" s="8">
        <f t="shared" si="291"/>
        <v>95</v>
      </c>
      <c r="AH180" s="8">
        <f t="shared" si="291"/>
        <v>100</v>
      </c>
      <c r="AI180" s="8">
        <f t="shared" si="291"/>
        <v>100</v>
      </c>
      <c r="AJ180" s="8">
        <f t="shared" si="291"/>
        <v>100</v>
      </c>
      <c r="AK180" s="8">
        <f t="shared" si="291"/>
        <v>100</v>
      </c>
      <c r="AL180" s="8">
        <f t="shared" si="291"/>
        <v>100</v>
      </c>
      <c r="AM180" s="8">
        <f t="shared" si="291"/>
        <v>100</v>
      </c>
      <c r="AN180" s="8">
        <f t="shared" si="291"/>
        <v>100</v>
      </c>
      <c r="AO180" s="8">
        <f t="shared" si="291"/>
        <v>100</v>
      </c>
      <c r="AP180" s="8">
        <f t="shared" si="291"/>
        <v>100</v>
      </c>
      <c r="AQ180" s="8">
        <f t="shared" si="291"/>
        <v>100</v>
      </c>
      <c r="AR180" s="8">
        <f t="shared" si="291"/>
        <v>100</v>
      </c>
      <c r="AS180" s="8">
        <f t="shared" si="291"/>
        <v>100</v>
      </c>
      <c r="AT180" s="8">
        <f t="shared" si="291"/>
        <v>100</v>
      </c>
      <c r="AU180" s="8">
        <f t="shared" si="291"/>
        <v>100</v>
      </c>
      <c r="AV180" s="8">
        <f t="shared" si="291"/>
        <v>100</v>
      </c>
      <c r="AW180" s="8">
        <f t="shared" si="291"/>
        <v>100</v>
      </c>
      <c r="AX180" s="8">
        <f t="shared" si="291"/>
        <v>100</v>
      </c>
      <c r="AY180" s="8">
        <f t="shared" si="291"/>
        <v>100</v>
      </c>
      <c r="AZ180" s="8"/>
    </row>
    <row r="181" spans="1:52">
      <c r="A181" s="8" t="s">
        <v>58</v>
      </c>
      <c r="B181" s="8">
        <f t="shared" ref="B181:U181" si="292" xml:space="preserve"> IF((1 - (B321 - 1)/20)*100 &lt;= 100, IF((1 - (B321 - 1)/20)*100 &gt;= 0, (1 - (B321 - 1)/20)*100, 0), 100)</f>
        <v>0</v>
      </c>
      <c r="C181" s="8">
        <f t="shared" si="292"/>
        <v>0</v>
      </c>
      <c r="D181" s="8">
        <f t="shared" si="292"/>
        <v>0</v>
      </c>
      <c r="E181" s="8">
        <f t="shared" si="292"/>
        <v>0</v>
      </c>
      <c r="F181" s="8">
        <f t="shared" si="292"/>
        <v>0</v>
      </c>
      <c r="G181" s="8">
        <f t="shared" si="292"/>
        <v>0</v>
      </c>
      <c r="H181" s="8">
        <f t="shared" si="292"/>
        <v>0</v>
      </c>
      <c r="I181" s="8">
        <f t="shared" si="292"/>
        <v>5.0000000000000044</v>
      </c>
      <c r="J181" s="26">
        <f t="shared" si="292"/>
        <v>9.9999999999999982</v>
      </c>
      <c r="K181" s="8">
        <f t="shared" si="292"/>
        <v>19.999999999999996</v>
      </c>
      <c r="L181" s="28">
        <f t="shared" si="292"/>
        <v>25</v>
      </c>
      <c r="M181" s="8">
        <f t="shared" si="292"/>
        <v>25</v>
      </c>
      <c r="N181" s="8">
        <f t="shared" si="292"/>
        <v>50</v>
      </c>
      <c r="O181" s="8">
        <f t="shared" si="292"/>
        <v>50</v>
      </c>
      <c r="P181" s="8">
        <f t="shared" si="292"/>
        <v>55.000000000000007</v>
      </c>
      <c r="Q181" s="8">
        <f t="shared" si="292"/>
        <v>55.000000000000007</v>
      </c>
      <c r="R181" s="8">
        <f t="shared" si="292"/>
        <v>60</v>
      </c>
      <c r="S181" s="8">
        <f t="shared" si="292"/>
        <v>60</v>
      </c>
      <c r="T181" s="8">
        <f t="shared" si="292"/>
        <v>65</v>
      </c>
      <c r="U181" s="8">
        <f t="shared" si="292"/>
        <v>65</v>
      </c>
      <c r="V181" s="8">
        <f t="shared" ref="V181:AZ181" si="293" xml:space="preserve"> IF((1 - (V321 - 1)/20)*100 &lt;= 100, IF((1 - (V321 - 1)/20)*100 &gt;= 0, (1 - (V321 - 1)/20)*100, 0), 100)</f>
        <v>70</v>
      </c>
      <c r="W181" s="8">
        <f t="shared" si="293"/>
        <v>70</v>
      </c>
      <c r="X181" s="8">
        <f t="shared" si="293"/>
        <v>75</v>
      </c>
      <c r="Y181" s="8">
        <f t="shared" si="293"/>
        <v>75</v>
      </c>
      <c r="Z181" s="8">
        <f t="shared" si="293"/>
        <v>80</v>
      </c>
      <c r="AA181" s="8">
        <f t="shared" si="293"/>
        <v>80</v>
      </c>
      <c r="AB181" s="8">
        <f t="shared" si="293"/>
        <v>85</v>
      </c>
      <c r="AC181" s="8">
        <f t="shared" si="293"/>
        <v>85</v>
      </c>
      <c r="AD181" s="8">
        <f t="shared" si="293"/>
        <v>90</v>
      </c>
      <c r="AE181" s="8">
        <f t="shared" si="293"/>
        <v>90</v>
      </c>
      <c r="AF181" s="8">
        <f t="shared" si="293"/>
        <v>95</v>
      </c>
      <c r="AG181" s="8">
        <f t="shared" si="293"/>
        <v>95</v>
      </c>
      <c r="AH181" s="8">
        <f t="shared" si="293"/>
        <v>100</v>
      </c>
      <c r="AI181" s="8">
        <f t="shared" si="293"/>
        <v>100</v>
      </c>
      <c r="AJ181" s="8">
        <f t="shared" si="293"/>
        <v>100</v>
      </c>
      <c r="AK181" s="8">
        <f t="shared" si="293"/>
        <v>100</v>
      </c>
      <c r="AL181" s="8">
        <f t="shared" si="293"/>
        <v>100</v>
      </c>
      <c r="AM181" s="8">
        <f t="shared" si="293"/>
        <v>100</v>
      </c>
      <c r="AN181" s="8">
        <f t="shared" si="293"/>
        <v>100</v>
      </c>
      <c r="AO181" s="8">
        <f t="shared" si="293"/>
        <v>100</v>
      </c>
      <c r="AP181" s="8">
        <f t="shared" si="293"/>
        <v>100</v>
      </c>
      <c r="AQ181" s="8">
        <f t="shared" si="293"/>
        <v>100</v>
      </c>
      <c r="AR181" s="8">
        <f t="shared" si="293"/>
        <v>100</v>
      </c>
      <c r="AS181" s="8">
        <f t="shared" si="293"/>
        <v>100</v>
      </c>
      <c r="AT181" s="8">
        <f t="shared" si="293"/>
        <v>100</v>
      </c>
      <c r="AU181" s="8">
        <f t="shared" si="293"/>
        <v>100</v>
      </c>
      <c r="AV181" s="8">
        <f t="shared" si="293"/>
        <v>100</v>
      </c>
      <c r="AW181" s="8">
        <f t="shared" si="293"/>
        <v>100</v>
      </c>
      <c r="AX181" s="8">
        <f t="shared" si="293"/>
        <v>100</v>
      </c>
      <c r="AY181" s="8">
        <f t="shared" si="293"/>
        <v>100</v>
      </c>
      <c r="AZ181" s="8"/>
    </row>
    <row r="182" spans="1:52">
      <c r="A182" s="8" t="s">
        <v>59</v>
      </c>
      <c r="B182" s="8">
        <f t="shared" ref="B182:U182" si="294" xml:space="preserve"> IF((1 - (B322 - 1)/20)*100 &lt;= 100, IF((1 - (B322 - 1)/20)*100 &gt;= 0, (1 - (B322 - 1)/20)*100, 0), 100)</f>
        <v>0</v>
      </c>
      <c r="C182" s="8">
        <f t="shared" si="294"/>
        <v>0</v>
      </c>
      <c r="D182" s="8">
        <f t="shared" si="294"/>
        <v>0</v>
      </c>
      <c r="E182" s="8">
        <f t="shared" si="294"/>
        <v>0</v>
      </c>
      <c r="F182" s="8">
        <f t="shared" si="294"/>
        <v>0</v>
      </c>
      <c r="G182" s="8">
        <f t="shared" si="294"/>
        <v>0</v>
      </c>
      <c r="H182" s="8">
        <f t="shared" si="294"/>
        <v>0</v>
      </c>
      <c r="I182" s="8">
        <f t="shared" si="294"/>
        <v>15.000000000000002</v>
      </c>
      <c r="J182" s="26">
        <f t="shared" si="294"/>
        <v>19.999999999999996</v>
      </c>
      <c r="K182" s="8">
        <f t="shared" si="294"/>
        <v>30.000000000000004</v>
      </c>
      <c r="L182" s="28">
        <f t="shared" si="294"/>
        <v>35</v>
      </c>
      <c r="M182" s="8">
        <f t="shared" si="294"/>
        <v>35</v>
      </c>
      <c r="N182" s="8">
        <f t="shared" si="294"/>
        <v>60</v>
      </c>
      <c r="O182" s="8">
        <f t="shared" si="294"/>
        <v>60</v>
      </c>
      <c r="P182" s="8">
        <f t="shared" si="294"/>
        <v>65</v>
      </c>
      <c r="Q182" s="8">
        <f t="shared" si="294"/>
        <v>65</v>
      </c>
      <c r="R182" s="8">
        <f t="shared" si="294"/>
        <v>70</v>
      </c>
      <c r="S182" s="8">
        <f t="shared" si="294"/>
        <v>70</v>
      </c>
      <c r="T182" s="8">
        <f t="shared" si="294"/>
        <v>75</v>
      </c>
      <c r="U182" s="8">
        <f t="shared" si="294"/>
        <v>75</v>
      </c>
      <c r="V182" s="8">
        <f t="shared" ref="V182:AZ182" si="295" xml:space="preserve"> IF((1 - (V322 - 1)/20)*100 &lt;= 100, IF((1 - (V322 - 1)/20)*100 &gt;= 0, (1 - (V322 - 1)/20)*100, 0), 100)</f>
        <v>80</v>
      </c>
      <c r="W182" s="8">
        <f t="shared" si="295"/>
        <v>80</v>
      </c>
      <c r="X182" s="8">
        <f t="shared" si="295"/>
        <v>85</v>
      </c>
      <c r="Y182" s="8">
        <f t="shared" si="295"/>
        <v>85</v>
      </c>
      <c r="Z182" s="8">
        <f t="shared" si="295"/>
        <v>90</v>
      </c>
      <c r="AA182" s="8">
        <f t="shared" si="295"/>
        <v>90</v>
      </c>
      <c r="AB182" s="8">
        <f t="shared" si="295"/>
        <v>95</v>
      </c>
      <c r="AC182" s="8">
        <f t="shared" si="295"/>
        <v>95</v>
      </c>
      <c r="AD182" s="8">
        <f t="shared" si="295"/>
        <v>100</v>
      </c>
      <c r="AE182" s="8">
        <f t="shared" si="295"/>
        <v>100</v>
      </c>
      <c r="AF182" s="8">
        <f t="shared" si="295"/>
        <v>100</v>
      </c>
      <c r="AG182" s="8">
        <f t="shared" si="295"/>
        <v>100</v>
      </c>
      <c r="AH182" s="8">
        <f t="shared" si="295"/>
        <v>100</v>
      </c>
      <c r="AI182" s="8">
        <f t="shared" si="295"/>
        <v>100</v>
      </c>
      <c r="AJ182" s="8">
        <f t="shared" si="295"/>
        <v>100</v>
      </c>
      <c r="AK182" s="8">
        <f t="shared" si="295"/>
        <v>100</v>
      </c>
      <c r="AL182" s="8">
        <f t="shared" si="295"/>
        <v>100</v>
      </c>
      <c r="AM182" s="8">
        <f t="shared" si="295"/>
        <v>100</v>
      </c>
      <c r="AN182" s="8">
        <f t="shared" si="295"/>
        <v>100</v>
      </c>
      <c r="AO182" s="8">
        <f t="shared" si="295"/>
        <v>100</v>
      </c>
      <c r="AP182" s="8">
        <f t="shared" si="295"/>
        <v>100</v>
      </c>
      <c r="AQ182" s="8">
        <f t="shared" si="295"/>
        <v>100</v>
      </c>
      <c r="AR182" s="8">
        <f t="shared" si="295"/>
        <v>100</v>
      </c>
      <c r="AS182" s="8">
        <f t="shared" si="295"/>
        <v>100</v>
      </c>
      <c r="AT182" s="8">
        <f t="shared" si="295"/>
        <v>100</v>
      </c>
      <c r="AU182" s="8">
        <f t="shared" si="295"/>
        <v>100</v>
      </c>
      <c r="AV182" s="8">
        <f t="shared" si="295"/>
        <v>100</v>
      </c>
      <c r="AW182" s="8">
        <f t="shared" si="295"/>
        <v>100</v>
      </c>
      <c r="AX182" s="8">
        <f t="shared" si="295"/>
        <v>100</v>
      </c>
      <c r="AY182" s="8">
        <f t="shared" si="295"/>
        <v>100</v>
      </c>
      <c r="AZ182" s="8"/>
    </row>
    <row r="188" spans="1:52" ht="16.149999999999999" thickBot="1"/>
    <row r="189" spans="1:52" ht="24" thickTop="1" thickBot="1">
      <c r="A189" s="142" t="s">
        <v>101</v>
      </c>
      <c r="B189" s="143"/>
      <c r="C189" s="143"/>
      <c r="D189" s="143"/>
      <c r="E189" s="143"/>
      <c r="F189" s="143"/>
      <c r="G189" s="143"/>
      <c r="H189" s="143"/>
      <c r="I189" s="143"/>
      <c r="J189" s="143"/>
      <c r="K189" s="144"/>
      <c r="L189" s="143"/>
      <c r="M189" s="143"/>
      <c r="N189" s="143"/>
      <c r="O189" s="143"/>
      <c r="P189" s="143"/>
      <c r="Q189" s="143"/>
      <c r="R189" s="143"/>
      <c r="S189" s="143"/>
      <c r="T189" s="143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  <c r="AN189" s="145"/>
      <c r="AO189" s="145"/>
      <c r="AP189" s="145"/>
      <c r="AQ189" s="145"/>
      <c r="AR189" s="145"/>
      <c r="AS189" s="145"/>
      <c r="AT189" s="145"/>
      <c r="AU189" s="145"/>
      <c r="AV189" s="145"/>
      <c r="AW189" s="145"/>
      <c r="AX189" s="145"/>
      <c r="AY189" s="145"/>
    </row>
    <row r="190" spans="1:52" ht="16.149999999999999" thickTop="1">
      <c r="K190" s="108"/>
    </row>
    <row r="192" spans="1:52" ht="18">
      <c r="A192" s="100" t="s">
        <v>102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</row>
    <row r="193" spans="1:51">
      <c r="A193" s="54" t="s">
        <v>2</v>
      </c>
      <c r="B193" s="86">
        <f xml:space="preserve"> B9</f>
        <v>10</v>
      </c>
      <c r="C193" s="54">
        <f xml:space="preserve"> (C9-B9)</f>
        <v>0</v>
      </c>
      <c r="D193" s="54">
        <f xml:space="preserve"> (D9-C9)</f>
        <v>0</v>
      </c>
      <c r="E193" s="54">
        <f xml:space="preserve"> (E9-D9)</f>
        <v>0</v>
      </c>
      <c r="F193" s="54">
        <f xml:space="preserve"> (F9-E9)</f>
        <v>0</v>
      </c>
      <c r="G193" s="54">
        <f xml:space="preserve"> (G9-F9)</f>
        <v>0</v>
      </c>
      <c r="H193" s="54">
        <f xml:space="preserve"> (H9-G9)</f>
        <v>0</v>
      </c>
      <c r="I193" s="54">
        <f xml:space="preserve"> (I9-H9)</f>
        <v>0</v>
      </c>
      <c r="J193" s="127">
        <f xml:space="preserve"> (J9-I9)</f>
        <v>0</v>
      </c>
      <c r="K193" s="54">
        <f xml:space="preserve"> (K9-J9)</f>
        <v>0</v>
      </c>
      <c r="L193" s="137">
        <f xml:space="preserve"> (L9-K9)</f>
        <v>0</v>
      </c>
      <c r="M193" s="54">
        <f xml:space="preserve"> (M9-L9)</f>
        <v>0</v>
      </c>
      <c r="N193" s="54">
        <f xml:space="preserve"> (N9-M9)</f>
        <v>0</v>
      </c>
      <c r="O193" s="54">
        <f xml:space="preserve"> (O9-N9)</f>
        <v>0</v>
      </c>
      <c r="P193" s="54">
        <f xml:space="preserve"> (P9-O9)</f>
        <v>0</v>
      </c>
      <c r="Q193" s="54">
        <f xml:space="preserve"> (Q9-P9)</f>
        <v>0</v>
      </c>
      <c r="R193" s="54">
        <f xml:space="preserve"> (R9-Q9)</f>
        <v>0</v>
      </c>
      <c r="S193" s="54">
        <f xml:space="preserve"> (S9-R9)</f>
        <v>0</v>
      </c>
      <c r="T193" s="54">
        <f xml:space="preserve"> (T9-S9)</f>
        <v>0</v>
      </c>
      <c r="U193" s="54">
        <f xml:space="preserve"> (U9-T9)</f>
        <v>0</v>
      </c>
      <c r="V193" s="54">
        <f t="shared" ref="V193:X193" si="296" xml:space="preserve"> (V9-U9)</f>
        <v>0</v>
      </c>
      <c r="W193" s="54">
        <f t="shared" si="296"/>
        <v>0</v>
      </c>
      <c r="X193" s="54">
        <f t="shared" si="296"/>
        <v>0</v>
      </c>
      <c r="Y193" s="54">
        <f t="shared" ref="Y193:AY193" si="297" xml:space="preserve"> (Y9-X9)</f>
        <v>0</v>
      </c>
      <c r="Z193" s="54">
        <f t="shared" si="297"/>
        <v>0</v>
      </c>
      <c r="AA193" s="54">
        <f t="shared" si="297"/>
        <v>0</v>
      </c>
      <c r="AB193" s="54">
        <f t="shared" si="297"/>
        <v>0</v>
      </c>
      <c r="AC193" s="54">
        <f t="shared" si="297"/>
        <v>0</v>
      </c>
      <c r="AD193" s="54">
        <f t="shared" si="297"/>
        <v>0</v>
      </c>
      <c r="AE193" s="54">
        <f t="shared" si="297"/>
        <v>0</v>
      </c>
      <c r="AF193" s="54">
        <f t="shared" si="297"/>
        <v>0</v>
      </c>
      <c r="AG193" s="54">
        <f t="shared" si="297"/>
        <v>0</v>
      </c>
      <c r="AH193" s="54">
        <f t="shared" si="297"/>
        <v>0</v>
      </c>
      <c r="AI193" s="54">
        <f t="shared" si="297"/>
        <v>0</v>
      </c>
      <c r="AJ193" s="54">
        <f t="shared" si="297"/>
        <v>0</v>
      </c>
      <c r="AK193" s="54">
        <f t="shared" si="297"/>
        <v>0</v>
      </c>
      <c r="AL193" s="54">
        <f t="shared" si="297"/>
        <v>0</v>
      </c>
      <c r="AM193" s="54">
        <f t="shared" si="297"/>
        <v>0</v>
      </c>
      <c r="AN193" s="54">
        <f t="shared" si="297"/>
        <v>0</v>
      </c>
      <c r="AO193" s="54">
        <f t="shared" si="297"/>
        <v>0</v>
      </c>
      <c r="AP193" s="54">
        <f t="shared" si="297"/>
        <v>0</v>
      </c>
      <c r="AQ193" s="54">
        <f t="shared" si="297"/>
        <v>0</v>
      </c>
      <c r="AR193" s="54">
        <f t="shared" si="297"/>
        <v>0</v>
      </c>
      <c r="AS193" s="54">
        <f t="shared" si="297"/>
        <v>0</v>
      </c>
      <c r="AT193" s="54">
        <f t="shared" si="297"/>
        <v>0</v>
      </c>
      <c r="AU193" s="54">
        <f t="shared" si="297"/>
        <v>0</v>
      </c>
      <c r="AV193" s="54">
        <f t="shared" si="297"/>
        <v>0</v>
      </c>
      <c r="AW193" s="54">
        <f t="shared" si="297"/>
        <v>0</v>
      </c>
      <c r="AX193" s="54">
        <f t="shared" si="297"/>
        <v>0</v>
      </c>
      <c r="AY193" s="54">
        <f t="shared" si="297"/>
        <v>0</v>
      </c>
    </row>
    <row r="194" spans="1:51">
      <c r="A194" s="7" t="s">
        <v>4</v>
      </c>
      <c r="B194" s="86">
        <f xml:space="preserve"> B10</f>
        <v>12</v>
      </c>
      <c r="C194" s="54">
        <f xml:space="preserve"> (C10-B10)</f>
        <v>0</v>
      </c>
      <c r="D194" s="54">
        <f xml:space="preserve"> (D10-C10)</f>
        <v>0</v>
      </c>
      <c r="E194" s="54">
        <f xml:space="preserve"> (E10-D10)</f>
        <v>0</v>
      </c>
      <c r="F194" s="54">
        <f xml:space="preserve"> (F10-E10)</f>
        <v>0</v>
      </c>
      <c r="G194" s="54">
        <f xml:space="preserve"> (G10-F10)</f>
        <v>0</v>
      </c>
      <c r="H194" s="54">
        <f xml:space="preserve"> (H10-G10)</f>
        <v>0</v>
      </c>
      <c r="I194" s="54">
        <f xml:space="preserve"> (I10-H10)</f>
        <v>0</v>
      </c>
      <c r="J194" s="127">
        <f xml:space="preserve"> (J10-I10)</f>
        <v>0</v>
      </c>
      <c r="K194" s="54">
        <f xml:space="preserve"> (K10-J10)</f>
        <v>0</v>
      </c>
      <c r="L194" s="137">
        <f xml:space="preserve"> (L10-K10)</f>
        <v>0</v>
      </c>
      <c r="M194" s="54">
        <f xml:space="preserve"> (M10-L10)</f>
        <v>0</v>
      </c>
      <c r="N194" s="54">
        <f xml:space="preserve"> (N10-M10)</f>
        <v>0</v>
      </c>
      <c r="O194" s="54">
        <f xml:space="preserve"> (O10-N10)</f>
        <v>0</v>
      </c>
      <c r="P194" s="54">
        <f xml:space="preserve"> (P10-O10)</f>
        <v>0</v>
      </c>
      <c r="Q194" s="54">
        <f xml:space="preserve"> (Q10-P10)</f>
        <v>0</v>
      </c>
      <c r="R194" s="54">
        <f xml:space="preserve"> (R10-Q10)</f>
        <v>0</v>
      </c>
      <c r="S194" s="54">
        <f xml:space="preserve"> (S10-R10)</f>
        <v>0</v>
      </c>
      <c r="T194" s="54">
        <f xml:space="preserve"> (T10-S10)</f>
        <v>0</v>
      </c>
      <c r="U194" s="54">
        <f xml:space="preserve"> (U10-T10)</f>
        <v>0</v>
      </c>
      <c r="V194" s="54">
        <f t="shared" ref="V194:X194" si="298" xml:space="preserve"> (V10-U10)</f>
        <v>0</v>
      </c>
      <c r="W194" s="54">
        <f t="shared" si="298"/>
        <v>0</v>
      </c>
      <c r="X194" s="54">
        <f t="shared" si="298"/>
        <v>0</v>
      </c>
      <c r="Y194" s="54">
        <f t="shared" ref="Y194:AY194" si="299" xml:space="preserve"> (Y10-X10)</f>
        <v>0</v>
      </c>
      <c r="Z194" s="54">
        <f t="shared" si="299"/>
        <v>0</v>
      </c>
      <c r="AA194" s="54">
        <f t="shared" si="299"/>
        <v>0</v>
      </c>
      <c r="AB194" s="54">
        <f t="shared" si="299"/>
        <v>0</v>
      </c>
      <c r="AC194" s="54">
        <f t="shared" si="299"/>
        <v>0</v>
      </c>
      <c r="AD194" s="54">
        <f t="shared" si="299"/>
        <v>0</v>
      </c>
      <c r="AE194" s="54">
        <f t="shared" si="299"/>
        <v>0</v>
      </c>
      <c r="AF194" s="54">
        <f t="shared" si="299"/>
        <v>0</v>
      </c>
      <c r="AG194" s="54">
        <f t="shared" si="299"/>
        <v>0</v>
      </c>
      <c r="AH194" s="54">
        <f t="shared" si="299"/>
        <v>0</v>
      </c>
      <c r="AI194" s="54">
        <f t="shared" si="299"/>
        <v>0</v>
      </c>
      <c r="AJ194" s="54">
        <f t="shared" si="299"/>
        <v>0</v>
      </c>
      <c r="AK194" s="54">
        <f t="shared" si="299"/>
        <v>0</v>
      </c>
      <c r="AL194" s="54">
        <f t="shared" si="299"/>
        <v>0</v>
      </c>
      <c r="AM194" s="54">
        <f t="shared" si="299"/>
        <v>0</v>
      </c>
      <c r="AN194" s="54">
        <f t="shared" si="299"/>
        <v>0</v>
      </c>
      <c r="AO194" s="54">
        <f t="shared" si="299"/>
        <v>0</v>
      </c>
      <c r="AP194" s="54">
        <f t="shared" si="299"/>
        <v>0</v>
      </c>
      <c r="AQ194" s="54">
        <f t="shared" si="299"/>
        <v>0</v>
      </c>
      <c r="AR194" s="54">
        <f t="shared" si="299"/>
        <v>0</v>
      </c>
      <c r="AS194" s="54">
        <f t="shared" si="299"/>
        <v>0</v>
      </c>
      <c r="AT194" s="54">
        <f t="shared" si="299"/>
        <v>0</v>
      </c>
      <c r="AU194" s="54">
        <f t="shared" si="299"/>
        <v>0</v>
      </c>
      <c r="AV194" s="54">
        <f t="shared" si="299"/>
        <v>0</v>
      </c>
      <c r="AW194" s="54">
        <f t="shared" si="299"/>
        <v>0</v>
      </c>
      <c r="AX194" s="54">
        <f t="shared" si="299"/>
        <v>0</v>
      </c>
      <c r="AY194" s="54">
        <f t="shared" si="299"/>
        <v>0</v>
      </c>
    </row>
    <row r="195" spans="1:51">
      <c r="A195" s="7" t="s">
        <v>5</v>
      </c>
      <c r="B195" s="86">
        <f xml:space="preserve"> B11</f>
        <v>14</v>
      </c>
      <c r="C195" s="54">
        <f xml:space="preserve"> (C11-B11)</f>
        <v>0</v>
      </c>
      <c r="D195" s="54">
        <f xml:space="preserve"> (D11-C11)</f>
        <v>0</v>
      </c>
      <c r="E195" s="54">
        <f xml:space="preserve"> (E11-D11)</f>
        <v>1</v>
      </c>
      <c r="F195" s="54">
        <f xml:space="preserve"> (F11-E11)</f>
        <v>0</v>
      </c>
      <c r="G195" s="54">
        <f xml:space="preserve"> (G11-F11)</f>
        <v>0</v>
      </c>
      <c r="H195" s="54">
        <f xml:space="preserve"> (H11-G11)</f>
        <v>0</v>
      </c>
      <c r="I195" s="54">
        <f xml:space="preserve"> (I11-H11)</f>
        <v>1</v>
      </c>
      <c r="J195" s="127">
        <f xml:space="preserve"> (J11-I11)</f>
        <v>0</v>
      </c>
      <c r="K195" s="54">
        <f xml:space="preserve"> (K11-J11)</f>
        <v>0</v>
      </c>
      <c r="L195" s="137">
        <f xml:space="preserve"> (L11-K11)</f>
        <v>0</v>
      </c>
      <c r="M195" s="54">
        <f xml:space="preserve"> (M11-L11)</f>
        <v>1</v>
      </c>
      <c r="N195" s="54">
        <f xml:space="preserve"> (N11-M11)</f>
        <v>0</v>
      </c>
      <c r="O195" s="54">
        <f xml:space="preserve"> (O11-N11)</f>
        <v>0</v>
      </c>
      <c r="P195" s="54">
        <f xml:space="preserve"> (P11-O11)</f>
        <v>0</v>
      </c>
      <c r="Q195" s="54">
        <f xml:space="preserve"> (Q11-P11)</f>
        <v>0</v>
      </c>
      <c r="R195" s="54">
        <f xml:space="preserve"> (R11-Q11)</f>
        <v>0</v>
      </c>
      <c r="S195" s="54">
        <f xml:space="preserve"> (S11-R11)</f>
        <v>0</v>
      </c>
      <c r="T195" s="54">
        <f xml:space="preserve"> (T11-S11)</f>
        <v>0</v>
      </c>
      <c r="U195" s="54">
        <f xml:space="preserve"> (U11-T11)</f>
        <v>0</v>
      </c>
      <c r="V195" s="54">
        <f t="shared" ref="V195:X195" si="300" xml:space="preserve"> (V11-U11)</f>
        <v>0</v>
      </c>
      <c r="W195" s="54">
        <f t="shared" si="300"/>
        <v>0</v>
      </c>
      <c r="X195" s="54">
        <f t="shared" si="300"/>
        <v>0</v>
      </c>
      <c r="Y195" s="54">
        <f t="shared" ref="Y195:AY195" si="301" xml:space="preserve"> (Y11-X11)</f>
        <v>0</v>
      </c>
      <c r="Z195" s="54">
        <f t="shared" si="301"/>
        <v>0</v>
      </c>
      <c r="AA195" s="54">
        <f t="shared" si="301"/>
        <v>0</v>
      </c>
      <c r="AB195" s="54">
        <f t="shared" si="301"/>
        <v>0</v>
      </c>
      <c r="AC195" s="54">
        <f t="shared" si="301"/>
        <v>0</v>
      </c>
      <c r="AD195" s="54">
        <f t="shared" si="301"/>
        <v>0</v>
      </c>
      <c r="AE195" s="54">
        <f t="shared" si="301"/>
        <v>0</v>
      </c>
      <c r="AF195" s="54">
        <f t="shared" si="301"/>
        <v>0</v>
      </c>
      <c r="AG195" s="54">
        <f t="shared" si="301"/>
        <v>0</v>
      </c>
      <c r="AH195" s="54">
        <f t="shared" si="301"/>
        <v>0</v>
      </c>
      <c r="AI195" s="54">
        <f t="shared" si="301"/>
        <v>0</v>
      </c>
      <c r="AJ195" s="54">
        <f t="shared" si="301"/>
        <v>0</v>
      </c>
      <c r="AK195" s="54">
        <f t="shared" si="301"/>
        <v>0</v>
      </c>
      <c r="AL195" s="54">
        <f t="shared" si="301"/>
        <v>0</v>
      </c>
      <c r="AM195" s="54">
        <f t="shared" si="301"/>
        <v>0</v>
      </c>
      <c r="AN195" s="54">
        <f t="shared" si="301"/>
        <v>0</v>
      </c>
      <c r="AO195" s="54">
        <f t="shared" si="301"/>
        <v>0</v>
      </c>
      <c r="AP195" s="54">
        <f t="shared" si="301"/>
        <v>0</v>
      </c>
      <c r="AQ195" s="54">
        <f t="shared" si="301"/>
        <v>0</v>
      </c>
      <c r="AR195" s="54">
        <f t="shared" si="301"/>
        <v>0</v>
      </c>
      <c r="AS195" s="54">
        <f t="shared" si="301"/>
        <v>0</v>
      </c>
      <c r="AT195" s="54">
        <f t="shared" si="301"/>
        <v>0</v>
      </c>
      <c r="AU195" s="54">
        <f t="shared" si="301"/>
        <v>0</v>
      </c>
      <c r="AV195" s="54">
        <f t="shared" si="301"/>
        <v>0</v>
      </c>
      <c r="AW195" s="54">
        <f t="shared" si="301"/>
        <v>0</v>
      </c>
      <c r="AX195" s="54">
        <f t="shared" si="301"/>
        <v>0</v>
      </c>
      <c r="AY195" s="54">
        <f t="shared" si="301"/>
        <v>0</v>
      </c>
    </row>
    <row r="196" spans="1:51">
      <c r="A196" s="7" t="s">
        <v>6</v>
      </c>
      <c r="B196" s="86">
        <f xml:space="preserve"> B12</f>
        <v>14</v>
      </c>
      <c r="C196" s="54">
        <f xml:space="preserve"> (C12-B12)</f>
        <v>0</v>
      </c>
      <c r="D196" s="54">
        <f xml:space="preserve"> (D12-C12)</f>
        <v>0</v>
      </c>
      <c r="E196" s="54">
        <f xml:space="preserve"> (E12-D12)</f>
        <v>0</v>
      </c>
      <c r="F196" s="54">
        <f xml:space="preserve"> (F12-E12)</f>
        <v>0</v>
      </c>
      <c r="G196" s="54">
        <f xml:space="preserve"> (G12-F12)</f>
        <v>0</v>
      </c>
      <c r="H196" s="54">
        <f xml:space="preserve"> (H12-G12)</f>
        <v>0</v>
      </c>
      <c r="I196" s="54">
        <f xml:space="preserve"> (I12-H12)</f>
        <v>0</v>
      </c>
      <c r="J196" s="127">
        <f xml:space="preserve"> (J12-I12)</f>
        <v>0</v>
      </c>
      <c r="K196" s="54">
        <f xml:space="preserve"> (K12-J12)</f>
        <v>0</v>
      </c>
      <c r="L196" s="137">
        <f xml:space="preserve"> (L12-K12)</f>
        <v>0</v>
      </c>
      <c r="M196" s="54">
        <f xml:space="preserve"> (M12-L12)</f>
        <v>0</v>
      </c>
      <c r="N196" s="54">
        <f xml:space="preserve"> (N12-M12)</f>
        <v>0</v>
      </c>
      <c r="O196" s="54">
        <f xml:space="preserve"> (O12-N12)</f>
        <v>0</v>
      </c>
      <c r="P196" s="54">
        <f xml:space="preserve"> (P12-O12)</f>
        <v>0</v>
      </c>
      <c r="Q196" s="54">
        <f xml:space="preserve"> (Q12-P12)</f>
        <v>0</v>
      </c>
      <c r="R196" s="54">
        <f xml:space="preserve"> (R12-Q12)</f>
        <v>0</v>
      </c>
      <c r="S196" s="54">
        <f xml:space="preserve"> (S12-R12)</f>
        <v>0</v>
      </c>
      <c r="T196" s="54">
        <f xml:space="preserve"> (T12-S12)</f>
        <v>0</v>
      </c>
      <c r="U196" s="54">
        <f xml:space="preserve"> (U12-T12)</f>
        <v>0</v>
      </c>
      <c r="V196" s="54">
        <f t="shared" ref="V196:X196" si="302" xml:space="preserve"> (V12-U12)</f>
        <v>0</v>
      </c>
      <c r="W196" s="54">
        <f t="shared" si="302"/>
        <v>0</v>
      </c>
      <c r="X196" s="54">
        <f t="shared" si="302"/>
        <v>0</v>
      </c>
      <c r="Y196" s="54">
        <f t="shared" ref="Y196:AY196" si="303" xml:space="preserve"> (Y12-X12)</f>
        <v>0</v>
      </c>
      <c r="Z196" s="54">
        <f t="shared" si="303"/>
        <v>0</v>
      </c>
      <c r="AA196" s="54">
        <f t="shared" si="303"/>
        <v>0</v>
      </c>
      <c r="AB196" s="54">
        <f t="shared" si="303"/>
        <v>0</v>
      </c>
      <c r="AC196" s="54">
        <f t="shared" si="303"/>
        <v>0</v>
      </c>
      <c r="AD196" s="54">
        <f t="shared" si="303"/>
        <v>0</v>
      </c>
      <c r="AE196" s="54">
        <f t="shared" si="303"/>
        <v>0</v>
      </c>
      <c r="AF196" s="54">
        <f t="shared" si="303"/>
        <v>0</v>
      </c>
      <c r="AG196" s="54">
        <f t="shared" si="303"/>
        <v>0</v>
      </c>
      <c r="AH196" s="54">
        <f t="shared" si="303"/>
        <v>0</v>
      </c>
      <c r="AI196" s="54">
        <f t="shared" si="303"/>
        <v>0</v>
      </c>
      <c r="AJ196" s="54">
        <f t="shared" si="303"/>
        <v>0</v>
      </c>
      <c r="AK196" s="54">
        <f t="shared" si="303"/>
        <v>0</v>
      </c>
      <c r="AL196" s="54">
        <f t="shared" si="303"/>
        <v>0</v>
      </c>
      <c r="AM196" s="54">
        <f t="shared" si="303"/>
        <v>0</v>
      </c>
      <c r="AN196" s="54">
        <f t="shared" si="303"/>
        <v>0</v>
      </c>
      <c r="AO196" s="54">
        <f t="shared" si="303"/>
        <v>0</v>
      </c>
      <c r="AP196" s="54">
        <f t="shared" si="303"/>
        <v>0</v>
      </c>
      <c r="AQ196" s="54">
        <f t="shared" si="303"/>
        <v>0</v>
      </c>
      <c r="AR196" s="54">
        <f t="shared" si="303"/>
        <v>0</v>
      </c>
      <c r="AS196" s="54">
        <f t="shared" si="303"/>
        <v>0</v>
      </c>
      <c r="AT196" s="54">
        <f t="shared" si="303"/>
        <v>0</v>
      </c>
      <c r="AU196" s="54">
        <f t="shared" si="303"/>
        <v>0</v>
      </c>
      <c r="AV196" s="54">
        <f t="shared" si="303"/>
        <v>0</v>
      </c>
      <c r="AW196" s="54">
        <f t="shared" si="303"/>
        <v>0</v>
      </c>
      <c r="AX196" s="54">
        <f t="shared" si="303"/>
        <v>0</v>
      </c>
      <c r="AY196" s="54">
        <f t="shared" si="303"/>
        <v>0</v>
      </c>
    </row>
    <row r="197" spans="1:51">
      <c r="A197" s="7" t="s">
        <v>7</v>
      </c>
      <c r="B197" s="86">
        <f xml:space="preserve"> B13</f>
        <v>14</v>
      </c>
      <c r="C197" s="54">
        <f xml:space="preserve"> (C13-B13)</f>
        <v>0</v>
      </c>
      <c r="D197" s="54">
        <f xml:space="preserve"> (D13-C13)</f>
        <v>0</v>
      </c>
      <c r="E197" s="54">
        <f xml:space="preserve"> (E13-D13)</f>
        <v>0</v>
      </c>
      <c r="F197" s="54">
        <f xml:space="preserve"> (F13-E13)</f>
        <v>0</v>
      </c>
      <c r="G197" s="54">
        <f xml:space="preserve"> (G13-F13)</f>
        <v>0</v>
      </c>
      <c r="H197" s="54">
        <f xml:space="preserve"> (H13-G13)</f>
        <v>0</v>
      </c>
      <c r="I197" s="54">
        <f xml:space="preserve"> (I13-H13)</f>
        <v>0</v>
      </c>
      <c r="J197" s="127">
        <f xml:space="preserve"> (J13-I13)</f>
        <v>0</v>
      </c>
      <c r="K197" s="54">
        <f xml:space="preserve"> (K13-J13)</f>
        <v>0</v>
      </c>
      <c r="L197" s="137">
        <f xml:space="preserve"> (L13-K13)</f>
        <v>0</v>
      </c>
      <c r="M197" s="54">
        <f xml:space="preserve"> (M13-L13)</f>
        <v>0</v>
      </c>
      <c r="N197" s="54">
        <f xml:space="preserve"> (N13-M13)</f>
        <v>0</v>
      </c>
      <c r="O197" s="54">
        <f xml:space="preserve"> (O13-N13)</f>
        <v>0</v>
      </c>
      <c r="P197" s="54">
        <f xml:space="preserve"> (P13-O13)</f>
        <v>0</v>
      </c>
      <c r="Q197" s="54">
        <f xml:space="preserve"> (Q13-P13)</f>
        <v>0</v>
      </c>
      <c r="R197" s="54">
        <f xml:space="preserve"> (R13-Q13)</f>
        <v>0</v>
      </c>
      <c r="S197" s="54">
        <f xml:space="preserve"> (S13-R13)</f>
        <v>0</v>
      </c>
      <c r="T197" s="54">
        <f xml:space="preserve"> (T13-S13)</f>
        <v>0</v>
      </c>
      <c r="U197" s="54">
        <f xml:space="preserve"> (U13-T13)</f>
        <v>0</v>
      </c>
      <c r="V197" s="54">
        <f t="shared" ref="V197:X197" si="304" xml:space="preserve"> (V13-U13)</f>
        <v>0</v>
      </c>
      <c r="W197" s="54">
        <f t="shared" si="304"/>
        <v>0</v>
      </c>
      <c r="X197" s="54">
        <f t="shared" si="304"/>
        <v>0</v>
      </c>
      <c r="Y197" s="54">
        <f t="shared" ref="Y197:AY197" si="305" xml:space="preserve"> (Y13-X13)</f>
        <v>0</v>
      </c>
      <c r="Z197" s="54">
        <f t="shared" si="305"/>
        <v>0</v>
      </c>
      <c r="AA197" s="54">
        <f t="shared" si="305"/>
        <v>0</v>
      </c>
      <c r="AB197" s="54">
        <f t="shared" si="305"/>
        <v>0</v>
      </c>
      <c r="AC197" s="54">
        <f t="shared" si="305"/>
        <v>0</v>
      </c>
      <c r="AD197" s="54">
        <f t="shared" si="305"/>
        <v>0</v>
      </c>
      <c r="AE197" s="54">
        <f t="shared" si="305"/>
        <v>0</v>
      </c>
      <c r="AF197" s="54">
        <f t="shared" si="305"/>
        <v>0</v>
      </c>
      <c r="AG197" s="54">
        <f t="shared" si="305"/>
        <v>0</v>
      </c>
      <c r="AH197" s="54">
        <f t="shared" si="305"/>
        <v>0</v>
      </c>
      <c r="AI197" s="54">
        <f t="shared" si="305"/>
        <v>0</v>
      </c>
      <c r="AJ197" s="54">
        <f t="shared" si="305"/>
        <v>0</v>
      </c>
      <c r="AK197" s="54">
        <f t="shared" si="305"/>
        <v>0</v>
      </c>
      <c r="AL197" s="54">
        <f t="shared" si="305"/>
        <v>0</v>
      </c>
      <c r="AM197" s="54">
        <f t="shared" si="305"/>
        <v>0</v>
      </c>
      <c r="AN197" s="54">
        <f t="shared" si="305"/>
        <v>0</v>
      </c>
      <c r="AO197" s="54">
        <f t="shared" si="305"/>
        <v>0</v>
      </c>
      <c r="AP197" s="54">
        <f t="shared" si="305"/>
        <v>0</v>
      </c>
      <c r="AQ197" s="54">
        <f t="shared" si="305"/>
        <v>0</v>
      </c>
      <c r="AR197" s="54">
        <f t="shared" si="305"/>
        <v>0</v>
      </c>
      <c r="AS197" s="54">
        <f t="shared" si="305"/>
        <v>0</v>
      </c>
      <c r="AT197" s="54">
        <f t="shared" si="305"/>
        <v>0</v>
      </c>
      <c r="AU197" s="54">
        <f t="shared" si="305"/>
        <v>0</v>
      </c>
      <c r="AV197" s="54">
        <f t="shared" si="305"/>
        <v>0</v>
      </c>
      <c r="AW197" s="54">
        <f t="shared" si="305"/>
        <v>0</v>
      </c>
      <c r="AX197" s="54">
        <f t="shared" si="305"/>
        <v>0</v>
      </c>
      <c r="AY197" s="54">
        <f t="shared" si="305"/>
        <v>0</v>
      </c>
    </row>
    <row r="198" spans="1:51">
      <c r="A198" s="61" t="s">
        <v>8</v>
      </c>
      <c r="B198" s="86">
        <f xml:space="preserve"> B14</f>
        <v>14</v>
      </c>
      <c r="C198" s="54">
        <f xml:space="preserve"> (C14-B14)</f>
        <v>0</v>
      </c>
      <c r="D198" s="54">
        <f xml:space="preserve"> (D14-C14)</f>
        <v>0</v>
      </c>
      <c r="E198" s="54">
        <f xml:space="preserve"> (E14-D14)</f>
        <v>0</v>
      </c>
      <c r="F198" s="54">
        <f xml:space="preserve"> (F14-E14)</f>
        <v>0</v>
      </c>
      <c r="G198" s="54">
        <f xml:space="preserve"> (G14-F14)</f>
        <v>0</v>
      </c>
      <c r="H198" s="54">
        <f xml:space="preserve"> (H14-G14)</f>
        <v>0</v>
      </c>
      <c r="I198" s="54">
        <f xml:space="preserve"> (I14-H14)</f>
        <v>0</v>
      </c>
      <c r="J198" s="127">
        <f xml:space="preserve"> (J14-I14)</f>
        <v>0</v>
      </c>
      <c r="K198" s="54">
        <f xml:space="preserve"> (K14-J14)</f>
        <v>0</v>
      </c>
      <c r="L198" s="137">
        <f xml:space="preserve"> (L14-K14)</f>
        <v>0</v>
      </c>
      <c r="M198" s="54">
        <f xml:space="preserve"> (M14-L14)</f>
        <v>0</v>
      </c>
      <c r="N198" s="54">
        <f xml:space="preserve"> (N14-M14)</f>
        <v>0</v>
      </c>
      <c r="O198" s="54">
        <f xml:space="preserve"> (O14-N14)</f>
        <v>0</v>
      </c>
      <c r="P198" s="54">
        <f xml:space="preserve"> (P14-O14)</f>
        <v>0</v>
      </c>
      <c r="Q198" s="54">
        <f xml:space="preserve"> (Q14-P14)</f>
        <v>0</v>
      </c>
      <c r="R198" s="54">
        <f xml:space="preserve"> (R14-Q14)</f>
        <v>0</v>
      </c>
      <c r="S198" s="54">
        <f xml:space="preserve"> (S14-R14)</f>
        <v>0</v>
      </c>
      <c r="T198" s="54">
        <f xml:space="preserve"> (T14-S14)</f>
        <v>0</v>
      </c>
      <c r="U198" s="54">
        <f xml:space="preserve"> (U14-T14)</f>
        <v>0</v>
      </c>
      <c r="V198" s="54">
        <f t="shared" ref="V198:X198" si="306" xml:space="preserve"> (V14-U14)</f>
        <v>0</v>
      </c>
      <c r="W198" s="54">
        <f t="shared" si="306"/>
        <v>0</v>
      </c>
      <c r="X198" s="54">
        <f t="shared" si="306"/>
        <v>0</v>
      </c>
      <c r="Y198" s="54">
        <f t="shared" ref="Y198:AY198" si="307" xml:space="preserve"> (Y14-X14)</f>
        <v>0</v>
      </c>
      <c r="Z198" s="54">
        <f t="shared" si="307"/>
        <v>0</v>
      </c>
      <c r="AA198" s="54">
        <f t="shared" si="307"/>
        <v>0</v>
      </c>
      <c r="AB198" s="54">
        <f t="shared" si="307"/>
        <v>0</v>
      </c>
      <c r="AC198" s="54">
        <f t="shared" si="307"/>
        <v>0</v>
      </c>
      <c r="AD198" s="54">
        <f t="shared" si="307"/>
        <v>0</v>
      </c>
      <c r="AE198" s="54">
        <f t="shared" si="307"/>
        <v>0</v>
      </c>
      <c r="AF198" s="54">
        <f t="shared" si="307"/>
        <v>0</v>
      </c>
      <c r="AG198" s="54">
        <f t="shared" si="307"/>
        <v>0</v>
      </c>
      <c r="AH198" s="54">
        <f t="shared" si="307"/>
        <v>0</v>
      </c>
      <c r="AI198" s="54">
        <f t="shared" si="307"/>
        <v>0</v>
      </c>
      <c r="AJ198" s="54">
        <f t="shared" si="307"/>
        <v>0</v>
      </c>
      <c r="AK198" s="54">
        <f t="shared" si="307"/>
        <v>0</v>
      </c>
      <c r="AL198" s="54">
        <f t="shared" si="307"/>
        <v>0</v>
      </c>
      <c r="AM198" s="54">
        <f t="shared" si="307"/>
        <v>0</v>
      </c>
      <c r="AN198" s="54">
        <f t="shared" si="307"/>
        <v>0</v>
      </c>
      <c r="AO198" s="54">
        <f t="shared" si="307"/>
        <v>0</v>
      </c>
      <c r="AP198" s="54">
        <f t="shared" si="307"/>
        <v>0</v>
      </c>
      <c r="AQ198" s="54">
        <f t="shared" si="307"/>
        <v>0</v>
      </c>
      <c r="AR198" s="54">
        <f t="shared" si="307"/>
        <v>0</v>
      </c>
      <c r="AS198" s="54">
        <f t="shared" si="307"/>
        <v>0</v>
      </c>
      <c r="AT198" s="54">
        <f t="shared" si="307"/>
        <v>0</v>
      </c>
      <c r="AU198" s="54">
        <f t="shared" si="307"/>
        <v>0</v>
      </c>
      <c r="AV198" s="54">
        <f t="shared" si="307"/>
        <v>0</v>
      </c>
      <c r="AW198" s="54">
        <f t="shared" si="307"/>
        <v>0</v>
      </c>
      <c r="AX198" s="54">
        <f t="shared" si="307"/>
        <v>0</v>
      </c>
      <c r="AY198" s="54">
        <f t="shared" si="307"/>
        <v>0</v>
      </c>
    </row>
    <row r="199" spans="1:51" ht="18">
      <c r="A199" s="100" t="s">
        <v>99</v>
      </c>
      <c r="B199" s="101"/>
      <c r="C199" s="101"/>
      <c r="D199" s="101"/>
      <c r="E199" s="101"/>
      <c r="F199" s="101"/>
      <c r="G199" s="101"/>
      <c r="H199" s="101"/>
      <c r="I199" s="101"/>
      <c r="J199" s="101"/>
      <c r="K199" s="99"/>
      <c r="L199" s="101"/>
      <c r="M199" s="101"/>
      <c r="N199" s="101"/>
      <c r="O199" s="101"/>
      <c r="P199" s="101"/>
      <c r="Q199" s="101"/>
      <c r="R199" s="101"/>
      <c r="S199" s="101"/>
      <c r="T199" s="101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</row>
    <row r="200" spans="1:51">
      <c r="A200" s="62" t="s">
        <v>10</v>
      </c>
      <c r="B200" s="23">
        <f xml:space="preserve"> B16</f>
        <v>4</v>
      </c>
      <c r="C200" s="69">
        <f xml:space="preserve"> (C16-B16)*C92</f>
        <v>0</v>
      </c>
      <c r="D200" s="69">
        <f xml:space="preserve"> (D16-C16)*D92</f>
        <v>0</v>
      </c>
      <c r="E200" s="69">
        <f xml:space="preserve"> (E16-D16)*E92</f>
        <v>0</v>
      </c>
      <c r="F200" s="69">
        <f xml:space="preserve"> (F16-E16)*F92</f>
        <v>1</v>
      </c>
      <c r="G200" s="69">
        <f xml:space="preserve"> (G16-F16)*G92</f>
        <v>3</v>
      </c>
      <c r="H200" s="69">
        <f xml:space="preserve"> (H16-G16)*H92</f>
        <v>2</v>
      </c>
      <c r="I200" s="69">
        <f xml:space="preserve"> (I16-H16)*I92</f>
        <v>1</v>
      </c>
      <c r="J200" s="117">
        <f xml:space="preserve"> (J16-I16)*J92</f>
        <v>1</v>
      </c>
      <c r="K200" s="23">
        <f xml:space="preserve"> (K16-J16)*K92</f>
        <v>0</v>
      </c>
      <c r="L200" s="136">
        <f xml:space="preserve"> (L16-K16)*L92</f>
        <v>0</v>
      </c>
      <c r="M200" s="69">
        <f xml:space="preserve"> (M16-L16)*M92</f>
        <v>3</v>
      </c>
      <c r="N200" s="69">
        <f xml:space="preserve"> (N16-M16)*N92</f>
        <v>1</v>
      </c>
      <c r="O200" s="69">
        <f xml:space="preserve"> (O16-N16)*O92</f>
        <v>0</v>
      </c>
      <c r="P200" s="69">
        <f xml:space="preserve"> (P16-O16)*P92</f>
        <v>0</v>
      </c>
      <c r="Q200" s="69">
        <f xml:space="preserve"> (Q16-P16)*Q92</f>
        <v>0</v>
      </c>
      <c r="R200" s="69">
        <f xml:space="preserve"> (R16-Q16)*R92</f>
        <v>0</v>
      </c>
      <c r="S200" s="69">
        <f xml:space="preserve"> (S16-R16)*S92</f>
        <v>0</v>
      </c>
      <c r="T200" s="69">
        <f xml:space="preserve"> (T16-S16)*T92</f>
        <v>0</v>
      </c>
      <c r="U200" s="69">
        <f xml:space="preserve"> (U16-T16)*U92</f>
        <v>0</v>
      </c>
      <c r="V200" s="69">
        <f t="shared" ref="V200:X200" si="308" xml:space="preserve"> (V16-U16)*V92</f>
        <v>0</v>
      </c>
      <c r="W200" s="69">
        <f t="shared" si="308"/>
        <v>0</v>
      </c>
      <c r="X200" s="69">
        <f t="shared" si="308"/>
        <v>0</v>
      </c>
      <c r="Y200" s="69">
        <f t="shared" ref="Y200:AY200" si="309" xml:space="preserve"> (Y16-X16)*Y92</f>
        <v>0</v>
      </c>
      <c r="Z200" s="69">
        <f t="shared" si="309"/>
        <v>0</v>
      </c>
      <c r="AA200" s="69">
        <f t="shared" si="309"/>
        <v>0</v>
      </c>
      <c r="AB200" s="69">
        <f t="shared" si="309"/>
        <v>0</v>
      </c>
      <c r="AC200" s="69">
        <f t="shared" si="309"/>
        <v>0</v>
      </c>
      <c r="AD200" s="69">
        <f t="shared" si="309"/>
        <v>0</v>
      </c>
      <c r="AE200" s="69">
        <f t="shared" si="309"/>
        <v>0</v>
      </c>
      <c r="AF200" s="69">
        <f t="shared" si="309"/>
        <v>0</v>
      </c>
      <c r="AG200" s="69">
        <f t="shared" si="309"/>
        <v>0</v>
      </c>
      <c r="AH200" s="69">
        <f t="shared" si="309"/>
        <v>0</v>
      </c>
      <c r="AI200" s="69">
        <f t="shared" si="309"/>
        <v>0</v>
      </c>
      <c r="AJ200" s="69">
        <f t="shared" si="309"/>
        <v>0</v>
      </c>
      <c r="AK200" s="69">
        <f t="shared" si="309"/>
        <v>0</v>
      </c>
      <c r="AL200" s="69">
        <f t="shared" si="309"/>
        <v>0</v>
      </c>
      <c r="AM200" s="69">
        <f t="shared" si="309"/>
        <v>0</v>
      </c>
      <c r="AN200" s="69">
        <f t="shared" si="309"/>
        <v>0</v>
      </c>
      <c r="AO200" s="69">
        <f t="shared" si="309"/>
        <v>0</v>
      </c>
      <c r="AP200" s="69">
        <f t="shared" si="309"/>
        <v>0</v>
      </c>
      <c r="AQ200" s="69">
        <f t="shared" si="309"/>
        <v>0</v>
      </c>
      <c r="AR200" s="69">
        <f t="shared" si="309"/>
        <v>0</v>
      </c>
      <c r="AS200" s="69">
        <f t="shared" si="309"/>
        <v>0</v>
      </c>
      <c r="AT200" s="69">
        <f t="shared" si="309"/>
        <v>0</v>
      </c>
      <c r="AU200" s="69">
        <f t="shared" si="309"/>
        <v>0</v>
      </c>
      <c r="AV200" s="69">
        <f t="shared" si="309"/>
        <v>0</v>
      </c>
      <c r="AW200" s="69">
        <f t="shared" si="309"/>
        <v>0</v>
      </c>
      <c r="AX200" s="69">
        <f t="shared" si="309"/>
        <v>0</v>
      </c>
      <c r="AY200" s="69">
        <f t="shared" si="309"/>
        <v>0</v>
      </c>
    </row>
    <row r="201" spans="1:51">
      <c r="A201" s="63" t="s">
        <v>11</v>
      </c>
      <c r="B201" s="23">
        <f xml:space="preserve"> B17</f>
        <v>0</v>
      </c>
      <c r="C201" s="69">
        <f xml:space="preserve"> (C17-B17)*C93</f>
        <v>4</v>
      </c>
      <c r="D201" s="69">
        <f xml:space="preserve"> (D17-C17)*D93</f>
        <v>1</v>
      </c>
      <c r="E201" s="69">
        <f xml:space="preserve"> (E17-D17)*E93</f>
        <v>0</v>
      </c>
      <c r="F201" s="69">
        <f xml:space="preserve"> (F17-E17)*F93</f>
        <v>1</v>
      </c>
      <c r="G201" s="69">
        <f xml:space="preserve"> (G17-F17)*G93</f>
        <v>2</v>
      </c>
      <c r="H201" s="69">
        <f xml:space="preserve"> (H17-G17)*H93</f>
        <v>0</v>
      </c>
      <c r="I201" s="69">
        <f xml:space="preserve"> (I17-H17)*I93</f>
        <v>3</v>
      </c>
      <c r="J201" s="117">
        <f xml:space="preserve"> (J17-I17)*J93</f>
        <v>1</v>
      </c>
      <c r="K201" s="23">
        <f xml:space="preserve"> (K17-J17)*K93</f>
        <v>0</v>
      </c>
      <c r="L201" s="136">
        <f xml:space="preserve"> (L17-K17)*L93</f>
        <v>0</v>
      </c>
      <c r="M201" s="69">
        <f xml:space="preserve"> (M17-L17)*M93</f>
        <v>0</v>
      </c>
      <c r="N201" s="69">
        <f xml:space="preserve"> (N17-M17)*N93</f>
        <v>4</v>
      </c>
      <c r="O201" s="69">
        <f xml:space="preserve"> (O17-N17)*O93</f>
        <v>0</v>
      </c>
      <c r="P201" s="69">
        <f xml:space="preserve"> (P17-O17)*P93</f>
        <v>0</v>
      </c>
      <c r="Q201" s="69">
        <f xml:space="preserve"> (Q17-P17)*Q93</f>
        <v>0</v>
      </c>
      <c r="R201" s="69">
        <f xml:space="preserve"> (R17-Q17)*R93</f>
        <v>0</v>
      </c>
      <c r="S201" s="69">
        <f xml:space="preserve"> (S17-R17)*S93</f>
        <v>0</v>
      </c>
      <c r="T201" s="69">
        <f xml:space="preserve"> (T17-S17)*T93</f>
        <v>0</v>
      </c>
      <c r="U201" s="69">
        <f xml:space="preserve"> (U17-T17)*U93</f>
        <v>0</v>
      </c>
      <c r="V201" s="69">
        <f t="shared" ref="V201:X201" si="310" xml:space="preserve"> (V17-U17)*V93</f>
        <v>0</v>
      </c>
      <c r="W201" s="69">
        <f t="shared" si="310"/>
        <v>0</v>
      </c>
      <c r="X201" s="69">
        <f t="shared" si="310"/>
        <v>0</v>
      </c>
      <c r="Y201" s="69">
        <f t="shared" ref="Y201:AY201" si="311" xml:space="preserve"> (Y17-X17)*Y93</f>
        <v>0</v>
      </c>
      <c r="Z201" s="69">
        <f t="shared" si="311"/>
        <v>0</v>
      </c>
      <c r="AA201" s="69">
        <f t="shared" si="311"/>
        <v>0</v>
      </c>
      <c r="AB201" s="69">
        <f t="shared" si="311"/>
        <v>0</v>
      </c>
      <c r="AC201" s="69">
        <f t="shared" si="311"/>
        <v>0</v>
      </c>
      <c r="AD201" s="69">
        <f t="shared" si="311"/>
        <v>0</v>
      </c>
      <c r="AE201" s="69">
        <f t="shared" si="311"/>
        <v>0</v>
      </c>
      <c r="AF201" s="69">
        <f t="shared" si="311"/>
        <v>0</v>
      </c>
      <c r="AG201" s="69">
        <f t="shared" si="311"/>
        <v>0</v>
      </c>
      <c r="AH201" s="69">
        <f t="shared" si="311"/>
        <v>0</v>
      </c>
      <c r="AI201" s="69">
        <f t="shared" si="311"/>
        <v>0</v>
      </c>
      <c r="AJ201" s="69">
        <f t="shared" si="311"/>
        <v>0</v>
      </c>
      <c r="AK201" s="69">
        <f t="shared" si="311"/>
        <v>0</v>
      </c>
      <c r="AL201" s="69">
        <f t="shared" si="311"/>
        <v>0</v>
      </c>
      <c r="AM201" s="69">
        <f t="shared" si="311"/>
        <v>0</v>
      </c>
      <c r="AN201" s="69">
        <f t="shared" si="311"/>
        <v>0</v>
      </c>
      <c r="AO201" s="69">
        <f t="shared" si="311"/>
        <v>0</v>
      </c>
      <c r="AP201" s="69">
        <f t="shared" si="311"/>
        <v>0</v>
      </c>
      <c r="AQ201" s="69">
        <f t="shared" si="311"/>
        <v>0</v>
      </c>
      <c r="AR201" s="69">
        <f t="shared" si="311"/>
        <v>0</v>
      </c>
      <c r="AS201" s="69">
        <f t="shared" si="311"/>
        <v>0</v>
      </c>
      <c r="AT201" s="69">
        <f t="shared" si="311"/>
        <v>0</v>
      </c>
      <c r="AU201" s="69">
        <f t="shared" si="311"/>
        <v>0</v>
      </c>
      <c r="AV201" s="69">
        <f t="shared" si="311"/>
        <v>0</v>
      </c>
      <c r="AW201" s="69">
        <f t="shared" si="311"/>
        <v>0</v>
      </c>
      <c r="AX201" s="69">
        <f t="shared" si="311"/>
        <v>0</v>
      </c>
      <c r="AY201" s="69">
        <f t="shared" si="311"/>
        <v>0</v>
      </c>
    </row>
    <row r="202" spans="1:51">
      <c r="A202" s="63" t="s">
        <v>12</v>
      </c>
      <c r="B202" s="23">
        <f xml:space="preserve"> B18</f>
        <v>4</v>
      </c>
      <c r="C202" s="69">
        <f xml:space="preserve"> (C18-B18)*C94</f>
        <v>0</v>
      </c>
      <c r="D202" s="69">
        <f xml:space="preserve"> (D18-C18)*D94</f>
        <v>0</v>
      </c>
      <c r="E202" s="69">
        <f xml:space="preserve"> (E18-D18)*E94</f>
        <v>0</v>
      </c>
      <c r="F202" s="69">
        <f xml:space="preserve"> (F18-E18)*F94</f>
        <v>0</v>
      </c>
      <c r="G202" s="69">
        <f xml:space="preserve"> (G18-F18)*G94</f>
        <v>0</v>
      </c>
      <c r="H202" s="69">
        <f xml:space="preserve"> (H18-G18)*H94</f>
        <v>0</v>
      </c>
      <c r="I202" s="69">
        <f xml:space="preserve"> (I18-H18)*I94</f>
        <v>0</v>
      </c>
      <c r="J202" s="117">
        <f xml:space="preserve"> (J18-I18)*J94</f>
        <v>0</v>
      </c>
      <c r="K202" s="23">
        <f xml:space="preserve"> (K18-J18)*K94</f>
        <v>0</v>
      </c>
      <c r="L202" s="136">
        <f xml:space="preserve"> (L18-K18)*L94</f>
        <v>0</v>
      </c>
      <c r="M202" s="69">
        <f xml:space="preserve"> (M18-L18)*M94</f>
        <v>0</v>
      </c>
      <c r="N202" s="69">
        <f xml:space="preserve"> (N18-M18)*N94</f>
        <v>0</v>
      </c>
      <c r="O202" s="69">
        <f xml:space="preserve"> (O18-N18)*O94</f>
        <v>0</v>
      </c>
      <c r="P202" s="69">
        <f xml:space="preserve"> (P18-O18)*P94</f>
        <v>0</v>
      </c>
      <c r="Q202" s="69">
        <f xml:space="preserve"> (Q18-P18)*Q94</f>
        <v>0</v>
      </c>
      <c r="R202" s="69">
        <f xml:space="preserve"> (R18-Q18)*R94</f>
        <v>0</v>
      </c>
      <c r="S202" s="69">
        <f xml:space="preserve"> (S18-R18)*S94</f>
        <v>0</v>
      </c>
      <c r="T202" s="69">
        <f xml:space="preserve"> (T18-S18)*T94</f>
        <v>0</v>
      </c>
      <c r="U202" s="69">
        <f xml:space="preserve"> (U18-T18)*U94</f>
        <v>0</v>
      </c>
      <c r="V202" s="69">
        <f t="shared" ref="V202:X202" si="312" xml:space="preserve"> (V18-U18)*V94</f>
        <v>0</v>
      </c>
      <c r="W202" s="69">
        <f t="shared" si="312"/>
        <v>0</v>
      </c>
      <c r="X202" s="69">
        <f t="shared" si="312"/>
        <v>0</v>
      </c>
      <c r="Y202" s="69">
        <f t="shared" ref="Y202:AY202" si="313" xml:space="preserve"> (Y18-X18)*Y94</f>
        <v>0</v>
      </c>
      <c r="Z202" s="69">
        <f t="shared" si="313"/>
        <v>0</v>
      </c>
      <c r="AA202" s="69">
        <f t="shared" si="313"/>
        <v>0</v>
      </c>
      <c r="AB202" s="69">
        <f t="shared" si="313"/>
        <v>0</v>
      </c>
      <c r="AC202" s="69">
        <f t="shared" si="313"/>
        <v>0</v>
      </c>
      <c r="AD202" s="69">
        <f t="shared" si="313"/>
        <v>0</v>
      </c>
      <c r="AE202" s="69">
        <f t="shared" si="313"/>
        <v>0</v>
      </c>
      <c r="AF202" s="69">
        <f t="shared" si="313"/>
        <v>0</v>
      </c>
      <c r="AG202" s="69">
        <f t="shared" si="313"/>
        <v>0</v>
      </c>
      <c r="AH202" s="69">
        <f t="shared" si="313"/>
        <v>0</v>
      </c>
      <c r="AI202" s="69">
        <f t="shared" si="313"/>
        <v>0</v>
      </c>
      <c r="AJ202" s="69">
        <f t="shared" si="313"/>
        <v>0</v>
      </c>
      <c r="AK202" s="69">
        <f t="shared" si="313"/>
        <v>0</v>
      </c>
      <c r="AL202" s="69">
        <f t="shared" si="313"/>
        <v>0</v>
      </c>
      <c r="AM202" s="69">
        <f t="shared" si="313"/>
        <v>0</v>
      </c>
      <c r="AN202" s="69">
        <f t="shared" si="313"/>
        <v>0</v>
      </c>
      <c r="AO202" s="69">
        <f t="shared" si="313"/>
        <v>0</v>
      </c>
      <c r="AP202" s="69">
        <f t="shared" si="313"/>
        <v>0</v>
      </c>
      <c r="AQ202" s="69">
        <f t="shared" si="313"/>
        <v>0</v>
      </c>
      <c r="AR202" s="69">
        <f t="shared" si="313"/>
        <v>0</v>
      </c>
      <c r="AS202" s="69">
        <f t="shared" si="313"/>
        <v>0</v>
      </c>
      <c r="AT202" s="69">
        <f t="shared" si="313"/>
        <v>0</v>
      </c>
      <c r="AU202" s="69">
        <f t="shared" si="313"/>
        <v>0</v>
      </c>
      <c r="AV202" s="69">
        <f t="shared" si="313"/>
        <v>0</v>
      </c>
      <c r="AW202" s="69">
        <f t="shared" si="313"/>
        <v>0</v>
      </c>
      <c r="AX202" s="69">
        <f t="shared" si="313"/>
        <v>0</v>
      </c>
      <c r="AY202" s="69">
        <f t="shared" si="313"/>
        <v>0</v>
      </c>
    </row>
    <row r="203" spans="1:51">
      <c r="A203" s="63" t="s">
        <v>13</v>
      </c>
      <c r="B203" s="23">
        <f xml:space="preserve"> B19</f>
        <v>4</v>
      </c>
      <c r="C203" s="69">
        <f xml:space="preserve"> (C19-B19)*C95</f>
        <v>0</v>
      </c>
      <c r="D203" s="69">
        <f xml:space="preserve"> (D19-C19)*D95</f>
        <v>0</v>
      </c>
      <c r="E203" s="69">
        <f xml:space="preserve"> (E19-D19)*E95</f>
        <v>0</v>
      </c>
      <c r="F203" s="69">
        <f xml:space="preserve"> (F19-E19)*F95</f>
        <v>1</v>
      </c>
      <c r="G203" s="69">
        <f xml:space="preserve"> (G19-F19)*G95</f>
        <v>0</v>
      </c>
      <c r="H203" s="69">
        <f xml:space="preserve"> (H19-G19)*H95</f>
        <v>0</v>
      </c>
      <c r="I203" s="69">
        <f xml:space="preserve"> (I19-H19)*I95</f>
        <v>0</v>
      </c>
      <c r="J203" s="117">
        <f xml:space="preserve"> (J19-I19)*J95</f>
        <v>2</v>
      </c>
      <c r="K203" s="23">
        <f xml:space="preserve"> (K19-J19)*K95</f>
        <v>1</v>
      </c>
      <c r="L203" s="136">
        <f xml:space="preserve"> (L19-K19)*L95</f>
        <v>0</v>
      </c>
      <c r="M203" s="69">
        <f xml:space="preserve"> (M19-L19)*M95</f>
        <v>1</v>
      </c>
      <c r="N203" s="69">
        <f xml:space="preserve"> (N19-M19)*N95</f>
        <v>0</v>
      </c>
      <c r="O203" s="69">
        <f xml:space="preserve"> (O19-N19)*O95</f>
        <v>0</v>
      </c>
      <c r="P203" s="69">
        <f xml:space="preserve"> (P19-O19)*P95</f>
        <v>0</v>
      </c>
      <c r="Q203" s="69">
        <f xml:space="preserve"> (Q19-P19)*Q95</f>
        <v>0</v>
      </c>
      <c r="R203" s="69">
        <f xml:space="preserve"> (R19-Q19)*R95</f>
        <v>0</v>
      </c>
      <c r="S203" s="69">
        <f xml:space="preserve"> (S19-R19)*S95</f>
        <v>0</v>
      </c>
      <c r="T203" s="69">
        <f xml:space="preserve"> (T19-S19)*T95</f>
        <v>0</v>
      </c>
      <c r="U203" s="69">
        <f xml:space="preserve"> (U19-T19)*U95</f>
        <v>0</v>
      </c>
      <c r="V203" s="69">
        <f t="shared" ref="V203:X203" si="314" xml:space="preserve"> (V19-U19)*V95</f>
        <v>0</v>
      </c>
      <c r="W203" s="69">
        <f t="shared" si="314"/>
        <v>0</v>
      </c>
      <c r="X203" s="69">
        <f t="shared" si="314"/>
        <v>0</v>
      </c>
      <c r="Y203" s="69">
        <f t="shared" ref="Y203:AY203" si="315" xml:space="preserve"> (Y19-X19)*Y95</f>
        <v>0</v>
      </c>
      <c r="Z203" s="69">
        <f t="shared" si="315"/>
        <v>0</v>
      </c>
      <c r="AA203" s="69">
        <f t="shared" si="315"/>
        <v>0</v>
      </c>
      <c r="AB203" s="69">
        <f t="shared" si="315"/>
        <v>0</v>
      </c>
      <c r="AC203" s="69">
        <f t="shared" si="315"/>
        <v>0</v>
      </c>
      <c r="AD203" s="69">
        <f t="shared" si="315"/>
        <v>0</v>
      </c>
      <c r="AE203" s="69">
        <f t="shared" si="315"/>
        <v>0</v>
      </c>
      <c r="AF203" s="69">
        <f t="shared" si="315"/>
        <v>0</v>
      </c>
      <c r="AG203" s="69">
        <f t="shared" si="315"/>
        <v>0</v>
      </c>
      <c r="AH203" s="69">
        <f t="shared" si="315"/>
        <v>0</v>
      </c>
      <c r="AI203" s="69">
        <f t="shared" si="315"/>
        <v>0</v>
      </c>
      <c r="AJ203" s="69">
        <f t="shared" si="315"/>
        <v>0</v>
      </c>
      <c r="AK203" s="69">
        <f t="shared" si="315"/>
        <v>0</v>
      </c>
      <c r="AL203" s="69">
        <f t="shared" si="315"/>
        <v>0</v>
      </c>
      <c r="AM203" s="69">
        <f t="shared" si="315"/>
        <v>0</v>
      </c>
      <c r="AN203" s="69">
        <f t="shared" si="315"/>
        <v>0</v>
      </c>
      <c r="AO203" s="69">
        <f t="shared" si="315"/>
        <v>0</v>
      </c>
      <c r="AP203" s="69">
        <f t="shared" si="315"/>
        <v>0</v>
      </c>
      <c r="AQ203" s="69">
        <f t="shared" si="315"/>
        <v>0</v>
      </c>
      <c r="AR203" s="69">
        <f t="shared" si="315"/>
        <v>0</v>
      </c>
      <c r="AS203" s="69">
        <f t="shared" si="315"/>
        <v>0</v>
      </c>
      <c r="AT203" s="69">
        <f t="shared" si="315"/>
        <v>0</v>
      </c>
      <c r="AU203" s="69">
        <f t="shared" si="315"/>
        <v>0</v>
      </c>
      <c r="AV203" s="69">
        <f t="shared" si="315"/>
        <v>0</v>
      </c>
      <c r="AW203" s="69">
        <f t="shared" si="315"/>
        <v>0</v>
      </c>
      <c r="AX203" s="69">
        <f t="shared" si="315"/>
        <v>0</v>
      </c>
      <c r="AY203" s="69">
        <f t="shared" si="315"/>
        <v>0</v>
      </c>
    </row>
    <row r="204" spans="1:51">
      <c r="A204" s="63" t="s">
        <v>22</v>
      </c>
      <c r="B204" s="23">
        <f xml:space="preserve"> B20</f>
        <v>4</v>
      </c>
      <c r="C204" s="69">
        <f xml:space="preserve"> (C20-B20)*C96</f>
        <v>1</v>
      </c>
      <c r="D204" s="69">
        <f xml:space="preserve"> (D20-C20)*D96</f>
        <v>1</v>
      </c>
      <c r="E204" s="69">
        <f xml:space="preserve"> (E20-D20)*E96</f>
        <v>1</v>
      </c>
      <c r="F204" s="69">
        <f xml:space="preserve"> (F20-E20)*F96</f>
        <v>1</v>
      </c>
      <c r="G204" s="69">
        <f xml:space="preserve"> (G20-F20)*G96</f>
        <v>0</v>
      </c>
      <c r="H204" s="69">
        <f xml:space="preserve"> (H20-G20)*H96</f>
        <v>0</v>
      </c>
      <c r="I204" s="69">
        <f xml:space="preserve"> (I20-H20)*I96</f>
        <v>0</v>
      </c>
      <c r="J204" s="117">
        <f xml:space="preserve"> (J20-I20)*J96</f>
        <v>0</v>
      </c>
      <c r="K204" s="23">
        <f xml:space="preserve"> (K20-J20)*K96</f>
        <v>0</v>
      </c>
      <c r="L204" s="136">
        <f xml:space="preserve"> (L20-K20)*L96</f>
        <v>2</v>
      </c>
      <c r="M204" s="69">
        <f xml:space="preserve"> (M20-L20)*M96</f>
        <v>0</v>
      </c>
      <c r="N204" s="69">
        <f xml:space="preserve"> (N20-M20)*N96</f>
        <v>0</v>
      </c>
      <c r="O204" s="69">
        <f xml:space="preserve"> (O20-N20)*O96</f>
        <v>0</v>
      </c>
      <c r="P204" s="69">
        <f xml:space="preserve"> (P20-O20)*P96</f>
        <v>0</v>
      </c>
      <c r="Q204" s="69">
        <f xml:space="preserve"> (Q20-P20)*Q96</f>
        <v>0</v>
      </c>
      <c r="R204" s="69">
        <f xml:space="preserve"> (R20-Q20)*R96</f>
        <v>0</v>
      </c>
      <c r="S204" s="69">
        <f xml:space="preserve"> (S20-R20)*S96</f>
        <v>0</v>
      </c>
      <c r="T204" s="69">
        <f xml:space="preserve"> (T20-S20)*T96</f>
        <v>0</v>
      </c>
      <c r="U204" s="69">
        <f xml:space="preserve"> (U20-T20)*U96</f>
        <v>0</v>
      </c>
      <c r="V204" s="69">
        <f t="shared" ref="V204:X204" si="316" xml:space="preserve"> (V20-U20)*V96</f>
        <v>0</v>
      </c>
      <c r="W204" s="69">
        <f t="shared" si="316"/>
        <v>0</v>
      </c>
      <c r="X204" s="69">
        <f t="shared" si="316"/>
        <v>0</v>
      </c>
      <c r="Y204" s="69">
        <f t="shared" ref="Y204:AY204" si="317" xml:space="preserve"> (Y20-X20)*Y96</f>
        <v>0</v>
      </c>
      <c r="Z204" s="69">
        <f t="shared" si="317"/>
        <v>0</v>
      </c>
      <c r="AA204" s="69">
        <f t="shared" si="317"/>
        <v>0</v>
      </c>
      <c r="AB204" s="69">
        <f t="shared" si="317"/>
        <v>0</v>
      </c>
      <c r="AC204" s="69">
        <f t="shared" si="317"/>
        <v>0</v>
      </c>
      <c r="AD204" s="69">
        <f t="shared" si="317"/>
        <v>0</v>
      </c>
      <c r="AE204" s="69">
        <f t="shared" si="317"/>
        <v>0</v>
      </c>
      <c r="AF204" s="69">
        <f t="shared" si="317"/>
        <v>0</v>
      </c>
      <c r="AG204" s="69">
        <f t="shared" si="317"/>
        <v>0</v>
      </c>
      <c r="AH204" s="69">
        <f t="shared" si="317"/>
        <v>0</v>
      </c>
      <c r="AI204" s="69">
        <f t="shared" si="317"/>
        <v>0</v>
      </c>
      <c r="AJ204" s="69">
        <f t="shared" si="317"/>
        <v>0</v>
      </c>
      <c r="AK204" s="69">
        <f t="shared" si="317"/>
        <v>0</v>
      </c>
      <c r="AL204" s="69">
        <f t="shared" si="317"/>
        <v>0</v>
      </c>
      <c r="AM204" s="69">
        <f t="shared" si="317"/>
        <v>0</v>
      </c>
      <c r="AN204" s="69">
        <f t="shared" si="317"/>
        <v>0</v>
      </c>
      <c r="AO204" s="69">
        <f t="shared" si="317"/>
        <v>0</v>
      </c>
      <c r="AP204" s="69">
        <f t="shared" si="317"/>
        <v>0</v>
      </c>
      <c r="AQ204" s="69">
        <f t="shared" si="317"/>
        <v>0</v>
      </c>
      <c r="AR204" s="69">
        <f t="shared" si="317"/>
        <v>0</v>
      </c>
      <c r="AS204" s="69">
        <f t="shared" si="317"/>
        <v>0</v>
      </c>
      <c r="AT204" s="69">
        <f t="shared" si="317"/>
        <v>0</v>
      </c>
      <c r="AU204" s="69">
        <f t="shared" si="317"/>
        <v>0</v>
      </c>
      <c r="AV204" s="69">
        <f t="shared" si="317"/>
        <v>0</v>
      </c>
      <c r="AW204" s="69">
        <f t="shared" si="317"/>
        <v>0</v>
      </c>
      <c r="AX204" s="69">
        <f t="shared" si="317"/>
        <v>0</v>
      </c>
      <c r="AY204" s="69">
        <f t="shared" si="317"/>
        <v>0</v>
      </c>
    </row>
    <row r="205" spans="1:51">
      <c r="A205" s="63" t="s">
        <v>14</v>
      </c>
      <c r="B205" s="23">
        <f xml:space="preserve"> B21</f>
        <v>0</v>
      </c>
      <c r="C205" s="69">
        <f xml:space="preserve"> (C21-B21)*C97</f>
        <v>0</v>
      </c>
      <c r="D205" s="69">
        <f xml:space="preserve"> (D21-C21)*D97</f>
        <v>0</v>
      </c>
      <c r="E205" s="69">
        <f xml:space="preserve"> (E21-D21)*E97</f>
        <v>7</v>
      </c>
      <c r="F205" s="69">
        <f xml:space="preserve"> (F21-E21)*F97</f>
        <v>1</v>
      </c>
      <c r="G205" s="69">
        <f xml:space="preserve"> (G21-F21)*G97</f>
        <v>0</v>
      </c>
      <c r="H205" s="69">
        <f xml:space="preserve"> (H21-G21)*H97</f>
        <v>2</v>
      </c>
      <c r="I205" s="69">
        <f xml:space="preserve"> (I21-H21)*I97</f>
        <v>1</v>
      </c>
      <c r="J205" s="117">
        <f xml:space="preserve"> (J21-I21)*J97</f>
        <v>1</v>
      </c>
      <c r="K205" s="23">
        <f xml:space="preserve"> (K21-J21)*K97</f>
        <v>1</v>
      </c>
      <c r="L205" s="136">
        <f xml:space="preserve"> (L21-K21)*L97</f>
        <v>1</v>
      </c>
      <c r="M205" s="69">
        <f xml:space="preserve"> (M21-L21)*M97</f>
        <v>0</v>
      </c>
      <c r="N205" s="69">
        <f xml:space="preserve"> (N21-M21)*N97</f>
        <v>0</v>
      </c>
      <c r="O205" s="69">
        <f xml:space="preserve"> (O21-N21)*O97</f>
        <v>0</v>
      </c>
      <c r="P205" s="69">
        <f xml:space="preserve"> (P21-O21)*P97</f>
        <v>0</v>
      </c>
      <c r="Q205" s="69">
        <f xml:space="preserve"> (Q21-P21)*Q97</f>
        <v>0</v>
      </c>
      <c r="R205" s="69">
        <f xml:space="preserve"> (R21-Q21)*R97</f>
        <v>0</v>
      </c>
      <c r="S205" s="69">
        <f xml:space="preserve"> (S21-R21)*S97</f>
        <v>0</v>
      </c>
      <c r="T205" s="69">
        <f xml:space="preserve"> (T21-S21)*T97</f>
        <v>0</v>
      </c>
      <c r="U205" s="69">
        <f xml:space="preserve"> (U21-T21)*U97</f>
        <v>0</v>
      </c>
      <c r="V205" s="69">
        <f t="shared" ref="V205:X205" si="318" xml:space="preserve"> (V21-U21)*V97</f>
        <v>0</v>
      </c>
      <c r="W205" s="69">
        <f t="shared" si="318"/>
        <v>0</v>
      </c>
      <c r="X205" s="69">
        <f t="shared" si="318"/>
        <v>0</v>
      </c>
      <c r="Y205" s="69">
        <f t="shared" ref="Y205:AY205" si="319" xml:space="preserve"> (Y21-X21)*Y97</f>
        <v>0</v>
      </c>
      <c r="Z205" s="69">
        <f t="shared" si="319"/>
        <v>0</v>
      </c>
      <c r="AA205" s="69">
        <f t="shared" si="319"/>
        <v>0</v>
      </c>
      <c r="AB205" s="69">
        <f t="shared" si="319"/>
        <v>0</v>
      </c>
      <c r="AC205" s="69">
        <f t="shared" si="319"/>
        <v>0</v>
      </c>
      <c r="AD205" s="69">
        <f t="shared" si="319"/>
        <v>0</v>
      </c>
      <c r="AE205" s="69">
        <f t="shared" si="319"/>
        <v>0</v>
      </c>
      <c r="AF205" s="69">
        <f t="shared" si="319"/>
        <v>0</v>
      </c>
      <c r="AG205" s="69">
        <f t="shared" si="319"/>
        <v>0</v>
      </c>
      <c r="AH205" s="69">
        <f t="shared" si="319"/>
        <v>0</v>
      </c>
      <c r="AI205" s="69">
        <f t="shared" si="319"/>
        <v>0</v>
      </c>
      <c r="AJ205" s="69">
        <f t="shared" si="319"/>
        <v>0</v>
      </c>
      <c r="AK205" s="69">
        <f t="shared" si="319"/>
        <v>0</v>
      </c>
      <c r="AL205" s="69">
        <f t="shared" si="319"/>
        <v>0</v>
      </c>
      <c r="AM205" s="69">
        <f t="shared" si="319"/>
        <v>0</v>
      </c>
      <c r="AN205" s="69">
        <f t="shared" si="319"/>
        <v>0</v>
      </c>
      <c r="AO205" s="69">
        <f t="shared" si="319"/>
        <v>0</v>
      </c>
      <c r="AP205" s="69">
        <f t="shared" si="319"/>
        <v>0</v>
      </c>
      <c r="AQ205" s="69">
        <f t="shared" si="319"/>
        <v>0</v>
      </c>
      <c r="AR205" s="69">
        <f t="shared" si="319"/>
        <v>0</v>
      </c>
      <c r="AS205" s="69">
        <f t="shared" si="319"/>
        <v>0</v>
      </c>
      <c r="AT205" s="69">
        <f t="shared" si="319"/>
        <v>0</v>
      </c>
      <c r="AU205" s="69">
        <f t="shared" si="319"/>
        <v>0</v>
      </c>
      <c r="AV205" s="69">
        <f t="shared" si="319"/>
        <v>0</v>
      </c>
      <c r="AW205" s="69">
        <f t="shared" si="319"/>
        <v>0</v>
      </c>
      <c r="AX205" s="69">
        <f t="shared" si="319"/>
        <v>0</v>
      </c>
      <c r="AY205" s="69">
        <f t="shared" si="319"/>
        <v>0</v>
      </c>
    </row>
    <row r="206" spans="1:51">
      <c r="A206" s="63" t="s">
        <v>15</v>
      </c>
      <c r="B206" s="23">
        <f xml:space="preserve"> B22</f>
        <v>4</v>
      </c>
      <c r="C206" s="69">
        <f xml:space="preserve"> (C22-B22)*C98</f>
        <v>0</v>
      </c>
      <c r="D206" s="69">
        <f xml:space="preserve"> (D22-C22)*D98</f>
        <v>0</v>
      </c>
      <c r="E206" s="69">
        <f xml:space="preserve"> (E22-D22)*E98</f>
        <v>0</v>
      </c>
      <c r="F206" s="69">
        <f xml:space="preserve"> (F22-E22)*F98</f>
        <v>0</v>
      </c>
      <c r="G206" s="69">
        <f xml:space="preserve"> (G22-F22)*G98</f>
        <v>0</v>
      </c>
      <c r="H206" s="69">
        <f xml:space="preserve"> (H22-G22)*H98</f>
        <v>1</v>
      </c>
      <c r="I206" s="69">
        <f xml:space="preserve"> (I22-H22)*I98</f>
        <v>0</v>
      </c>
      <c r="J206" s="117">
        <f xml:space="preserve"> (J22-I22)*J98</f>
        <v>0</v>
      </c>
      <c r="K206" s="23">
        <f xml:space="preserve"> (K22-J22)*K98</f>
        <v>3</v>
      </c>
      <c r="L206" s="136">
        <f xml:space="preserve"> (L22-K22)*L98</f>
        <v>2</v>
      </c>
      <c r="M206" s="69">
        <f xml:space="preserve"> (M22-L22)*M98</f>
        <v>1</v>
      </c>
      <c r="N206" s="69">
        <f xml:space="preserve"> (N22-M22)*N98</f>
        <v>0</v>
      </c>
      <c r="O206" s="69">
        <f xml:space="preserve"> (O22-N22)*O98</f>
        <v>0</v>
      </c>
      <c r="P206" s="69">
        <f xml:space="preserve"> (P22-O22)*P98</f>
        <v>0</v>
      </c>
      <c r="Q206" s="69">
        <f xml:space="preserve"> (Q22-P22)*Q98</f>
        <v>0</v>
      </c>
      <c r="R206" s="69">
        <f xml:space="preserve"> (R22-Q22)*R98</f>
        <v>0</v>
      </c>
      <c r="S206" s="69">
        <f xml:space="preserve"> (S22-R22)*S98</f>
        <v>0</v>
      </c>
      <c r="T206" s="69">
        <f xml:space="preserve"> (T22-S22)*T98</f>
        <v>0</v>
      </c>
      <c r="U206" s="69">
        <f xml:space="preserve"> (U22-T22)*U98</f>
        <v>0</v>
      </c>
      <c r="V206" s="69">
        <f t="shared" ref="V206:X206" si="320" xml:space="preserve"> (V22-U22)*V98</f>
        <v>0</v>
      </c>
      <c r="W206" s="69">
        <f t="shared" si="320"/>
        <v>0</v>
      </c>
      <c r="X206" s="69">
        <f t="shared" si="320"/>
        <v>0</v>
      </c>
      <c r="Y206" s="69">
        <f t="shared" ref="Y206:AY206" si="321" xml:space="preserve"> (Y22-X22)*Y98</f>
        <v>0</v>
      </c>
      <c r="Z206" s="69">
        <f t="shared" si="321"/>
        <v>0</v>
      </c>
      <c r="AA206" s="69">
        <f t="shared" si="321"/>
        <v>0</v>
      </c>
      <c r="AB206" s="69">
        <f t="shared" si="321"/>
        <v>0</v>
      </c>
      <c r="AC206" s="69">
        <f t="shared" si="321"/>
        <v>0</v>
      </c>
      <c r="AD206" s="69">
        <f t="shared" si="321"/>
        <v>0</v>
      </c>
      <c r="AE206" s="69">
        <f t="shared" si="321"/>
        <v>0</v>
      </c>
      <c r="AF206" s="69">
        <f t="shared" si="321"/>
        <v>0</v>
      </c>
      <c r="AG206" s="69">
        <f t="shared" si="321"/>
        <v>0</v>
      </c>
      <c r="AH206" s="69">
        <f t="shared" si="321"/>
        <v>0</v>
      </c>
      <c r="AI206" s="69">
        <f t="shared" si="321"/>
        <v>0</v>
      </c>
      <c r="AJ206" s="69">
        <f t="shared" si="321"/>
        <v>0</v>
      </c>
      <c r="AK206" s="69">
        <f t="shared" si="321"/>
        <v>0</v>
      </c>
      <c r="AL206" s="69">
        <f t="shared" si="321"/>
        <v>0</v>
      </c>
      <c r="AM206" s="69">
        <f t="shared" si="321"/>
        <v>0</v>
      </c>
      <c r="AN206" s="69">
        <f t="shared" si="321"/>
        <v>0</v>
      </c>
      <c r="AO206" s="69">
        <f t="shared" si="321"/>
        <v>0</v>
      </c>
      <c r="AP206" s="69">
        <f t="shared" si="321"/>
        <v>0</v>
      </c>
      <c r="AQ206" s="69">
        <f t="shared" si="321"/>
        <v>0</v>
      </c>
      <c r="AR206" s="69">
        <f t="shared" si="321"/>
        <v>0</v>
      </c>
      <c r="AS206" s="69">
        <f t="shared" si="321"/>
        <v>0</v>
      </c>
      <c r="AT206" s="69">
        <f t="shared" si="321"/>
        <v>0</v>
      </c>
      <c r="AU206" s="69">
        <f t="shared" si="321"/>
        <v>0</v>
      </c>
      <c r="AV206" s="69">
        <f t="shared" si="321"/>
        <v>0</v>
      </c>
      <c r="AW206" s="69">
        <f t="shared" si="321"/>
        <v>0</v>
      </c>
      <c r="AX206" s="69">
        <f t="shared" si="321"/>
        <v>0</v>
      </c>
      <c r="AY206" s="69">
        <f t="shared" si="321"/>
        <v>0</v>
      </c>
    </row>
    <row r="207" spans="1:51">
      <c r="A207" s="63" t="s">
        <v>16</v>
      </c>
      <c r="B207" s="23">
        <f xml:space="preserve"> B23</f>
        <v>0</v>
      </c>
      <c r="C207" s="69">
        <f xml:space="preserve"> (C23-B23)*C99</f>
        <v>0</v>
      </c>
      <c r="D207" s="69">
        <f xml:space="preserve"> (D23-C23)*D99</f>
        <v>0</v>
      </c>
      <c r="E207" s="69">
        <f xml:space="preserve"> (E23-D23)*E99</f>
        <v>0</v>
      </c>
      <c r="F207" s="69">
        <f xml:space="preserve"> (F23-E23)*F99</f>
        <v>0</v>
      </c>
      <c r="G207" s="69">
        <f xml:space="preserve"> (G23-F23)*G99</f>
        <v>0</v>
      </c>
      <c r="H207" s="69">
        <f xml:space="preserve"> (H23-G23)*H99</f>
        <v>0</v>
      </c>
      <c r="I207" s="69">
        <f xml:space="preserve"> (I23-H23)*I99</f>
        <v>0</v>
      </c>
      <c r="J207" s="117">
        <f xml:space="preserve"> (J23-I23)*J99</f>
        <v>0</v>
      </c>
      <c r="K207" s="23">
        <f xml:space="preserve"> (K23-J23)*K99</f>
        <v>0</v>
      </c>
      <c r="L207" s="136">
        <f xml:space="preserve"> (L23-K23)*L99</f>
        <v>0</v>
      </c>
      <c r="M207" s="69">
        <f xml:space="preserve"> (M23-L23)*M99</f>
        <v>0</v>
      </c>
      <c r="N207" s="69">
        <f xml:space="preserve"> (N23-M23)*N99</f>
        <v>0</v>
      </c>
      <c r="O207" s="69">
        <f xml:space="preserve"> (O23-N23)*O99</f>
        <v>0</v>
      </c>
      <c r="P207" s="69">
        <f xml:space="preserve"> (P23-O23)*P99</f>
        <v>0</v>
      </c>
      <c r="Q207" s="69">
        <f xml:space="preserve"> (Q23-P23)*Q99</f>
        <v>0</v>
      </c>
      <c r="R207" s="69">
        <f xml:space="preserve"> (R23-Q23)*R99</f>
        <v>0</v>
      </c>
      <c r="S207" s="69">
        <f xml:space="preserve"> (S23-R23)*S99</f>
        <v>0</v>
      </c>
      <c r="T207" s="69">
        <f xml:space="preserve"> (T23-S23)*T99</f>
        <v>0</v>
      </c>
      <c r="U207" s="69">
        <f xml:space="preserve"> (U23-T23)*U99</f>
        <v>0</v>
      </c>
      <c r="V207" s="69">
        <f t="shared" ref="V207:X207" si="322" xml:space="preserve"> (V23-U23)*V99</f>
        <v>0</v>
      </c>
      <c r="W207" s="69">
        <f t="shared" si="322"/>
        <v>0</v>
      </c>
      <c r="X207" s="69">
        <f t="shared" si="322"/>
        <v>0</v>
      </c>
      <c r="Y207" s="69">
        <f t="shared" ref="Y207:AY207" si="323" xml:space="preserve"> (Y23-X23)*Y99</f>
        <v>0</v>
      </c>
      <c r="Z207" s="69">
        <f t="shared" si="323"/>
        <v>0</v>
      </c>
      <c r="AA207" s="69">
        <f t="shared" si="323"/>
        <v>0</v>
      </c>
      <c r="AB207" s="69">
        <f t="shared" si="323"/>
        <v>0</v>
      </c>
      <c r="AC207" s="69">
        <f t="shared" si="323"/>
        <v>0</v>
      </c>
      <c r="AD207" s="69">
        <f t="shared" si="323"/>
        <v>0</v>
      </c>
      <c r="AE207" s="69">
        <f t="shared" si="323"/>
        <v>0</v>
      </c>
      <c r="AF207" s="69">
        <f t="shared" si="323"/>
        <v>0</v>
      </c>
      <c r="AG207" s="69">
        <f t="shared" si="323"/>
        <v>0</v>
      </c>
      <c r="AH207" s="69">
        <f t="shared" si="323"/>
        <v>0</v>
      </c>
      <c r="AI207" s="69">
        <f t="shared" si="323"/>
        <v>0</v>
      </c>
      <c r="AJ207" s="69">
        <f t="shared" si="323"/>
        <v>0</v>
      </c>
      <c r="AK207" s="69">
        <f t="shared" si="323"/>
        <v>0</v>
      </c>
      <c r="AL207" s="69">
        <f t="shared" si="323"/>
        <v>0</v>
      </c>
      <c r="AM207" s="69">
        <f t="shared" si="323"/>
        <v>0</v>
      </c>
      <c r="AN207" s="69">
        <f t="shared" si="323"/>
        <v>0</v>
      </c>
      <c r="AO207" s="69">
        <f t="shared" si="323"/>
        <v>0</v>
      </c>
      <c r="AP207" s="69">
        <f t="shared" si="323"/>
        <v>0</v>
      </c>
      <c r="AQ207" s="69">
        <f t="shared" si="323"/>
        <v>0</v>
      </c>
      <c r="AR207" s="69">
        <f t="shared" si="323"/>
        <v>0</v>
      </c>
      <c r="AS207" s="69">
        <f t="shared" si="323"/>
        <v>0</v>
      </c>
      <c r="AT207" s="69">
        <f t="shared" si="323"/>
        <v>0</v>
      </c>
      <c r="AU207" s="69">
        <f t="shared" si="323"/>
        <v>0</v>
      </c>
      <c r="AV207" s="69">
        <f t="shared" si="323"/>
        <v>0</v>
      </c>
      <c r="AW207" s="69">
        <f t="shared" si="323"/>
        <v>0</v>
      </c>
      <c r="AX207" s="69">
        <f t="shared" si="323"/>
        <v>0</v>
      </c>
      <c r="AY207" s="69">
        <f t="shared" si="323"/>
        <v>0</v>
      </c>
    </row>
    <row r="209" spans="1:51">
      <c r="A209" s="83" t="s">
        <v>87</v>
      </c>
      <c r="B209" s="9"/>
      <c r="C209" s="9"/>
      <c r="D209" s="9"/>
      <c r="E209" s="9"/>
      <c r="F209" s="9"/>
      <c r="G209" s="9"/>
      <c r="H209" s="9"/>
      <c r="I209" s="9"/>
      <c r="J209" s="46"/>
      <c r="K209" s="13"/>
      <c r="L209" s="4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>
      <c r="A210" s="70" t="s">
        <v>77</v>
      </c>
      <c r="B210" s="23">
        <f>5 + B223 + B222 + B7</f>
        <v>10</v>
      </c>
      <c r="C210" s="23">
        <f>5 + C223 + C222 + C7</f>
        <v>11</v>
      </c>
      <c r="D210" s="23">
        <f>5 + D223 + D222 + D7</f>
        <v>12</v>
      </c>
      <c r="E210" s="23">
        <f>5 + E223 + E222 + E7</f>
        <v>13</v>
      </c>
      <c r="F210" s="23">
        <f>5 + F223 + F222 + F7</f>
        <v>14</v>
      </c>
      <c r="G210" s="23">
        <f>5 + G223 + G222 + G7</f>
        <v>15</v>
      </c>
      <c r="H210" s="23">
        <f>5 + H223 + H222 + H7</f>
        <v>16</v>
      </c>
      <c r="I210" s="23">
        <f>5 + I223 + I222 + I7</f>
        <v>17</v>
      </c>
      <c r="J210" s="27">
        <f>5 + J223 + J222 + J7</f>
        <v>18</v>
      </c>
      <c r="K210" s="23">
        <f>5 + K223 + K222 + K7</f>
        <v>19</v>
      </c>
      <c r="L210" s="72">
        <f>5 + L223 + L222 + L7</f>
        <v>20</v>
      </c>
      <c r="M210" s="23">
        <f>5 + M223 + M222 + M7</f>
        <v>21</v>
      </c>
      <c r="N210" s="23">
        <f>5 + N223 + N222 + N7</f>
        <v>22</v>
      </c>
      <c r="O210" s="23">
        <f>5 + O223 + O222 + O7</f>
        <v>23</v>
      </c>
      <c r="P210" s="23">
        <f>5 + P223 + P222 + P7</f>
        <v>24</v>
      </c>
      <c r="Q210" s="23">
        <f>5 + Q223 + Q222 + Q7</f>
        <v>25</v>
      </c>
      <c r="R210" s="23">
        <f>5 + R223 + R222 + R7</f>
        <v>26</v>
      </c>
      <c r="S210" s="23">
        <f>5 + S223 + S222 + S7</f>
        <v>27</v>
      </c>
      <c r="T210" s="23">
        <f>5 + T223 + T222 + T7</f>
        <v>28</v>
      </c>
      <c r="U210" s="23">
        <f>5 + U223 + U222 + U7</f>
        <v>29</v>
      </c>
      <c r="V210" s="23">
        <f t="shared" ref="V210:X210" si="324">5 + V223 + V222 + V7</f>
        <v>30</v>
      </c>
      <c r="W210" s="23">
        <f t="shared" si="324"/>
        <v>31</v>
      </c>
      <c r="X210" s="23">
        <f t="shared" si="324"/>
        <v>32</v>
      </c>
      <c r="Y210" s="23">
        <f t="shared" ref="Y210:AY210" si="325">5 + Y223 + Y222 + Y7</f>
        <v>33</v>
      </c>
      <c r="Z210" s="23">
        <f t="shared" si="325"/>
        <v>34</v>
      </c>
      <c r="AA210" s="23">
        <f t="shared" si="325"/>
        <v>35</v>
      </c>
      <c r="AB210" s="23">
        <f t="shared" si="325"/>
        <v>36</v>
      </c>
      <c r="AC210" s="23">
        <f t="shared" si="325"/>
        <v>37</v>
      </c>
      <c r="AD210" s="23">
        <f t="shared" si="325"/>
        <v>38</v>
      </c>
      <c r="AE210" s="23">
        <f t="shared" si="325"/>
        <v>39</v>
      </c>
      <c r="AF210" s="23">
        <f t="shared" si="325"/>
        <v>40</v>
      </c>
      <c r="AG210" s="23">
        <f t="shared" si="325"/>
        <v>41</v>
      </c>
      <c r="AH210" s="23">
        <f t="shared" si="325"/>
        <v>42</v>
      </c>
      <c r="AI210" s="23">
        <f t="shared" si="325"/>
        <v>43</v>
      </c>
      <c r="AJ210" s="23">
        <f t="shared" si="325"/>
        <v>44</v>
      </c>
      <c r="AK210" s="23">
        <f t="shared" si="325"/>
        <v>45</v>
      </c>
      <c r="AL210" s="23">
        <f t="shared" si="325"/>
        <v>46</v>
      </c>
      <c r="AM210" s="23">
        <f t="shared" si="325"/>
        <v>47</v>
      </c>
      <c r="AN210" s="23">
        <f t="shared" si="325"/>
        <v>48</v>
      </c>
      <c r="AO210" s="23">
        <f t="shared" si="325"/>
        <v>49</v>
      </c>
      <c r="AP210" s="23">
        <f t="shared" si="325"/>
        <v>50</v>
      </c>
      <c r="AQ210" s="23">
        <f t="shared" si="325"/>
        <v>51</v>
      </c>
      <c r="AR210" s="23">
        <f t="shared" si="325"/>
        <v>52</v>
      </c>
      <c r="AS210" s="23">
        <f t="shared" si="325"/>
        <v>53</v>
      </c>
      <c r="AT210" s="23">
        <f t="shared" si="325"/>
        <v>54</v>
      </c>
      <c r="AU210" s="23">
        <f t="shared" si="325"/>
        <v>55</v>
      </c>
      <c r="AV210" s="23">
        <f t="shared" si="325"/>
        <v>56</v>
      </c>
      <c r="AW210" s="23">
        <f t="shared" si="325"/>
        <v>57</v>
      </c>
      <c r="AX210" s="23">
        <f t="shared" si="325"/>
        <v>58</v>
      </c>
      <c r="AY210" s="23">
        <f t="shared" si="325"/>
        <v>59</v>
      </c>
    </row>
    <row r="211" spans="1:51">
      <c r="A211" s="70" t="s">
        <v>78</v>
      </c>
      <c r="B211" s="23">
        <f xml:space="preserve"> 10 + B223 + B222 + B7</f>
        <v>15</v>
      </c>
      <c r="C211" s="23">
        <f xml:space="preserve"> 10 + C223 + C222 + C7</f>
        <v>16</v>
      </c>
      <c r="D211" s="23">
        <f xml:space="preserve"> 10 + D223 + D222 + D7</f>
        <v>17</v>
      </c>
      <c r="E211" s="23">
        <f xml:space="preserve"> 10 + E223 + E222 + E7</f>
        <v>18</v>
      </c>
      <c r="F211" s="23">
        <f xml:space="preserve"> 10 + F223 + F222 + F7</f>
        <v>19</v>
      </c>
      <c r="G211" s="23">
        <f xml:space="preserve"> 10 + G223 + G222 + G7</f>
        <v>20</v>
      </c>
      <c r="H211" s="23">
        <f xml:space="preserve"> 10 + H223 + H222 + H7</f>
        <v>21</v>
      </c>
      <c r="I211" s="23">
        <f xml:space="preserve"> 10 + I223 + I222 + I7</f>
        <v>22</v>
      </c>
      <c r="J211" s="27">
        <f xml:space="preserve"> 10 + J223 + J222 + J7</f>
        <v>23</v>
      </c>
      <c r="K211" s="23">
        <f xml:space="preserve"> 10 + K223 + K222 + K7</f>
        <v>24</v>
      </c>
      <c r="L211" s="72">
        <f xml:space="preserve"> 10 + L223 + L222 + L7</f>
        <v>25</v>
      </c>
      <c r="M211" s="23">
        <f xml:space="preserve"> 10 + M223 + M222 + M7</f>
        <v>26</v>
      </c>
      <c r="N211" s="23">
        <f xml:space="preserve"> 10 + N223 + N222 + N7</f>
        <v>27</v>
      </c>
      <c r="O211" s="23">
        <f xml:space="preserve"> 10 + O223 + O222 + O7</f>
        <v>28</v>
      </c>
      <c r="P211" s="23">
        <f xml:space="preserve"> 10 + P223 + P222 + P7</f>
        <v>29</v>
      </c>
      <c r="Q211" s="23">
        <f xml:space="preserve"> 10 + Q223 + Q222 + Q7</f>
        <v>30</v>
      </c>
      <c r="R211" s="23">
        <f xml:space="preserve"> 10 + R223 + R222 + R7</f>
        <v>31</v>
      </c>
      <c r="S211" s="23">
        <f xml:space="preserve"> 10 + S223 + S222 + S7</f>
        <v>32</v>
      </c>
      <c r="T211" s="23">
        <f xml:space="preserve"> 10 + T223 + T222 + T7</f>
        <v>33</v>
      </c>
      <c r="U211" s="23">
        <f xml:space="preserve"> 10 + U223 + U222 + U7</f>
        <v>34</v>
      </c>
      <c r="V211" s="23">
        <f t="shared" ref="V211:X211" si="326" xml:space="preserve"> 10 + V223 + V222 + V7</f>
        <v>35</v>
      </c>
      <c r="W211" s="23">
        <f t="shared" si="326"/>
        <v>36</v>
      </c>
      <c r="X211" s="23">
        <f t="shared" si="326"/>
        <v>37</v>
      </c>
      <c r="Y211" s="23">
        <f t="shared" ref="Y211:AY211" si="327" xml:space="preserve"> 10 + Y223 + Y222 + Y7</f>
        <v>38</v>
      </c>
      <c r="Z211" s="23">
        <f t="shared" si="327"/>
        <v>39</v>
      </c>
      <c r="AA211" s="23">
        <f t="shared" si="327"/>
        <v>40</v>
      </c>
      <c r="AB211" s="23">
        <f t="shared" si="327"/>
        <v>41</v>
      </c>
      <c r="AC211" s="23">
        <f t="shared" si="327"/>
        <v>42</v>
      </c>
      <c r="AD211" s="23">
        <f t="shared" si="327"/>
        <v>43</v>
      </c>
      <c r="AE211" s="23">
        <f t="shared" si="327"/>
        <v>44</v>
      </c>
      <c r="AF211" s="23">
        <f t="shared" si="327"/>
        <v>45</v>
      </c>
      <c r="AG211" s="23">
        <f t="shared" si="327"/>
        <v>46</v>
      </c>
      <c r="AH211" s="23">
        <f t="shared" si="327"/>
        <v>47</v>
      </c>
      <c r="AI211" s="23">
        <f t="shared" si="327"/>
        <v>48</v>
      </c>
      <c r="AJ211" s="23">
        <f t="shared" si="327"/>
        <v>49</v>
      </c>
      <c r="AK211" s="23">
        <f t="shared" si="327"/>
        <v>50</v>
      </c>
      <c r="AL211" s="23">
        <f t="shared" si="327"/>
        <v>51</v>
      </c>
      <c r="AM211" s="23">
        <f t="shared" si="327"/>
        <v>52</v>
      </c>
      <c r="AN211" s="23">
        <f t="shared" si="327"/>
        <v>53</v>
      </c>
      <c r="AO211" s="23">
        <f t="shared" si="327"/>
        <v>54</v>
      </c>
      <c r="AP211" s="23">
        <f t="shared" si="327"/>
        <v>55</v>
      </c>
      <c r="AQ211" s="23">
        <f t="shared" si="327"/>
        <v>56</v>
      </c>
      <c r="AR211" s="23">
        <f t="shared" si="327"/>
        <v>57</v>
      </c>
      <c r="AS211" s="23">
        <f t="shared" si="327"/>
        <v>58</v>
      </c>
      <c r="AT211" s="23">
        <f t="shared" si="327"/>
        <v>59</v>
      </c>
      <c r="AU211" s="23">
        <f t="shared" si="327"/>
        <v>60</v>
      </c>
      <c r="AV211" s="23">
        <f t="shared" si="327"/>
        <v>61</v>
      </c>
      <c r="AW211" s="23">
        <f t="shared" si="327"/>
        <v>62</v>
      </c>
      <c r="AX211" s="23">
        <f t="shared" si="327"/>
        <v>63</v>
      </c>
      <c r="AY211" s="23">
        <f t="shared" si="327"/>
        <v>64</v>
      </c>
    </row>
    <row r="212" spans="1:51">
      <c r="A212" s="70" t="s">
        <v>79</v>
      </c>
      <c r="B212" s="8">
        <f t="shared" ref="B212:T212" si="328" xml:space="preserve"> 10 + B222 + B49</f>
        <v>14</v>
      </c>
      <c r="C212" s="8">
        <f t="shared" si="328"/>
        <v>14</v>
      </c>
      <c r="D212" s="8">
        <f t="shared" si="328"/>
        <v>14</v>
      </c>
      <c r="E212" s="8">
        <f t="shared" si="328"/>
        <v>14</v>
      </c>
      <c r="F212" s="8">
        <f t="shared" si="328"/>
        <v>14</v>
      </c>
      <c r="G212" s="8">
        <f t="shared" si="328"/>
        <v>14</v>
      </c>
      <c r="H212" s="8">
        <f t="shared" si="328"/>
        <v>14</v>
      </c>
      <c r="I212" s="8">
        <f t="shared" si="328"/>
        <v>14</v>
      </c>
      <c r="J212" s="8">
        <f t="shared" si="328"/>
        <v>14</v>
      </c>
      <c r="K212" s="8">
        <f t="shared" si="328"/>
        <v>14</v>
      </c>
      <c r="L212" s="8">
        <f t="shared" si="328"/>
        <v>14</v>
      </c>
      <c r="M212" s="8">
        <f t="shared" si="328"/>
        <v>14</v>
      </c>
      <c r="N212" s="8">
        <f t="shared" si="328"/>
        <v>14</v>
      </c>
      <c r="O212" s="8">
        <f t="shared" si="328"/>
        <v>14</v>
      </c>
      <c r="P212" s="8">
        <f t="shared" si="328"/>
        <v>14</v>
      </c>
      <c r="Q212" s="8">
        <f t="shared" si="328"/>
        <v>14</v>
      </c>
      <c r="R212" s="8">
        <f t="shared" si="328"/>
        <v>14</v>
      </c>
      <c r="S212" s="8">
        <f t="shared" si="328"/>
        <v>14</v>
      </c>
      <c r="T212" s="8">
        <f t="shared" si="328"/>
        <v>14</v>
      </c>
      <c r="U212" s="8">
        <f xml:space="preserve"> 10 + U222 + U49</f>
        <v>14</v>
      </c>
      <c r="V212" s="8">
        <f t="shared" ref="V212:X212" si="329" xml:space="preserve"> 10 + V222 + V49</f>
        <v>14</v>
      </c>
      <c r="W212" s="8">
        <f t="shared" si="329"/>
        <v>14</v>
      </c>
      <c r="X212" s="8">
        <f t="shared" si="329"/>
        <v>14</v>
      </c>
      <c r="Y212" s="8">
        <f t="shared" ref="Y212:AY212" si="330" xml:space="preserve"> 10 + Y222 + Y49</f>
        <v>14</v>
      </c>
      <c r="Z212" s="8">
        <f t="shared" si="330"/>
        <v>14</v>
      </c>
      <c r="AA212" s="8">
        <f t="shared" si="330"/>
        <v>14</v>
      </c>
      <c r="AB212" s="8">
        <f t="shared" si="330"/>
        <v>14</v>
      </c>
      <c r="AC212" s="8">
        <f t="shared" si="330"/>
        <v>14</v>
      </c>
      <c r="AD212" s="8">
        <f t="shared" si="330"/>
        <v>14</v>
      </c>
      <c r="AE212" s="8">
        <f t="shared" si="330"/>
        <v>14</v>
      </c>
      <c r="AF212" s="8">
        <f t="shared" si="330"/>
        <v>14</v>
      </c>
      <c r="AG212" s="8">
        <f t="shared" si="330"/>
        <v>14</v>
      </c>
      <c r="AH212" s="8">
        <f t="shared" si="330"/>
        <v>14</v>
      </c>
      <c r="AI212" s="8">
        <f t="shared" si="330"/>
        <v>14</v>
      </c>
      <c r="AJ212" s="8">
        <f t="shared" si="330"/>
        <v>14</v>
      </c>
      <c r="AK212" s="8">
        <f t="shared" si="330"/>
        <v>14</v>
      </c>
      <c r="AL212" s="8">
        <f t="shared" si="330"/>
        <v>14</v>
      </c>
      <c r="AM212" s="8">
        <f t="shared" si="330"/>
        <v>14</v>
      </c>
      <c r="AN212" s="8">
        <f t="shared" si="330"/>
        <v>14</v>
      </c>
      <c r="AO212" s="8">
        <f t="shared" si="330"/>
        <v>14</v>
      </c>
      <c r="AP212" s="8">
        <f t="shared" si="330"/>
        <v>14</v>
      </c>
      <c r="AQ212" s="8">
        <f t="shared" si="330"/>
        <v>14</v>
      </c>
      <c r="AR212" s="8">
        <f t="shared" si="330"/>
        <v>14</v>
      </c>
      <c r="AS212" s="8">
        <f t="shared" si="330"/>
        <v>14</v>
      </c>
      <c r="AT212" s="8">
        <f t="shared" si="330"/>
        <v>14</v>
      </c>
      <c r="AU212" s="8">
        <f t="shared" si="330"/>
        <v>14</v>
      </c>
      <c r="AV212" s="8">
        <f t="shared" si="330"/>
        <v>14</v>
      </c>
      <c r="AW212" s="8">
        <f t="shared" si="330"/>
        <v>14</v>
      </c>
      <c r="AX212" s="8">
        <f t="shared" si="330"/>
        <v>14</v>
      </c>
      <c r="AY212" s="8">
        <f t="shared" si="330"/>
        <v>14</v>
      </c>
    </row>
    <row r="213" spans="1:51">
      <c r="A213" s="70" t="s">
        <v>80</v>
      </c>
      <c r="B213" s="8">
        <f t="shared" ref="B213:T213" si="331" xml:space="preserve"> 20 + B222 + 2*B49</f>
        <v>26</v>
      </c>
      <c r="C213" s="8">
        <f t="shared" si="331"/>
        <v>26</v>
      </c>
      <c r="D213" s="8">
        <f t="shared" si="331"/>
        <v>26</v>
      </c>
      <c r="E213" s="8">
        <f t="shared" si="331"/>
        <v>26</v>
      </c>
      <c r="F213" s="8">
        <f t="shared" si="331"/>
        <v>26</v>
      </c>
      <c r="G213" s="8">
        <f t="shared" si="331"/>
        <v>26</v>
      </c>
      <c r="H213" s="8">
        <f t="shared" si="331"/>
        <v>26</v>
      </c>
      <c r="I213" s="8">
        <f t="shared" si="331"/>
        <v>26</v>
      </c>
      <c r="J213" s="8">
        <f t="shared" si="331"/>
        <v>26</v>
      </c>
      <c r="K213" s="8">
        <f t="shared" si="331"/>
        <v>26</v>
      </c>
      <c r="L213" s="8">
        <f t="shared" si="331"/>
        <v>26</v>
      </c>
      <c r="M213" s="8">
        <f t="shared" si="331"/>
        <v>26</v>
      </c>
      <c r="N213" s="8">
        <f t="shared" si="331"/>
        <v>26</v>
      </c>
      <c r="O213" s="8">
        <f t="shared" si="331"/>
        <v>26</v>
      </c>
      <c r="P213" s="8">
        <f t="shared" si="331"/>
        <v>26</v>
      </c>
      <c r="Q213" s="8">
        <f t="shared" si="331"/>
        <v>26</v>
      </c>
      <c r="R213" s="8">
        <f t="shared" si="331"/>
        <v>26</v>
      </c>
      <c r="S213" s="8">
        <f t="shared" si="331"/>
        <v>26</v>
      </c>
      <c r="T213" s="8">
        <f t="shared" si="331"/>
        <v>26</v>
      </c>
      <c r="U213" s="8">
        <f xml:space="preserve"> 20 + U222 + 2*U49</f>
        <v>26</v>
      </c>
      <c r="V213" s="8">
        <f t="shared" ref="V213:X213" si="332" xml:space="preserve"> 20 + V222 + 2*V49</f>
        <v>26</v>
      </c>
      <c r="W213" s="8">
        <f t="shared" si="332"/>
        <v>26</v>
      </c>
      <c r="X213" s="8">
        <f t="shared" si="332"/>
        <v>26</v>
      </c>
      <c r="Y213" s="8">
        <f t="shared" ref="Y213:AY213" si="333" xml:space="preserve"> 20 + Y222 + 2*Y49</f>
        <v>26</v>
      </c>
      <c r="Z213" s="8">
        <f t="shared" si="333"/>
        <v>26</v>
      </c>
      <c r="AA213" s="8">
        <f t="shared" si="333"/>
        <v>26</v>
      </c>
      <c r="AB213" s="8">
        <f t="shared" si="333"/>
        <v>26</v>
      </c>
      <c r="AC213" s="8">
        <f t="shared" si="333"/>
        <v>26</v>
      </c>
      <c r="AD213" s="8">
        <f t="shared" si="333"/>
        <v>26</v>
      </c>
      <c r="AE213" s="8">
        <f t="shared" si="333"/>
        <v>26</v>
      </c>
      <c r="AF213" s="8">
        <f t="shared" si="333"/>
        <v>26</v>
      </c>
      <c r="AG213" s="8">
        <f t="shared" si="333"/>
        <v>26</v>
      </c>
      <c r="AH213" s="8">
        <f t="shared" si="333"/>
        <v>26</v>
      </c>
      <c r="AI213" s="8">
        <f t="shared" si="333"/>
        <v>26</v>
      </c>
      <c r="AJ213" s="8">
        <f t="shared" si="333"/>
        <v>26</v>
      </c>
      <c r="AK213" s="8">
        <f t="shared" si="333"/>
        <v>26</v>
      </c>
      <c r="AL213" s="8">
        <f t="shared" si="333"/>
        <v>26</v>
      </c>
      <c r="AM213" s="8">
        <f t="shared" si="333"/>
        <v>26</v>
      </c>
      <c r="AN213" s="8">
        <f t="shared" si="333"/>
        <v>26</v>
      </c>
      <c r="AO213" s="8">
        <f t="shared" si="333"/>
        <v>26</v>
      </c>
      <c r="AP213" s="8">
        <f t="shared" si="333"/>
        <v>26</v>
      </c>
      <c r="AQ213" s="8">
        <f t="shared" si="333"/>
        <v>26</v>
      </c>
      <c r="AR213" s="8">
        <f t="shared" si="333"/>
        <v>26</v>
      </c>
      <c r="AS213" s="8">
        <f t="shared" si="333"/>
        <v>26</v>
      </c>
      <c r="AT213" s="8">
        <f t="shared" si="333"/>
        <v>26</v>
      </c>
      <c r="AU213" s="8">
        <f t="shared" si="333"/>
        <v>26</v>
      </c>
      <c r="AV213" s="8">
        <f t="shared" si="333"/>
        <v>26</v>
      </c>
      <c r="AW213" s="8">
        <f t="shared" si="333"/>
        <v>26</v>
      </c>
      <c r="AX213" s="8">
        <f t="shared" si="333"/>
        <v>26</v>
      </c>
      <c r="AY213" s="8">
        <f t="shared" si="333"/>
        <v>26</v>
      </c>
    </row>
    <row r="214" spans="1:51">
      <c r="A214" s="70" t="s">
        <v>81</v>
      </c>
      <c r="B214" s="8">
        <f t="shared" ref="B214:T214" si="334" xml:space="preserve"> 30 + B222 + 3*B49</f>
        <v>38</v>
      </c>
      <c r="C214" s="8">
        <f t="shared" si="334"/>
        <v>38</v>
      </c>
      <c r="D214" s="8">
        <f t="shared" si="334"/>
        <v>38</v>
      </c>
      <c r="E214" s="8">
        <f t="shared" si="334"/>
        <v>38</v>
      </c>
      <c r="F214" s="8">
        <f t="shared" si="334"/>
        <v>38</v>
      </c>
      <c r="G214" s="8">
        <f t="shared" si="334"/>
        <v>38</v>
      </c>
      <c r="H214" s="8">
        <f t="shared" si="334"/>
        <v>38</v>
      </c>
      <c r="I214" s="8">
        <f t="shared" si="334"/>
        <v>38</v>
      </c>
      <c r="J214" s="8">
        <f t="shared" si="334"/>
        <v>38</v>
      </c>
      <c r="K214" s="8">
        <f t="shared" si="334"/>
        <v>38</v>
      </c>
      <c r="L214" s="8">
        <f t="shared" si="334"/>
        <v>38</v>
      </c>
      <c r="M214" s="8">
        <f t="shared" si="334"/>
        <v>38</v>
      </c>
      <c r="N214" s="8">
        <f t="shared" si="334"/>
        <v>38</v>
      </c>
      <c r="O214" s="8">
        <f t="shared" si="334"/>
        <v>38</v>
      </c>
      <c r="P214" s="8">
        <f t="shared" si="334"/>
        <v>38</v>
      </c>
      <c r="Q214" s="8">
        <f t="shared" si="334"/>
        <v>38</v>
      </c>
      <c r="R214" s="8">
        <f t="shared" si="334"/>
        <v>38</v>
      </c>
      <c r="S214" s="8">
        <f t="shared" si="334"/>
        <v>38</v>
      </c>
      <c r="T214" s="8">
        <f t="shared" si="334"/>
        <v>38</v>
      </c>
      <c r="U214" s="8">
        <f xml:space="preserve"> 30 + U222 + 3*U49</f>
        <v>38</v>
      </c>
      <c r="V214" s="8">
        <f t="shared" ref="V214:X214" si="335" xml:space="preserve"> 30 + V222 + 3*V49</f>
        <v>38</v>
      </c>
      <c r="W214" s="8">
        <f t="shared" si="335"/>
        <v>38</v>
      </c>
      <c r="X214" s="8">
        <f t="shared" si="335"/>
        <v>38</v>
      </c>
      <c r="Y214" s="8">
        <f t="shared" ref="Y214:AY214" si="336" xml:space="preserve"> 30 + Y222 + 3*Y49</f>
        <v>38</v>
      </c>
      <c r="Z214" s="8">
        <f t="shared" si="336"/>
        <v>38</v>
      </c>
      <c r="AA214" s="8">
        <f t="shared" si="336"/>
        <v>38</v>
      </c>
      <c r="AB214" s="8">
        <f t="shared" si="336"/>
        <v>38</v>
      </c>
      <c r="AC214" s="8">
        <f t="shared" si="336"/>
        <v>38</v>
      </c>
      <c r="AD214" s="8">
        <f t="shared" si="336"/>
        <v>38</v>
      </c>
      <c r="AE214" s="8">
        <f t="shared" si="336"/>
        <v>38</v>
      </c>
      <c r="AF214" s="8">
        <f t="shared" si="336"/>
        <v>38</v>
      </c>
      <c r="AG214" s="8">
        <f t="shared" si="336"/>
        <v>38</v>
      </c>
      <c r="AH214" s="8">
        <f t="shared" si="336"/>
        <v>38</v>
      </c>
      <c r="AI214" s="8">
        <f t="shared" si="336"/>
        <v>38</v>
      </c>
      <c r="AJ214" s="8">
        <f t="shared" si="336"/>
        <v>38</v>
      </c>
      <c r="AK214" s="8">
        <f t="shared" si="336"/>
        <v>38</v>
      </c>
      <c r="AL214" s="8">
        <f t="shared" si="336"/>
        <v>38</v>
      </c>
      <c r="AM214" s="8">
        <f t="shared" si="336"/>
        <v>38</v>
      </c>
      <c r="AN214" s="8">
        <f t="shared" si="336"/>
        <v>38</v>
      </c>
      <c r="AO214" s="8">
        <f t="shared" si="336"/>
        <v>38</v>
      </c>
      <c r="AP214" s="8">
        <f t="shared" si="336"/>
        <v>38</v>
      </c>
      <c r="AQ214" s="8">
        <f t="shared" si="336"/>
        <v>38</v>
      </c>
      <c r="AR214" s="8">
        <f t="shared" si="336"/>
        <v>38</v>
      </c>
      <c r="AS214" s="8">
        <f t="shared" si="336"/>
        <v>38</v>
      </c>
      <c r="AT214" s="8">
        <f t="shared" si="336"/>
        <v>38</v>
      </c>
      <c r="AU214" s="8">
        <f t="shared" si="336"/>
        <v>38</v>
      </c>
      <c r="AV214" s="8">
        <f t="shared" si="336"/>
        <v>38</v>
      </c>
      <c r="AW214" s="8">
        <f t="shared" si="336"/>
        <v>38</v>
      </c>
      <c r="AX214" s="8">
        <f t="shared" si="336"/>
        <v>38</v>
      </c>
      <c r="AY214" s="8">
        <f t="shared" si="336"/>
        <v>38</v>
      </c>
    </row>
    <row r="216" spans="1:51">
      <c r="A216" s="57" t="s">
        <v>39</v>
      </c>
      <c r="B216" s="58">
        <f xml:space="preserve"> INDEX( Data!$B$62:$B$71, MATCH( B36, Data!$A$62:$A$71, 0 ) )</f>
        <v>3</v>
      </c>
      <c r="C216" s="58">
        <f xml:space="preserve"> INDEX( Data!$B$62:$B$71, MATCH( C36, Data!$A$62:$A$71, 0 ) )</f>
        <v>3</v>
      </c>
      <c r="D216" s="58">
        <f xml:space="preserve"> INDEX( Data!$B$62:$B$71, MATCH( D36, Data!$A$62:$A$71, 0 ) )</f>
        <v>3</v>
      </c>
      <c r="E216" s="58">
        <f xml:space="preserve"> INDEX( Data!$B$62:$B$71, MATCH( E36, Data!$A$62:$A$71, 0 ) )</f>
        <v>3</v>
      </c>
      <c r="F216" s="58">
        <f xml:space="preserve"> INDEX( Data!$B$62:$B$71, MATCH( F36, Data!$A$62:$A$71, 0 ) )</f>
        <v>3</v>
      </c>
      <c r="G216" s="58">
        <f xml:space="preserve"> INDEX( Data!$B$62:$B$71, MATCH( G36, Data!$A$62:$A$71, 0 ) )</f>
        <v>3</v>
      </c>
      <c r="H216" s="58">
        <f xml:space="preserve"> INDEX( Data!$B$62:$B$71, MATCH( H36, Data!$A$62:$A$71, 0 ) )</f>
        <v>3</v>
      </c>
      <c r="I216" s="58">
        <f xml:space="preserve"> INDEX( Data!$B$62:$B$71, MATCH( I36, Data!$A$62:$A$71, 0 ) )</f>
        <v>3</v>
      </c>
      <c r="J216" s="58">
        <f xml:space="preserve"> INDEX( Data!$B$62:$B$71, MATCH( J36, Data!$A$62:$A$71, 0 ) )</f>
        <v>3</v>
      </c>
      <c r="K216" s="58">
        <f xml:space="preserve"> INDEX( Data!$B$62:$B$71, MATCH( K36, Data!$A$62:$A$71, 0 ) )</f>
        <v>3</v>
      </c>
      <c r="L216" s="58">
        <f xml:space="preserve"> INDEX( Data!$B$62:$B$71, MATCH( L36, Data!$A$62:$A$71, 0 ) )</f>
        <v>3</v>
      </c>
      <c r="M216" s="58">
        <f xml:space="preserve"> INDEX( Data!$B$62:$B$71, MATCH( M36, Data!$A$62:$A$71, 0 ) )</f>
        <v>3</v>
      </c>
      <c r="N216" s="58">
        <f xml:space="preserve"> INDEX( Data!$B$62:$B$71, MATCH( N36, Data!$A$62:$A$71, 0 ) )</f>
        <v>3</v>
      </c>
      <c r="O216" s="58">
        <f xml:space="preserve"> INDEX( Data!$B$62:$B$71, MATCH( O36, Data!$A$62:$A$71, 0 ) )</f>
        <v>3</v>
      </c>
      <c r="P216" s="58">
        <f xml:space="preserve"> INDEX( Data!$B$62:$B$71, MATCH( P36, Data!$A$62:$A$71, 0 ) )</f>
        <v>3</v>
      </c>
      <c r="Q216" s="58">
        <f xml:space="preserve"> INDEX( Data!$B$62:$B$71, MATCH( Q36, Data!$A$62:$A$71, 0 ) )</f>
        <v>3</v>
      </c>
      <c r="R216" s="58">
        <f xml:space="preserve"> INDEX( Data!$B$62:$B$71, MATCH( R36, Data!$A$62:$A$71, 0 ) )</f>
        <v>3</v>
      </c>
      <c r="S216" s="58">
        <f xml:space="preserve"> INDEX( Data!$B$62:$B$71, MATCH( S36, Data!$A$62:$A$71, 0 ) )</f>
        <v>3</v>
      </c>
      <c r="T216" s="58">
        <f xml:space="preserve"> INDEX( Data!$B$62:$B$71, MATCH( T36, Data!$A$62:$A$71, 0 ) )</f>
        <v>3</v>
      </c>
      <c r="U216" s="58">
        <f xml:space="preserve"> INDEX( Data!$B$62:$B$71, MATCH( U36, Data!$A$62:$A$71, 0 ) )</f>
        <v>3</v>
      </c>
      <c r="V216" s="58">
        <f xml:space="preserve"> INDEX( Data!$B$62:$B$71, MATCH( V36, Data!$A$62:$A$71, 0 ) )</f>
        <v>3</v>
      </c>
      <c r="W216" s="58">
        <f xml:space="preserve"> INDEX( Data!$B$62:$B$71, MATCH( W36, Data!$A$62:$A$71, 0 ) )</f>
        <v>3</v>
      </c>
      <c r="X216" s="58">
        <f xml:space="preserve"> INDEX( Data!$B$62:$B$71, MATCH( X36, Data!$A$62:$A$71, 0 ) )</f>
        <v>3</v>
      </c>
      <c r="Y216" s="58">
        <f xml:space="preserve"> INDEX( Data!$B$62:$B$71, MATCH( Y36, Data!$A$62:$A$71, 0 ) )</f>
        <v>3</v>
      </c>
      <c r="Z216" s="58">
        <f xml:space="preserve"> INDEX( Data!$B$62:$B$71, MATCH( Z36, Data!$A$62:$A$71, 0 ) )</f>
        <v>3</v>
      </c>
      <c r="AA216" s="58">
        <f xml:space="preserve"> INDEX( Data!$B$62:$B$71, MATCH( AA36, Data!$A$62:$A$71, 0 ) )</f>
        <v>3</v>
      </c>
      <c r="AB216" s="58">
        <f xml:space="preserve"> INDEX( Data!$B$62:$B$71, MATCH( AB36, Data!$A$62:$A$71, 0 ) )</f>
        <v>3</v>
      </c>
      <c r="AC216" s="58">
        <f xml:space="preserve"> INDEX( Data!$B$62:$B$71, MATCH( AC36, Data!$A$62:$A$71, 0 ) )</f>
        <v>3</v>
      </c>
      <c r="AD216" s="58">
        <f xml:space="preserve"> INDEX( Data!$B$62:$B$71, MATCH( AD36, Data!$A$62:$A$71, 0 ) )</f>
        <v>3</v>
      </c>
      <c r="AE216" s="58">
        <f xml:space="preserve"> INDEX( Data!$B$62:$B$71, MATCH( AE36, Data!$A$62:$A$71, 0 ) )</f>
        <v>3</v>
      </c>
      <c r="AF216" s="58">
        <f xml:space="preserve"> INDEX( Data!$B$62:$B$71, MATCH( AF36, Data!$A$62:$A$71, 0 ) )</f>
        <v>3</v>
      </c>
      <c r="AG216" s="58">
        <f xml:space="preserve"> INDEX( Data!$B$62:$B$71, MATCH( AG36, Data!$A$62:$A$71, 0 ) )</f>
        <v>3</v>
      </c>
      <c r="AH216" s="58">
        <f xml:space="preserve"> INDEX( Data!$B$62:$B$71, MATCH( AH36, Data!$A$62:$A$71, 0 ) )</f>
        <v>3</v>
      </c>
      <c r="AI216" s="58">
        <f xml:space="preserve"> INDEX( Data!$B$62:$B$71, MATCH( AI36, Data!$A$62:$A$71, 0 ) )</f>
        <v>3</v>
      </c>
      <c r="AJ216" s="58">
        <f xml:space="preserve"> INDEX( Data!$B$62:$B$71, MATCH( AJ36, Data!$A$62:$A$71, 0 ) )</f>
        <v>3</v>
      </c>
      <c r="AK216" s="58">
        <f xml:space="preserve"> INDEX( Data!$B$62:$B$71, MATCH( AK36, Data!$A$62:$A$71, 0 ) )</f>
        <v>3</v>
      </c>
      <c r="AL216" s="58">
        <f xml:space="preserve"> INDEX( Data!$B$62:$B$71, MATCH( AL36, Data!$A$62:$A$71, 0 ) )</f>
        <v>3</v>
      </c>
      <c r="AM216" s="58">
        <f xml:space="preserve"> INDEX( Data!$B$62:$B$71, MATCH( AM36, Data!$A$62:$A$71, 0 ) )</f>
        <v>3</v>
      </c>
      <c r="AN216" s="58">
        <f xml:space="preserve"> INDEX( Data!$B$62:$B$71, MATCH( AN36, Data!$A$62:$A$71, 0 ) )</f>
        <v>3</v>
      </c>
      <c r="AO216" s="58">
        <f xml:space="preserve"> INDEX( Data!$B$62:$B$71, MATCH( AO36, Data!$A$62:$A$71, 0 ) )</f>
        <v>3</v>
      </c>
      <c r="AP216" s="58">
        <f xml:space="preserve"> INDEX( Data!$B$62:$B$71, MATCH( AP36, Data!$A$62:$A$71, 0 ) )</f>
        <v>3</v>
      </c>
      <c r="AQ216" s="58">
        <f xml:space="preserve"> INDEX( Data!$B$62:$B$71, MATCH( AQ36, Data!$A$62:$A$71, 0 ) )</f>
        <v>3</v>
      </c>
      <c r="AR216" s="58">
        <f xml:space="preserve"> INDEX( Data!$B$62:$B$71, MATCH( AR36, Data!$A$62:$A$71, 0 ) )</f>
        <v>3</v>
      </c>
      <c r="AS216" s="58">
        <f xml:space="preserve"> INDEX( Data!$B$62:$B$71, MATCH( AS36, Data!$A$62:$A$71, 0 ) )</f>
        <v>3</v>
      </c>
      <c r="AT216" s="58">
        <f xml:space="preserve"> INDEX( Data!$B$62:$B$71, MATCH( AT36, Data!$A$62:$A$71, 0 ) )</f>
        <v>3</v>
      </c>
      <c r="AU216" s="58">
        <f xml:space="preserve"> INDEX( Data!$B$62:$B$71, MATCH( AU36, Data!$A$62:$A$71, 0 ) )</f>
        <v>3</v>
      </c>
      <c r="AV216" s="58">
        <f xml:space="preserve"> INDEX( Data!$B$62:$B$71, MATCH( AV36, Data!$A$62:$A$71, 0 ) )</f>
        <v>3</v>
      </c>
      <c r="AW216" s="58">
        <f xml:space="preserve"> INDEX( Data!$B$62:$B$71, MATCH( AW36, Data!$A$62:$A$71, 0 ) )</f>
        <v>3</v>
      </c>
      <c r="AX216" s="58">
        <f xml:space="preserve"> INDEX( Data!$B$62:$B$71, MATCH( AX36, Data!$A$62:$A$71, 0 ) )</f>
        <v>3</v>
      </c>
      <c r="AY216" s="58">
        <f xml:space="preserve"> INDEX( Data!$B$62:$B$71, MATCH( AY36, Data!$A$62:$A$71, 0 ) )</f>
        <v>3</v>
      </c>
    </row>
    <row r="217" spans="1:51" ht="17.649999999999999">
      <c r="A217" s="32" t="s">
        <v>107</v>
      </c>
      <c r="B217" s="31">
        <v>78</v>
      </c>
      <c r="C217" s="31"/>
      <c r="D217" s="31"/>
      <c r="E217" s="31">
        <v>1</v>
      </c>
      <c r="F217" s="31"/>
      <c r="G217" s="31"/>
      <c r="H217" s="31"/>
      <c r="I217" s="31">
        <v>1</v>
      </c>
      <c r="J217" s="31"/>
      <c r="K217" s="31"/>
      <c r="L217" s="31"/>
      <c r="M217" s="31">
        <v>1</v>
      </c>
      <c r="N217" s="31"/>
      <c r="O217" s="31"/>
      <c r="P217" s="31"/>
      <c r="Q217" s="31">
        <v>1</v>
      </c>
      <c r="R217" s="31"/>
      <c r="S217" s="31"/>
      <c r="T217" s="31"/>
      <c r="U217" s="33">
        <v>1</v>
      </c>
      <c r="V217" s="33">
        <v>2</v>
      </c>
      <c r="W217" s="33">
        <v>3</v>
      </c>
      <c r="X217" s="33">
        <v>4</v>
      </c>
      <c r="Y217" s="33">
        <v>5</v>
      </c>
      <c r="Z217" s="33">
        <v>6</v>
      </c>
      <c r="AA217" s="33">
        <v>7</v>
      </c>
      <c r="AB217" s="33">
        <v>8</v>
      </c>
      <c r="AC217" s="33">
        <v>9</v>
      </c>
      <c r="AD217" s="33">
        <v>10</v>
      </c>
      <c r="AE217" s="33">
        <v>11</v>
      </c>
      <c r="AF217" s="33">
        <v>12</v>
      </c>
      <c r="AG217" s="33">
        <v>13</v>
      </c>
      <c r="AH217" s="33">
        <v>14</v>
      </c>
      <c r="AI217" s="33">
        <v>15</v>
      </c>
      <c r="AJ217" s="33">
        <v>16</v>
      </c>
      <c r="AK217" s="33">
        <v>17</v>
      </c>
      <c r="AL217" s="33">
        <v>18</v>
      </c>
      <c r="AM217" s="33">
        <v>19</v>
      </c>
      <c r="AN217" s="33">
        <v>20</v>
      </c>
      <c r="AO217" s="33">
        <v>21</v>
      </c>
      <c r="AP217" s="33">
        <v>22</v>
      </c>
      <c r="AQ217" s="33">
        <v>23</v>
      </c>
      <c r="AR217" s="33">
        <v>24</v>
      </c>
      <c r="AS217" s="33">
        <v>25</v>
      </c>
      <c r="AT217" s="33">
        <v>26</v>
      </c>
      <c r="AU217" s="33">
        <v>27</v>
      </c>
      <c r="AV217" s="33">
        <v>28</v>
      </c>
      <c r="AW217" s="33">
        <v>29</v>
      </c>
      <c r="AX217" s="33">
        <v>30</v>
      </c>
      <c r="AY217" s="33">
        <v>31</v>
      </c>
    </row>
    <row r="218" spans="1:51">
      <c r="A218" s="34" t="s">
        <v>2</v>
      </c>
      <c r="B218" s="21">
        <f xml:space="preserve"> INT((B9-10)/2)</f>
        <v>0</v>
      </c>
      <c r="C218" s="21">
        <f xml:space="preserve"> INT((C9-10)/2)</f>
        <v>0</v>
      </c>
      <c r="D218" s="21">
        <f xml:space="preserve"> INT((D9-10)/2)</f>
        <v>0</v>
      </c>
      <c r="E218" s="21">
        <f xml:space="preserve"> INT((E9-10)/2)</f>
        <v>0</v>
      </c>
      <c r="F218" s="21">
        <f xml:space="preserve"> INT((F9-10)/2)</f>
        <v>0</v>
      </c>
      <c r="G218" s="21">
        <f xml:space="preserve"> INT((G9-10)/2)</f>
        <v>0</v>
      </c>
      <c r="H218" s="21">
        <f xml:space="preserve"> INT((H9-10)/2)</f>
        <v>0</v>
      </c>
      <c r="I218" s="21">
        <f xml:space="preserve"> INT((I9-10)/2)</f>
        <v>0</v>
      </c>
      <c r="J218" s="21">
        <f xml:space="preserve"> INT((J9-10)/2)</f>
        <v>0</v>
      </c>
      <c r="K218" s="21">
        <f xml:space="preserve"> INT((K9-10)/2)</f>
        <v>0</v>
      </c>
      <c r="L218" s="21">
        <f xml:space="preserve"> INT((L9-10)/2)</f>
        <v>0</v>
      </c>
      <c r="M218" s="21">
        <f xml:space="preserve"> INT((M9-10)/2)</f>
        <v>0</v>
      </c>
      <c r="N218" s="21">
        <f xml:space="preserve"> INT((N9-10)/2)</f>
        <v>0</v>
      </c>
      <c r="O218" s="21">
        <f xml:space="preserve"> INT((O9-10)/2)</f>
        <v>0</v>
      </c>
      <c r="P218" s="21">
        <f xml:space="preserve"> INT((P9-10)/2)</f>
        <v>0</v>
      </c>
      <c r="Q218" s="21">
        <f xml:space="preserve"> INT((Q9-10)/2)</f>
        <v>0</v>
      </c>
      <c r="R218" s="21">
        <f xml:space="preserve"> INT((R9-10)/2)</f>
        <v>0</v>
      </c>
      <c r="S218" s="21">
        <f xml:space="preserve"> INT((S9-10)/2)</f>
        <v>0</v>
      </c>
      <c r="T218" s="21">
        <f xml:space="preserve"> INT((T9-10)/2)</f>
        <v>0</v>
      </c>
      <c r="U218" s="35">
        <f xml:space="preserve"> INT((U9-10)/2)</f>
        <v>0</v>
      </c>
      <c r="V218" s="35">
        <f t="shared" ref="V218:X218" si="337" xml:space="preserve"> INT((V9-10)/2)</f>
        <v>0</v>
      </c>
      <c r="W218" s="35">
        <f t="shared" si="337"/>
        <v>0</v>
      </c>
      <c r="X218" s="35">
        <f t="shared" si="337"/>
        <v>0</v>
      </c>
      <c r="Y218" s="35">
        <f t="shared" ref="Y218:AY218" si="338" xml:space="preserve"> INT((Y9-10)/2)</f>
        <v>0</v>
      </c>
      <c r="Z218" s="35">
        <f t="shared" si="338"/>
        <v>0</v>
      </c>
      <c r="AA218" s="35">
        <f t="shared" si="338"/>
        <v>0</v>
      </c>
      <c r="AB218" s="35">
        <f t="shared" si="338"/>
        <v>0</v>
      </c>
      <c r="AC218" s="35">
        <f t="shared" si="338"/>
        <v>0</v>
      </c>
      <c r="AD218" s="35">
        <f t="shared" si="338"/>
        <v>0</v>
      </c>
      <c r="AE218" s="35">
        <f t="shared" si="338"/>
        <v>0</v>
      </c>
      <c r="AF218" s="35">
        <f t="shared" si="338"/>
        <v>0</v>
      </c>
      <c r="AG218" s="35">
        <f t="shared" si="338"/>
        <v>0</v>
      </c>
      <c r="AH218" s="35">
        <f t="shared" si="338"/>
        <v>0</v>
      </c>
      <c r="AI218" s="35">
        <f t="shared" si="338"/>
        <v>0</v>
      </c>
      <c r="AJ218" s="35">
        <f t="shared" si="338"/>
        <v>0</v>
      </c>
      <c r="AK218" s="35">
        <f t="shared" si="338"/>
        <v>0</v>
      </c>
      <c r="AL218" s="35">
        <f t="shared" si="338"/>
        <v>0</v>
      </c>
      <c r="AM218" s="35">
        <f t="shared" si="338"/>
        <v>0</v>
      </c>
      <c r="AN218" s="35">
        <f t="shared" si="338"/>
        <v>0</v>
      </c>
      <c r="AO218" s="35">
        <f t="shared" si="338"/>
        <v>0</v>
      </c>
      <c r="AP218" s="35">
        <f t="shared" si="338"/>
        <v>0</v>
      </c>
      <c r="AQ218" s="35">
        <f t="shared" si="338"/>
        <v>0</v>
      </c>
      <c r="AR218" s="35">
        <f t="shared" si="338"/>
        <v>0</v>
      </c>
      <c r="AS218" s="35">
        <f t="shared" si="338"/>
        <v>0</v>
      </c>
      <c r="AT218" s="35">
        <f t="shared" si="338"/>
        <v>0</v>
      </c>
      <c r="AU218" s="35">
        <f t="shared" si="338"/>
        <v>0</v>
      </c>
      <c r="AV218" s="35">
        <f t="shared" si="338"/>
        <v>0</v>
      </c>
      <c r="AW218" s="35">
        <f t="shared" si="338"/>
        <v>0</v>
      </c>
      <c r="AX218" s="35">
        <f t="shared" si="338"/>
        <v>0</v>
      </c>
      <c r="AY218" s="35">
        <f t="shared" si="338"/>
        <v>0</v>
      </c>
    </row>
    <row r="219" spans="1:51">
      <c r="A219" s="36" t="s">
        <v>4</v>
      </c>
      <c r="B219" s="21">
        <f xml:space="preserve"> INT((B10-10)/2)</f>
        <v>1</v>
      </c>
      <c r="C219" s="21">
        <f xml:space="preserve"> INT((C10-10)/2)</f>
        <v>1</v>
      </c>
      <c r="D219" s="21">
        <f xml:space="preserve"> INT((D10-10)/2)</f>
        <v>1</v>
      </c>
      <c r="E219" s="21">
        <f xml:space="preserve"> INT((E10-10)/2)</f>
        <v>1</v>
      </c>
      <c r="F219" s="21">
        <f xml:space="preserve"> INT((F10-10)/2)</f>
        <v>1</v>
      </c>
      <c r="G219" s="21">
        <f xml:space="preserve"> INT((G10-10)/2)</f>
        <v>1</v>
      </c>
      <c r="H219" s="21">
        <f xml:space="preserve"> INT((H10-10)/2)</f>
        <v>1</v>
      </c>
      <c r="I219" s="21">
        <f xml:space="preserve"> INT((I10-10)/2)</f>
        <v>1</v>
      </c>
      <c r="J219" s="21">
        <f xml:space="preserve"> INT((J10-10)/2)</f>
        <v>1</v>
      </c>
      <c r="K219" s="21">
        <f xml:space="preserve"> INT((K10-10)/2)</f>
        <v>1</v>
      </c>
      <c r="L219" s="21">
        <f xml:space="preserve"> INT((L10-10)/2)</f>
        <v>1</v>
      </c>
      <c r="M219" s="21">
        <f xml:space="preserve"> INT((M10-10)/2)</f>
        <v>1</v>
      </c>
      <c r="N219" s="21">
        <f xml:space="preserve"> INT((N10-10)/2)</f>
        <v>1</v>
      </c>
      <c r="O219" s="21">
        <f xml:space="preserve"> INT((O10-10)/2)</f>
        <v>1</v>
      </c>
      <c r="P219" s="21">
        <f xml:space="preserve"> INT((P10-10)/2)</f>
        <v>1</v>
      </c>
      <c r="Q219" s="21">
        <f xml:space="preserve"> INT((Q10-10)/2)</f>
        <v>1</v>
      </c>
      <c r="R219" s="21">
        <f xml:space="preserve"> INT((R10-10)/2)</f>
        <v>1</v>
      </c>
      <c r="S219" s="21">
        <f xml:space="preserve"> INT((S10-10)/2)</f>
        <v>1</v>
      </c>
      <c r="T219" s="21">
        <f xml:space="preserve"> INT((T10-10)/2)</f>
        <v>1</v>
      </c>
      <c r="U219" s="35">
        <f xml:space="preserve"> INT((U10-10)/2)</f>
        <v>1</v>
      </c>
      <c r="V219" s="35">
        <f t="shared" ref="V219:X219" si="339" xml:space="preserve"> INT((V10-10)/2)</f>
        <v>1</v>
      </c>
      <c r="W219" s="35">
        <f t="shared" si="339"/>
        <v>1</v>
      </c>
      <c r="X219" s="35">
        <f t="shared" si="339"/>
        <v>1</v>
      </c>
      <c r="Y219" s="35">
        <f t="shared" ref="Y219:AY219" si="340" xml:space="preserve"> INT((Y10-10)/2)</f>
        <v>1</v>
      </c>
      <c r="Z219" s="35">
        <f t="shared" si="340"/>
        <v>1</v>
      </c>
      <c r="AA219" s="35">
        <f t="shared" si="340"/>
        <v>1</v>
      </c>
      <c r="AB219" s="35">
        <f t="shared" si="340"/>
        <v>1</v>
      </c>
      <c r="AC219" s="35">
        <f t="shared" si="340"/>
        <v>1</v>
      </c>
      <c r="AD219" s="35">
        <f t="shared" si="340"/>
        <v>1</v>
      </c>
      <c r="AE219" s="35">
        <f t="shared" si="340"/>
        <v>1</v>
      </c>
      <c r="AF219" s="35">
        <f t="shared" si="340"/>
        <v>1</v>
      </c>
      <c r="AG219" s="35">
        <f t="shared" si="340"/>
        <v>1</v>
      </c>
      <c r="AH219" s="35">
        <f t="shared" si="340"/>
        <v>1</v>
      </c>
      <c r="AI219" s="35">
        <f t="shared" si="340"/>
        <v>1</v>
      </c>
      <c r="AJ219" s="35">
        <f t="shared" si="340"/>
        <v>1</v>
      </c>
      <c r="AK219" s="35">
        <f t="shared" si="340"/>
        <v>1</v>
      </c>
      <c r="AL219" s="35">
        <f t="shared" si="340"/>
        <v>1</v>
      </c>
      <c r="AM219" s="35">
        <f t="shared" si="340"/>
        <v>1</v>
      </c>
      <c r="AN219" s="35">
        <f t="shared" si="340"/>
        <v>1</v>
      </c>
      <c r="AO219" s="35">
        <f t="shared" si="340"/>
        <v>1</v>
      </c>
      <c r="AP219" s="35">
        <f t="shared" si="340"/>
        <v>1</v>
      </c>
      <c r="AQ219" s="35">
        <f t="shared" si="340"/>
        <v>1</v>
      </c>
      <c r="AR219" s="35">
        <f t="shared" si="340"/>
        <v>1</v>
      </c>
      <c r="AS219" s="35">
        <f t="shared" si="340"/>
        <v>1</v>
      </c>
      <c r="AT219" s="35">
        <f t="shared" si="340"/>
        <v>1</v>
      </c>
      <c r="AU219" s="35">
        <f t="shared" si="340"/>
        <v>1</v>
      </c>
      <c r="AV219" s="35">
        <f t="shared" si="340"/>
        <v>1</v>
      </c>
      <c r="AW219" s="35">
        <f t="shared" si="340"/>
        <v>1</v>
      </c>
      <c r="AX219" s="35">
        <f t="shared" si="340"/>
        <v>1</v>
      </c>
      <c r="AY219" s="35">
        <f t="shared" si="340"/>
        <v>1</v>
      </c>
    </row>
    <row r="220" spans="1:51">
      <c r="A220" s="36" t="s">
        <v>5</v>
      </c>
      <c r="B220" s="21">
        <f xml:space="preserve"> INT((B11-10)/2)</f>
        <v>2</v>
      </c>
      <c r="C220" s="21">
        <f xml:space="preserve"> INT((C11-10)/2)</f>
        <v>2</v>
      </c>
      <c r="D220" s="21">
        <f xml:space="preserve"> INT((D11-10)/2)</f>
        <v>2</v>
      </c>
      <c r="E220" s="21">
        <f xml:space="preserve"> INT((E11-10)/2)</f>
        <v>2</v>
      </c>
      <c r="F220" s="21">
        <f xml:space="preserve"> INT((F11-10)/2)</f>
        <v>2</v>
      </c>
      <c r="G220" s="21">
        <f xml:space="preserve"> INT((G11-10)/2)</f>
        <v>2</v>
      </c>
      <c r="H220" s="21">
        <f xml:space="preserve"> INT((H11-10)/2)</f>
        <v>2</v>
      </c>
      <c r="I220" s="21">
        <f xml:space="preserve"> INT((I11-10)/2)</f>
        <v>3</v>
      </c>
      <c r="J220" s="21">
        <f xml:space="preserve"> INT((J11-10)/2)</f>
        <v>3</v>
      </c>
      <c r="K220" s="21">
        <f xml:space="preserve"> INT((K11-10)/2)</f>
        <v>3</v>
      </c>
      <c r="L220" s="21">
        <f xml:space="preserve"> INT((L11-10)/2)</f>
        <v>3</v>
      </c>
      <c r="M220" s="21">
        <f xml:space="preserve"> INT((M11-10)/2)</f>
        <v>3</v>
      </c>
      <c r="N220" s="21">
        <f xml:space="preserve"> INT((N11-10)/2)</f>
        <v>3</v>
      </c>
      <c r="O220" s="21">
        <f xml:space="preserve"> INT((O11-10)/2)</f>
        <v>3</v>
      </c>
      <c r="P220" s="21">
        <f xml:space="preserve"> INT((P11-10)/2)</f>
        <v>3</v>
      </c>
      <c r="Q220" s="21">
        <f xml:space="preserve"> INT((Q11-10)/2)</f>
        <v>3</v>
      </c>
      <c r="R220" s="21">
        <f xml:space="preserve"> INT((R11-10)/2)</f>
        <v>3</v>
      </c>
      <c r="S220" s="21">
        <f xml:space="preserve"> INT((S11-10)/2)</f>
        <v>3</v>
      </c>
      <c r="T220" s="21">
        <f xml:space="preserve"> INT((T11-10)/2)</f>
        <v>3</v>
      </c>
      <c r="U220" s="35">
        <f xml:space="preserve"> INT((U11-10)/2)</f>
        <v>3</v>
      </c>
      <c r="V220" s="35">
        <f t="shared" ref="V220:X220" si="341" xml:space="preserve"> INT((V11-10)/2)</f>
        <v>3</v>
      </c>
      <c r="W220" s="35">
        <f t="shared" si="341"/>
        <v>3</v>
      </c>
      <c r="X220" s="35">
        <f t="shared" si="341"/>
        <v>3</v>
      </c>
      <c r="Y220" s="35">
        <f t="shared" ref="Y220:AY220" si="342" xml:space="preserve"> INT((Y11-10)/2)</f>
        <v>3</v>
      </c>
      <c r="Z220" s="35">
        <f t="shared" si="342"/>
        <v>3</v>
      </c>
      <c r="AA220" s="35">
        <f t="shared" si="342"/>
        <v>3</v>
      </c>
      <c r="AB220" s="35">
        <f t="shared" si="342"/>
        <v>3</v>
      </c>
      <c r="AC220" s="35">
        <f t="shared" si="342"/>
        <v>3</v>
      </c>
      <c r="AD220" s="35">
        <f t="shared" si="342"/>
        <v>3</v>
      </c>
      <c r="AE220" s="35">
        <f t="shared" si="342"/>
        <v>3</v>
      </c>
      <c r="AF220" s="35">
        <f t="shared" si="342"/>
        <v>3</v>
      </c>
      <c r="AG220" s="35">
        <f t="shared" si="342"/>
        <v>3</v>
      </c>
      <c r="AH220" s="35">
        <f t="shared" si="342"/>
        <v>3</v>
      </c>
      <c r="AI220" s="35">
        <f t="shared" si="342"/>
        <v>3</v>
      </c>
      <c r="AJ220" s="35">
        <f t="shared" si="342"/>
        <v>3</v>
      </c>
      <c r="AK220" s="35">
        <f t="shared" si="342"/>
        <v>3</v>
      </c>
      <c r="AL220" s="35">
        <f t="shared" si="342"/>
        <v>3</v>
      </c>
      <c r="AM220" s="35">
        <f t="shared" si="342"/>
        <v>3</v>
      </c>
      <c r="AN220" s="35">
        <f t="shared" si="342"/>
        <v>3</v>
      </c>
      <c r="AO220" s="35">
        <f t="shared" si="342"/>
        <v>3</v>
      </c>
      <c r="AP220" s="35">
        <f t="shared" si="342"/>
        <v>3</v>
      </c>
      <c r="AQ220" s="35">
        <f t="shared" si="342"/>
        <v>3</v>
      </c>
      <c r="AR220" s="35">
        <f t="shared" si="342"/>
        <v>3</v>
      </c>
      <c r="AS220" s="35">
        <f t="shared" si="342"/>
        <v>3</v>
      </c>
      <c r="AT220" s="35">
        <f t="shared" si="342"/>
        <v>3</v>
      </c>
      <c r="AU220" s="35">
        <f t="shared" si="342"/>
        <v>3</v>
      </c>
      <c r="AV220" s="35">
        <f t="shared" si="342"/>
        <v>3</v>
      </c>
      <c r="AW220" s="35">
        <f t="shared" si="342"/>
        <v>3</v>
      </c>
      <c r="AX220" s="35">
        <f t="shared" si="342"/>
        <v>3</v>
      </c>
      <c r="AY220" s="35">
        <f t="shared" si="342"/>
        <v>3</v>
      </c>
    </row>
    <row r="221" spans="1:51">
      <c r="A221" s="36" t="s">
        <v>6</v>
      </c>
      <c r="B221" s="21">
        <f xml:space="preserve"> INT((B12-10)/2)</f>
        <v>2</v>
      </c>
      <c r="C221" s="21">
        <f xml:space="preserve"> INT((C12-10)/2)</f>
        <v>2</v>
      </c>
      <c r="D221" s="21">
        <f xml:space="preserve"> INT((D12-10)/2)</f>
        <v>2</v>
      </c>
      <c r="E221" s="21">
        <f xml:space="preserve"> INT((E12-10)/2)</f>
        <v>2</v>
      </c>
      <c r="F221" s="21">
        <f xml:space="preserve"> INT((F12-10)/2)</f>
        <v>2</v>
      </c>
      <c r="G221" s="21">
        <f xml:space="preserve"> INT((G12-10)/2)</f>
        <v>2</v>
      </c>
      <c r="H221" s="21">
        <f xml:space="preserve"> INT((H12-10)/2)</f>
        <v>2</v>
      </c>
      <c r="I221" s="21">
        <f xml:space="preserve"> INT((I12-10)/2)</f>
        <v>2</v>
      </c>
      <c r="J221" s="21">
        <f xml:space="preserve"> INT((J12-10)/2)</f>
        <v>2</v>
      </c>
      <c r="K221" s="21">
        <f xml:space="preserve"> INT((K12-10)/2)</f>
        <v>2</v>
      </c>
      <c r="L221" s="21">
        <f xml:space="preserve"> INT((L12-10)/2)</f>
        <v>2</v>
      </c>
      <c r="M221" s="21">
        <f xml:space="preserve"> INT((M12-10)/2)</f>
        <v>2</v>
      </c>
      <c r="N221" s="21">
        <f xml:space="preserve"> INT((N12-10)/2)</f>
        <v>2</v>
      </c>
      <c r="O221" s="21">
        <f xml:space="preserve"> INT((O12-10)/2)</f>
        <v>2</v>
      </c>
      <c r="P221" s="21">
        <f xml:space="preserve"> INT((P12-10)/2)</f>
        <v>2</v>
      </c>
      <c r="Q221" s="21">
        <f xml:space="preserve"> INT((Q12-10)/2)</f>
        <v>2</v>
      </c>
      <c r="R221" s="21">
        <f xml:space="preserve"> INT((R12-10)/2)</f>
        <v>2</v>
      </c>
      <c r="S221" s="21">
        <f xml:space="preserve"> INT((S12-10)/2)</f>
        <v>2</v>
      </c>
      <c r="T221" s="21">
        <f xml:space="preserve"> INT((T12-10)/2)</f>
        <v>2</v>
      </c>
      <c r="U221" s="35">
        <f xml:space="preserve"> INT((U12-10)/2)</f>
        <v>2</v>
      </c>
      <c r="V221" s="35">
        <f t="shared" ref="V221:X221" si="343" xml:space="preserve"> INT((V12-10)/2)</f>
        <v>2</v>
      </c>
      <c r="W221" s="35">
        <f t="shared" si="343"/>
        <v>2</v>
      </c>
      <c r="X221" s="35">
        <f t="shared" si="343"/>
        <v>2</v>
      </c>
      <c r="Y221" s="35">
        <f t="shared" ref="Y221:AY221" si="344" xml:space="preserve"> INT((Y12-10)/2)</f>
        <v>2</v>
      </c>
      <c r="Z221" s="35">
        <f t="shared" si="344"/>
        <v>2</v>
      </c>
      <c r="AA221" s="35">
        <f t="shared" si="344"/>
        <v>2</v>
      </c>
      <c r="AB221" s="35">
        <f t="shared" si="344"/>
        <v>2</v>
      </c>
      <c r="AC221" s="35">
        <f t="shared" si="344"/>
        <v>2</v>
      </c>
      <c r="AD221" s="35">
        <f t="shared" si="344"/>
        <v>2</v>
      </c>
      <c r="AE221" s="35">
        <f t="shared" si="344"/>
        <v>2</v>
      </c>
      <c r="AF221" s="35">
        <f t="shared" si="344"/>
        <v>2</v>
      </c>
      <c r="AG221" s="35">
        <f t="shared" si="344"/>
        <v>2</v>
      </c>
      <c r="AH221" s="35">
        <f t="shared" si="344"/>
        <v>2</v>
      </c>
      <c r="AI221" s="35">
        <f t="shared" si="344"/>
        <v>2</v>
      </c>
      <c r="AJ221" s="35">
        <f t="shared" si="344"/>
        <v>2</v>
      </c>
      <c r="AK221" s="35">
        <f t="shared" si="344"/>
        <v>2</v>
      </c>
      <c r="AL221" s="35">
        <f t="shared" si="344"/>
        <v>2</v>
      </c>
      <c r="AM221" s="35">
        <f t="shared" si="344"/>
        <v>2</v>
      </c>
      <c r="AN221" s="35">
        <f t="shared" si="344"/>
        <v>2</v>
      </c>
      <c r="AO221" s="35">
        <f t="shared" si="344"/>
        <v>2</v>
      </c>
      <c r="AP221" s="35">
        <f t="shared" si="344"/>
        <v>2</v>
      </c>
      <c r="AQ221" s="35">
        <f t="shared" si="344"/>
        <v>2</v>
      </c>
      <c r="AR221" s="35">
        <f t="shared" si="344"/>
        <v>2</v>
      </c>
      <c r="AS221" s="35">
        <f t="shared" si="344"/>
        <v>2</v>
      </c>
      <c r="AT221" s="35">
        <f t="shared" si="344"/>
        <v>2</v>
      </c>
      <c r="AU221" s="35">
        <f t="shared" si="344"/>
        <v>2</v>
      </c>
      <c r="AV221" s="35">
        <f t="shared" si="344"/>
        <v>2</v>
      </c>
      <c r="AW221" s="35">
        <f t="shared" si="344"/>
        <v>2</v>
      </c>
      <c r="AX221" s="35">
        <f t="shared" si="344"/>
        <v>2</v>
      </c>
      <c r="AY221" s="35">
        <f t="shared" si="344"/>
        <v>2</v>
      </c>
    </row>
    <row r="222" spans="1:51">
      <c r="A222" s="36" t="s">
        <v>7</v>
      </c>
      <c r="B222" s="21">
        <f xml:space="preserve"> INT((B13-10)/2)</f>
        <v>2</v>
      </c>
      <c r="C222" s="21">
        <f xml:space="preserve"> INT((C13-10)/2)</f>
        <v>2</v>
      </c>
      <c r="D222" s="21">
        <f xml:space="preserve"> INT((D13-10)/2)</f>
        <v>2</v>
      </c>
      <c r="E222" s="21">
        <f xml:space="preserve"> INT((E13-10)/2)</f>
        <v>2</v>
      </c>
      <c r="F222" s="21">
        <f xml:space="preserve"> INT((F13-10)/2)</f>
        <v>2</v>
      </c>
      <c r="G222" s="21">
        <f xml:space="preserve"> INT((G13-10)/2)</f>
        <v>2</v>
      </c>
      <c r="H222" s="21">
        <f xml:space="preserve"> INT((H13-10)/2)</f>
        <v>2</v>
      </c>
      <c r="I222" s="21">
        <f xml:space="preserve"> INT((I13-10)/2)</f>
        <v>2</v>
      </c>
      <c r="J222" s="21">
        <f xml:space="preserve"> INT((J13-10)/2)</f>
        <v>2</v>
      </c>
      <c r="K222" s="21">
        <f xml:space="preserve"> INT((K13-10)/2)</f>
        <v>2</v>
      </c>
      <c r="L222" s="21">
        <f xml:space="preserve"> INT((L13-10)/2)</f>
        <v>2</v>
      </c>
      <c r="M222" s="21">
        <f xml:space="preserve"> INT((M13-10)/2)</f>
        <v>2</v>
      </c>
      <c r="N222" s="21">
        <f xml:space="preserve"> INT((N13-10)/2)</f>
        <v>2</v>
      </c>
      <c r="O222" s="21">
        <f xml:space="preserve"> INT((O13-10)/2)</f>
        <v>2</v>
      </c>
      <c r="P222" s="21">
        <f xml:space="preserve"> INT((P13-10)/2)</f>
        <v>2</v>
      </c>
      <c r="Q222" s="21">
        <f xml:space="preserve"> INT((Q13-10)/2)</f>
        <v>2</v>
      </c>
      <c r="R222" s="21">
        <f xml:space="preserve"> INT((R13-10)/2)</f>
        <v>2</v>
      </c>
      <c r="S222" s="21">
        <f xml:space="preserve"> INT((S13-10)/2)</f>
        <v>2</v>
      </c>
      <c r="T222" s="21">
        <f xml:space="preserve"> INT((T13-10)/2)</f>
        <v>2</v>
      </c>
      <c r="U222" s="35">
        <f xml:space="preserve"> INT((U13-10)/2)</f>
        <v>2</v>
      </c>
      <c r="V222" s="35">
        <f t="shared" ref="V222:X222" si="345" xml:space="preserve"> INT((V13-10)/2)</f>
        <v>2</v>
      </c>
      <c r="W222" s="35">
        <f t="shared" si="345"/>
        <v>2</v>
      </c>
      <c r="X222" s="35">
        <f t="shared" si="345"/>
        <v>2</v>
      </c>
      <c r="Y222" s="35">
        <f t="shared" ref="Y222:AY222" si="346" xml:space="preserve"> INT((Y13-10)/2)</f>
        <v>2</v>
      </c>
      <c r="Z222" s="35">
        <f t="shared" si="346"/>
        <v>2</v>
      </c>
      <c r="AA222" s="35">
        <f t="shared" si="346"/>
        <v>2</v>
      </c>
      <c r="AB222" s="35">
        <f t="shared" si="346"/>
        <v>2</v>
      </c>
      <c r="AC222" s="35">
        <f t="shared" si="346"/>
        <v>2</v>
      </c>
      <c r="AD222" s="35">
        <f t="shared" si="346"/>
        <v>2</v>
      </c>
      <c r="AE222" s="35">
        <f t="shared" si="346"/>
        <v>2</v>
      </c>
      <c r="AF222" s="35">
        <f t="shared" si="346"/>
        <v>2</v>
      </c>
      <c r="AG222" s="35">
        <f t="shared" si="346"/>
        <v>2</v>
      </c>
      <c r="AH222" s="35">
        <f t="shared" si="346"/>
        <v>2</v>
      </c>
      <c r="AI222" s="35">
        <f t="shared" si="346"/>
        <v>2</v>
      </c>
      <c r="AJ222" s="35">
        <f t="shared" si="346"/>
        <v>2</v>
      </c>
      <c r="AK222" s="35">
        <f t="shared" si="346"/>
        <v>2</v>
      </c>
      <c r="AL222" s="35">
        <f t="shared" si="346"/>
        <v>2</v>
      </c>
      <c r="AM222" s="35">
        <f t="shared" si="346"/>
        <v>2</v>
      </c>
      <c r="AN222" s="35">
        <f t="shared" si="346"/>
        <v>2</v>
      </c>
      <c r="AO222" s="35">
        <f t="shared" si="346"/>
        <v>2</v>
      </c>
      <c r="AP222" s="35">
        <f t="shared" si="346"/>
        <v>2</v>
      </c>
      <c r="AQ222" s="35">
        <f t="shared" si="346"/>
        <v>2</v>
      </c>
      <c r="AR222" s="35">
        <f t="shared" si="346"/>
        <v>2</v>
      </c>
      <c r="AS222" s="35">
        <f t="shared" si="346"/>
        <v>2</v>
      </c>
      <c r="AT222" s="35">
        <f t="shared" si="346"/>
        <v>2</v>
      </c>
      <c r="AU222" s="35">
        <f t="shared" si="346"/>
        <v>2</v>
      </c>
      <c r="AV222" s="35">
        <f t="shared" si="346"/>
        <v>2</v>
      </c>
      <c r="AW222" s="35">
        <f t="shared" si="346"/>
        <v>2</v>
      </c>
      <c r="AX222" s="35">
        <f t="shared" si="346"/>
        <v>2</v>
      </c>
      <c r="AY222" s="35">
        <f t="shared" si="346"/>
        <v>2</v>
      </c>
    </row>
    <row r="223" spans="1:51">
      <c r="A223" s="36" t="s">
        <v>8</v>
      </c>
      <c r="B223" s="21">
        <f xml:space="preserve"> INT((B14-10)/2)</f>
        <v>2</v>
      </c>
      <c r="C223" s="21">
        <f xml:space="preserve"> INT((C14-10)/2)</f>
        <v>2</v>
      </c>
      <c r="D223" s="21">
        <f xml:space="preserve"> INT((D14-10)/2)</f>
        <v>2</v>
      </c>
      <c r="E223" s="21">
        <f xml:space="preserve"> INT((E14-10)/2)</f>
        <v>2</v>
      </c>
      <c r="F223" s="21">
        <f xml:space="preserve"> INT((F14-10)/2)</f>
        <v>2</v>
      </c>
      <c r="G223" s="21">
        <f xml:space="preserve"> INT((G14-10)/2)</f>
        <v>2</v>
      </c>
      <c r="H223" s="21">
        <f xml:space="preserve"> INT((H14-10)/2)</f>
        <v>2</v>
      </c>
      <c r="I223" s="21">
        <f xml:space="preserve"> INT((I14-10)/2)</f>
        <v>2</v>
      </c>
      <c r="J223" s="21">
        <f xml:space="preserve"> INT((J14-10)/2)</f>
        <v>2</v>
      </c>
      <c r="K223" s="21">
        <f xml:space="preserve"> INT((K14-10)/2)</f>
        <v>2</v>
      </c>
      <c r="L223" s="21">
        <f xml:space="preserve"> INT((L14-10)/2)</f>
        <v>2</v>
      </c>
      <c r="M223" s="21">
        <f xml:space="preserve"> INT((M14-10)/2)</f>
        <v>2</v>
      </c>
      <c r="N223" s="21">
        <f xml:space="preserve"> INT((N14-10)/2)</f>
        <v>2</v>
      </c>
      <c r="O223" s="21">
        <f xml:space="preserve"> INT((O14-10)/2)</f>
        <v>2</v>
      </c>
      <c r="P223" s="21">
        <f xml:space="preserve"> INT((P14-10)/2)</f>
        <v>2</v>
      </c>
      <c r="Q223" s="21">
        <f xml:space="preserve"> INT((Q14-10)/2)</f>
        <v>2</v>
      </c>
      <c r="R223" s="21">
        <f xml:space="preserve"> INT((R14-10)/2)</f>
        <v>2</v>
      </c>
      <c r="S223" s="21">
        <f xml:space="preserve"> INT((S14-10)/2)</f>
        <v>2</v>
      </c>
      <c r="T223" s="21">
        <f xml:space="preserve"> INT((T14-10)/2)</f>
        <v>2</v>
      </c>
      <c r="U223" s="35">
        <f xml:space="preserve"> INT((U14-10)/2)</f>
        <v>2</v>
      </c>
      <c r="V223" s="35">
        <f t="shared" ref="V223:X223" si="347" xml:space="preserve"> INT((V14-10)/2)</f>
        <v>2</v>
      </c>
      <c r="W223" s="35">
        <f t="shared" si="347"/>
        <v>2</v>
      </c>
      <c r="X223" s="35">
        <f t="shared" si="347"/>
        <v>2</v>
      </c>
      <c r="Y223" s="35">
        <f t="shared" ref="Y223:AY223" si="348" xml:space="preserve"> INT((Y14-10)/2)</f>
        <v>2</v>
      </c>
      <c r="Z223" s="35">
        <f t="shared" si="348"/>
        <v>2</v>
      </c>
      <c r="AA223" s="35">
        <f t="shared" si="348"/>
        <v>2</v>
      </c>
      <c r="AB223" s="35">
        <f t="shared" si="348"/>
        <v>2</v>
      </c>
      <c r="AC223" s="35">
        <f t="shared" si="348"/>
        <v>2</v>
      </c>
      <c r="AD223" s="35">
        <f t="shared" si="348"/>
        <v>2</v>
      </c>
      <c r="AE223" s="35">
        <f t="shared" si="348"/>
        <v>2</v>
      </c>
      <c r="AF223" s="35">
        <f t="shared" si="348"/>
        <v>2</v>
      </c>
      <c r="AG223" s="35">
        <f t="shared" si="348"/>
        <v>2</v>
      </c>
      <c r="AH223" s="35">
        <f t="shared" si="348"/>
        <v>2</v>
      </c>
      <c r="AI223" s="35">
        <f t="shared" si="348"/>
        <v>2</v>
      </c>
      <c r="AJ223" s="35">
        <f t="shared" si="348"/>
        <v>2</v>
      </c>
      <c r="AK223" s="35">
        <f t="shared" si="348"/>
        <v>2</v>
      </c>
      <c r="AL223" s="35">
        <f t="shared" si="348"/>
        <v>2</v>
      </c>
      <c r="AM223" s="35">
        <f t="shared" si="348"/>
        <v>2</v>
      </c>
      <c r="AN223" s="35">
        <f t="shared" si="348"/>
        <v>2</v>
      </c>
      <c r="AO223" s="35">
        <f t="shared" si="348"/>
        <v>2</v>
      </c>
      <c r="AP223" s="35">
        <f t="shared" si="348"/>
        <v>2</v>
      </c>
      <c r="AQ223" s="35">
        <f t="shared" si="348"/>
        <v>2</v>
      </c>
      <c r="AR223" s="35">
        <f t="shared" si="348"/>
        <v>2</v>
      </c>
      <c r="AS223" s="35">
        <f t="shared" si="348"/>
        <v>2</v>
      </c>
      <c r="AT223" s="35">
        <f t="shared" si="348"/>
        <v>2</v>
      </c>
      <c r="AU223" s="35">
        <f t="shared" si="348"/>
        <v>2</v>
      </c>
      <c r="AV223" s="35">
        <f t="shared" si="348"/>
        <v>2</v>
      </c>
      <c r="AW223" s="35">
        <f t="shared" si="348"/>
        <v>2</v>
      </c>
      <c r="AX223" s="35">
        <f t="shared" si="348"/>
        <v>2</v>
      </c>
      <c r="AY223" s="35">
        <f t="shared" si="348"/>
        <v>2</v>
      </c>
    </row>
    <row r="224" spans="1:51" ht="17.649999999999999">
      <c r="A224" s="37" t="s">
        <v>23</v>
      </c>
      <c r="B224" s="38">
        <f xml:space="preserve">  (B216 + B221)*4</f>
        <v>20</v>
      </c>
      <c r="C224" s="38">
        <f xml:space="preserve"> C216 + C221</f>
        <v>5</v>
      </c>
      <c r="D224" s="38">
        <f t="shared" ref="D224:U224" si="349" xml:space="preserve"> D216 + D221</f>
        <v>5</v>
      </c>
      <c r="E224" s="38">
        <f t="shared" si="349"/>
        <v>5</v>
      </c>
      <c r="F224" s="38">
        <f t="shared" si="349"/>
        <v>5</v>
      </c>
      <c r="G224" s="38">
        <f t="shared" si="349"/>
        <v>5</v>
      </c>
      <c r="H224" s="38">
        <f t="shared" si="349"/>
        <v>5</v>
      </c>
      <c r="I224" s="38">
        <f t="shared" si="349"/>
        <v>5</v>
      </c>
      <c r="J224" s="38">
        <f t="shared" si="349"/>
        <v>5</v>
      </c>
      <c r="K224" s="38">
        <f t="shared" si="349"/>
        <v>5</v>
      </c>
      <c r="L224" s="38">
        <f t="shared" si="349"/>
        <v>5</v>
      </c>
      <c r="M224" s="38">
        <f t="shared" si="349"/>
        <v>5</v>
      </c>
      <c r="N224" s="38">
        <f t="shared" si="349"/>
        <v>5</v>
      </c>
      <c r="O224" s="38">
        <f t="shared" si="349"/>
        <v>5</v>
      </c>
      <c r="P224" s="38">
        <f t="shared" si="349"/>
        <v>5</v>
      </c>
      <c r="Q224" s="38">
        <f t="shared" si="349"/>
        <v>5</v>
      </c>
      <c r="R224" s="38">
        <f t="shared" si="349"/>
        <v>5</v>
      </c>
      <c r="S224" s="38">
        <f t="shared" si="349"/>
        <v>5</v>
      </c>
      <c r="T224" s="38">
        <f t="shared" si="349"/>
        <v>5</v>
      </c>
      <c r="U224" s="38">
        <f t="shared" si="349"/>
        <v>5</v>
      </c>
      <c r="V224" s="38">
        <f t="shared" ref="V224:X224" si="350" xml:space="preserve"> V216 + V221</f>
        <v>5</v>
      </c>
      <c r="W224" s="38">
        <f t="shared" si="350"/>
        <v>5</v>
      </c>
      <c r="X224" s="38">
        <f t="shared" si="350"/>
        <v>5</v>
      </c>
      <c r="Y224" s="38">
        <f t="shared" ref="Y224:AY224" si="351" xml:space="preserve"> Y216 + Y221</f>
        <v>5</v>
      </c>
      <c r="Z224" s="38">
        <f t="shared" si="351"/>
        <v>5</v>
      </c>
      <c r="AA224" s="38">
        <f t="shared" si="351"/>
        <v>5</v>
      </c>
      <c r="AB224" s="38">
        <f t="shared" si="351"/>
        <v>5</v>
      </c>
      <c r="AC224" s="38">
        <f t="shared" si="351"/>
        <v>5</v>
      </c>
      <c r="AD224" s="38">
        <f t="shared" si="351"/>
        <v>5</v>
      </c>
      <c r="AE224" s="38">
        <f t="shared" si="351"/>
        <v>5</v>
      </c>
      <c r="AF224" s="38">
        <f t="shared" si="351"/>
        <v>5</v>
      </c>
      <c r="AG224" s="38">
        <f t="shared" si="351"/>
        <v>5</v>
      </c>
      <c r="AH224" s="38">
        <f t="shared" si="351"/>
        <v>5</v>
      </c>
      <c r="AI224" s="38">
        <f t="shared" si="351"/>
        <v>5</v>
      </c>
      <c r="AJ224" s="38">
        <f t="shared" si="351"/>
        <v>5</v>
      </c>
      <c r="AK224" s="38">
        <f t="shared" si="351"/>
        <v>5</v>
      </c>
      <c r="AL224" s="38">
        <f t="shared" si="351"/>
        <v>5</v>
      </c>
      <c r="AM224" s="38">
        <f t="shared" si="351"/>
        <v>5</v>
      </c>
      <c r="AN224" s="38">
        <f t="shared" si="351"/>
        <v>5</v>
      </c>
      <c r="AO224" s="38">
        <f t="shared" si="351"/>
        <v>5</v>
      </c>
      <c r="AP224" s="38">
        <f t="shared" si="351"/>
        <v>5</v>
      </c>
      <c r="AQ224" s="38">
        <f t="shared" si="351"/>
        <v>5</v>
      </c>
      <c r="AR224" s="38">
        <f t="shared" si="351"/>
        <v>5</v>
      </c>
      <c r="AS224" s="38">
        <f t="shared" si="351"/>
        <v>5</v>
      </c>
      <c r="AT224" s="38">
        <f t="shared" si="351"/>
        <v>5</v>
      </c>
      <c r="AU224" s="38">
        <f t="shared" si="351"/>
        <v>5</v>
      </c>
      <c r="AV224" s="38">
        <f t="shared" si="351"/>
        <v>5</v>
      </c>
      <c r="AW224" s="38">
        <f t="shared" si="351"/>
        <v>5</v>
      </c>
      <c r="AX224" s="38">
        <f t="shared" si="351"/>
        <v>5</v>
      </c>
      <c r="AY224" s="38">
        <f t="shared" si="351"/>
        <v>5</v>
      </c>
    </row>
    <row r="226" spans="1:51" ht="18">
      <c r="A226" s="100" t="s">
        <v>108</v>
      </c>
      <c r="B226" s="101"/>
      <c r="C226" s="101"/>
      <c r="D226" s="101"/>
      <c r="E226" s="101"/>
      <c r="F226" s="101"/>
      <c r="G226" s="101"/>
      <c r="H226" s="101"/>
      <c r="I226" s="101"/>
      <c r="J226" s="101"/>
      <c r="K226" s="140"/>
      <c r="L226" s="101"/>
      <c r="M226" s="101"/>
      <c r="N226" s="101"/>
      <c r="O226" s="101"/>
      <c r="P226" s="101"/>
      <c r="Q226" s="101"/>
      <c r="R226" s="101"/>
      <c r="S226" s="101"/>
      <c r="T226" s="101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</row>
    <row r="227" spans="1:51">
      <c r="A227" s="62" t="s">
        <v>10</v>
      </c>
      <c r="B227" s="150">
        <f xml:space="preserve"> B42/(B$7+3)</f>
        <v>1.5</v>
      </c>
      <c r="C227" s="150">
        <f xml:space="preserve"> C42/(C$7+3)</f>
        <v>1.2</v>
      </c>
      <c r="D227" s="150">
        <f xml:space="preserve"> D42/(D$7+3)</f>
        <v>1</v>
      </c>
      <c r="E227" s="150">
        <f xml:space="preserve"> E42/(E$7+3)</f>
        <v>0.8571428571428571</v>
      </c>
      <c r="F227" s="150">
        <f xml:space="preserve"> F42/(F$7+3)</f>
        <v>0.875</v>
      </c>
      <c r="G227" s="150">
        <f xml:space="preserve"> G42/(G$7+3)</f>
        <v>1.1111111111111112</v>
      </c>
      <c r="H227" s="150">
        <f xml:space="preserve"> H42/(H$7+3)</f>
        <v>1.2</v>
      </c>
      <c r="I227" s="150">
        <f xml:space="preserve"> I42/(I$7+3)</f>
        <v>1.1818181818181819</v>
      </c>
      <c r="J227" s="150">
        <f xml:space="preserve"> J42/(J$7+3)</f>
        <v>1.1666666666666667</v>
      </c>
      <c r="K227" s="150">
        <f xml:space="preserve"> K42/(K$7+3)</f>
        <v>1.0769230769230769</v>
      </c>
      <c r="L227" s="150">
        <f xml:space="preserve"> L42/(L$7+3)</f>
        <v>1</v>
      </c>
      <c r="M227" s="150">
        <f xml:space="preserve"> M42/(M$7+3)</f>
        <v>1.1333333333333333</v>
      </c>
      <c r="N227" s="150">
        <f xml:space="preserve"> N42/(N$7+3)</f>
        <v>1.125</v>
      </c>
      <c r="O227" s="150">
        <f xml:space="preserve"> O42/(O$7+3)</f>
        <v>1.0588235294117647</v>
      </c>
      <c r="P227" s="150">
        <f xml:space="preserve"> P42/(P$7+3)</f>
        <v>1</v>
      </c>
      <c r="Q227" s="150">
        <f xml:space="preserve"> Q42/(Q$7+3)</f>
        <v>0.94736842105263153</v>
      </c>
      <c r="R227" s="150">
        <f xml:space="preserve"> R42/(R$7+3)</f>
        <v>0.9</v>
      </c>
      <c r="S227" s="150">
        <f xml:space="preserve"> S42/(S$7+3)</f>
        <v>0.8571428571428571</v>
      </c>
      <c r="T227" s="150">
        <f xml:space="preserve"> T42/(T$7+3)</f>
        <v>0.81818181818181823</v>
      </c>
      <c r="U227" s="150">
        <f xml:space="preserve"> U42/(U$7+3)</f>
        <v>0.78260869565217395</v>
      </c>
      <c r="V227" s="150">
        <f t="shared" ref="V227:X227" si="352" xml:space="preserve"> V42/(V$7+3)</f>
        <v>0.75</v>
      </c>
      <c r="W227" s="150">
        <f t="shared" si="352"/>
        <v>0.72</v>
      </c>
      <c r="X227" s="150">
        <f t="shared" si="352"/>
        <v>0.69230769230769229</v>
      </c>
      <c r="Y227" s="150">
        <f t="shared" ref="Y227:AY227" si="353" xml:space="preserve"> Y42/(Y$7+3)</f>
        <v>0.66666666666666663</v>
      </c>
      <c r="Z227" s="150">
        <f t="shared" si="353"/>
        <v>0.6428571428571429</v>
      </c>
      <c r="AA227" s="150">
        <f t="shared" si="353"/>
        <v>0.62068965517241381</v>
      </c>
      <c r="AB227" s="150">
        <f t="shared" si="353"/>
        <v>0.6</v>
      </c>
      <c r="AC227" s="150">
        <f t="shared" si="353"/>
        <v>0.58064516129032262</v>
      </c>
      <c r="AD227" s="150">
        <f t="shared" si="353"/>
        <v>0.5625</v>
      </c>
      <c r="AE227" s="150">
        <f t="shared" si="353"/>
        <v>0.54545454545454541</v>
      </c>
      <c r="AF227" s="150">
        <f t="shared" si="353"/>
        <v>0.52941176470588236</v>
      </c>
      <c r="AG227" s="150">
        <f t="shared" si="353"/>
        <v>0.51428571428571423</v>
      </c>
      <c r="AH227" s="150">
        <f t="shared" si="353"/>
        <v>0.5</v>
      </c>
      <c r="AI227" s="150">
        <f t="shared" si="353"/>
        <v>0.48648648648648651</v>
      </c>
      <c r="AJ227" s="150">
        <f t="shared" si="353"/>
        <v>0.47368421052631576</v>
      </c>
      <c r="AK227" s="150">
        <f t="shared" si="353"/>
        <v>0.46153846153846156</v>
      </c>
      <c r="AL227" s="150">
        <f t="shared" si="353"/>
        <v>0.45</v>
      </c>
      <c r="AM227" s="150">
        <f t="shared" si="353"/>
        <v>0.43902439024390244</v>
      </c>
      <c r="AN227" s="150">
        <f t="shared" si="353"/>
        <v>0.42857142857142855</v>
      </c>
      <c r="AO227" s="150">
        <f t="shared" si="353"/>
        <v>0.41860465116279072</v>
      </c>
      <c r="AP227" s="150">
        <f t="shared" si="353"/>
        <v>0.40909090909090912</v>
      </c>
      <c r="AQ227" s="150">
        <f t="shared" si="353"/>
        <v>0.4</v>
      </c>
      <c r="AR227" s="150">
        <f t="shared" si="353"/>
        <v>0.39130434782608697</v>
      </c>
      <c r="AS227" s="150">
        <f t="shared" si="353"/>
        <v>0.38297872340425532</v>
      </c>
      <c r="AT227" s="150">
        <f t="shared" si="353"/>
        <v>0.375</v>
      </c>
      <c r="AU227" s="150">
        <f t="shared" si="353"/>
        <v>0.36734693877551022</v>
      </c>
      <c r="AV227" s="150">
        <f t="shared" si="353"/>
        <v>0.36</v>
      </c>
      <c r="AW227" s="150">
        <f t="shared" si="353"/>
        <v>0.35294117647058826</v>
      </c>
      <c r="AX227" s="150">
        <f t="shared" si="353"/>
        <v>0.34615384615384615</v>
      </c>
      <c r="AY227" s="150">
        <f t="shared" si="353"/>
        <v>0.33962264150943394</v>
      </c>
    </row>
    <row r="228" spans="1:51">
      <c r="A228" s="63" t="s">
        <v>11</v>
      </c>
      <c r="B228" s="150">
        <f xml:space="preserve"> B43/(B$7+3)</f>
        <v>0.5</v>
      </c>
      <c r="C228" s="150">
        <f xml:space="preserve"> C43/(C$7+3)</f>
        <v>1.2</v>
      </c>
      <c r="D228" s="150">
        <f xml:space="preserve"> D43/(D$7+3)</f>
        <v>1.1666666666666667</v>
      </c>
      <c r="E228" s="150">
        <f xml:space="preserve"> E43/(E$7+3)</f>
        <v>1</v>
      </c>
      <c r="F228" s="150">
        <f xml:space="preserve"> F43/(F$7+3)</f>
        <v>1</v>
      </c>
      <c r="G228" s="150">
        <f xml:space="preserve"> G43/(G$7+3)</f>
        <v>1.1111111111111112</v>
      </c>
      <c r="H228" s="150">
        <f xml:space="preserve"> H43/(H$7+3)</f>
        <v>1</v>
      </c>
      <c r="I228" s="150">
        <f xml:space="preserve"> I43/(I$7+3)</f>
        <v>1.1818181818181819</v>
      </c>
      <c r="J228" s="150">
        <f xml:space="preserve"> J43/(J$7+3)</f>
        <v>1.1666666666666667</v>
      </c>
      <c r="K228" s="150">
        <f xml:space="preserve"> K43/(K$7+3)</f>
        <v>1.0769230769230769</v>
      </c>
      <c r="L228" s="150">
        <f xml:space="preserve"> L43/(L$7+3)</f>
        <v>1</v>
      </c>
      <c r="M228" s="150">
        <f xml:space="preserve"> M43/(M$7+3)</f>
        <v>0.93333333333333335</v>
      </c>
      <c r="N228" s="150">
        <f xml:space="preserve"> N43/(N$7+3)</f>
        <v>1.125</v>
      </c>
      <c r="O228" s="150">
        <f xml:space="preserve"> O43/(O$7+3)</f>
        <v>1.0588235294117647</v>
      </c>
      <c r="P228" s="150">
        <f xml:space="preserve"> P43/(P$7+3)</f>
        <v>1</v>
      </c>
      <c r="Q228" s="150">
        <f xml:space="preserve"> Q43/(Q$7+3)</f>
        <v>0.94736842105263153</v>
      </c>
      <c r="R228" s="150">
        <f xml:space="preserve"> R43/(R$7+3)</f>
        <v>0.9</v>
      </c>
      <c r="S228" s="150">
        <f xml:space="preserve"> S43/(S$7+3)</f>
        <v>0.8571428571428571</v>
      </c>
      <c r="T228" s="150">
        <f xml:space="preserve"> T43/(T$7+3)</f>
        <v>0.81818181818181823</v>
      </c>
      <c r="U228" s="150">
        <f xml:space="preserve"> U43/(U$7+3)</f>
        <v>0.78260869565217395</v>
      </c>
      <c r="V228" s="150">
        <f t="shared" ref="V228:X228" si="354" xml:space="preserve"> V43/(V$7+3)</f>
        <v>0.75</v>
      </c>
      <c r="W228" s="150">
        <f t="shared" si="354"/>
        <v>0.72</v>
      </c>
      <c r="X228" s="150">
        <f t="shared" si="354"/>
        <v>0.69230769230769229</v>
      </c>
      <c r="Y228" s="150">
        <f t="shared" ref="Y228:AY228" si="355" xml:space="preserve"> Y43/(Y$7+3)</f>
        <v>0.66666666666666663</v>
      </c>
      <c r="Z228" s="150">
        <f t="shared" si="355"/>
        <v>0.6428571428571429</v>
      </c>
      <c r="AA228" s="150">
        <f t="shared" si="355"/>
        <v>0.62068965517241381</v>
      </c>
      <c r="AB228" s="150">
        <f t="shared" si="355"/>
        <v>0.6</v>
      </c>
      <c r="AC228" s="150">
        <f t="shared" si="355"/>
        <v>0.58064516129032262</v>
      </c>
      <c r="AD228" s="150">
        <f t="shared" si="355"/>
        <v>0.5625</v>
      </c>
      <c r="AE228" s="150">
        <f t="shared" si="355"/>
        <v>0.54545454545454541</v>
      </c>
      <c r="AF228" s="150">
        <f t="shared" si="355"/>
        <v>0.52941176470588236</v>
      </c>
      <c r="AG228" s="150">
        <f t="shared" si="355"/>
        <v>0.51428571428571423</v>
      </c>
      <c r="AH228" s="150">
        <f t="shared" si="355"/>
        <v>0.5</v>
      </c>
      <c r="AI228" s="150">
        <f t="shared" si="355"/>
        <v>0.48648648648648651</v>
      </c>
      <c r="AJ228" s="150">
        <f t="shared" si="355"/>
        <v>0.47368421052631576</v>
      </c>
      <c r="AK228" s="150">
        <f t="shared" si="355"/>
        <v>0.46153846153846156</v>
      </c>
      <c r="AL228" s="150">
        <f t="shared" si="355"/>
        <v>0.45</v>
      </c>
      <c r="AM228" s="150">
        <f t="shared" si="355"/>
        <v>0.43902439024390244</v>
      </c>
      <c r="AN228" s="150">
        <f t="shared" si="355"/>
        <v>0.42857142857142855</v>
      </c>
      <c r="AO228" s="150">
        <f t="shared" si="355"/>
        <v>0.41860465116279072</v>
      </c>
      <c r="AP228" s="150">
        <f t="shared" si="355"/>
        <v>0.40909090909090912</v>
      </c>
      <c r="AQ228" s="150">
        <f t="shared" si="355"/>
        <v>0.4</v>
      </c>
      <c r="AR228" s="150">
        <f t="shared" si="355"/>
        <v>0.39130434782608697</v>
      </c>
      <c r="AS228" s="150">
        <f t="shared" si="355"/>
        <v>0.38297872340425532</v>
      </c>
      <c r="AT228" s="150">
        <f t="shared" si="355"/>
        <v>0.375</v>
      </c>
      <c r="AU228" s="150">
        <f t="shared" si="355"/>
        <v>0.36734693877551022</v>
      </c>
      <c r="AV228" s="150">
        <f t="shared" si="355"/>
        <v>0.36</v>
      </c>
      <c r="AW228" s="150">
        <f t="shared" si="355"/>
        <v>0.35294117647058826</v>
      </c>
      <c r="AX228" s="150">
        <f t="shared" si="355"/>
        <v>0.34615384615384615</v>
      </c>
      <c r="AY228" s="150">
        <f t="shared" si="355"/>
        <v>0.33962264150943394</v>
      </c>
    </row>
    <row r="229" spans="1:51">
      <c r="A229" s="63" t="s">
        <v>12</v>
      </c>
      <c r="B229" s="150">
        <f xml:space="preserve"> B44/(B$7+3)</f>
        <v>1.25</v>
      </c>
      <c r="C229" s="150">
        <f xml:space="preserve"> C44/(C$7+3)</f>
        <v>1</v>
      </c>
      <c r="D229" s="150">
        <f xml:space="preserve"> D44/(D$7+3)</f>
        <v>0.83333333333333337</v>
      </c>
      <c r="E229" s="150">
        <f xml:space="preserve"> E44/(E$7+3)</f>
        <v>0.7142857142857143</v>
      </c>
      <c r="F229" s="150">
        <f xml:space="preserve"> F44/(F$7+3)</f>
        <v>0.625</v>
      </c>
      <c r="G229" s="150">
        <f xml:space="preserve"> G44/(G$7+3)</f>
        <v>0.55555555555555558</v>
      </c>
      <c r="H229" s="150">
        <f xml:space="preserve"> H44/(H$7+3)</f>
        <v>0.5</v>
      </c>
      <c r="I229" s="150">
        <f xml:space="preserve"> I44/(I$7+3)</f>
        <v>0.45454545454545453</v>
      </c>
      <c r="J229" s="150">
        <f xml:space="preserve"> J44/(J$7+3)</f>
        <v>0.41666666666666669</v>
      </c>
      <c r="K229" s="150">
        <f xml:space="preserve"> K44/(K$7+3)</f>
        <v>0.38461538461538464</v>
      </c>
      <c r="L229" s="150">
        <f xml:space="preserve"> L44/(L$7+3)</f>
        <v>0.35714285714285715</v>
      </c>
      <c r="M229" s="150">
        <f xml:space="preserve"> M44/(M$7+3)</f>
        <v>0.33333333333333331</v>
      </c>
      <c r="N229" s="150">
        <f xml:space="preserve"> N44/(N$7+3)</f>
        <v>0.3125</v>
      </c>
      <c r="O229" s="150">
        <f xml:space="preserve"> O44/(O$7+3)</f>
        <v>0.29411764705882354</v>
      </c>
      <c r="P229" s="150">
        <f xml:space="preserve"> P44/(P$7+3)</f>
        <v>0.27777777777777779</v>
      </c>
      <c r="Q229" s="150">
        <f xml:space="preserve"> Q44/(Q$7+3)</f>
        <v>0.26315789473684209</v>
      </c>
      <c r="R229" s="150">
        <f xml:space="preserve"> R44/(R$7+3)</f>
        <v>0.25</v>
      </c>
      <c r="S229" s="150">
        <f xml:space="preserve"> S44/(S$7+3)</f>
        <v>0.23809523809523808</v>
      </c>
      <c r="T229" s="150">
        <f xml:space="preserve"> T44/(T$7+3)</f>
        <v>0.22727272727272727</v>
      </c>
      <c r="U229" s="150">
        <f xml:space="preserve"> U44/(U$7+3)</f>
        <v>0.21739130434782608</v>
      </c>
      <c r="V229" s="150">
        <f t="shared" ref="V229:X229" si="356" xml:space="preserve"> V44/(V$7+3)</f>
        <v>0.20833333333333334</v>
      </c>
      <c r="W229" s="150">
        <f t="shared" si="356"/>
        <v>0.2</v>
      </c>
      <c r="X229" s="150">
        <f t="shared" si="356"/>
        <v>0.19230769230769232</v>
      </c>
      <c r="Y229" s="150">
        <f t="shared" ref="Y229:AY229" si="357" xml:space="preserve"> Y44/(Y$7+3)</f>
        <v>0.18518518518518517</v>
      </c>
      <c r="Z229" s="150">
        <f t="shared" si="357"/>
        <v>0.17857142857142858</v>
      </c>
      <c r="AA229" s="150">
        <f t="shared" si="357"/>
        <v>0.17241379310344829</v>
      </c>
      <c r="AB229" s="150">
        <f t="shared" si="357"/>
        <v>0.16666666666666666</v>
      </c>
      <c r="AC229" s="150">
        <f t="shared" si="357"/>
        <v>0.16129032258064516</v>
      </c>
      <c r="AD229" s="150">
        <f t="shared" si="357"/>
        <v>0.15625</v>
      </c>
      <c r="AE229" s="150">
        <f t="shared" si="357"/>
        <v>0.15151515151515152</v>
      </c>
      <c r="AF229" s="150">
        <f t="shared" si="357"/>
        <v>0.14705882352941177</v>
      </c>
      <c r="AG229" s="150">
        <f t="shared" si="357"/>
        <v>0.14285714285714285</v>
      </c>
      <c r="AH229" s="150">
        <f t="shared" si="357"/>
        <v>0.1388888888888889</v>
      </c>
      <c r="AI229" s="150">
        <f t="shared" si="357"/>
        <v>0.13513513513513514</v>
      </c>
      <c r="AJ229" s="150">
        <f t="shared" si="357"/>
        <v>0.13157894736842105</v>
      </c>
      <c r="AK229" s="150">
        <f t="shared" si="357"/>
        <v>0.12820512820512819</v>
      </c>
      <c r="AL229" s="150">
        <f t="shared" si="357"/>
        <v>0.125</v>
      </c>
      <c r="AM229" s="150">
        <f t="shared" si="357"/>
        <v>0.12195121951219512</v>
      </c>
      <c r="AN229" s="150">
        <f t="shared" si="357"/>
        <v>0.11904761904761904</v>
      </c>
      <c r="AO229" s="150">
        <f t="shared" si="357"/>
        <v>0.11627906976744186</v>
      </c>
      <c r="AP229" s="150">
        <f t="shared" si="357"/>
        <v>0.11363636363636363</v>
      </c>
      <c r="AQ229" s="150">
        <f t="shared" si="357"/>
        <v>0.1111111111111111</v>
      </c>
      <c r="AR229" s="150">
        <f t="shared" si="357"/>
        <v>0.10869565217391304</v>
      </c>
      <c r="AS229" s="150">
        <f t="shared" si="357"/>
        <v>0.10638297872340426</v>
      </c>
      <c r="AT229" s="150">
        <f t="shared" si="357"/>
        <v>0.10416666666666667</v>
      </c>
      <c r="AU229" s="150">
        <f t="shared" si="357"/>
        <v>0.10204081632653061</v>
      </c>
      <c r="AV229" s="150">
        <f t="shared" si="357"/>
        <v>0.1</v>
      </c>
      <c r="AW229" s="150">
        <f t="shared" si="357"/>
        <v>9.8039215686274508E-2</v>
      </c>
      <c r="AX229" s="150">
        <f t="shared" si="357"/>
        <v>9.6153846153846159E-2</v>
      </c>
      <c r="AY229" s="150">
        <f t="shared" si="357"/>
        <v>9.4339622641509441E-2</v>
      </c>
    </row>
    <row r="230" spans="1:51">
      <c r="A230" s="63" t="s">
        <v>13</v>
      </c>
      <c r="B230" s="150">
        <f xml:space="preserve"> B45/(B$7+3)</f>
        <v>1.5</v>
      </c>
      <c r="C230" s="150">
        <f xml:space="preserve"> C45/(C$7+3)</f>
        <v>1.2</v>
      </c>
      <c r="D230" s="150">
        <f xml:space="preserve"> D45/(D$7+3)</f>
        <v>1</v>
      </c>
      <c r="E230" s="150">
        <f xml:space="preserve"> E45/(E$7+3)</f>
        <v>0.8571428571428571</v>
      </c>
      <c r="F230" s="150">
        <f xml:space="preserve"> F45/(F$7+3)</f>
        <v>0.875</v>
      </c>
      <c r="G230" s="150">
        <f xml:space="preserve"> G45/(G$7+3)</f>
        <v>0.77777777777777779</v>
      </c>
      <c r="H230" s="150">
        <f xml:space="preserve"> H45/(H$7+3)</f>
        <v>0.7</v>
      </c>
      <c r="I230" s="150">
        <f xml:space="preserve"> I45/(I$7+3)</f>
        <v>0.63636363636363635</v>
      </c>
      <c r="J230" s="150">
        <f xml:space="preserve"> J45/(J$7+3)</f>
        <v>0.75</v>
      </c>
      <c r="K230" s="150">
        <f xml:space="preserve"> K45/(K$7+3)</f>
        <v>0.76923076923076927</v>
      </c>
      <c r="L230" s="150">
        <f xml:space="preserve"> L45/(L$7+3)</f>
        <v>0.7142857142857143</v>
      </c>
      <c r="M230" s="150">
        <f xml:space="preserve"> M45/(M$7+3)</f>
        <v>0.73333333333333328</v>
      </c>
      <c r="N230" s="150">
        <f xml:space="preserve"> N45/(N$7+3)</f>
        <v>0.6875</v>
      </c>
      <c r="O230" s="150">
        <f xml:space="preserve"> O45/(O$7+3)</f>
        <v>0.6470588235294118</v>
      </c>
      <c r="P230" s="150">
        <f xml:space="preserve"> P45/(P$7+3)</f>
        <v>0.61111111111111116</v>
      </c>
      <c r="Q230" s="150">
        <f xml:space="preserve"> Q45/(Q$7+3)</f>
        <v>0.57894736842105265</v>
      </c>
      <c r="R230" s="150">
        <f xml:space="preserve"> R45/(R$7+3)</f>
        <v>0.55000000000000004</v>
      </c>
      <c r="S230" s="150">
        <f xml:space="preserve"> S45/(S$7+3)</f>
        <v>0.52380952380952384</v>
      </c>
      <c r="T230" s="150">
        <f xml:space="preserve"> T45/(T$7+3)</f>
        <v>0.5</v>
      </c>
      <c r="U230" s="150">
        <f xml:space="preserve"> U45/(U$7+3)</f>
        <v>0.47826086956521741</v>
      </c>
      <c r="V230" s="150">
        <f t="shared" ref="V230:X230" si="358" xml:space="preserve"> V45/(V$7+3)</f>
        <v>0.45833333333333331</v>
      </c>
      <c r="W230" s="150">
        <f t="shared" si="358"/>
        <v>0.44</v>
      </c>
      <c r="X230" s="150">
        <f t="shared" si="358"/>
        <v>0.42307692307692307</v>
      </c>
      <c r="Y230" s="150">
        <f t="shared" ref="Y230:AY230" si="359" xml:space="preserve"> Y45/(Y$7+3)</f>
        <v>0.40740740740740738</v>
      </c>
      <c r="Z230" s="150">
        <f t="shared" si="359"/>
        <v>0.39285714285714285</v>
      </c>
      <c r="AA230" s="150">
        <f t="shared" si="359"/>
        <v>0.37931034482758619</v>
      </c>
      <c r="AB230" s="150">
        <f t="shared" si="359"/>
        <v>0.36666666666666664</v>
      </c>
      <c r="AC230" s="150">
        <f t="shared" si="359"/>
        <v>0.35483870967741937</v>
      </c>
      <c r="AD230" s="150">
        <f t="shared" si="359"/>
        <v>0.34375</v>
      </c>
      <c r="AE230" s="150">
        <f t="shared" si="359"/>
        <v>0.33333333333333331</v>
      </c>
      <c r="AF230" s="150">
        <f t="shared" si="359"/>
        <v>0.3235294117647059</v>
      </c>
      <c r="AG230" s="150">
        <f t="shared" si="359"/>
        <v>0.31428571428571428</v>
      </c>
      <c r="AH230" s="150">
        <f t="shared" si="359"/>
        <v>0.30555555555555558</v>
      </c>
      <c r="AI230" s="150">
        <f t="shared" si="359"/>
        <v>0.29729729729729731</v>
      </c>
      <c r="AJ230" s="150">
        <f t="shared" si="359"/>
        <v>0.28947368421052633</v>
      </c>
      <c r="AK230" s="150">
        <f t="shared" si="359"/>
        <v>0.28205128205128205</v>
      </c>
      <c r="AL230" s="150">
        <f t="shared" si="359"/>
        <v>0.27500000000000002</v>
      </c>
      <c r="AM230" s="150">
        <f t="shared" si="359"/>
        <v>0.26829268292682928</v>
      </c>
      <c r="AN230" s="150">
        <f t="shared" si="359"/>
        <v>0.26190476190476192</v>
      </c>
      <c r="AO230" s="150">
        <f t="shared" si="359"/>
        <v>0.2558139534883721</v>
      </c>
      <c r="AP230" s="150">
        <f t="shared" si="359"/>
        <v>0.25</v>
      </c>
      <c r="AQ230" s="150">
        <f t="shared" si="359"/>
        <v>0.24444444444444444</v>
      </c>
      <c r="AR230" s="150">
        <f t="shared" si="359"/>
        <v>0.2391304347826087</v>
      </c>
      <c r="AS230" s="150">
        <f t="shared" si="359"/>
        <v>0.23404255319148937</v>
      </c>
      <c r="AT230" s="150">
        <f t="shared" si="359"/>
        <v>0.22916666666666666</v>
      </c>
      <c r="AU230" s="150">
        <f t="shared" si="359"/>
        <v>0.22448979591836735</v>
      </c>
      <c r="AV230" s="150">
        <f t="shared" si="359"/>
        <v>0.22</v>
      </c>
      <c r="AW230" s="150">
        <f t="shared" si="359"/>
        <v>0.21568627450980393</v>
      </c>
      <c r="AX230" s="150">
        <f t="shared" si="359"/>
        <v>0.21153846153846154</v>
      </c>
      <c r="AY230" s="150">
        <f t="shared" si="359"/>
        <v>0.20754716981132076</v>
      </c>
    </row>
    <row r="231" spans="1:51">
      <c r="A231" s="63" t="s">
        <v>22</v>
      </c>
      <c r="B231" s="150">
        <f xml:space="preserve"> B46/(B$7+3)</f>
        <v>1.5</v>
      </c>
      <c r="C231" s="150">
        <f xml:space="preserve"> C46/(C$7+3)</f>
        <v>1.4</v>
      </c>
      <c r="D231" s="150">
        <f xml:space="preserve"> D46/(D$7+3)</f>
        <v>1.3333333333333333</v>
      </c>
      <c r="E231" s="150">
        <f xml:space="preserve"> E46/(E$7+3)</f>
        <v>1.2857142857142858</v>
      </c>
      <c r="F231" s="150">
        <f xml:space="preserve"> F46/(F$7+3)</f>
        <v>1.25</v>
      </c>
      <c r="G231" s="150">
        <f xml:space="preserve"> G46/(G$7+3)</f>
        <v>1.1111111111111112</v>
      </c>
      <c r="H231" s="150">
        <f xml:space="preserve"> H46/(H$7+3)</f>
        <v>1</v>
      </c>
      <c r="I231" s="150">
        <f xml:space="preserve"> I46/(I$7+3)</f>
        <v>0.90909090909090906</v>
      </c>
      <c r="J231" s="150">
        <f xml:space="preserve"> J46/(J$7+3)</f>
        <v>0.83333333333333337</v>
      </c>
      <c r="K231" s="150">
        <f xml:space="preserve"> K46/(K$7+3)</f>
        <v>0.76923076923076927</v>
      </c>
      <c r="L231" s="150">
        <f xml:space="preserve"> L46/(L$7+3)</f>
        <v>0.8571428571428571</v>
      </c>
      <c r="M231" s="150">
        <f xml:space="preserve"> M46/(M$7+3)</f>
        <v>0.8</v>
      </c>
      <c r="N231" s="150">
        <f xml:space="preserve"> N46/(N$7+3)</f>
        <v>0.75</v>
      </c>
      <c r="O231" s="150">
        <f xml:space="preserve"> O46/(O$7+3)</f>
        <v>0.70588235294117652</v>
      </c>
      <c r="P231" s="150">
        <f xml:space="preserve"> P46/(P$7+3)</f>
        <v>0.66666666666666663</v>
      </c>
      <c r="Q231" s="150">
        <f xml:space="preserve"> Q46/(Q$7+3)</f>
        <v>0.63157894736842102</v>
      </c>
      <c r="R231" s="150">
        <f xml:space="preserve"> R46/(R$7+3)</f>
        <v>0.6</v>
      </c>
      <c r="S231" s="150">
        <f xml:space="preserve"> S46/(S$7+3)</f>
        <v>0.5714285714285714</v>
      </c>
      <c r="T231" s="150">
        <f xml:space="preserve"> T46/(T$7+3)</f>
        <v>0.54545454545454541</v>
      </c>
      <c r="U231" s="150">
        <f xml:space="preserve"> U46/(U$7+3)</f>
        <v>0.52173913043478259</v>
      </c>
      <c r="V231" s="150">
        <f t="shared" ref="V231:X231" si="360" xml:space="preserve"> V46/(V$7+3)</f>
        <v>0.5</v>
      </c>
      <c r="W231" s="150">
        <f t="shared" si="360"/>
        <v>0.48</v>
      </c>
      <c r="X231" s="150">
        <f t="shared" si="360"/>
        <v>0.46153846153846156</v>
      </c>
      <c r="Y231" s="150">
        <f t="shared" ref="Y231:AY231" si="361" xml:space="preserve"> Y46/(Y$7+3)</f>
        <v>0.44444444444444442</v>
      </c>
      <c r="Z231" s="150">
        <f t="shared" si="361"/>
        <v>0.42857142857142855</v>
      </c>
      <c r="AA231" s="150">
        <f t="shared" si="361"/>
        <v>0.41379310344827586</v>
      </c>
      <c r="AB231" s="150">
        <f t="shared" si="361"/>
        <v>0.4</v>
      </c>
      <c r="AC231" s="150">
        <f t="shared" si="361"/>
        <v>0.38709677419354838</v>
      </c>
      <c r="AD231" s="150">
        <f t="shared" si="361"/>
        <v>0.375</v>
      </c>
      <c r="AE231" s="150">
        <f t="shared" si="361"/>
        <v>0.36363636363636365</v>
      </c>
      <c r="AF231" s="150">
        <f t="shared" si="361"/>
        <v>0.35294117647058826</v>
      </c>
      <c r="AG231" s="150">
        <f t="shared" si="361"/>
        <v>0.34285714285714286</v>
      </c>
      <c r="AH231" s="150">
        <f t="shared" si="361"/>
        <v>0.33333333333333331</v>
      </c>
      <c r="AI231" s="150">
        <f t="shared" si="361"/>
        <v>0.32432432432432434</v>
      </c>
      <c r="AJ231" s="150">
        <f t="shared" si="361"/>
        <v>0.31578947368421051</v>
      </c>
      <c r="AK231" s="150">
        <f t="shared" si="361"/>
        <v>0.30769230769230771</v>
      </c>
      <c r="AL231" s="150">
        <f t="shared" si="361"/>
        <v>0.3</v>
      </c>
      <c r="AM231" s="150">
        <f t="shared" si="361"/>
        <v>0.29268292682926828</v>
      </c>
      <c r="AN231" s="150">
        <f t="shared" si="361"/>
        <v>0.2857142857142857</v>
      </c>
      <c r="AO231" s="150">
        <f t="shared" si="361"/>
        <v>0.27906976744186046</v>
      </c>
      <c r="AP231" s="150">
        <f t="shared" si="361"/>
        <v>0.27272727272727271</v>
      </c>
      <c r="AQ231" s="150">
        <f t="shared" si="361"/>
        <v>0.26666666666666666</v>
      </c>
      <c r="AR231" s="150">
        <f t="shared" si="361"/>
        <v>0.2608695652173913</v>
      </c>
      <c r="AS231" s="150">
        <f t="shared" si="361"/>
        <v>0.25531914893617019</v>
      </c>
      <c r="AT231" s="150">
        <f t="shared" si="361"/>
        <v>0.25</v>
      </c>
      <c r="AU231" s="150">
        <f t="shared" si="361"/>
        <v>0.24489795918367346</v>
      </c>
      <c r="AV231" s="150">
        <f t="shared" si="361"/>
        <v>0.24</v>
      </c>
      <c r="AW231" s="150">
        <f t="shared" si="361"/>
        <v>0.23529411764705882</v>
      </c>
      <c r="AX231" s="150">
        <f t="shared" si="361"/>
        <v>0.23076923076923078</v>
      </c>
      <c r="AY231" s="150">
        <f t="shared" si="361"/>
        <v>0.22641509433962265</v>
      </c>
    </row>
    <row r="232" spans="1:51">
      <c r="A232" s="63" t="s">
        <v>14</v>
      </c>
      <c r="B232" s="150">
        <f xml:space="preserve"> B47/(B$7+3)</f>
        <v>0.5</v>
      </c>
      <c r="C232" s="150">
        <f xml:space="preserve"> C47/(C$7+3)</f>
        <v>0.4</v>
      </c>
      <c r="D232" s="150">
        <f xml:space="preserve"> D47/(D$7+3)</f>
        <v>0.33333333333333331</v>
      </c>
      <c r="E232" s="150">
        <f xml:space="preserve"> E47/(E$7+3)</f>
        <v>1.2857142857142858</v>
      </c>
      <c r="F232" s="150">
        <f xml:space="preserve"> F47/(F$7+3)</f>
        <v>1.25</v>
      </c>
      <c r="G232" s="150">
        <f xml:space="preserve"> G47/(G$7+3)</f>
        <v>1.1111111111111112</v>
      </c>
      <c r="H232" s="150">
        <f xml:space="preserve"> H47/(H$7+3)</f>
        <v>1.2</v>
      </c>
      <c r="I232" s="150">
        <f xml:space="preserve"> I47/(I$7+3)</f>
        <v>1.1818181818181819</v>
      </c>
      <c r="J232" s="150">
        <f xml:space="preserve"> J47/(J$7+3)</f>
        <v>1.1666666666666667</v>
      </c>
      <c r="K232" s="150">
        <f xml:space="preserve"> K47/(K$7+3)</f>
        <v>1.1538461538461537</v>
      </c>
      <c r="L232" s="150">
        <f xml:space="preserve"> L47/(L$7+3)</f>
        <v>1.1428571428571428</v>
      </c>
      <c r="M232" s="150">
        <f xml:space="preserve"> M47/(M$7+3)</f>
        <v>1.0666666666666667</v>
      </c>
      <c r="N232" s="150">
        <f xml:space="preserve"> N47/(N$7+3)</f>
        <v>1</v>
      </c>
      <c r="O232" s="150">
        <f xml:space="preserve"> O47/(O$7+3)</f>
        <v>0.94117647058823528</v>
      </c>
      <c r="P232" s="150">
        <f xml:space="preserve"> P47/(P$7+3)</f>
        <v>0.88888888888888884</v>
      </c>
      <c r="Q232" s="150">
        <f xml:space="preserve"> Q47/(Q$7+3)</f>
        <v>0.84210526315789469</v>
      </c>
      <c r="R232" s="150">
        <f xml:space="preserve"> R47/(R$7+3)</f>
        <v>0.8</v>
      </c>
      <c r="S232" s="150">
        <f xml:space="preserve"> S47/(S$7+3)</f>
        <v>0.76190476190476186</v>
      </c>
      <c r="T232" s="150">
        <f xml:space="preserve"> T47/(T$7+3)</f>
        <v>0.72727272727272729</v>
      </c>
      <c r="U232" s="150">
        <f xml:space="preserve"> U47/(U$7+3)</f>
        <v>0.69565217391304346</v>
      </c>
      <c r="V232" s="150">
        <f t="shared" ref="V232:X232" si="362" xml:space="preserve"> V47/(V$7+3)</f>
        <v>0.66666666666666663</v>
      </c>
      <c r="W232" s="150">
        <f t="shared" si="362"/>
        <v>0.64</v>
      </c>
      <c r="X232" s="150">
        <f t="shared" si="362"/>
        <v>0.61538461538461542</v>
      </c>
      <c r="Y232" s="150">
        <f t="shared" ref="Y232:AY232" si="363" xml:space="preserve"> Y47/(Y$7+3)</f>
        <v>0.59259259259259256</v>
      </c>
      <c r="Z232" s="150">
        <f t="shared" si="363"/>
        <v>0.5714285714285714</v>
      </c>
      <c r="AA232" s="150">
        <f t="shared" si="363"/>
        <v>0.55172413793103448</v>
      </c>
      <c r="AB232" s="150">
        <f t="shared" si="363"/>
        <v>0.53333333333333333</v>
      </c>
      <c r="AC232" s="150">
        <f t="shared" si="363"/>
        <v>0.5161290322580645</v>
      </c>
      <c r="AD232" s="150">
        <f t="shared" si="363"/>
        <v>0.5</v>
      </c>
      <c r="AE232" s="150">
        <f t="shared" si="363"/>
        <v>0.48484848484848486</v>
      </c>
      <c r="AF232" s="150">
        <f t="shared" si="363"/>
        <v>0.47058823529411764</v>
      </c>
      <c r="AG232" s="150">
        <f t="shared" si="363"/>
        <v>0.45714285714285713</v>
      </c>
      <c r="AH232" s="150">
        <f t="shared" si="363"/>
        <v>0.44444444444444442</v>
      </c>
      <c r="AI232" s="150">
        <f t="shared" si="363"/>
        <v>0.43243243243243246</v>
      </c>
      <c r="AJ232" s="150">
        <f t="shared" si="363"/>
        <v>0.42105263157894735</v>
      </c>
      <c r="AK232" s="150">
        <f t="shared" si="363"/>
        <v>0.41025641025641024</v>
      </c>
      <c r="AL232" s="150">
        <f t="shared" si="363"/>
        <v>0.4</v>
      </c>
      <c r="AM232" s="150">
        <f t="shared" si="363"/>
        <v>0.3902439024390244</v>
      </c>
      <c r="AN232" s="150">
        <f t="shared" si="363"/>
        <v>0.38095238095238093</v>
      </c>
      <c r="AO232" s="150">
        <f t="shared" si="363"/>
        <v>0.37209302325581395</v>
      </c>
      <c r="AP232" s="150">
        <f t="shared" si="363"/>
        <v>0.36363636363636365</v>
      </c>
      <c r="AQ232" s="150">
        <f t="shared" si="363"/>
        <v>0.35555555555555557</v>
      </c>
      <c r="AR232" s="150">
        <f t="shared" si="363"/>
        <v>0.34782608695652173</v>
      </c>
      <c r="AS232" s="150">
        <f t="shared" si="363"/>
        <v>0.34042553191489361</v>
      </c>
      <c r="AT232" s="150">
        <f t="shared" si="363"/>
        <v>0.33333333333333331</v>
      </c>
      <c r="AU232" s="150">
        <f t="shared" si="363"/>
        <v>0.32653061224489793</v>
      </c>
      <c r="AV232" s="150">
        <f t="shared" si="363"/>
        <v>0.32</v>
      </c>
      <c r="AW232" s="150">
        <f t="shared" si="363"/>
        <v>0.31372549019607843</v>
      </c>
      <c r="AX232" s="150">
        <f t="shared" si="363"/>
        <v>0.30769230769230771</v>
      </c>
      <c r="AY232" s="150">
        <f t="shared" si="363"/>
        <v>0.30188679245283018</v>
      </c>
    </row>
    <row r="233" spans="1:51">
      <c r="A233" s="63" t="s">
        <v>15</v>
      </c>
      <c r="B233" s="150">
        <f xml:space="preserve"> B48/(B$7+3)</f>
        <v>1.5</v>
      </c>
      <c r="C233" s="150">
        <f xml:space="preserve"> C48/(C$7+3)</f>
        <v>1.2</v>
      </c>
      <c r="D233" s="150">
        <f xml:space="preserve"> D48/(D$7+3)</f>
        <v>1</v>
      </c>
      <c r="E233" s="150">
        <f xml:space="preserve"> E48/(E$7+3)</f>
        <v>0.8571428571428571</v>
      </c>
      <c r="F233" s="150">
        <f xml:space="preserve"> F48/(F$7+3)</f>
        <v>0.75</v>
      </c>
      <c r="G233" s="150">
        <f xml:space="preserve"> G48/(G$7+3)</f>
        <v>0.66666666666666663</v>
      </c>
      <c r="H233" s="150">
        <f xml:space="preserve"> H48/(H$7+3)</f>
        <v>0.7</v>
      </c>
      <c r="I233" s="150">
        <f xml:space="preserve"> I48/(I$7+3)</f>
        <v>0.63636363636363635</v>
      </c>
      <c r="J233" s="150">
        <f xml:space="preserve"> J48/(J$7+3)</f>
        <v>0.58333333333333337</v>
      </c>
      <c r="K233" s="150">
        <f xml:space="preserve"> K48/(K$7+3)</f>
        <v>0.76923076923076927</v>
      </c>
      <c r="L233" s="150">
        <f xml:space="preserve"> L48/(L$7+3)</f>
        <v>0.8571428571428571</v>
      </c>
      <c r="M233" s="150">
        <f xml:space="preserve"> M48/(M$7+3)</f>
        <v>0.8666666666666667</v>
      </c>
      <c r="N233" s="150">
        <f xml:space="preserve"> N48/(N$7+3)</f>
        <v>0.8125</v>
      </c>
      <c r="O233" s="150">
        <f xml:space="preserve"> O48/(O$7+3)</f>
        <v>0.76470588235294112</v>
      </c>
      <c r="P233" s="150">
        <f xml:space="preserve"> P48/(P$7+3)</f>
        <v>0.72222222222222221</v>
      </c>
      <c r="Q233" s="150">
        <f xml:space="preserve"> Q48/(Q$7+3)</f>
        <v>0.68421052631578949</v>
      </c>
      <c r="R233" s="150">
        <f xml:space="preserve"> R48/(R$7+3)</f>
        <v>0.65</v>
      </c>
      <c r="S233" s="150">
        <f xml:space="preserve"> S48/(S$7+3)</f>
        <v>0.61904761904761907</v>
      </c>
      <c r="T233" s="150">
        <f xml:space="preserve"> T48/(T$7+3)</f>
        <v>0.59090909090909094</v>
      </c>
      <c r="U233" s="150">
        <f xml:space="preserve"> U48/(U$7+3)</f>
        <v>0.56521739130434778</v>
      </c>
      <c r="V233" s="150">
        <f t="shared" ref="V233:X233" si="364" xml:space="preserve"> V48/(V$7+3)</f>
        <v>0.54166666666666663</v>
      </c>
      <c r="W233" s="150">
        <f t="shared" si="364"/>
        <v>0.52</v>
      </c>
      <c r="X233" s="150">
        <f t="shared" si="364"/>
        <v>0.5</v>
      </c>
      <c r="Y233" s="150">
        <f t="shared" ref="Y233:AY233" si="365" xml:space="preserve"> Y48/(Y$7+3)</f>
        <v>0.48148148148148145</v>
      </c>
      <c r="Z233" s="150">
        <f t="shared" si="365"/>
        <v>0.4642857142857143</v>
      </c>
      <c r="AA233" s="150">
        <f t="shared" si="365"/>
        <v>0.44827586206896552</v>
      </c>
      <c r="AB233" s="150">
        <f t="shared" si="365"/>
        <v>0.43333333333333335</v>
      </c>
      <c r="AC233" s="150">
        <f t="shared" si="365"/>
        <v>0.41935483870967744</v>
      </c>
      <c r="AD233" s="150">
        <f t="shared" si="365"/>
        <v>0.40625</v>
      </c>
      <c r="AE233" s="150">
        <f t="shared" si="365"/>
        <v>0.39393939393939392</v>
      </c>
      <c r="AF233" s="150">
        <f t="shared" si="365"/>
        <v>0.38235294117647056</v>
      </c>
      <c r="AG233" s="150">
        <f t="shared" si="365"/>
        <v>0.37142857142857144</v>
      </c>
      <c r="AH233" s="150">
        <f t="shared" si="365"/>
        <v>0.3611111111111111</v>
      </c>
      <c r="AI233" s="150">
        <f t="shared" si="365"/>
        <v>0.35135135135135137</v>
      </c>
      <c r="AJ233" s="150">
        <f t="shared" si="365"/>
        <v>0.34210526315789475</v>
      </c>
      <c r="AK233" s="150">
        <f t="shared" si="365"/>
        <v>0.33333333333333331</v>
      </c>
      <c r="AL233" s="150">
        <f t="shared" si="365"/>
        <v>0.32500000000000001</v>
      </c>
      <c r="AM233" s="150">
        <f t="shared" si="365"/>
        <v>0.31707317073170732</v>
      </c>
      <c r="AN233" s="150">
        <f t="shared" si="365"/>
        <v>0.30952380952380953</v>
      </c>
      <c r="AO233" s="150">
        <f t="shared" si="365"/>
        <v>0.30232558139534882</v>
      </c>
      <c r="AP233" s="150">
        <f t="shared" si="365"/>
        <v>0.29545454545454547</v>
      </c>
      <c r="AQ233" s="150">
        <f t="shared" si="365"/>
        <v>0.28888888888888886</v>
      </c>
      <c r="AR233" s="150">
        <f t="shared" si="365"/>
        <v>0.28260869565217389</v>
      </c>
      <c r="AS233" s="150">
        <f t="shared" si="365"/>
        <v>0.27659574468085107</v>
      </c>
      <c r="AT233" s="150">
        <f t="shared" si="365"/>
        <v>0.27083333333333331</v>
      </c>
      <c r="AU233" s="150">
        <f t="shared" si="365"/>
        <v>0.26530612244897961</v>
      </c>
      <c r="AV233" s="150">
        <f t="shared" si="365"/>
        <v>0.26</v>
      </c>
      <c r="AW233" s="150">
        <f t="shared" si="365"/>
        <v>0.25490196078431371</v>
      </c>
      <c r="AX233" s="150">
        <f t="shared" si="365"/>
        <v>0.25</v>
      </c>
      <c r="AY233" s="150">
        <f t="shared" si="365"/>
        <v>0.24528301886792453</v>
      </c>
    </row>
    <row r="234" spans="1:51">
      <c r="A234" s="63" t="s">
        <v>16</v>
      </c>
      <c r="B234" s="150">
        <f xml:space="preserve"> B49/(B$7+3)</f>
        <v>0.5</v>
      </c>
      <c r="C234" s="150">
        <f xml:space="preserve"> C49/(C$7+3)</f>
        <v>0.4</v>
      </c>
      <c r="D234" s="150">
        <f xml:space="preserve"> D49/(D$7+3)</f>
        <v>0.33333333333333331</v>
      </c>
      <c r="E234" s="150">
        <f xml:space="preserve"> E49/(E$7+3)</f>
        <v>0.2857142857142857</v>
      </c>
      <c r="F234" s="150">
        <f xml:space="preserve"> F49/(F$7+3)</f>
        <v>0.25</v>
      </c>
      <c r="G234" s="150">
        <f xml:space="preserve"> G49/(G$7+3)</f>
        <v>0.22222222222222221</v>
      </c>
      <c r="H234" s="150">
        <f xml:space="preserve"> H49/(H$7+3)</f>
        <v>0.2</v>
      </c>
      <c r="I234" s="150">
        <f xml:space="preserve"> I49/(I$7+3)</f>
        <v>0.18181818181818182</v>
      </c>
      <c r="J234" s="150">
        <f xml:space="preserve"> J49/(J$7+3)</f>
        <v>0.16666666666666666</v>
      </c>
      <c r="K234" s="150">
        <f xml:space="preserve"> K49/(K$7+3)</f>
        <v>0.15384615384615385</v>
      </c>
      <c r="L234" s="150">
        <f xml:space="preserve"> L49/(L$7+3)</f>
        <v>0.14285714285714285</v>
      </c>
      <c r="M234" s="150">
        <f xml:space="preserve"> M49/(M$7+3)</f>
        <v>0.13333333333333333</v>
      </c>
      <c r="N234" s="150">
        <f xml:space="preserve"> N49/(N$7+3)</f>
        <v>0.125</v>
      </c>
      <c r="O234" s="150">
        <f xml:space="preserve"> O49/(O$7+3)</f>
        <v>0.11764705882352941</v>
      </c>
      <c r="P234" s="150">
        <f xml:space="preserve"> P49/(P$7+3)</f>
        <v>0.1111111111111111</v>
      </c>
      <c r="Q234" s="150">
        <f xml:space="preserve"> Q49/(Q$7+3)</f>
        <v>0.10526315789473684</v>
      </c>
      <c r="R234" s="150">
        <f xml:space="preserve"> R49/(R$7+3)</f>
        <v>0.1</v>
      </c>
      <c r="S234" s="150">
        <f xml:space="preserve"> S49/(S$7+3)</f>
        <v>9.5238095238095233E-2</v>
      </c>
      <c r="T234" s="150">
        <f xml:space="preserve"> T49/(T$7+3)</f>
        <v>9.0909090909090912E-2</v>
      </c>
      <c r="U234" s="150">
        <f xml:space="preserve"> U49/(U$7+3)</f>
        <v>8.6956521739130432E-2</v>
      </c>
      <c r="V234" s="150">
        <f t="shared" ref="V234:X234" si="366" xml:space="preserve"> V49/(V$7+3)</f>
        <v>8.3333333333333329E-2</v>
      </c>
      <c r="W234" s="150">
        <f t="shared" si="366"/>
        <v>0.08</v>
      </c>
      <c r="X234" s="150">
        <f t="shared" si="366"/>
        <v>7.6923076923076927E-2</v>
      </c>
      <c r="Y234" s="150">
        <f t="shared" ref="Y234:AY234" si="367" xml:space="preserve"> Y49/(Y$7+3)</f>
        <v>7.407407407407407E-2</v>
      </c>
      <c r="Z234" s="150">
        <f t="shared" si="367"/>
        <v>7.1428571428571425E-2</v>
      </c>
      <c r="AA234" s="150">
        <f t="shared" si="367"/>
        <v>6.8965517241379309E-2</v>
      </c>
      <c r="AB234" s="150">
        <f t="shared" si="367"/>
        <v>6.6666666666666666E-2</v>
      </c>
      <c r="AC234" s="150">
        <f t="shared" si="367"/>
        <v>6.4516129032258063E-2</v>
      </c>
      <c r="AD234" s="150">
        <f t="shared" si="367"/>
        <v>6.25E-2</v>
      </c>
      <c r="AE234" s="150">
        <f t="shared" si="367"/>
        <v>6.0606060606060608E-2</v>
      </c>
      <c r="AF234" s="150">
        <f t="shared" si="367"/>
        <v>5.8823529411764705E-2</v>
      </c>
      <c r="AG234" s="150">
        <f t="shared" si="367"/>
        <v>5.7142857142857141E-2</v>
      </c>
      <c r="AH234" s="150">
        <f t="shared" si="367"/>
        <v>5.5555555555555552E-2</v>
      </c>
      <c r="AI234" s="150">
        <f t="shared" si="367"/>
        <v>5.4054054054054057E-2</v>
      </c>
      <c r="AJ234" s="150">
        <f t="shared" si="367"/>
        <v>5.2631578947368418E-2</v>
      </c>
      <c r="AK234" s="150">
        <f t="shared" si="367"/>
        <v>5.128205128205128E-2</v>
      </c>
      <c r="AL234" s="150">
        <f t="shared" si="367"/>
        <v>0.05</v>
      </c>
      <c r="AM234" s="150">
        <f t="shared" si="367"/>
        <v>4.878048780487805E-2</v>
      </c>
      <c r="AN234" s="150">
        <f t="shared" si="367"/>
        <v>4.7619047619047616E-2</v>
      </c>
      <c r="AO234" s="150">
        <f t="shared" si="367"/>
        <v>4.6511627906976744E-2</v>
      </c>
      <c r="AP234" s="150">
        <f t="shared" si="367"/>
        <v>4.5454545454545456E-2</v>
      </c>
      <c r="AQ234" s="150">
        <f t="shared" si="367"/>
        <v>4.4444444444444446E-2</v>
      </c>
      <c r="AR234" s="150">
        <f t="shared" si="367"/>
        <v>4.3478260869565216E-2</v>
      </c>
      <c r="AS234" s="150">
        <f t="shared" si="367"/>
        <v>4.2553191489361701E-2</v>
      </c>
      <c r="AT234" s="150">
        <f t="shared" si="367"/>
        <v>4.1666666666666664E-2</v>
      </c>
      <c r="AU234" s="150">
        <f t="shared" si="367"/>
        <v>4.0816326530612242E-2</v>
      </c>
      <c r="AV234" s="150">
        <f t="shared" si="367"/>
        <v>0.04</v>
      </c>
      <c r="AW234" s="150">
        <f t="shared" si="367"/>
        <v>3.9215686274509803E-2</v>
      </c>
      <c r="AX234" s="150">
        <f t="shared" si="367"/>
        <v>3.8461538461538464E-2</v>
      </c>
      <c r="AY234" s="150">
        <f t="shared" si="367"/>
        <v>3.7735849056603772E-2</v>
      </c>
    </row>
    <row r="244" spans="1:51" ht="17.649999999999999">
      <c r="A244" s="67" t="s">
        <v>33</v>
      </c>
      <c r="B244" s="60">
        <f xml:space="preserve"> B16 + B221</f>
        <v>6</v>
      </c>
      <c r="C244" s="60">
        <f xml:space="preserve"> C16 + C221</f>
        <v>6</v>
      </c>
      <c r="D244" s="60">
        <f xml:space="preserve"> D16 + D221</f>
        <v>6</v>
      </c>
      <c r="E244" s="60">
        <f xml:space="preserve"> E16 + E221</f>
        <v>6</v>
      </c>
      <c r="F244" s="60">
        <f xml:space="preserve"> F16 + F221</f>
        <v>7</v>
      </c>
      <c r="G244" s="60">
        <f xml:space="preserve"> G16 + G221</f>
        <v>10</v>
      </c>
      <c r="H244" s="60">
        <f xml:space="preserve"> H16 + H221</f>
        <v>12</v>
      </c>
      <c r="I244" s="60">
        <f xml:space="preserve"> I16 + I221</f>
        <v>13</v>
      </c>
      <c r="J244" s="47">
        <f xml:space="preserve"> J16 + J221</f>
        <v>14</v>
      </c>
      <c r="K244" s="9">
        <f xml:space="preserve"> K16 + K221</f>
        <v>14</v>
      </c>
      <c r="L244" s="39">
        <f xml:space="preserve"> L16 + L221</f>
        <v>14</v>
      </c>
      <c r="M244" s="60">
        <f xml:space="preserve"> M16 + M221</f>
        <v>17</v>
      </c>
      <c r="N244" s="60">
        <f xml:space="preserve"> N16 + N221</f>
        <v>18</v>
      </c>
      <c r="O244" s="60">
        <f xml:space="preserve"> O16 + O221</f>
        <v>18</v>
      </c>
      <c r="P244" s="60">
        <f xml:space="preserve"> P16 + P221</f>
        <v>18</v>
      </c>
      <c r="Q244" s="60">
        <f xml:space="preserve"> Q16 + Q221</f>
        <v>18</v>
      </c>
      <c r="R244" s="60">
        <f xml:space="preserve"> R16 + R221</f>
        <v>18</v>
      </c>
      <c r="S244" s="60">
        <f xml:space="preserve"> S16 + S221</f>
        <v>18</v>
      </c>
      <c r="T244" s="60">
        <f xml:space="preserve"> T16 + T221</f>
        <v>18</v>
      </c>
      <c r="U244" s="60">
        <f xml:space="preserve"> U16 + U221</f>
        <v>18</v>
      </c>
      <c r="V244" s="60">
        <f t="shared" ref="V244:AA244" si="368" xml:space="preserve"> V16 + V221</f>
        <v>18</v>
      </c>
      <c r="W244" s="60">
        <f t="shared" si="368"/>
        <v>18</v>
      </c>
      <c r="X244" s="60">
        <f t="shared" si="368"/>
        <v>18</v>
      </c>
      <c r="Y244" s="60">
        <f t="shared" si="368"/>
        <v>18</v>
      </c>
      <c r="Z244" s="60">
        <f t="shared" si="368"/>
        <v>18</v>
      </c>
      <c r="AA244" s="60">
        <f t="shared" si="368"/>
        <v>18</v>
      </c>
      <c r="AB244" s="60">
        <f t="shared" ref="AB244:AY244" si="369" xml:space="preserve"> AB16 + AB221</f>
        <v>18</v>
      </c>
      <c r="AC244" s="60">
        <f t="shared" si="369"/>
        <v>18</v>
      </c>
      <c r="AD244" s="60">
        <f t="shared" si="369"/>
        <v>18</v>
      </c>
      <c r="AE244" s="60">
        <f t="shared" si="369"/>
        <v>18</v>
      </c>
      <c r="AF244" s="60">
        <f t="shared" si="369"/>
        <v>18</v>
      </c>
      <c r="AG244" s="60">
        <f t="shared" si="369"/>
        <v>18</v>
      </c>
      <c r="AH244" s="60">
        <f t="shared" si="369"/>
        <v>18</v>
      </c>
      <c r="AI244" s="60">
        <f t="shared" si="369"/>
        <v>18</v>
      </c>
      <c r="AJ244" s="60">
        <f t="shared" si="369"/>
        <v>18</v>
      </c>
      <c r="AK244" s="60">
        <f t="shared" si="369"/>
        <v>18</v>
      </c>
      <c r="AL244" s="60">
        <f t="shared" si="369"/>
        <v>18</v>
      </c>
      <c r="AM244" s="60">
        <f t="shared" si="369"/>
        <v>18</v>
      </c>
      <c r="AN244" s="60">
        <f t="shared" si="369"/>
        <v>18</v>
      </c>
      <c r="AO244" s="60">
        <f t="shared" si="369"/>
        <v>18</v>
      </c>
      <c r="AP244" s="60">
        <f t="shared" si="369"/>
        <v>18</v>
      </c>
      <c r="AQ244" s="60">
        <f t="shared" si="369"/>
        <v>18</v>
      </c>
      <c r="AR244" s="60">
        <f t="shared" si="369"/>
        <v>18</v>
      </c>
      <c r="AS244" s="60">
        <f t="shared" si="369"/>
        <v>18</v>
      </c>
      <c r="AT244" s="60">
        <f t="shared" si="369"/>
        <v>18</v>
      </c>
      <c r="AU244" s="60">
        <f t="shared" si="369"/>
        <v>18</v>
      </c>
      <c r="AV244" s="60">
        <f t="shared" si="369"/>
        <v>18</v>
      </c>
      <c r="AW244" s="60">
        <f t="shared" si="369"/>
        <v>18</v>
      </c>
      <c r="AX244" s="60">
        <f t="shared" si="369"/>
        <v>18</v>
      </c>
      <c r="AY244" s="60">
        <f t="shared" si="369"/>
        <v>18</v>
      </c>
    </row>
    <row r="245" spans="1:51" ht="17.649999999999999">
      <c r="A245" s="22" t="s">
        <v>35</v>
      </c>
      <c r="B245" s="9">
        <f xml:space="preserve"> B18 + B219</f>
        <v>5</v>
      </c>
      <c r="C245" s="9">
        <f xml:space="preserve"> C18 + C219</f>
        <v>5</v>
      </c>
      <c r="D245" s="9">
        <f xml:space="preserve"> D18 + D219</f>
        <v>5</v>
      </c>
      <c r="E245" s="9">
        <f xml:space="preserve"> E18 + E219</f>
        <v>5</v>
      </c>
      <c r="F245" s="9">
        <f xml:space="preserve"> F18 + F219</f>
        <v>5</v>
      </c>
      <c r="G245" s="9">
        <f xml:space="preserve"> G18 + G219</f>
        <v>5</v>
      </c>
      <c r="H245" s="9">
        <f xml:space="preserve"> H18 + H219</f>
        <v>5</v>
      </c>
      <c r="I245" s="9">
        <f xml:space="preserve"> I18 + I219</f>
        <v>5</v>
      </c>
      <c r="J245" s="46">
        <f xml:space="preserve"> J18 + J219</f>
        <v>5</v>
      </c>
      <c r="K245" s="9">
        <f xml:space="preserve"> K18 + K219</f>
        <v>5</v>
      </c>
      <c r="L245" s="48">
        <f xml:space="preserve"> L18 + L219</f>
        <v>5</v>
      </c>
      <c r="M245" s="9">
        <f xml:space="preserve"> M18 + M219</f>
        <v>5</v>
      </c>
      <c r="N245" s="9">
        <f xml:space="preserve"> N18 + N219</f>
        <v>5</v>
      </c>
      <c r="O245" s="9">
        <f xml:space="preserve"> O18 + O219</f>
        <v>5</v>
      </c>
      <c r="P245" s="9">
        <f xml:space="preserve"> P18 + P219</f>
        <v>5</v>
      </c>
      <c r="Q245" s="9">
        <f xml:space="preserve"> Q18 + Q219</f>
        <v>5</v>
      </c>
      <c r="R245" s="9">
        <f xml:space="preserve"> R18 + R219</f>
        <v>5</v>
      </c>
      <c r="S245" s="9">
        <f xml:space="preserve"> S18 + S219</f>
        <v>5</v>
      </c>
      <c r="T245" s="9">
        <f xml:space="preserve"> T18 + T219</f>
        <v>5</v>
      </c>
      <c r="U245" s="9">
        <f xml:space="preserve"> U18 + U219</f>
        <v>5</v>
      </c>
      <c r="V245" s="9">
        <f t="shared" ref="V245:AA245" si="370" xml:space="preserve"> V18 + V219</f>
        <v>5</v>
      </c>
      <c r="W245" s="9">
        <f t="shared" si="370"/>
        <v>5</v>
      </c>
      <c r="X245" s="9">
        <f t="shared" si="370"/>
        <v>5</v>
      </c>
      <c r="Y245" s="9">
        <f t="shared" si="370"/>
        <v>5</v>
      </c>
      <c r="Z245" s="9">
        <f t="shared" si="370"/>
        <v>5</v>
      </c>
      <c r="AA245" s="9">
        <f t="shared" si="370"/>
        <v>5</v>
      </c>
      <c r="AB245" s="9">
        <f t="shared" ref="AB245:AY245" si="371" xml:space="preserve"> AB18 + AB219</f>
        <v>5</v>
      </c>
      <c r="AC245" s="9">
        <f t="shared" si="371"/>
        <v>5</v>
      </c>
      <c r="AD245" s="9">
        <f t="shared" si="371"/>
        <v>5</v>
      </c>
      <c r="AE245" s="9">
        <f t="shared" si="371"/>
        <v>5</v>
      </c>
      <c r="AF245" s="9">
        <f t="shared" si="371"/>
        <v>5</v>
      </c>
      <c r="AG245" s="9">
        <f t="shared" si="371"/>
        <v>5</v>
      </c>
      <c r="AH245" s="9">
        <f t="shared" si="371"/>
        <v>5</v>
      </c>
      <c r="AI245" s="9">
        <f t="shared" si="371"/>
        <v>5</v>
      </c>
      <c r="AJ245" s="9">
        <f t="shared" si="371"/>
        <v>5</v>
      </c>
      <c r="AK245" s="9">
        <f t="shared" si="371"/>
        <v>5</v>
      </c>
      <c r="AL245" s="9">
        <f t="shared" si="371"/>
        <v>5</v>
      </c>
      <c r="AM245" s="9">
        <f t="shared" si="371"/>
        <v>5</v>
      </c>
      <c r="AN245" s="9">
        <f t="shared" si="371"/>
        <v>5</v>
      </c>
      <c r="AO245" s="9">
        <f t="shared" si="371"/>
        <v>5</v>
      </c>
      <c r="AP245" s="9">
        <f t="shared" si="371"/>
        <v>5</v>
      </c>
      <c r="AQ245" s="9">
        <f t="shared" si="371"/>
        <v>5</v>
      </c>
      <c r="AR245" s="9">
        <f t="shared" si="371"/>
        <v>5</v>
      </c>
      <c r="AS245" s="9">
        <f t="shared" si="371"/>
        <v>5</v>
      </c>
      <c r="AT245" s="9">
        <f t="shared" si="371"/>
        <v>5</v>
      </c>
      <c r="AU245" s="9">
        <f t="shared" si="371"/>
        <v>5</v>
      </c>
      <c r="AV245" s="9">
        <f t="shared" si="371"/>
        <v>5</v>
      </c>
      <c r="AW245" s="9">
        <f t="shared" si="371"/>
        <v>5</v>
      </c>
      <c r="AX245" s="9">
        <f t="shared" si="371"/>
        <v>5</v>
      </c>
      <c r="AY245" s="9">
        <f t="shared" si="371"/>
        <v>5</v>
      </c>
    </row>
    <row r="246" spans="1:51" ht="17.649999999999999">
      <c r="A246" s="22" t="s">
        <v>36</v>
      </c>
      <c r="B246" s="9">
        <f xml:space="preserve"> B19 + B222</f>
        <v>6</v>
      </c>
      <c r="C246" s="9">
        <f xml:space="preserve"> C19 + C222</f>
        <v>6</v>
      </c>
      <c r="D246" s="9">
        <f xml:space="preserve"> D19 + D222</f>
        <v>6</v>
      </c>
      <c r="E246" s="9">
        <f xml:space="preserve"> E19 + E222</f>
        <v>6</v>
      </c>
      <c r="F246" s="9">
        <f xml:space="preserve"> F19 + F222</f>
        <v>7</v>
      </c>
      <c r="G246" s="9">
        <f xml:space="preserve"> G19 + G222</f>
        <v>7</v>
      </c>
      <c r="H246" s="9">
        <f xml:space="preserve"> H19 + H222</f>
        <v>7</v>
      </c>
      <c r="I246" s="9">
        <f xml:space="preserve"> I19 + I222</f>
        <v>7</v>
      </c>
      <c r="J246" s="46">
        <f xml:space="preserve"> J19 + J222</f>
        <v>9</v>
      </c>
      <c r="K246" s="9">
        <f xml:space="preserve"> K19 + K222</f>
        <v>10</v>
      </c>
      <c r="L246" s="48">
        <f xml:space="preserve"> L19 + L222</f>
        <v>10</v>
      </c>
      <c r="M246" s="9">
        <f xml:space="preserve"> M19 + M222</f>
        <v>11</v>
      </c>
      <c r="N246" s="9">
        <f xml:space="preserve"> N19 + N222</f>
        <v>11</v>
      </c>
      <c r="O246" s="9">
        <f xml:space="preserve"> O19 + O222</f>
        <v>11</v>
      </c>
      <c r="P246" s="9">
        <f xml:space="preserve"> P19 + P222</f>
        <v>11</v>
      </c>
      <c r="Q246" s="9">
        <f xml:space="preserve"> Q19 + Q222</f>
        <v>11</v>
      </c>
      <c r="R246" s="9">
        <f xml:space="preserve"> R19 + R222</f>
        <v>11</v>
      </c>
      <c r="S246" s="9">
        <f xml:space="preserve"> S19 + S222</f>
        <v>11</v>
      </c>
      <c r="T246" s="9">
        <f xml:space="preserve"> T19 + T222</f>
        <v>11</v>
      </c>
      <c r="U246" s="9">
        <f xml:space="preserve"> U19 + U222</f>
        <v>11</v>
      </c>
      <c r="V246" s="9">
        <f t="shared" ref="V246:AA246" si="372" xml:space="preserve"> V19 + V222</f>
        <v>11</v>
      </c>
      <c r="W246" s="9">
        <f t="shared" si="372"/>
        <v>11</v>
      </c>
      <c r="X246" s="9">
        <f t="shared" si="372"/>
        <v>11</v>
      </c>
      <c r="Y246" s="9">
        <f t="shared" si="372"/>
        <v>11</v>
      </c>
      <c r="Z246" s="9">
        <f t="shared" si="372"/>
        <v>11</v>
      </c>
      <c r="AA246" s="9">
        <f t="shared" si="372"/>
        <v>11</v>
      </c>
      <c r="AB246" s="9">
        <f t="shared" ref="AB246:AY246" si="373" xml:space="preserve"> AB19 + AB222</f>
        <v>11</v>
      </c>
      <c r="AC246" s="9">
        <f t="shared" si="373"/>
        <v>11</v>
      </c>
      <c r="AD246" s="9">
        <f t="shared" si="373"/>
        <v>11</v>
      </c>
      <c r="AE246" s="9">
        <f t="shared" si="373"/>
        <v>11</v>
      </c>
      <c r="AF246" s="9">
        <f t="shared" si="373"/>
        <v>11</v>
      </c>
      <c r="AG246" s="9">
        <f t="shared" si="373"/>
        <v>11</v>
      </c>
      <c r="AH246" s="9">
        <f t="shared" si="373"/>
        <v>11</v>
      </c>
      <c r="AI246" s="9">
        <f t="shared" si="373"/>
        <v>11</v>
      </c>
      <c r="AJ246" s="9">
        <f t="shared" si="373"/>
        <v>11</v>
      </c>
      <c r="AK246" s="9">
        <f t="shared" si="373"/>
        <v>11</v>
      </c>
      <c r="AL246" s="9">
        <f t="shared" si="373"/>
        <v>11</v>
      </c>
      <c r="AM246" s="9">
        <f t="shared" si="373"/>
        <v>11</v>
      </c>
      <c r="AN246" s="9">
        <f t="shared" si="373"/>
        <v>11</v>
      </c>
      <c r="AO246" s="9">
        <f t="shared" si="373"/>
        <v>11</v>
      </c>
      <c r="AP246" s="9">
        <f t="shared" si="373"/>
        <v>11</v>
      </c>
      <c r="AQ246" s="9">
        <f t="shared" si="373"/>
        <v>11</v>
      </c>
      <c r="AR246" s="9">
        <f t="shared" si="373"/>
        <v>11</v>
      </c>
      <c r="AS246" s="9">
        <f t="shared" si="373"/>
        <v>11</v>
      </c>
      <c r="AT246" s="9">
        <f t="shared" si="373"/>
        <v>11</v>
      </c>
      <c r="AU246" s="9">
        <f t="shared" si="373"/>
        <v>11</v>
      </c>
      <c r="AV246" s="9">
        <f t="shared" si="373"/>
        <v>11</v>
      </c>
      <c r="AW246" s="9">
        <f t="shared" si="373"/>
        <v>11</v>
      </c>
      <c r="AX246" s="9">
        <f t="shared" si="373"/>
        <v>11</v>
      </c>
      <c r="AY246" s="9">
        <f t="shared" si="373"/>
        <v>11</v>
      </c>
    </row>
    <row r="247" spans="1:51" ht="17.649999999999999">
      <c r="A247" s="22" t="s">
        <v>25</v>
      </c>
      <c r="B247" s="9">
        <f xml:space="preserve"> B223 + B20 + B81</f>
        <v>6</v>
      </c>
      <c r="C247" s="9">
        <f xml:space="preserve"> C223 + C20 + C81</f>
        <v>7</v>
      </c>
      <c r="D247" s="9">
        <f xml:space="preserve"> D223 + D20 + D81</f>
        <v>9</v>
      </c>
      <c r="E247" s="9">
        <f xml:space="preserve"> E223 + E20 + E81</f>
        <v>10</v>
      </c>
      <c r="F247" s="9">
        <f xml:space="preserve"> F223 + F20 + F81</f>
        <v>11</v>
      </c>
      <c r="G247" s="9">
        <f xml:space="preserve"> G223 + G20 + G81</f>
        <v>11</v>
      </c>
      <c r="H247" s="9">
        <f xml:space="preserve"> H223 + H20 + H81</f>
        <v>11</v>
      </c>
      <c r="I247" s="9">
        <f xml:space="preserve"> I223 + I20 + I81</f>
        <v>11</v>
      </c>
      <c r="J247" s="46">
        <f xml:space="preserve"> J223 + J20 + J81</f>
        <v>11</v>
      </c>
      <c r="K247" s="9">
        <f xml:space="preserve"> K223 + K20 + K81</f>
        <v>11</v>
      </c>
      <c r="L247" s="48">
        <f xml:space="preserve"> L223 + L20 + L81</f>
        <v>13</v>
      </c>
      <c r="M247" s="9">
        <f xml:space="preserve"> M223 + M20 + M81</f>
        <v>13</v>
      </c>
      <c r="N247" s="9">
        <f xml:space="preserve"> N223 + N20 + N81</f>
        <v>13</v>
      </c>
      <c r="O247" s="9">
        <f xml:space="preserve"> O223 + O20 + O81</f>
        <v>13</v>
      </c>
      <c r="P247" s="9">
        <f xml:space="preserve"> P223 + P20 + P81</f>
        <v>13</v>
      </c>
      <c r="Q247" s="9">
        <f xml:space="preserve"> Q223 + Q20 + Q81</f>
        <v>13</v>
      </c>
      <c r="R247" s="9">
        <f xml:space="preserve"> R223 + R20 + R81</f>
        <v>13</v>
      </c>
      <c r="S247" s="9">
        <f xml:space="preserve"> S223 + S20 + S81</f>
        <v>13</v>
      </c>
      <c r="T247" s="9">
        <f xml:space="preserve"> T223 + T20 + T81</f>
        <v>13</v>
      </c>
      <c r="U247" s="9">
        <f xml:space="preserve"> U223 + U20 + U81</f>
        <v>13</v>
      </c>
      <c r="V247" s="9">
        <f t="shared" ref="V247:AA247" si="374" xml:space="preserve"> V223 + V20 + V81</f>
        <v>13</v>
      </c>
      <c r="W247" s="9">
        <f t="shared" si="374"/>
        <v>13</v>
      </c>
      <c r="X247" s="9">
        <f t="shared" si="374"/>
        <v>13</v>
      </c>
      <c r="Y247" s="9">
        <f t="shared" si="374"/>
        <v>13</v>
      </c>
      <c r="Z247" s="9">
        <f t="shared" si="374"/>
        <v>13</v>
      </c>
      <c r="AA247" s="9">
        <f t="shared" si="374"/>
        <v>13</v>
      </c>
      <c r="AB247" s="9">
        <f t="shared" ref="AB247:AY247" si="375" xml:space="preserve"> AB223 + AB20 + AB81</f>
        <v>13</v>
      </c>
      <c r="AC247" s="9">
        <f t="shared" si="375"/>
        <v>13</v>
      </c>
      <c r="AD247" s="9">
        <f t="shared" si="375"/>
        <v>13</v>
      </c>
      <c r="AE247" s="9">
        <f t="shared" si="375"/>
        <v>13</v>
      </c>
      <c r="AF247" s="9">
        <f t="shared" si="375"/>
        <v>13</v>
      </c>
      <c r="AG247" s="9">
        <f t="shared" si="375"/>
        <v>13</v>
      </c>
      <c r="AH247" s="9">
        <f t="shared" si="375"/>
        <v>13</v>
      </c>
      <c r="AI247" s="9">
        <f t="shared" si="375"/>
        <v>13</v>
      </c>
      <c r="AJ247" s="9">
        <f t="shared" si="375"/>
        <v>13</v>
      </c>
      <c r="AK247" s="9">
        <f t="shared" si="375"/>
        <v>13</v>
      </c>
      <c r="AL247" s="9">
        <f t="shared" si="375"/>
        <v>13</v>
      </c>
      <c r="AM247" s="9">
        <f t="shared" si="375"/>
        <v>13</v>
      </c>
      <c r="AN247" s="9">
        <f t="shared" si="375"/>
        <v>13</v>
      </c>
      <c r="AO247" s="9">
        <f t="shared" si="375"/>
        <v>13</v>
      </c>
      <c r="AP247" s="9">
        <f t="shared" si="375"/>
        <v>13</v>
      </c>
      <c r="AQ247" s="9">
        <f t="shared" si="375"/>
        <v>13</v>
      </c>
      <c r="AR247" s="9">
        <f t="shared" si="375"/>
        <v>13</v>
      </c>
      <c r="AS247" s="9">
        <f t="shared" si="375"/>
        <v>13</v>
      </c>
      <c r="AT247" s="9">
        <f t="shared" si="375"/>
        <v>13</v>
      </c>
      <c r="AU247" s="9">
        <f t="shared" si="375"/>
        <v>13</v>
      </c>
      <c r="AV247" s="9">
        <f t="shared" si="375"/>
        <v>13</v>
      </c>
      <c r="AW247" s="9">
        <f t="shared" si="375"/>
        <v>13</v>
      </c>
      <c r="AX247" s="9">
        <f t="shared" si="375"/>
        <v>13</v>
      </c>
      <c r="AY247" s="9">
        <f t="shared" si="375"/>
        <v>13</v>
      </c>
    </row>
    <row r="248" spans="1:51" ht="17.649999999999999">
      <c r="A248" s="22" t="s">
        <v>32</v>
      </c>
      <c r="B248" s="9">
        <f xml:space="preserve"> B21 + B221</f>
        <v>2</v>
      </c>
      <c r="C248" s="9">
        <f xml:space="preserve"> C21 + C221</f>
        <v>2</v>
      </c>
      <c r="D248" s="9">
        <f xml:space="preserve"> D21 + D221</f>
        <v>2</v>
      </c>
      <c r="E248" s="9">
        <f xml:space="preserve"> E21 + E221</f>
        <v>9</v>
      </c>
      <c r="F248" s="9">
        <f xml:space="preserve"> F21 + F221</f>
        <v>10</v>
      </c>
      <c r="G248" s="9">
        <f xml:space="preserve"> G21 + G221</f>
        <v>10</v>
      </c>
      <c r="H248" s="9">
        <f xml:space="preserve"> H21 + H221</f>
        <v>12</v>
      </c>
      <c r="I248" s="9">
        <f xml:space="preserve"> I21 + I221</f>
        <v>13</v>
      </c>
      <c r="J248" s="46">
        <f xml:space="preserve"> J21 + J221</f>
        <v>14</v>
      </c>
      <c r="K248" s="9">
        <f xml:space="preserve"> K21 + K221</f>
        <v>15</v>
      </c>
      <c r="L248" s="48">
        <f xml:space="preserve"> L21 + L221</f>
        <v>16</v>
      </c>
      <c r="M248" s="9">
        <f xml:space="preserve"> M21 + M221</f>
        <v>16</v>
      </c>
      <c r="N248" s="9">
        <f xml:space="preserve"> N21 + N221</f>
        <v>16</v>
      </c>
      <c r="O248" s="9">
        <f xml:space="preserve"> O21 + O221</f>
        <v>16</v>
      </c>
      <c r="P248" s="9">
        <f xml:space="preserve"> P21 + P221</f>
        <v>16</v>
      </c>
      <c r="Q248" s="9">
        <f xml:space="preserve"> Q21 + Q221</f>
        <v>16</v>
      </c>
      <c r="R248" s="9">
        <f xml:space="preserve"> R21 + R221</f>
        <v>16</v>
      </c>
      <c r="S248" s="9">
        <f xml:space="preserve"> S21 + S221</f>
        <v>16</v>
      </c>
      <c r="T248" s="9">
        <f xml:space="preserve"> T21 + T221</f>
        <v>16</v>
      </c>
      <c r="U248" s="9">
        <f xml:space="preserve"> U21 + U221</f>
        <v>16</v>
      </c>
      <c r="V248" s="9">
        <f t="shared" ref="V248:AA248" si="376" xml:space="preserve"> V21 + V221</f>
        <v>16</v>
      </c>
      <c r="W248" s="9">
        <f t="shared" si="376"/>
        <v>16</v>
      </c>
      <c r="X248" s="9">
        <f t="shared" si="376"/>
        <v>16</v>
      </c>
      <c r="Y248" s="9">
        <f t="shared" si="376"/>
        <v>16</v>
      </c>
      <c r="Z248" s="9">
        <f t="shared" si="376"/>
        <v>16</v>
      </c>
      <c r="AA248" s="9">
        <f t="shared" si="376"/>
        <v>16</v>
      </c>
      <c r="AB248" s="9">
        <f t="shared" ref="AB248:AY248" si="377" xml:space="preserve"> AB21 + AB221</f>
        <v>16</v>
      </c>
      <c r="AC248" s="9">
        <f t="shared" si="377"/>
        <v>16</v>
      </c>
      <c r="AD248" s="9">
        <f t="shared" si="377"/>
        <v>16</v>
      </c>
      <c r="AE248" s="9">
        <f t="shared" si="377"/>
        <v>16</v>
      </c>
      <c r="AF248" s="9">
        <f t="shared" si="377"/>
        <v>16</v>
      </c>
      <c r="AG248" s="9">
        <f t="shared" si="377"/>
        <v>16</v>
      </c>
      <c r="AH248" s="9">
        <f t="shared" si="377"/>
        <v>16</v>
      </c>
      <c r="AI248" s="9">
        <f t="shared" si="377"/>
        <v>16</v>
      </c>
      <c r="AJ248" s="9">
        <f t="shared" si="377"/>
        <v>16</v>
      </c>
      <c r="AK248" s="9">
        <f t="shared" si="377"/>
        <v>16</v>
      </c>
      <c r="AL248" s="9">
        <f t="shared" si="377"/>
        <v>16</v>
      </c>
      <c r="AM248" s="9">
        <f t="shared" si="377"/>
        <v>16</v>
      </c>
      <c r="AN248" s="9">
        <f t="shared" si="377"/>
        <v>16</v>
      </c>
      <c r="AO248" s="9">
        <f t="shared" si="377"/>
        <v>16</v>
      </c>
      <c r="AP248" s="9">
        <f t="shared" si="377"/>
        <v>16</v>
      </c>
      <c r="AQ248" s="9">
        <f t="shared" si="377"/>
        <v>16</v>
      </c>
      <c r="AR248" s="9">
        <f t="shared" si="377"/>
        <v>16</v>
      </c>
      <c r="AS248" s="9">
        <f t="shared" si="377"/>
        <v>16</v>
      </c>
      <c r="AT248" s="9">
        <f t="shared" si="377"/>
        <v>16</v>
      </c>
      <c r="AU248" s="9">
        <f t="shared" si="377"/>
        <v>16</v>
      </c>
      <c r="AV248" s="9">
        <f t="shared" si="377"/>
        <v>16</v>
      </c>
      <c r="AW248" s="9">
        <f t="shared" si="377"/>
        <v>16</v>
      </c>
      <c r="AX248" s="9">
        <f t="shared" si="377"/>
        <v>16</v>
      </c>
      <c r="AY248" s="9">
        <f t="shared" si="377"/>
        <v>16</v>
      </c>
    </row>
    <row r="249" spans="1:51" ht="17.649999999999999">
      <c r="A249" s="22" t="s">
        <v>37</v>
      </c>
      <c r="B249" s="9">
        <f xml:space="preserve"> B22 + B222</f>
        <v>6</v>
      </c>
      <c r="C249" s="9">
        <f xml:space="preserve"> C22 + C222</f>
        <v>6</v>
      </c>
      <c r="D249" s="9">
        <f xml:space="preserve"> D22 + D222</f>
        <v>6</v>
      </c>
      <c r="E249" s="9">
        <f xml:space="preserve"> E22 + E222</f>
        <v>6</v>
      </c>
      <c r="F249" s="9">
        <f xml:space="preserve"> F22 + F222</f>
        <v>6</v>
      </c>
      <c r="G249" s="9">
        <f xml:space="preserve"> G22 + G222</f>
        <v>6</v>
      </c>
      <c r="H249" s="9">
        <f xml:space="preserve"> H22 + H222</f>
        <v>7</v>
      </c>
      <c r="I249" s="9">
        <f xml:space="preserve"> I22 + I222</f>
        <v>7</v>
      </c>
      <c r="J249" s="46">
        <f xml:space="preserve"> J22 + J222</f>
        <v>7</v>
      </c>
      <c r="K249" s="9">
        <f xml:space="preserve"> K22 + K222</f>
        <v>10</v>
      </c>
      <c r="L249" s="48">
        <f xml:space="preserve"> L22 + L222</f>
        <v>12</v>
      </c>
      <c r="M249" s="9">
        <f xml:space="preserve"> M22 + M222</f>
        <v>13</v>
      </c>
      <c r="N249" s="9">
        <f xml:space="preserve"> N22 + N222</f>
        <v>13</v>
      </c>
      <c r="O249" s="9">
        <f xml:space="preserve"> O22 + O222</f>
        <v>13</v>
      </c>
      <c r="P249" s="9">
        <f xml:space="preserve"> P22 + P222</f>
        <v>13</v>
      </c>
      <c r="Q249" s="9">
        <f xml:space="preserve"> Q22 + Q222</f>
        <v>13</v>
      </c>
      <c r="R249" s="9">
        <f xml:space="preserve"> R22 + R222</f>
        <v>13</v>
      </c>
      <c r="S249" s="9">
        <f xml:space="preserve"> S22 + S222</f>
        <v>13</v>
      </c>
      <c r="T249" s="9">
        <f xml:space="preserve"> T22 + T222</f>
        <v>13</v>
      </c>
      <c r="U249" s="9">
        <f xml:space="preserve"> U22 + U222</f>
        <v>13</v>
      </c>
      <c r="V249" s="9">
        <f t="shared" ref="V249:AA249" si="378" xml:space="preserve"> V22 + V222</f>
        <v>13</v>
      </c>
      <c r="W249" s="9">
        <f t="shared" si="378"/>
        <v>13</v>
      </c>
      <c r="X249" s="9">
        <f t="shared" si="378"/>
        <v>13</v>
      </c>
      <c r="Y249" s="9">
        <f t="shared" si="378"/>
        <v>13</v>
      </c>
      <c r="Z249" s="9">
        <f t="shared" si="378"/>
        <v>13</v>
      </c>
      <c r="AA249" s="9">
        <f t="shared" si="378"/>
        <v>13</v>
      </c>
      <c r="AB249" s="9">
        <f t="shared" ref="AB249:AY249" si="379" xml:space="preserve"> AB22 + AB222</f>
        <v>13</v>
      </c>
      <c r="AC249" s="9">
        <f t="shared" si="379"/>
        <v>13</v>
      </c>
      <c r="AD249" s="9">
        <f t="shared" si="379"/>
        <v>13</v>
      </c>
      <c r="AE249" s="9">
        <f t="shared" si="379"/>
        <v>13</v>
      </c>
      <c r="AF249" s="9">
        <f t="shared" si="379"/>
        <v>13</v>
      </c>
      <c r="AG249" s="9">
        <f t="shared" si="379"/>
        <v>13</v>
      </c>
      <c r="AH249" s="9">
        <f t="shared" si="379"/>
        <v>13</v>
      </c>
      <c r="AI249" s="9">
        <f t="shared" si="379"/>
        <v>13</v>
      </c>
      <c r="AJ249" s="9">
        <f t="shared" si="379"/>
        <v>13</v>
      </c>
      <c r="AK249" s="9">
        <f t="shared" si="379"/>
        <v>13</v>
      </c>
      <c r="AL249" s="9">
        <f t="shared" si="379"/>
        <v>13</v>
      </c>
      <c r="AM249" s="9">
        <f t="shared" si="379"/>
        <v>13</v>
      </c>
      <c r="AN249" s="9">
        <f t="shared" si="379"/>
        <v>13</v>
      </c>
      <c r="AO249" s="9">
        <f t="shared" si="379"/>
        <v>13</v>
      </c>
      <c r="AP249" s="9">
        <f t="shared" si="379"/>
        <v>13</v>
      </c>
      <c r="AQ249" s="9">
        <f t="shared" si="379"/>
        <v>13</v>
      </c>
      <c r="AR249" s="9">
        <f t="shared" si="379"/>
        <v>13</v>
      </c>
      <c r="AS249" s="9">
        <f t="shared" si="379"/>
        <v>13</v>
      </c>
      <c r="AT249" s="9">
        <f t="shared" si="379"/>
        <v>13</v>
      </c>
      <c r="AU249" s="9">
        <f t="shared" si="379"/>
        <v>13</v>
      </c>
      <c r="AV249" s="9">
        <f t="shared" si="379"/>
        <v>13</v>
      </c>
      <c r="AW249" s="9">
        <f t="shared" si="379"/>
        <v>13</v>
      </c>
      <c r="AX249" s="9">
        <f t="shared" si="379"/>
        <v>13</v>
      </c>
      <c r="AY249" s="9">
        <f t="shared" si="379"/>
        <v>13</v>
      </c>
    </row>
    <row r="250" spans="1:51" ht="17.649999999999999">
      <c r="A250" s="22" t="s">
        <v>38</v>
      </c>
      <c r="B250" s="9">
        <f xml:space="preserve"> B23 + B222</f>
        <v>2</v>
      </c>
      <c r="C250" s="9">
        <f xml:space="preserve"> C23 + C222</f>
        <v>2</v>
      </c>
      <c r="D250" s="9">
        <f xml:space="preserve"> D23 + D222</f>
        <v>2</v>
      </c>
      <c r="E250" s="9">
        <f xml:space="preserve"> E23 + E222</f>
        <v>2</v>
      </c>
      <c r="F250" s="9">
        <f xml:space="preserve"> F23 + F222</f>
        <v>2</v>
      </c>
      <c r="G250" s="9">
        <f xml:space="preserve"> G23 + G222</f>
        <v>2</v>
      </c>
      <c r="H250" s="9">
        <f xml:space="preserve"> H23 + H222</f>
        <v>2</v>
      </c>
      <c r="I250" s="9">
        <f xml:space="preserve"> I23 + I222</f>
        <v>2</v>
      </c>
      <c r="J250" s="46">
        <f xml:space="preserve"> J23 + J222</f>
        <v>2</v>
      </c>
      <c r="K250" s="9">
        <f xml:space="preserve"> K23 + K222</f>
        <v>2</v>
      </c>
      <c r="L250" s="48">
        <f xml:space="preserve"> L23 + L222</f>
        <v>2</v>
      </c>
      <c r="M250" s="9">
        <f xml:space="preserve"> M23 + M222</f>
        <v>2</v>
      </c>
      <c r="N250" s="9">
        <f xml:space="preserve"> N23 + N222</f>
        <v>2</v>
      </c>
      <c r="O250" s="9">
        <f xml:space="preserve"> O23 + O222</f>
        <v>2</v>
      </c>
      <c r="P250" s="9">
        <f xml:space="preserve"> P23 + P222</f>
        <v>2</v>
      </c>
      <c r="Q250" s="9">
        <f xml:space="preserve"> Q23 + Q222</f>
        <v>2</v>
      </c>
      <c r="R250" s="9">
        <f xml:space="preserve"> R23 + R222</f>
        <v>2</v>
      </c>
      <c r="S250" s="9">
        <f xml:space="preserve"> S23 + S222</f>
        <v>2</v>
      </c>
      <c r="T250" s="9">
        <f xml:space="preserve"> T23 + T222</f>
        <v>2</v>
      </c>
      <c r="U250" s="9">
        <f xml:space="preserve"> U23 + U222</f>
        <v>2</v>
      </c>
      <c r="V250" s="9">
        <f t="shared" ref="V250:AA250" si="380" xml:space="preserve"> V23 + V222</f>
        <v>2</v>
      </c>
      <c r="W250" s="9">
        <f t="shared" si="380"/>
        <v>2</v>
      </c>
      <c r="X250" s="9">
        <f t="shared" si="380"/>
        <v>2</v>
      </c>
      <c r="Y250" s="9">
        <f t="shared" si="380"/>
        <v>2</v>
      </c>
      <c r="Z250" s="9">
        <f t="shared" si="380"/>
        <v>2</v>
      </c>
      <c r="AA250" s="9">
        <f t="shared" si="380"/>
        <v>2</v>
      </c>
      <c r="AB250" s="9">
        <f t="shared" ref="AB250:AY250" si="381" xml:space="preserve"> AB23 + AB222</f>
        <v>2</v>
      </c>
      <c r="AC250" s="9">
        <f t="shared" si="381"/>
        <v>2</v>
      </c>
      <c r="AD250" s="9">
        <f t="shared" si="381"/>
        <v>2</v>
      </c>
      <c r="AE250" s="9">
        <f t="shared" si="381"/>
        <v>2</v>
      </c>
      <c r="AF250" s="9">
        <f t="shared" si="381"/>
        <v>2</v>
      </c>
      <c r="AG250" s="9">
        <f t="shared" si="381"/>
        <v>2</v>
      </c>
      <c r="AH250" s="9">
        <f t="shared" si="381"/>
        <v>2</v>
      </c>
      <c r="AI250" s="9">
        <f t="shared" si="381"/>
        <v>2</v>
      </c>
      <c r="AJ250" s="9">
        <f t="shared" si="381"/>
        <v>2</v>
      </c>
      <c r="AK250" s="9">
        <f t="shared" si="381"/>
        <v>2</v>
      </c>
      <c r="AL250" s="9">
        <f t="shared" si="381"/>
        <v>2</v>
      </c>
      <c r="AM250" s="9">
        <f t="shared" si="381"/>
        <v>2</v>
      </c>
      <c r="AN250" s="9">
        <f t="shared" si="381"/>
        <v>2</v>
      </c>
      <c r="AO250" s="9">
        <f t="shared" si="381"/>
        <v>2</v>
      </c>
      <c r="AP250" s="9">
        <f t="shared" si="381"/>
        <v>2</v>
      </c>
      <c r="AQ250" s="9">
        <f t="shared" si="381"/>
        <v>2</v>
      </c>
      <c r="AR250" s="9">
        <f t="shared" si="381"/>
        <v>2</v>
      </c>
      <c r="AS250" s="9">
        <f t="shared" si="381"/>
        <v>2</v>
      </c>
      <c r="AT250" s="9">
        <f t="shared" si="381"/>
        <v>2</v>
      </c>
      <c r="AU250" s="9">
        <f t="shared" si="381"/>
        <v>2</v>
      </c>
      <c r="AV250" s="9">
        <f t="shared" si="381"/>
        <v>2</v>
      </c>
      <c r="AW250" s="9">
        <f t="shared" si="381"/>
        <v>2</v>
      </c>
      <c r="AX250" s="9">
        <f t="shared" si="381"/>
        <v>2</v>
      </c>
      <c r="AY250" s="9">
        <f t="shared" si="381"/>
        <v>2</v>
      </c>
    </row>
    <row r="252" spans="1:51" ht="17.649999999999999">
      <c r="A252" s="22" t="s">
        <v>24</v>
      </c>
      <c r="B252" s="9">
        <f xml:space="preserve"> B247/(B7+5)</f>
        <v>1</v>
      </c>
      <c r="C252" s="9">
        <f xml:space="preserve"> C247/(C7+5)</f>
        <v>1</v>
      </c>
      <c r="D252" s="9">
        <f xml:space="preserve"> D247/(D7+5)</f>
        <v>1.125</v>
      </c>
      <c r="E252" s="9">
        <f xml:space="preserve"> E247/(E7+5)</f>
        <v>1.1111111111111112</v>
      </c>
      <c r="F252" s="9">
        <f xml:space="preserve"> F247/(F7+5)</f>
        <v>1.1000000000000001</v>
      </c>
      <c r="G252" s="9">
        <f xml:space="preserve"> G247/(G7+5)</f>
        <v>1</v>
      </c>
      <c r="H252" s="9">
        <f xml:space="preserve"> H247/(H7+5)</f>
        <v>0.91666666666666663</v>
      </c>
      <c r="I252" s="9">
        <f xml:space="preserve"> I247/(I7+5)</f>
        <v>0.84615384615384615</v>
      </c>
      <c r="J252" s="46">
        <f xml:space="preserve"> J247/(J7+5)</f>
        <v>0.7857142857142857</v>
      </c>
      <c r="K252" s="31">
        <f xml:space="preserve"> K247/(K7+5)</f>
        <v>0.73333333333333328</v>
      </c>
      <c r="L252" s="48">
        <f xml:space="preserve"> L247/(L7+5)</f>
        <v>0.8125</v>
      </c>
      <c r="M252" s="9">
        <f xml:space="preserve"> M247/(M7+5)</f>
        <v>0.76470588235294112</v>
      </c>
      <c r="N252" s="9">
        <f xml:space="preserve"> N247/(N7+5)</f>
        <v>0.72222222222222221</v>
      </c>
      <c r="O252" s="9">
        <f xml:space="preserve"> O247/(O7+5)</f>
        <v>0.68421052631578949</v>
      </c>
      <c r="P252" s="9">
        <f xml:space="preserve"> P247/(P7+5)</f>
        <v>0.65</v>
      </c>
      <c r="Q252" s="9">
        <f xml:space="preserve"> Q247/(Q7+5)</f>
        <v>0.61904761904761907</v>
      </c>
      <c r="R252" s="9">
        <f xml:space="preserve"> R247/(R7+5)</f>
        <v>0.59090909090909094</v>
      </c>
      <c r="S252" s="9">
        <f xml:space="preserve"> S247/(S7+5)</f>
        <v>0.56521739130434778</v>
      </c>
      <c r="T252" s="9">
        <f xml:space="preserve"> T247/(T7+5)</f>
        <v>0.54166666666666663</v>
      </c>
      <c r="U252" s="9">
        <f xml:space="preserve"> U247/(U7+5)</f>
        <v>0.52</v>
      </c>
      <c r="V252" s="9">
        <f t="shared" ref="V252:AA252" si="382" xml:space="preserve"> V247/(V7+5)</f>
        <v>0.5</v>
      </c>
      <c r="W252" s="9">
        <f t="shared" si="382"/>
        <v>0.48148148148148145</v>
      </c>
      <c r="X252" s="9">
        <f t="shared" si="382"/>
        <v>0.4642857142857143</v>
      </c>
      <c r="Y252" s="9">
        <f t="shared" si="382"/>
        <v>0.44827586206896552</v>
      </c>
      <c r="Z252" s="9">
        <f t="shared" si="382"/>
        <v>0.43333333333333335</v>
      </c>
      <c r="AA252" s="9">
        <f t="shared" si="382"/>
        <v>0.41935483870967744</v>
      </c>
      <c r="AB252" s="9">
        <f t="shared" ref="AB252:AY252" si="383" xml:space="preserve"> AB247/(AB7+5)</f>
        <v>0.40625</v>
      </c>
      <c r="AC252" s="9">
        <f t="shared" si="383"/>
        <v>0.39393939393939392</v>
      </c>
      <c r="AD252" s="9">
        <f t="shared" si="383"/>
        <v>0.38235294117647056</v>
      </c>
      <c r="AE252" s="9">
        <f t="shared" si="383"/>
        <v>0.37142857142857144</v>
      </c>
      <c r="AF252" s="9">
        <f t="shared" si="383"/>
        <v>0.3611111111111111</v>
      </c>
      <c r="AG252" s="9">
        <f t="shared" si="383"/>
        <v>0.35135135135135137</v>
      </c>
      <c r="AH252" s="9">
        <f t="shared" si="383"/>
        <v>0.34210526315789475</v>
      </c>
      <c r="AI252" s="9">
        <f t="shared" si="383"/>
        <v>0.33333333333333331</v>
      </c>
      <c r="AJ252" s="9">
        <f t="shared" si="383"/>
        <v>0.32500000000000001</v>
      </c>
      <c r="AK252" s="9">
        <f t="shared" si="383"/>
        <v>0.31707317073170732</v>
      </c>
      <c r="AL252" s="9">
        <f t="shared" si="383"/>
        <v>0.30952380952380953</v>
      </c>
      <c r="AM252" s="9">
        <f t="shared" si="383"/>
        <v>0.30232558139534882</v>
      </c>
      <c r="AN252" s="9">
        <f t="shared" si="383"/>
        <v>0.29545454545454547</v>
      </c>
      <c r="AO252" s="9">
        <f t="shared" si="383"/>
        <v>0.28888888888888886</v>
      </c>
      <c r="AP252" s="9">
        <f t="shared" si="383"/>
        <v>0.28260869565217389</v>
      </c>
      <c r="AQ252" s="9">
        <f t="shared" si="383"/>
        <v>0.27659574468085107</v>
      </c>
      <c r="AR252" s="9">
        <f t="shared" si="383"/>
        <v>0.27083333333333331</v>
      </c>
      <c r="AS252" s="9">
        <f t="shared" si="383"/>
        <v>0.26530612244897961</v>
      </c>
      <c r="AT252" s="9">
        <f t="shared" si="383"/>
        <v>0.26</v>
      </c>
      <c r="AU252" s="9">
        <f t="shared" si="383"/>
        <v>0.25490196078431371</v>
      </c>
      <c r="AV252" s="9">
        <f t="shared" si="383"/>
        <v>0.25</v>
      </c>
      <c r="AW252" s="9">
        <f t="shared" si="383"/>
        <v>0.24528301886792453</v>
      </c>
      <c r="AX252" s="9">
        <f t="shared" si="383"/>
        <v>0.24074074074074073</v>
      </c>
      <c r="AY252" s="9">
        <f t="shared" si="383"/>
        <v>0.23636363636363636</v>
      </c>
    </row>
    <row r="254" spans="1:51" ht="18">
      <c r="A254" s="41" t="s">
        <v>60</v>
      </c>
    </row>
    <row r="256" spans="1:51">
      <c r="A256" s="49" t="s">
        <v>48</v>
      </c>
      <c r="B256" s="3"/>
      <c r="C256" s="3"/>
      <c r="D256" s="3"/>
      <c r="E256" s="3"/>
      <c r="F256" s="3"/>
      <c r="G256" s="3"/>
      <c r="H256" s="3"/>
      <c r="I256" s="3"/>
      <c r="J256" s="31"/>
      <c r="K256" s="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56" t="s">
        <v>49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9"/>
      <c r="L257" s="13"/>
      <c r="M257" s="13"/>
      <c r="N257" s="13"/>
      <c r="O257" s="13"/>
      <c r="P257" s="13"/>
      <c r="Q257" s="13"/>
      <c r="R257" s="13"/>
      <c r="S257" s="13"/>
      <c r="T257" s="13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spans="1:51">
      <c r="A258" s="8" t="s">
        <v>50</v>
      </c>
      <c r="B258" s="8">
        <f xml:space="preserve"> (Data!$B$44 - B$89 - B$45)</f>
        <v>10</v>
      </c>
      <c r="C258" s="8">
        <f xml:space="preserve"> (Data!$B$44 - C$89 - C$45)</f>
        <v>9</v>
      </c>
      <c r="D258" s="8">
        <f xml:space="preserve"> (Data!$B$44 - D$89 - D$45)</f>
        <v>9</v>
      </c>
      <c r="E258" s="8">
        <f xml:space="preserve"> (Data!$B$44 - E$89 - E$45)</f>
        <v>8</v>
      </c>
      <c r="F258" s="8">
        <f xml:space="preserve"> (Data!$B$44 - F$89 - F$45)</f>
        <v>7</v>
      </c>
      <c r="G258" s="8">
        <f xml:space="preserve"> (Data!$B$44 - G$89 - G$45)</f>
        <v>6</v>
      </c>
      <c r="H258" s="8">
        <f xml:space="preserve"> (Data!$B$44 - H$89 - H$45)</f>
        <v>6</v>
      </c>
      <c r="I258" s="8">
        <f xml:space="preserve"> (Data!$B$44 - I$89 - I$45)</f>
        <v>5</v>
      </c>
      <c r="J258" s="8">
        <f xml:space="preserve"> (Data!$B$44 - J$89 - J$45)</f>
        <v>3</v>
      </c>
      <c r="K258" s="8">
        <f xml:space="preserve"> (Data!$B$44 - K$89 - K$45)</f>
        <v>1</v>
      </c>
      <c r="L258" s="8">
        <f xml:space="preserve"> (Data!$B$44 - L$89 - L$45)</f>
        <v>0</v>
      </c>
      <c r="M258" s="8">
        <f xml:space="preserve"> (Data!$B$44 - M$89 - M$45)</f>
        <v>-1</v>
      </c>
      <c r="N258" s="8">
        <f xml:space="preserve"> (Data!$B$44 - N$89 - N$45)</f>
        <v>-1</v>
      </c>
      <c r="O258" s="8">
        <f xml:space="preserve"> (Data!$B$44 - O$89 - O$45)</f>
        <v>-2</v>
      </c>
      <c r="P258" s="8">
        <f xml:space="preserve"> (Data!$B$44 - P$89 - P$45)</f>
        <v>-2</v>
      </c>
      <c r="Q258" s="8">
        <f xml:space="preserve"> (Data!$B$44 - Q$89 - Q$45)</f>
        <v>-3</v>
      </c>
      <c r="R258" s="8">
        <f xml:space="preserve"> (Data!$B$44 - R$89 - R$45)</f>
        <v>-3</v>
      </c>
      <c r="S258" s="8">
        <f xml:space="preserve"> (Data!$B$44 - S$89 - S$45)</f>
        <v>-3</v>
      </c>
      <c r="T258" s="8">
        <f xml:space="preserve"> (Data!$B$44 - T$89 - T$45)</f>
        <v>-4</v>
      </c>
      <c r="U258" s="8">
        <f xml:space="preserve"> (Data!$B$44 - U$89 - U$45)</f>
        <v>-4</v>
      </c>
      <c r="V258" s="8">
        <f xml:space="preserve"> (Data!$B$44 - V$89 - V$45)</f>
        <v>-5</v>
      </c>
      <c r="W258" s="8">
        <f xml:space="preserve"> (Data!$B$44 - W$89 - W$45)</f>
        <v>-5</v>
      </c>
      <c r="X258" s="8">
        <f xml:space="preserve"> (Data!$B$44 - X$89 - X$45)</f>
        <v>-5</v>
      </c>
      <c r="Y258" s="8">
        <f xml:space="preserve"> (Data!$B$44 - Y$89 - Y$45)</f>
        <v>-6</v>
      </c>
      <c r="Z258" s="8">
        <f xml:space="preserve"> (Data!$B$44 - Z$89 - Z$45)</f>
        <v>-6</v>
      </c>
      <c r="AA258" s="8">
        <f xml:space="preserve"> (Data!$B$44 - AA$89 - AA$45)</f>
        <v>-7</v>
      </c>
      <c r="AB258" s="8">
        <f xml:space="preserve"> (Data!$B$44 - AB$89 - AB$45)</f>
        <v>-7</v>
      </c>
      <c r="AC258" s="8">
        <f xml:space="preserve"> (Data!$B$44 - AC$89 - AC$45)</f>
        <v>-7</v>
      </c>
      <c r="AD258" s="8">
        <f xml:space="preserve"> (Data!$B$44 - AD$89 - AD$45)</f>
        <v>-8</v>
      </c>
      <c r="AE258" s="8">
        <f xml:space="preserve"> (Data!$B$44 - AE$89 - AE$45)</f>
        <v>-8</v>
      </c>
      <c r="AF258" s="8">
        <f xml:space="preserve"> (Data!$B$44 - AF$89 - AF$45)</f>
        <v>-9</v>
      </c>
      <c r="AG258" s="8">
        <f xml:space="preserve"> (Data!$B$44 - AG$89 - AG$45)</f>
        <v>-9</v>
      </c>
      <c r="AH258" s="8">
        <f xml:space="preserve"> (Data!$B$44 - AH$89 - AH$45)</f>
        <v>-9</v>
      </c>
      <c r="AI258" s="8">
        <f xml:space="preserve"> (Data!$B$44 - AI$89 - AI$45)</f>
        <v>-10</v>
      </c>
      <c r="AJ258" s="8">
        <f xml:space="preserve"> (Data!$B$44 - AJ$89 - AJ$45)</f>
        <v>-10</v>
      </c>
      <c r="AK258" s="8">
        <f xml:space="preserve"> (Data!$B$44 - AK$89 - AK$45)</f>
        <v>-11</v>
      </c>
      <c r="AL258" s="8">
        <f xml:space="preserve"> (Data!$B$44 - AL$89 - AL$45)</f>
        <v>-11</v>
      </c>
      <c r="AM258" s="8">
        <f xml:space="preserve"> (Data!$B$44 - AM$89 - AM$45)</f>
        <v>-11</v>
      </c>
      <c r="AN258" s="8">
        <f xml:space="preserve"> (Data!$B$44 - AN$89 - AN$45)</f>
        <v>-12</v>
      </c>
      <c r="AO258" s="8">
        <f xml:space="preserve"> (Data!$B$44 - AO$89 - AO$45)</f>
        <v>-12</v>
      </c>
      <c r="AP258" s="8">
        <f xml:space="preserve"> (Data!$B$44 - AP$89 - AP$45)</f>
        <v>-13</v>
      </c>
      <c r="AQ258" s="8">
        <f xml:space="preserve"> (Data!$B$44 - AQ$89 - AQ$45)</f>
        <v>-13</v>
      </c>
      <c r="AR258" s="8">
        <f xml:space="preserve"> (Data!$B$44 - AR$89 - AR$45)</f>
        <v>-13</v>
      </c>
      <c r="AS258" s="8">
        <f xml:space="preserve"> (Data!$B$44 - AS$89 - AS$45)</f>
        <v>-14</v>
      </c>
      <c r="AT258" s="8">
        <f xml:space="preserve"> (Data!$B$44 - AT$89 - AT$45)</f>
        <v>-14</v>
      </c>
      <c r="AU258" s="8">
        <f xml:space="preserve"> (Data!$B$44 - AU$89 - AU$45)</f>
        <v>-15</v>
      </c>
      <c r="AV258" s="8">
        <f xml:space="preserve"> (Data!$B$44 - AV$89 - AV$45)</f>
        <v>-15</v>
      </c>
      <c r="AW258" s="8">
        <f xml:space="preserve"> (Data!$B$44 - AW$89 - AW$45)</f>
        <v>-15</v>
      </c>
      <c r="AX258" s="8">
        <f xml:space="preserve"> (Data!$B$44 - AX$89 - AX$45)</f>
        <v>-16</v>
      </c>
      <c r="AY258" s="8">
        <f xml:space="preserve"> (Data!$B$44 - AY$89 - AY$45)</f>
        <v>-16</v>
      </c>
    </row>
    <row r="259" spans="1:51">
      <c r="A259" s="8" t="s">
        <v>57</v>
      </c>
      <c r="B259" s="8">
        <f xml:space="preserve"> (Data!$B$44 - B$88 - B$45)</f>
        <v>11</v>
      </c>
      <c r="C259" s="8">
        <f xml:space="preserve"> (Data!$B$44 - C$88 - C$45)</f>
        <v>10</v>
      </c>
      <c r="D259" s="8">
        <f xml:space="preserve"> (Data!$B$44 - D$88 - D$45)</f>
        <v>10</v>
      </c>
      <c r="E259" s="8">
        <f xml:space="preserve"> (Data!$B$44 - E$88 - E$45)</f>
        <v>9</v>
      </c>
      <c r="F259" s="8">
        <f xml:space="preserve"> (Data!$B$44 - F$88 - F$45)</f>
        <v>8</v>
      </c>
      <c r="G259" s="8">
        <f xml:space="preserve"> (Data!$B$44 - G$88 - G$45)</f>
        <v>7</v>
      </c>
      <c r="H259" s="8">
        <f xml:space="preserve"> (Data!$B$44 - H$88 - H$45)</f>
        <v>7</v>
      </c>
      <c r="I259" s="8">
        <f xml:space="preserve"> (Data!$B$44 - I$88 - I$45)</f>
        <v>6</v>
      </c>
      <c r="J259" s="8">
        <f xml:space="preserve"> (Data!$B$44 - J$88 - J$45)</f>
        <v>4</v>
      </c>
      <c r="K259" s="8">
        <f xml:space="preserve"> (Data!$B$44 - K$88 - K$45)</f>
        <v>1</v>
      </c>
      <c r="L259" s="8">
        <f xml:space="preserve"> (Data!$B$44 - L$88 - L$45)</f>
        <v>0</v>
      </c>
      <c r="M259" s="8">
        <f xml:space="preserve"> (Data!$B$44 - M$88 - M$45)</f>
        <v>-1</v>
      </c>
      <c r="N259" s="8">
        <f xml:space="preserve"> (Data!$B$44 - N$88 - N$45)</f>
        <v>-2</v>
      </c>
      <c r="O259" s="8">
        <f xml:space="preserve"> (Data!$B$44 - O$88 - O$45)</f>
        <v>-2</v>
      </c>
      <c r="P259" s="8">
        <f xml:space="preserve"> (Data!$B$44 - P$88 - P$45)</f>
        <v>-3</v>
      </c>
      <c r="Q259" s="8">
        <f xml:space="preserve"> (Data!$B$44 - Q$88 - Q$45)</f>
        <v>-3</v>
      </c>
      <c r="R259" s="8">
        <f xml:space="preserve"> (Data!$B$44 - R$88 - R$45)</f>
        <v>-4</v>
      </c>
      <c r="S259" s="8">
        <f xml:space="preserve"> (Data!$B$44 - S$88 - S$45)</f>
        <v>-4</v>
      </c>
      <c r="T259" s="8">
        <f xml:space="preserve"> (Data!$B$44 - T$88 - T$45)</f>
        <v>-5</v>
      </c>
      <c r="U259" s="8">
        <f xml:space="preserve"> (Data!$B$44 - U$88 - U$45)</f>
        <v>-5</v>
      </c>
      <c r="V259" s="8">
        <f xml:space="preserve"> (Data!$B$44 - V$88 - V$45)</f>
        <v>-6</v>
      </c>
      <c r="W259" s="8">
        <f xml:space="preserve"> (Data!$B$44 - W$88 - W$45)</f>
        <v>-6</v>
      </c>
      <c r="X259" s="8">
        <f xml:space="preserve"> (Data!$B$44 - X$88 - X$45)</f>
        <v>-7</v>
      </c>
      <c r="Y259" s="8">
        <f xml:space="preserve"> (Data!$B$44 - Y$88 - Y$45)</f>
        <v>-7</v>
      </c>
      <c r="Z259" s="8">
        <f xml:space="preserve"> (Data!$B$44 - Z$88 - Z$45)</f>
        <v>-8</v>
      </c>
      <c r="AA259" s="8">
        <f xml:space="preserve"> (Data!$B$44 - AA$88 - AA$45)</f>
        <v>-8</v>
      </c>
      <c r="AB259" s="8">
        <f xml:space="preserve"> (Data!$B$44 - AB$88 - AB$45)</f>
        <v>-9</v>
      </c>
      <c r="AC259" s="8">
        <f xml:space="preserve"> (Data!$B$44 - AC$88 - AC$45)</f>
        <v>-9</v>
      </c>
      <c r="AD259" s="8">
        <f xml:space="preserve"> (Data!$B$44 - AD$88 - AD$45)</f>
        <v>-10</v>
      </c>
      <c r="AE259" s="8">
        <f xml:space="preserve"> (Data!$B$44 - AE$88 - AE$45)</f>
        <v>-10</v>
      </c>
      <c r="AF259" s="8">
        <f xml:space="preserve"> (Data!$B$44 - AF$88 - AF$45)</f>
        <v>-11</v>
      </c>
      <c r="AG259" s="8">
        <f xml:space="preserve"> (Data!$B$44 - AG$88 - AG$45)</f>
        <v>-11</v>
      </c>
      <c r="AH259" s="8">
        <f xml:space="preserve"> (Data!$B$44 - AH$88 - AH$45)</f>
        <v>-12</v>
      </c>
      <c r="AI259" s="8">
        <f xml:space="preserve"> (Data!$B$44 - AI$88 - AI$45)</f>
        <v>-12</v>
      </c>
      <c r="AJ259" s="8">
        <f xml:space="preserve"> (Data!$B$44 - AJ$88 - AJ$45)</f>
        <v>-13</v>
      </c>
      <c r="AK259" s="8">
        <f xml:space="preserve"> (Data!$B$44 - AK$88 - AK$45)</f>
        <v>-13</v>
      </c>
      <c r="AL259" s="8">
        <f xml:space="preserve"> (Data!$B$44 - AL$88 - AL$45)</f>
        <v>-14</v>
      </c>
      <c r="AM259" s="8">
        <f xml:space="preserve"> (Data!$B$44 - AM$88 - AM$45)</f>
        <v>-14</v>
      </c>
      <c r="AN259" s="8">
        <f xml:space="preserve"> (Data!$B$44 - AN$88 - AN$45)</f>
        <v>-15</v>
      </c>
      <c r="AO259" s="8">
        <f xml:space="preserve"> (Data!$B$44 - AO$88 - AO$45)</f>
        <v>-15</v>
      </c>
      <c r="AP259" s="8">
        <f xml:space="preserve"> (Data!$B$44 - AP$88 - AP$45)</f>
        <v>-16</v>
      </c>
      <c r="AQ259" s="8">
        <f xml:space="preserve"> (Data!$B$44 - AQ$88 - AQ$45)</f>
        <v>-16</v>
      </c>
      <c r="AR259" s="8">
        <f xml:space="preserve"> (Data!$B$44 - AR$88 - AR$45)</f>
        <v>-17</v>
      </c>
      <c r="AS259" s="8">
        <f xml:space="preserve"> (Data!$B$44 - AS$88 - AS$45)</f>
        <v>-17</v>
      </c>
      <c r="AT259" s="8">
        <f xml:space="preserve"> (Data!$B$44 - AT$88 - AT$45)</f>
        <v>-18</v>
      </c>
      <c r="AU259" s="8">
        <f xml:space="preserve"> (Data!$B$44 - AU$88 - AU$45)</f>
        <v>-18</v>
      </c>
      <c r="AV259" s="8">
        <f xml:space="preserve"> (Data!$B$44 - AV$88 - AV$45)</f>
        <v>-19</v>
      </c>
      <c r="AW259" s="8">
        <f xml:space="preserve"> (Data!$B$44 - AW$88 - AW$45)</f>
        <v>-19</v>
      </c>
      <c r="AX259" s="8">
        <f xml:space="preserve"> (Data!$B$44 - AX$88 - AX$45)</f>
        <v>-20</v>
      </c>
      <c r="AY259" s="8">
        <f xml:space="preserve"> (Data!$B$44 - AY$88 - AY$45)</f>
        <v>-20</v>
      </c>
    </row>
    <row r="260" spans="1:51">
      <c r="A260" s="8" t="s">
        <v>58</v>
      </c>
      <c r="B260" s="8">
        <f xml:space="preserve"> (Data!$B$44 - B$88 - B$45)</f>
        <v>11</v>
      </c>
      <c r="C260" s="8">
        <f xml:space="preserve"> (Data!$B$44 - C$88 - C$45)</f>
        <v>10</v>
      </c>
      <c r="D260" s="8">
        <f xml:space="preserve"> (Data!$B$44 - D$88 - D$45)</f>
        <v>10</v>
      </c>
      <c r="E260" s="8">
        <f xml:space="preserve"> (Data!$B$44 - E$88 - E$45)</f>
        <v>9</v>
      </c>
      <c r="F260" s="8">
        <f xml:space="preserve"> (Data!$B$44 - F$88 - F$45)</f>
        <v>8</v>
      </c>
      <c r="G260" s="8">
        <f xml:space="preserve"> (Data!$B$44 - G$88 - G$45)</f>
        <v>7</v>
      </c>
      <c r="H260" s="8">
        <f xml:space="preserve"> (Data!$B$44 - H$88 - H$45)</f>
        <v>7</v>
      </c>
      <c r="I260" s="8">
        <f xml:space="preserve"> (Data!$B$44 - I$88 - I$45)</f>
        <v>6</v>
      </c>
      <c r="J260" s="8">
        <f xml:space="preserve"> (Data!$B$44 - J$88 - J$45)</f>
        <v>4</v>
      </c>
      <c r="K260" s="8">
        <f xml:space="preserve"> (Data!$B$44 - K$88 - K$45)</f>
        <v>1</v>
      </c>
      <c r="L260" s="8">
        <f xml:space="preserve"> (Data!$B$44 - L$88 - L$45)</f>
        <v>0</v>
      </c>
      <c r="M260" s="8">
        <f xml:space="preserve"> (Data!$B$44 - M$88 - M$45)</f>
        <v>-1</v>
      </c>
      <c r="N260" s="8">
        <f xml:space="preserve"> (Data!$B$44 - N$88 - N$45)</f>
        <v>-2</v>
      </c>
      <c r="O260" s="8">
        <f xml:space="preserve"> (Data!$B$44 - O$88 - O$45)</f>
        <v>-2</v>
      </c>
      <c r="P260" s="8">
        <f xml:space="preserve"> (Data!$B$44 - P$88 - P$45)</f>
        <v>-3</v>
      </c>
      <c r="Q260" s="8">
        <f xml:space="preserve"> (Data!$B$44 - Q$88 - Q$45)</f>
        <v>-3</v>
      </c>
      <c r="R260" s="8">
        <f xml:space="preserve"> (Data!$B$44 - R$88 - R$45)</f>
        <v>-4</v>
      </c>
      <c r="S260" s="8">
        <f xml:space="preserve"> (Data!$B$44 - S$88 - S$45)</f>
        <v>-4</v>
      </c>
      <c r="T260" s="8">
        <f xml:space="preserve"> (Data!$B$44 - T$88 - T$45)</f>
        <v>-5</v>
      </c>
      <c r="U260" s="8">
        <f xml:space="preserve"> (Data!$B$44 - U$88 - U$45)</f>
        <v>-5</v>
      </c>
      <c r="V260" s="8">
        <f xml:space="preserve"> (Data!$B$44 - V$88 - V$45)</f>
        <v>-6</v>
      </c>
      <c r="W260" s="8">
        <f xml:space="preserve"> (Data!$B$44 - W$88 - W$45)</f>
        <v>-6</v>
      </c>
      <c r="X260" s="8">
        <f xml:space="preserve"> (Data!$B$44 - X$88 - X$45)</f>
        <v>-7</v>
      </c>
      <c r="Y260" s="8">
        <f xml:space="preserve"> (Data!$B$44 - Y$88 - Y$45)</f>
        <v>-7</v>
      </c>
      <c r="Z260" s="8">
        <f xml:space="preserve"> (Data!$B$44 - Z$88 - Z$45)</f>
        <v>-8</v>
      </c>
      <c r="AA260" s="8">
        <f xml:space="preserve"> (Data!$B$44 - AA$88 - AA$45)</f>
        <v>-8</v>
      </c>
      <c r="AB260" s="8">
        <f xml:space="preserve"> (Data!$B$44 - AB$88 - AB$45)</f>
        <v>-9</v>
      </c>
      <c r="AC260" s="8">
        <f xml:space="preserve"> (Data!$B$44 - AC$88 - AC$45)</f>
        <v>-9</v>
      </c>
      <c r="AD260" s="8">
        <f xml:space="preserve"> (Data!$B$44 - AD$88 - AD$45)</f>
        <v>-10</v>
      </c>
      <c r="AE260" s="8">
        <f xml:space="preserve"> (Data!$B$44 - AE$88 - AE$45)</f>
        <v>-10</v>
      </c>
      <c r="AF260" s="8">
        <f xml:space="preserve"> (Data!$B$44 - AF$88 - AF$45)</f>
        <v>-11</v>
      </c>
      <c r="AG260" s="8">
        <f xml:space="preserve"> (Data!$B$44 - AG$88 - AG$45)</f>
        <v>-11</v>
      </c>
      <c r="AH260" s="8">
        <f xml:space="preserve"> (Data!$B$44 - AH$88 - AH$45)</f>
        <v>-12</v>
      </c>
      <c r="AI260" s="8">
        <f xml:space="preserve"> (Data!$B$44 - AI$88 - AI$45)</f>
        <v>-12</v>
      </c>
      <c r="AJ260" s="8">
        <f xml:space="preserve"> (Data!$B$44 - AJ$88 - AJ$45)</f>
        <v>-13</v>
      </c>
      <c r="AK260" s="8">
        <f xml:space="preserve"> (Data!$B$44 - AK$88 - AK$45)</f>
        <v>-13</v>
      </c>
      <c r="AL260" s="8">
        <f xml:space="preserve"> (Data!$B$44 - AL$88 - AL$45)</f>
        <v>-14</v>
      </c>
      <c r="AM260" s="8">
        <f xml:space="preserve"> (Data!$B$44 - AM$88 - AM$45)</f>
        <v>-14</v>
      </c>
      <c r="AN260" s="8">
        <f xml:space="preserve"> (Data!$B$44 - AN$88 - AN$45)</f>
        <v>-15</v>
      </c>
      <c r="AO260" s="8">
        <f xml:space="preserve"> (Data!$B$44 - AO$88 - AO$45)</f>
        <v>-15</v>
      </c>
      <c r="AP260" s="8">
        <f xml:space="preserve"> (Data!$B$44 - AP$88 - AP$45)</f>
        <v>-16</v>
      </c>
      <c r="AQ260" s="8">
        <f xml:space="preserve"> (Data!$B$44 - AQ$88 - AQ$45)</f>
        <v>-16</v>
      </c>
      <c r="AR260" s="8">
        <f xml:space="preserve"> (Data!$B$44 - AR$88 - AR$45)</f>
        <v>-17</v>
      </c>
      <c r="AS260" s="8">
        <f xml:space="preserve"> (Data!$B$44 - AS$88 - AS$45)</f>
        <v>-17</v>
      </c>
      <c r="AT260" s="8">
        <f xml:space="preserve"> (Data!$B$44 - AT$88 - AT$45)</f>
        <v>-18</v>
      </c>
      <c r="AU260" s="8">
        <f xml:space="preserve"> (Data!$B$44 - AU$88 - AU$45)</f>
        <v>-18</v>
      </c>
      <c r="AV260" s="8">
        <f xml:space="preserve"> (Data!$B$44 - AV$88 - AV$45)</f>
        <v>-19</v>
      </c>
      <c r="AW260" s="8">
        <f xml:space="preserve"> (Data!$B$44 - AW$88 - AW$45)</f>
        <v>-19</v>
      </c>
      <c r="AX260" s="8">
        <f xml:space="preserve"> (Data!$B$44 - AX$88 - AX$45)</f>
        <v>-20</v>
      </c>
      <c r="AY260" s="8">
        <f xml:space="preserve"> (Data!$B$44 - AY$88 - AY$45)</f>
        <v>-20</v>
      </c>
    </row>
    <row r="261" spans="1:51">
      <c r="A261" s="8" t="s">
        <v>59</v>
      </c>
      <c r="B261" s="8">
        <f xml:space="preserve"> (Data!$B$44 - B$87 - B$45)</f>
        <v>10</v>
      </c>
      <c r="C261" s="8">
        <f xml:space="preserve"> (Data!$B$44 - C$87 - C$45)</f>
        <v>9</v>
      </c>
      <c r="D261" s="8">
        <f xml:space="preserve"> (Data!$B$44 - D$87 - D$45)</f>
        <v>9</v>
      </c>
      <c r="E261" s="8">
        <f xml:space="preserve"> (Data!$B$44 - E$87 - E$45)</f>
        <v>8</v>
      </c>
      <c r="F261" s="8">
        <f xml:space="preserve"> (Data!$B$44 - F$87 - F$45)</f>
        <v>7</v>
      </c>
      <c r="G261" s="8">
        <f xml:space="preserve"> (Data!$B$44 - G$87 - G$45)</f>
        <v>6</v>
      </c>
      <c r="H261" s="8">
        <f xml:space="preserve"> (Data!$B$44 - H$87 - H$45)</f>
        <v>6</v>
      </c>
      <c r="I261" s="8">
        <f xml:space="preserve"> (Data!$B$44 - I$87 - I$45)</f>
        <v>4</v>
      </c>
      <c r="J261" s="8">
        <f xml:space="preserve"> (Data!$B$44 - J$87 - J$45)</f>
        <v>2</v>
      </c>
      <c r="K261" s="8">
        <f xml:space="preserve"> (Data!$B$44 - K$87 - K$45)</f>
        <v>-1</v>
      </c>
      <c r="L261" s="8">
        <f xml:space="preserve"> (Data!$B$44 - L$87 - L$45)</f>
        <v>-2</v>
      </c>
      <c r="M261" s="8">
        <f xml:space="preserve"> (Data!$B$44 - M$87 - M$45)</f>
        <v>-3</v>
      </c>
      <c r="N261" s="8">
        <f xml:space="preserve"> (Data!$B$44 - N$87 - N$45)</f>
        <v>-4</v>
      </c>
      <c r="O261" s="8">
        <f xml:space="preserve"> (Data!$B$44 - O$87 - O$45)</f>
        <v>-4</v>
      </c>
      <c r="P261" s="8">
        <f xml:space="preserve"> (Data!$B$44 - P$87 - P$45)</f>
        <v>-5</v>
      </c>
      <c r="Q261" s="8">
        <f xml:space="preserve"> (Data!$B$44 - Q$87 - Q$45)</f>
        <v>-5</v>
      </c>
      <c r="R261" s="8">
        <f xml:space="preserve"> (Data!$B$44 - R$87 - R$45)</f>
        <v>-6</v>
      </c>
      <c r="S261" s="8">
        <f xml:space="preserve"> (Data!$B$44 - S$87 - S$45)</f>
        <v>-6</v>
      </c>
      <c r="T261" s="8">
        <f xml:space="preserve"> (Data!$B$44 - T$87 - T$45)</f>
        <v>-7</v>
      </c>
      <c r="U261" s="8">
        <f xml:space="preserve"> (Data!$B$44 - U$87 - U$45)</f>
        <v>-7</v>
      </c>
      <c r="V261" s="8">
        <f xml:space="preserve"> (Data!$B$44 - V$87 - V$45)</f>
        <v>-8</v>
      </c>
      <c r="W261" s="8">
        <f xml:space="preserve"> (Data!$B$44 - W$87 - W$45)</f>
        <v>-8</v>
      </c>
      <c r="X261" s="8">
        <f xml:space="preserve"> (Data!$B$44 - X$87 - X$45)</f>
        <v>-9</v>
      </c>
      <c r="Y261" s="8">
        <f xml:space="preserve"> (Data!$B$44 - Y$87 - Y$45)</f>
        <v>-9</v>
      </c>
      <c r="Z261" s="8">
        <f xml:space="preserve"> (Data!$B$44 - Z$87 - Z$45)</f>
        <v>-10</v>
      </c>
      <c r="AA261" s="8">
        <f xml:space="preserve"> (Data!$B$44 - AA$87 - AA$45)</f>
        <v>-10</v>
      </c>
      <c r="AB261" s="8">
        <f xml:space="preserve"> (Data!$B$44 - AB$87 - AB$45)</f>
        <v>-11</v>
      </c>
      <c r="AC261" s="8">
        <f xml:space="preserve"> (Data!$B$44 - AC$87 - AC$45)</f>
        <v>-11</v>
      </c>
      <c r="AD261" s="8">
        <f xml:space="preserve"> (Data!$B$44 - AD$87 - AD$45)</f>
        <v>-12</v>
      </c>
      <c r="AE261" s="8">
        <f xml:space="preserve"> (Data!$B$44 - AE$87 - AE$45)</f>
        <v>-12</v>
      </c>
      <c r="AF261" s="8">
        <f xml:space="preserve"> (Data!$B$44 - AF$87 - AF$45)</f>
        <v>-13</v>
      </c>
      <c r="AG261" s="8">
        <f xml:space="preserve"> (Data!$B$44 - AG$87 - AG$45)</f>
        <v>-13</v>
      </c>
      <c r="AH261" s="8">
        <f xml:space="preserve"> (Data!$B$44 - AH$87 - AH$45)</f>
        <v>-14</v>
      </c>
      <c r="AI261" s="8">
        <f xml:space="preserve"> (Data!$B$44 - AI$87 - AI$45)</f>
        <v>-14</v>
      </c>
      <c r="AJ261" s="8">
        <f xml:space="preserve"> (Data!$B$44 - AJ$87 - AJ$45)</f>
        <v>-15</v>
      </c>
      <c r="AK261" s="8">
        <f xml:space="preserve"> (Data!$B$44 - AK$87 - AK$45)</f>
        <v>-15</v>
      </c>
      <c r="AL261" s="8">
        <f xml:space="preserve"> (Data!$B$44 - AL$87 - AL$45)</f>
        <v>-16</v>
      </c>
      <c r="AM261" s="8">
        <f xml:space="preserve"> (Data!$B$44 - AM$87 - AM$45)</f>
        <v>-16</v>
      </c>
      <c r="AN261" s="8">
        <f xml:space="preserve"> (Data!$B$44 - AN$87 - AN$45)</f>
        <v>-17</v>
      </c>
      <c r="AO261" s="8">
        <f xml:space="preserve"> (Data!$B$44 - AO$87 - AO$45)</f>
        <v>-17</v>
      </c>
      <c r="AP261" s="8">
        <f xml:space="preserve"> (Data!$B$44 - AP$87 - AP$45)</f>
        <v>-18</v>
      </c>
      <c r="AQ261" s="8">
        <f xml:space="preserve"> (Data!$B$44 - AQ$87 - AQ$45)</f>
        <v>-18</v>
      </c>
      <c r="AR261" s="8">
        <f xml:space="preserve"> (Data!$B$44 - AR$87 - AR$45)</f>
        <v>-19</v>
      </c>
      <c r="AS261" s="8">
        <f xml:space="preserve"> (Data!$B$44 - AS$87 - AS$45)</f>
        <v>-19</v>
      </c>
      <c r="AT261" s="8">
        <f xml:space="preserve"> (Data!$B$44 - AT$87 - AT$45)</f>
        <v>-20</v>
      </c>
      <c r="AU261" s="8">
        <f xml:space="preserve"> (Data!$B$44 - AU$87 - AU$45)</f>
        <v>-20</v>
      </c>
      <c r="AV261" s="8">
        <f xml:space="preserve"> (Data!$B$44 - AV$87 - AV$45)</f>
        <v>-21</v>
      </c>
      <c r="AW261" s="8">
        <f xml:space="preserve"> (Data!$B$44 - AW$87 - AW$45)</f>
        <v>-21</v>
      </c>
      <c r="AX261" s="8">
        <f xml:space="preserve"> (Data!$B$44 - AX$87 - AX$45)</f>
        <v>-22</v>
      </c>
      <c r="AY261" s="8">
        <f xml:space="preserve"> (Data!$B$44 - AY$87 - AY$45)</f>
        <v>-22</v>
      </c>
    </row>
    <row r="262" spans="1:51">
      <c r="A262" s="56" t="s">
        <v>42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9"/>
      <c r="L262" s="13"/>
      <c r="M262" s="13"/>
      <c r="N262" s="13"/>
      <c r="O262" s="13"/>
      <c r="P262" s="13"/>
      <c r="Q262" s="13"/>
      <c r="R262" s="13"/>
      <c r="S262" s="13"/>
      <c r="T262" s="13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spans="1:51">
      <c r="A263" s="8" t="s">
        <v>50</v>
      </c>
      <c r="B263" s="8">
        <f xml:space="preserve"> (Data!$B$45 - B$89 - B$45)</f>
        <v>20</v>
      </c>
      <c r="C263" s="8">
        <f xml:space="preserve"> (Data!$B$45 - C$89 - C$45)</f>
        <v>19</v>
      </c>
      <c r="D263" s="8">
        <f xml:space="preserve"> (Data!$B$45 - D$89 - D$45)</f>
        <v>19</v>
      </c>
      <c r="E263" s="8">
        <f xml:space="preserve"> (Data!$B$45 - E$89 - E$45)</f>
        <v>18</v>
      </c>
      <c r="F263" s="8">
        <f xml:space="preserve"> (Data!$B$45 - F$89 - F$45)</f>
        <v>17</v>
      </c>
      <c r="G263" s="8">
        <f xml:space="preserve"> (Data!$B$45 - G$89 - G$45)</f>
        <v>16</v>
      </c>
      <c r="H263" s="8">
        <f xml:space="preserve"> (Data!$B$45 - H$89 - H$45)</f>
        <v>16</v>
      </c>
      <c r="I263" s="8">
        <f xml:space="preserve"> (Data!$B$45 - I$89 - I$45)</f>
        <v>15</v>
      </c>
      <c r="J263" s="8">
        <f xml:space="preserve"> (Data!$B$45 - J$89 - J$45)</f>
        <v>13</v>
      </c>
      <c r="K263" s="8">
        <f xml:space="preserve"> (Data!$B$45 - K$89 - K$45)</f>
        <v>11</v>
      </c>
      <c r="L263" s="8">
        <f xml:space="preserve"> (Data!$B$45 - L$89 - L$45)</f>
        <v>10</v>
      </c>
      <c r="M263" s="8">
        <f xml:space="preserve"> (Data!$B$45 - M$89 - M$45)</f>
        <v>9</v>
      </c>
      <c r="N263" s="8">
        <f xml:space="preserve"> (Data!$B$45 - N$89 - N$45)</f>
        <v>9</v>
      </c>
      <c r="O263" s="8">
        <f xml:space="preserve"> (Data!$B$45 - O$89 - O$45)</f>
        <v>8</v>
      </c>
      <c r="P263" s="8">
        <f xml:space="preserve"> (Data!$B$45 - P$89 - P$45)</f>
        <v>8</v>
      </c>
      <c r="Q263" s="8">
        <f xml:space="preserve"> (Data!$B$45 - Q$89 - Q$45)</f>
        <v>7</v>
      </c>
      <c r="R263" s="8">
        <f xml:space="preserve"> (Data!$B$45 - R$89 - R$45)</f>
        <v>7</v>
      </c>
      <c r="S263" s="8">
        <f xml:space="preserve"> (Data!$B$45 - S$89 - S$45)</f>
        <v>7</v>
      </c>
      <c r="T263" s="8">
        <f xml:space="preserve"> (Data!$B$45 - T$89 - T$45)</f>
        <v>6</v>
      </c>
      <c r="U263" s="8">
        <f xml:space="preserve"> (Data!$B$45 - U$89 - U$45)</f>
        <v>6</v>
      </c>
      <c r="V263" s="8">
        <f xml:space="preserve"> (Data!$B$45 - V$89 - V$45)</f>
        <v>5</v>
      </c>
      <c r="W263" s="8">
        <f xml:space="preserve"> (Data!$B$45 - W$89 - W$45)</f>
        <v>5</v>
      </c>
      <c r="X263" s="8">
        <f xml:space="preserve"> (Data!$B$45 - X$89 - X$45)</f>
        <v>5</v>
      </c>
      <c r="Y263" s="8">
        <f xml:space="preserve"> (Data!$B$45 - Y$89 - Y$45)</f>
        <v>4</v>
      </c>
      <c r="Z263" s="8">
        <f xml:space="preserve"> (Data!$B$45 - Z$89 - Z$45)</f>
        <v>4</v>
      </c>
      <c r="AA263" s="8">
        <f xml:space="preserve"> (Data!$B$45 - AA$89 - AA$45)</f>
        <v>3</v>
      </c>
      <c r="AB263" s="8">
        <f xml:space="preserve"> (Data!$B$45 - AB$89 - AB$45)</f>
        <v>3</v>
      </c>
      <c r="AC263" s="8">
        <f xml:space="preserve"> (Data!$B$45 - AC$89 - AC$45)</f>
        <v>3</v>
      </c>
      <c r="AD263" s="8">
        <f xml:space="preserve"> (Data!$B$45 - AD$89 - AD$45)</f>
        <v>2</v>
      </c>
      <c r="AE263" s="8">
        <f xml:space="preserve"> (Data!$B$45 - AE$89 - AE$45)</f>
        <v>2</v>
      </c>
      <c r="AF263" s="8">
        <f xml:space="preserve"> (Data!$B$45 - AF$89 - AF$45)</f>
        <v>1</v>
      </c>
      <c r="AG263" s="8">
        <f xml:space="preserve"> (Data!$B$45 - AG$89 - AG$45)</f>
        <v>1</v>
      </c>
      <c r="AH263" s="8">
        <f xml:space="preserve"> (Data!$B$45 - AH$89 - AH$45)</f>
        <v>1</v>
      </c>
      <c r="AI263" s="8">
        <f xml:space="preserve"> (Data!$B$45 - AI$89 - AI$45)</f>
        <v>0</v>
      </c>
      <c r="AJ263" s="8">
        <f xml:space="preserve"> (Data!$B$45 - AJ$89 - AJ$45)</f>
        <v>0</v>
      </c>
      <c r="AK263" s="8">
        <f xml:space="preserve"> (Data!$B$45 - AK$89 - AK$45)</f>
        <v>-1</v>
      </c>
      <c r="AL263" s="8">
        <f xml:space="preserve"> (Data!$B$45 - AL$89 - AL$45)</f>
        <v>-1</v>
      </c>
      <c r="AM263" s="8">
        <f xml:space="preserve"> (Data!$B$45 - AM$89 - AM$45)</f>
        <v>-1</v>
      </c>
      <c r="AN263" s="8">
        <f xml:space="preserve"> (Data!$B$45 - AN$89 - AN$45)</f>
        <v>-2</v>
      </c>
      <c r="AO263" s="8">
        <f xml:space="preserve"> (Data!$B$45 - AO$89 - AO$45)</f>
        <v>-2</v>
      </c>
      <c r="AP263" s="8">
        <f xml:space="preserve"> (Data!$B$45 - AP$89 - AP$45)</f>
        <v>-3</v>
      </c>
      <c r="AQ263" s="8">
        <f xml:space="preserve"> (Data!$B$45 - AQ$89 - AQ$45)</f>
        <v>-3</v>
      </c>
      <c r="AR263" s="8">
        <f xml:space="preserve"> (Data!$B$45 - AR$89 - AR$45)</f>
        <v>-3</v>
      </c>
      <c r="AS263" s="8">
        <f xml:space="preserve"> (Data!$B$45 - AS$89 - AS$45)</f>
        <v>-4</v>
      </c>
      <c r="AT263" s="8">
        <f xml:space="preserve"> (Data!$B$45 - AT$89 - AT$45)</f>
        <v>-4</v>
      </c>
      <c r="AU263" s="8">
        <f xml:space="preserve"> (Data!$B$45 - AU$89 - AU$45)</f>
        <v>-5</v>
      </c>
      <c r="AV263" s="8">
        <f xml:space="preserve"> (Data!$B$45 - AV$89 - AV$45)</f>
        <v>-5</v>
      </c>
      <c r="AW263" s="8">
        <f xml:space="preserve"> (Data!$B$45 - AW$89 - AW$45)</f>
        <v>-5</v>
      </c>
      <c r="AX263" s="8">
        <f xml:space="preserve"> (Data!$B$45 - AX$89 - AX$45)</f>
        <v>-6</v>
      </c>
      <c r="AY263" s="8">
        <f xml:space="preserve"> (Data!$B$45 - AY$89 - AY$45)</f>
        <v>-6</v>
      </c>
    </row>
    <row r="264" spans="1:51">
      <c r="A264" s="8" t="s">
        <v>57</v>
      </c>
      <c r="B264" s="8">
        <f xml:space="preserve"> (Data!$B$45 - B$88 - B$45)</f>
        <v>21</v>
      </c>
      <c r="C264" s="8">
        <f xml:space="preserve"> (Data!$B$45 - C$88 - C$45)</f>
        <v>20</v>
      </c>
      <c r="D264" s="8">
        <f xml:space="preserve"> (Data!$B$45 - D$88 - D$45)</f>
        <v>20</v>
      </c>
      <c r="E264" s="8">
        <f xml:space="preserve"> (Data!$B$45 - E$88 - E$45)</f>
        <v>19</v>
      </c>
      <c r="F264" s="8">
        <f xml:space="preserve"> (Data!$B$45 - F$88 - F$45)</f>
        <v>18</v>
      </c>
      <c r="G264" s="8">
        <f xml:space="preserve"> (Data!$B$45 - G$88 - G$45)</f>
        <v>17</v>
      </c>
      <c r="H264" s="8">
        <f xml:space="preserve"> (Data!$B$45 - H$88 - H$45)</f>
        <v>17</v>
      </c>
      <c r="I264" s="8">
        <f xml:space="preserve"> (Data!$B$45 - I$88 - I$45)</f>
        <v>16</v>
      </c>
      <c r="J264" s="8">
        <f xml:space="preserve"> (Data!$B$45 - J$88 - J$45)</f>
        <v>14</v>
      </c>
      <c r="K264" s="8">
        <f xml:space="preserve"> (Data!$B$45 - K$88 - K$45)</f>
        <v>11</v>
      </c>
      <c r="L264" s="8">
        <f xml:space="preserve"> (Data!$B$45 - L$88 - L$45)</f>
        <v>10</v>
      </c>
      <c r="M264" s="8">
        <f xml:space="preserve"> (Data!$B$45 - M$88 - M$45)</f>
        <v>9</v>
      </c>
      <c r="N264" s="8">
        <f xml:space="preserve"> (Data!$B$45 - N$88 - N$45)</f>
        <v>8</v>
      </c>
      <c r="O264" s="8">
        <f xml:space="preserve"> (Data!$B$45 - O$88 - O$45)</f>
        <v>8</v>
      </c>
      <c r="P264" s="8">
        <f xml:space="preserve"> (Data!$B$45 - P$88 - P$45)</f>
        <v>7</v>
      </c>
      <c r="Q264" s="8">
        <f xml:space="preserve"> (Data!$B$45 - Q$88 - Q$45)</f>
        <v>7</v>
      </c>
      <c r="R264" s="8">
        <f xml:space="preserve"> (Data!$B$45 - R$88 - R$45)</f>
        <v>6</v>
      </c>
      <c r="S264" s="8">
        <f xml:space="preserve"> (Data!$B$45 - S$88 - S$45)</f>
        <v>6</v>
      </c>
      <c r="T264" s="8">
        <f xml:space="preserve"> (Data!$B$45 - T$88 - T$45)</f>
        <v>5</v>
      </c>
      <c r="U264" s="8">
        <f xml:space="preserve"> (Data!$B$45 - U$88 - U$45)</f>
        <v>5</v>
      </c>
      <c r="V264" s="8">
        <f xml:space="preserve"> (Data!$B$45 - V$88 - V$45)</f>
        <v>4</v>
      </c>
      <c r="W264" s="8">
        <f xml:space="preserve"> (Data!$B$45 - W$88 - W$45)</f>
        <v>4</v>
      </c>
      <c r="X264" s="8">
        <f xml:space="preserve"> (Data!$B$45 - X$88 - X$45)</f>
        <v>3</v>
      </c>
      <c r="Y264" s="8">
        <f xml:space="preserve"> (Data!$B$45 - Y$88 - Y$45)</f>
        <v>3</v>
      </c>
      <c r="Z264" s="8">
        <f xml:space="preserve"> (Data!$B$45 - Z$88 - Z$45)</f>
        <v>2</v>
      </c>
      <c r="AA264" s="8">
        <f xml:space="preserve"> (Data!$B$45 - AA$88 - AA$45)</f>
        <v>2</v>
      </c>
      <c r="AB264" s="8">
        <f xml:space="preserve"> (Data!$B$45 - AB$88 - AB$45)</f>
        <v>1</v>
      </c>
      <c r="AC264" s="8">
        <f xml:space="preserve"> (Data!$B$45 - AC$88 - AC$45)</f>
        <v>1</v>
      </c>
      <c r="AD264" s="8">
        <f xml:space="preserve"> (Data!$B$45 - AD$88 - AD$45)</f>
        <v>0</v>
      </c>
      <c r="AE264" s="8">
        <f xml:space="preserve"> (Data!$B$45 - AE$88 - AE$45)</f>
        <v>0</v>
      </c>
      <c r="AF264" s="8">
        <f xml:space="preserve"> (Data!$B$45 - AF$88 - AF$45)</f>
        <v>-1</v>
      </c>
      <c r="AG264" s="8">
        <f xml:space="preserve"> (Data!$B$45 - AG$88 - AG$45)</f>
        <v>-1</v>
      </c>
      <c r="AH264" s="8">
        <f xml:space="preserve"> (Data!$B$45 - AH$88 - AH$45)</f>
        <v>-2</v>
      </c>
      <c r="AI264" s="8">
        <f xml:space="preserve"> (Data!$B$45 - AI$88 - AI$45)</f>
        <v>-2</v>
      </c>
      <c r="AJ264" s="8">
        <f xml:space="preserve"> (Data!$B$45 - AJ$88 - AJ$45)</f>
        <v>-3</v>
      </c>
      <c r="AK264" s="8">
        <f xml:space="preserve"> (Data!$B$45 - AK$88 - AK$45)</f>
        <v>-3</v>
      </c>
      <c r="AL264" s="8">
        <f xml:space="preserve"> (Data!$B$45 - AL$88 - AL$45)</f>
        <v>-4</v>
      </c>
      <c r="AM264" s="8">
        <f xml:space="preserve"> (Data!$B$45 - AM$88 - AM$45)</f>
        <v>-4</v>
      </c>
      <c r="AN264" s="8">
        <f xml:space="preserve"> (Data!$B$45 - AN$88 - AN$45)</f>
        <v>-5</v>
      </c>
      <c r="AO264" s="8">
        <f xml:space="preserve"> (Data!$B$45 - AO$88 - AO$45)</f>
        <v>-5</v>
      </c>
      <c r="AP264" s="8">
        <f xml:space="preserve"> (Data!$B$45 - AP$88 - AP$45)</f>
        <v>-6</v>
      </c>
      <c r="AQ264" s="8">
        <f xml:space="preserve"> (Data!$B$45 - AQ$88 - AQ$45)</f>
        <v>-6</v>
      </c>
      <c r="AR264" s="8">
        <f xml:space="preserve"> (Data!$B$45 - AR$88 - AR$45)</f>
        <v>-7</v>
      </c>
      <c r="AS264" s="8">
        <f xml:space="preserve"> (Data!$B$45 - AS$88 - AS$45)</f>
        <v>-7</v>
      </c>
      <c r="AT264" s="8">
        <f xml:space="preserve"> (Data!$B$45 - AT$88 - AT$45)</f>
        <v>-8</v>
      </c>
      <c r="AU264" s="8">
        <f xml:space="preserve"> (Data!$B$45 - AU$88 - AU$45)</f>
        <v>-8</v>
      </c>
      <c r="AV264" s="8">
        <f xml:space="preserve"> (Data!$B$45 - AV$88 - AV$45)</f>
        <v>-9</v>
      </c>
      <c r="AW264" s="8">
        <f xml:space="preserve"> (Data!$B$45 - AW$88 - AW$45)</f>
        <v>-9</v>
      </c>
      <c r="AX264" s="8">
        <f xml:space="preserve"> (Data!$B$45 - AX$88 - AX$45)</f>
        <v>-10</v>
      </c>
      <c r="AY264" s="8">
        <f xml:space="preserve"> (Data!$B$45 - AY$88 - AY$45)</f>
        <v>-10</v>
      </c>
    </row>
    <row r="265" spans="1:51">
      <c r="A265" s="8" t="s">
        <v>58</v>
      </c>
      <c r="B265" s="8">
        <f xml:space="preserve"> (Data!$B$45 - B$88 - B$45)</f>
        <v>21</v>
      </c>
      <c r="C265" s="8">
        <f xml:space="preserve"> (Data!$B$45 - C$88 - C$45)</f>
        <v>20</v>
      </c>
      <c r="D265" s="8">
        <f xml:space="preserve"> (Data!$B$45 - D$88 - D$45)</f>
        <v>20</v>
      </c>
      <c r="E265" s="8">
        <f xml:space="preserve"> (Data!$B$45 - E$88 - E$45)</f>
        <v>19</v>
      </c>
      <c r="F265" s="8">
        <f xml:space="preserve"> (Data!$B$45 - F$88 - F$45)</f>
        <v>18</v>
      </c>
      <c r="G265" s="8">
        <f xml:space="preserve"> (Data!$B$45 - G$88 - G$45)</f>
        <v>17</v>
      </c>
      <c r="H265" s="8">
        <f xml:space="preserve"> (Data!$B$45 - H$88 - H$45)</f>
        <v>17</v>
      </c>
      <c r="I265" s="8">
        <f xml:space="preserve"> (Data!$B$45 - I$88 - I$45)</f>
        <v>16</v>
      </c>
      <c r="J265" s="8">
        <f xml:space="preserve"> (Data!$B$45 - J$88 - J$45)</f>
        <v>14</v>
      </c>
      <c r="K265" s="8">
        <f xml:space="preserve"> (Data!$B$45 - K$88 - K$45)</f>
        <v>11</v>
      </c>
      <c r="L265" s="8">
        <f xml:space="preserve"> (Data!$B$45 - L$88 - L$45)</f>
        <v>10</v>
      </c>
      <c r="M265" s="8">
        <f xml:space="preserve"> (Data!$B$45 - M$88 - M$45)</f>
        <v>9</v>
      </c>
      <c r="N265" s="8">
        <f xml:space="preserve"> (Data!$B$45 - N$88 - N$45)</f>
        <v>8</v>
      </c>
      <c r="O265" s="8">
        <f xml:space="preserve"> (Data!$B$45 - O$88 - O$45)</f>
        <v>8</v>
      </c>
      <c r="P265" s="8">
        <f xml:space="preserve"> (Data!$B$45 - P$88 - P$45)</f>
        <v>7</v>
      </c>
      <c r="Q265" s="8">
        <f xml:space="preserve"> (Data!$B$45 - Q$88 - Q$45)</f>
        <v>7</v>
      </c>
      <c r="R265" s="8">
        <f xml:space="preserve"> (Data!$B$45 - R$88 - R$45)</f>
        <v>6</v>
      </c>
      <c r="S265" s="8">
        <f xml:space="preserve"> (Data!$B$45 - S$88 - S$45)</f>
        <v>6</v>
      </c>
      <c r="T265" s="8">
        <f xml:space="preserve"> (Data!$B$45 - T$88 - T$45)</f>
        <v>5</v>
      </c>
      <c r="U265" s="8">
        <f xml:space="preserve"> (Data!$B$45 - U$88 - U$45)</f>
        <v>5</v>
      </c>
      <c r="V265" s="8">
        <f xml:space="preserve"> (Data!$B$45 - V$88 - V$45)</f>
        <v>4</v>
      </c>
      <c r="W265" s="8">
        <f xml:space="preserve"> (Data!$B$45 - W$88 - W$45)</f>
        <v>4</v>
      </c>
      <c r="X265" s="8">
        <f xml:space="preserve"> (Data!$B$45 - X$88 - X$45)</f>
        <v>3</v>
      </c>
      <c r="Y265" s="8">
        <f xml:space="preserve"> (Data!$B$45 - Y$88 - Y$45)</f>
        <v>3</v>
      </c>
      <c r="Z265" s="8">
        <f xml:space="preserve"> (Data!$B$45 - Z$88 - Z$45)</f>
        <v>2</v>
      </c>
      <c r="AA265" s="8">
        <f xml:space="preserve"> (Data!$B$45 - AA$88 - AA$45)</f>
        <v>2</v>
      </c>
      <c r="AB265" s="8">
        <f xml:space="preserve"> (Data!$B$45 - AB$88 - AB$45)</f>
        <v>1</v>
      </c>
      <c r="AC265" s="8">
        <f xml:space="preserve"> (Data!$B$45 - AC$88 - AC$45)</f>
        <v>1</v>
      </c>
      <c r="AD265" s="8">
        <f xml:space="preserve"> (Data!$B$45 - AD$88 - AD$45)</f>
        <v>0</v>
      </c>
      <c r="AE265" s="8">
        <f xml:space="preserve"> (Data!$B$45 - AE$88 - AE$45)</f>
        <v>0</v>
      </c>
      <c r="AF265" s="8">
        <f xml:space="preserve"> (Data!$B$45 - AF$88 - AF$45)</f>
        <v>-1</v>
      </c>
      <c r="AG265" s="8">
        <f xml:space="preserve"> (Data!$B$45 - AG$88 - AG$45)</f>
        <v>-1</v>
      </c>
      <c r="AH265" s="8">
        <f xml:space="preserve"> (Data!$B$45 - AH$88 - AH$45)</f>
        <v>-2</v>
      </c>
      <c r="AI265" s="8">
        <f xml:space="preserve"> (Data!$B$45 - AI$88 - AI$45)</f>
        <v>-2</v>
      </c>
      <c r="AJ265" s="8">
        <f xml:space="preserve"> (Data!$B$45 - AJ$88 - AJ$45)</f>
        <v>-3</v>
      </c>
      <c r="AK265" s="8">
        <f xml:space="preserve"> (Data!$B$45 - AK$88 - AK$45)</f>
        <v>-3</v>
      </c>
      <c r="AL265" s="8">
        <f xml:space="preserve"> (Data!$B$45 - AL$88 - AL$45)</f>
        <v>-4</v>
      </c>
      <c r="AM265" s="8">
        <f xml:space="preserve"> (Data!$B$45 - AM$88 - AM$45)</f>
        <v>-4</v>
      </c>
      <c r="AN265" s="8">
        <f xml:space="preserve"> (Data!$B$45 - AN$88 - AN$45)</f>
        <v>-5</v>
      </c>
      <c r="AO265" s="8">
        <f xml:space="preserve"> (Data!$B$45 - AO$88 - AO$45)</f>
        <v>-5</v>
      </c>
      <c r="AP265" s="8">
        <f xml:space="preserve"> (Data!$B$45 - AP$88 - AP$45)</f>
        <v>-6</v>
      </c>
      <c r="AQ265" s="8">
        <f xml:space="preserve"> (Data!$B$45 - AQ$88 - AQ$45)</f>
        <v>-6</v>
      </c>
      <c r="AR265" s="8">
        <f xml:space="preserve"> (Data!$B$45 - AR$88 - AR$45)</f>
        <v>-7</v>
      </c>
      <c r="AS265" s="8">
        <f xml:space="preserve"> (Data!$B$45 - AS$88 - AS$45)</f>
        <v>-7</v>
      </c>
      <c r="AT265" s="8">
        <f xml:space="preserve"> (Data!$B$45 - AT$88 - AT$45)</f>
        <v>-8</v>
      </c>
      <c r="AU265" s="8">
        <f xml:space="preserve"> (Data!$B$45 - AU$88 - AU$45)</f>
        <v>-8</v>
      </c>
      <c r="AV265" s="8">
        <f xml:space="preserve"> (Data!$B$45 - AV$88 - AV$45)</f>
        <v>-9</v>
      </c>
      <c r="AW265" s="8">
        <f xml:space="preserve"> (Data!$B$45 - AW$88 - AW$45)</f>
        <v>-9</v>
      </c>
      <c r="AX265" s="8">
        <f xml:space="preserve"> (Data!$B$45 - AX$88 - AX$45)</f>
        <v>-10</v>
      </c>
      <c r="AY265" s="8">
        <f xml:space="preserve"> (Data!$B$45 - AY$88 - AY$45)</f>
        <v>-10</v>
      </c>
    </row>
    <row r="266" spans="1:51">
      <c r="A266" s="8" t="s">
        <v>59</v>
      </c>
      <c r="B266" s="8">
        <f xml:space="preserve"> (Data!$B$45 - B$87 - B$45)</f>
        <v>20</v>
      </c>
      <c r="C266" s="8">
        <f xml:space="preserve"> (Data!$B$45 - C$87 - C$45)</f>
        <v>19</v>
      </c>
      <c r="D266" s="8">
        <f xml:space="preserve"> (Data!$B$45 - D$87 - D$45)</f>
        <v>19</v>
      </c>
      <c r="E266" s="8">
        <f xml:space="preserve"> (Data!$B$45 - E$87 - E$45)</f>
        <v>18</v>
      </c>
      <c r="F266" s="8">
        <f xml:space="preserve"> (Data!$B$45 - F$87 - F$45)</f>
        <v>17</v>
      </c>
      <c r="G266" s="8">
        <f xml:space="preserve"> (Data!$B$45 - G$87 - G$45)</f>
        <v>16</v>
      </c>
      <c r="H266" s="8">
        <f xml:space="preserve"> (Data!$B$45 - H$87 - H$45)</f>
        <v>16</v>
      </c>
      <c r="I266" s="8">
        <f xml:space="preserve"> (Data!$B$45 - I$87 - I$45)</f>
        <v>14</v>
      </c>
      <c r="J266" s="8">
        <f xml:space="preserve"> (Data!$B$45 - J$87 - J$45)</f>
        <v>12</v>
      </c>
      <c r="K266" s="8">
        <f xml:space="preserve"> (Data!$B$45 - K$87 - K$45)</f>
        <v>9</v>
      </c>
      <c r="L266" s="8">
        <f xml:space="preserve"> (Data!$B$45 - L$87 - L$45)</f>
        <v>8</v>
      </c>
      <c r="M266" s="8">
        <f xml:space="preserve"> (Data!$B$45 - M$87 - M$45)</f>
        <v>7</v>
      </c>
      <c r="N266" s="8">
        <f xml:space="preserve"> (Data!$B$45 - N$87 - N$45)</f>
        <v>6</v>
      </c>
      <c r="O266" s="8">
        <f xml:space="preserve"> (Data!$B$45 - O$87 - O$45)</f>
        <v>6</v>
      </c>
      <c r="P266" s="8">
        <f xml:space="preserve"> (Data!$B$45 - P$87 - P$45)</f>
        <v>5</v>
      </c>
      <c r="Q266" s="8">
        <f xml:space="preserve"> (Data!$B$45 - Q$87 - Q$45)</f>
        <v>5</v>
      </c>
      <c r="R266" s="8">
        <f xml:space="preserve"> (Data!$B$45 - R$87 - R$45)</f>
        <v>4</v>
      </c>
      <c r="S266" s="8">
        <f xml:space="preserve"> (Data!$B$45 - S$87 - S$45)</f>
        <v>4</v>
      </c>
      <c r="T266" s="8">
        <f xml:space="preserve"> (Data!$B$45 - T$87 - T$45)</f>
        <v>3</v>
      </c>
      <c r="U266" s="8">
        <f xml:space="preserve"> (Data!$B$45 - U$87 - U$45)</f>
        <v>3</v>
      </c>
      <c r="V266" s="8">
        <f xml:space="preserve"> (Data!$B$45 - V$87 - V$45)</f>
        <v>2</v>
      </c>
      <c r="W266" s="8">
        <f xml:space="preserve"> (Data!$B$45 - W$87 - W$45)</f>
        <v>2</v>
      </c>
      <c r="X266" s="8">
        <f xml:space="preserve"> (Data!$B$45 - X$87 - X$45)</f>
        <v>1</v>
      </c>
      <c r="Y266" s="8">
        <f xml:space="preserve"> (Data!$B$45 - Y$87 - Y$45)</f>
        <v>1</v>
      </c>
      <c r="Z266" s="8">
        <f xml:space="preserve"> (Data!$B$45 - Z$87 - Z$45)</f>
        <v>0</v>
      </c>
      <c r="AA266" s="8">
        <f xml:space="preserve"> (Data!$B$45 - AA$87 - AA$45)</f>
        <v>0</v>
      </c>
      <c r="AB266" s="8">
        <f xml:space="preserve"> (Data!$B$45 - AB$87 - AB$45)</f>
        <v>-1</v>
      </c>
      <c r="AC266" s="8">
        <f xml:space="preserve"> (Data!$B$45 - AC$87 - AC$45)</f>
        <v>-1</v>
      </c>
      <c r="AD266" s="8">
        <f xml:space="preserve"> (Data!$B$45 - AD$87 - AD$45)</f>
        <v>-2</v>
      </c>
      <c r="AE266" s="8">
        <f xml:space="preserve"> (Data!$B$45 - AE$87 - AE$45)</f>
        <v>-2</v>
      </c>
      <c r="AF266" s="8">
        <f xml:space="preserve"> (Data!$B$45 - AF$87 - AF$45)</f>
        <v>-3</v>
      </c>
      <c r="AG266" s="8">
        <f xml:space="preserve"> (Data!$B$45 - AG$87 - AG$45)</f>
        <v>-3</v>
      </c>
      <c r="AH266" s="8">
        <f xml:space="preserve"> (Data!$B$45 - AH$87 - AH$45)</f>
        <v>-4</v>
      </c>
      <c r="AI266" s="8">
        <f xml:space="preserve"> (Data!$B$45 - AI$87 - AI$45)</f>
        <v>-4</v>
      </c>
      <c r="AJ266" s="8">
        <f xml:space="preserve"> (Data!$B$45 - AJ$87 - AJ$45)</f>
        <v>-5</v>
      </c>
      <c r="AK266" s="8">
        <f xml:space="preserve"> (Data!$B$45 - AK$87 - AK$45)</f>
        <v>-5</v>
      </c>
      <c r="AL266" s="8">
        <f xml:space="preserve"> (Data!$B$45 - AL$87 - AL$45)</f>
        <v>-6</v>
      </c>
      <c r="AM266" s="8">
        <f xml:space="preserve"> (Data!$B$45 - AM$87 - AM$45)</f>
        <v>-6</v>
      </c>
      <c r="AN266" s="8">
        <f xml:space="preserve"> (Data!$B$45 - AN$87 - AN$45)</f>
        <v>-7</v>
      </c>
      <c r="AO266" s="8">
        <f xml:space="preserve"> (Data!$B$45 - AO$87 - AO$45)</f>
        <v>-7</v>
      </c>
      <c r="AP266" s="8">
        <f xml:space="preserve"> (Data!$B$45 - AP$87 - AP$45)</f>
        <v>-8</v>
      </c>
      <c r="AQ266" s="8">
        <f xml:space="preserve"> (Data!$B$45 - AQ$87 - AQ$45)</f>
        <v>-8</v>
      </c>
      <c r="AR266" s="8">
        <f xml:space="preserve"> (Data!$B$45 - AR$87 - AR$45)</f>
        <v>-9</v>
      </c>
      <c r="AS266" s="8">
        <f xml:space="preserve"> (Data!$B$45 - AS$87 - AS$45)</f>
        <v>-9</v>
      </c>
      <c r="AT266" s="8">
        <f xml:space="preserve"> (Data!$B$45 - AT$87 - AT$45)</f>
        <v>-10</v>
      </c>
      <c r="AU266" s="8">
        <f xml:space="preserve"> (Data!$B$45 - AU$87 - AU$45)</f>
        <v>-10</v>
      </c>
      <c r="AV266" s="8">
        <f xml:space="preserve"> (Data!$B$45 - AV$87 - AV$45)</f>
        <v>-11</v>
      </c>
      <c r="AW266" s="8">
        <f xml:space="preserve"> (Data!$B$45 - AW$87 - AW$45)</f>
        <v>-11</v>
      </c>
      <c r="AX266" s="8">
        <f xml:space="preserve"> (Data!$B$45 - AX$87 - AX$45)</f>
        <v>-12</v>
      </c>
      <c r="AY266" s="8">
        <f xml:space="preserve"> (Data!$B$45 - AY$87 - AY$45)</f>
        <v>-12</v>
      </c>
    </row>
    <row r="267" spans="1:51">
      <c r="A267" s="56" t="s">
        <v>52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9"/>
      <c r="L267" s="13"/>
      <c r="M267" s="13"/>
      <c r="N267" s="13"/>
      <c r="O267" s="13"/>
      <c r="P267" s="13"/>
      <c r="Q267" s="13"/>
      <c r="R267" s="13"/>
      <c r="S267" s="13"/>
      <c r="T267" s="13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spans="1:51">
      <c r="A268" s="8" t="s">
        <v>50</v>
      </c>
      <c r="B268" s="8">
        <f xml:space="preserve"> (Data!$B$46 - B$89 - B$45)</f>
        <v>30</v>
      </c>
      <c r="C268" s="8">
        <f xml:space="preserve"> (Data!$B$46 - C$89 - C$45)</f>
        <v>29</v>
      </c>
      <c r="D268" s="8">
        <f xml:space="preserve"> (Data!$B$46 - D$89 - D$45)</f>
        <v>29</v>
      </c>
      <c r="E268" s="8">
        <f xml:space="preserve"> (Data!$B$46 - E$89 - E$45)</f>
        <v>28</v>
      </c>
      <c r="F268" s="8">
        <f xml:space="preserve"> (Data!$B$46 - F$89 - F$45)</f>
        <v>27</v>
      </c>
      <c r="G268" s="8">
        <f xml:space="preserve"> (Data!$B$46 - G$89 - G$45)</f>
        <v>26</v>
      </c>
      <c r="H268" s="8">
        <f xml:space="preserve"> (Data!$B$46 - H$89 - H$45)</f>
        <v>26</v>
      </c>
      <c r="I268" s="8">
        <f xml:space="preserve"> (Data!$B$46 - I$89 - I$45)</f>
        <v>25</v>
      </c>
      <c r="J268" s="8">
        <f xml:space="preserve"> (Data!$B$46 - J$89 - J$45)</f>
        <v>23</v>
      </c>
      <c r="K268" s="8">
        <f xml:space="preserve"> (Data!$B$46 - K$89 - K$45)</f>
        <v>21</v>
      </c>
      <c r="L268" s="8">
        <f xml:space="preserve"> (Data!$B$46 - L$89 - L$45)</f>
        <v>20</v>
      </c>
      <c r="M268" s="8">
        <f xml:space="preserve"> (Data!$B$46 - M$89 - M$45)</f>
        <v>19</v>
      </c>
      <c r="N268" s="8">
        <f xml:space="preserve"> (Data!$B$46 - N$89 - N$45)</f>
        <v>19</v>
      </c>
      <c r="O268" s="8">
        <f xml:space="preserve"> (Data!$B$46 - O$89 - O$45)</f>
        <v>18</v>
      </c>
      <c r="P268" s="8">
        <f xml:space="preserve"> (Data!$B$46 - P$89 - P$45)</f>
        <v>18</v>
      </c>
      <c r="Q268" s="8">
        <f xml:space="preserve"> (Data!$B$46 - Q$89 - Q$45)</f>
        <v>17</v>
      </c>
      <c r="R268" s="8">
        <f xml:space="preserve"> (Data!$B$46 - R$89 - R$45)</f>
        <v>17</v>
      </c>
      <c r="S268" s="8">
        <f xml:space="preserve"> (Data!$B$46 - S$89 - S$45)</f>
        <v>17</v>
      </c>
      <c r="T268" s="8">
        <f xml:space="preserve"> (Data!$B$46 - T$89 - T$45)</f>
        <v>16</v>
      </c>
      <c r="U268" s="8">
        <f xml:space="preserve"> (Data!$B$46 - U$89 - U$45)</f>
        <v>16</v>
      </c>
      <c r="V268" s="8">
        <f xml:space="preserve"> (Data!$B$46 - V$89 - V$45)</f>
        <v>15</v>
      </c>
      <c r="W268" s="8">
        <f xml:space="preserve"> (Data!$B$46 - W$89 - W$45)</f>
        <v>15</v>
      </c>
      <c r="X268" s="8">
        <f xml:space="preserve"> (Data!$B$46 - X$89 - X$45)</f>
        <v>15</v>
      </c>
      <c r="Y268" s="8">
        <f xml:space="preserve"> (Data!$B$46 - Y$89 - Y$45)</f>
        <v>14</v>
      </c>
      <c r="Z268" s="8">
        <f xml:space="preserve"> (Data!$B$46 - Z$89 - Z$45)</f>
        <v>14</v>
      </c>
      <c r="AA268" s="8">
        <f xml:space="preserve"> (Data!$B$46 - AA$89 - AA$45)</f>
        <v>13</v>
      </c>
      <c r="AB268" s="8">
        <f xml:space="preserve"> (Data!$B$46 - AB$89 - AB$45)</f>
        <v>13</v>
      </c>
      <c r="AC268" s="8">
        <f xml:space="preserve"> (Data!$B$46 - AC$89 - AC$45)</f>
        <v>13</v>
      </c>
      <c r="AD268" s="8">
        <f xml:space="preserve"> (Data!$B$46 - AD$89 - AD$45)</f>
        <v>12</v>
      </c>
      <c r="AE268" s="8">
        <f xml:space="preserve"> (Data!$B$46 - AE$89 - AE$45)</f>
        <v>12</v>
      </c>
      <c r="AF268" s="8">
        <f xml:space="preserve"> (Data!$B$46 - AF$89 - AF$45)</f>
        <v>11</v>
      </c>
      <c r="AG268" s="8">
        <f xml:space="preserve"> (Data!$B$46 - AG$89 - AG$45)</f>
        <v>11</v>
      </c>
      <c r="AH268" s="8">
        <f xml:space="preserve"> (Data!$B$46 - AH$89 - AH$45)</f>
        <v>11</v>
      </c>
      <c r="AI268" s="8">
        <f xml:space="preserve"> (Data!$B$46 - AI$89 - AI$45)</f>
        <v>10</v>
      </c>
      <c r="AJ268" s="8">
        <f xml:space="preserve"> (Data!$B$46 - AJ$89 - AJ$45)</f>
        <v>10</v>
      </c>
      <c r="AK268" s="8">
        <f xml:space="preserve"> (Data!$B$46 - AK$89 - AK$45)</f>
        <v>9</v>
      </c>
      <c r="AL268" s="8">
        <f xml:space="preserve"> (Data!$B$46 - AL$89 - AL$45)</f>
        <v>9</v>
      </c>
      <c r="AM268" s="8">
        <f xml:space="preserve"> (Data!$B$46 - AM$89 - AM$45)</f>
        <v>9</v>
      </c>
      <c r="AN268" s="8">
        <f xml:space="preserve"> (Data!$B$46 - AN$89 - AN$45)</f>
        <v>8</v>
      </c>
      <c r="AO268" s="8">
        <f xml:space="preserve"> (Data!$B$46 - AO$89 - AO$45)</f>
        <v>8</v>
      </c>
      <c r="AP268" s="8">
        <f xml:space="preserve"> (Data!$B$46 - AP$89 - AP$45)</f>
        <v>7</v>
      </c>
      <c r="AQ268" s="8">
        <f xml:space="preserve"> (Data!$B$46 - AQ$89 - AQ$45)</f>
        <v>7</v>
      </c>
      <c r="AR268" s="8">
        <f xml:space="preserve"> (Data!$B$46 - AR$89 - AR$45)</f>
        <v>7</v>
      </c>
      <c r="AS268" s="8">
        <f xml:space="preserve"> (Data!$B$46 - AS$89 - AS$45)</f>
        <v>6</v>
      </c>
      <c r="AT268" s="8">
        <f xml:space="preserve"> (Data!$B$46 - AT$89 - AT$45)</f>
        <v>6</v>
      </c>
      <c r="AU268" s="8">
        <f xml:space="preserve"> (Data!$B$46 - AU$89 - AU$45)</f>
        <v>5</v>
      </c>
      <c r="AV268" s="8">
        <f xml:space="preserve"> (Data!$B$46 - AV$89 - AV$45)</f>
        <v>5</v>
      </c>
      <c r="AW268" s="8">
        <f xml:space="preserve"> (Data!$B$46 - AW$89 - AW$45)</f>
        <v>5</v>
      </c>
      <c r="AX268" s="8">
        <f xml:space="preserve"> (Data!$B$46 - AX$89 - AX$45)</f>
        <v>4</v>
      </c>
      <c r="AY268" s="8">
        <f xml:space="preserve"> (Data!$B$46 - AY$89 - AY$45)</f>
        <v>4</v>
      </c>
    </row>
    <row r="269" spans="1:51">
      <c r="A269" s="8" t="s">
        <v>57</v>
      </c>
      <c r="B269" s="8">
        <f xml:space="preserve"> (Data!$B$46 - B$88 - B$45)</f>
        <v>31</v>
      </c>
      <c r="C269" s="8">
        <f xml:space="preserve"> (Data!$B$46 - C$88 - C$45)</f>
        <v>30</v>
      </c>
      <c r="D269" s="8">
        <f xml:space="preserve"> (Data!$B$46 - D$88 - D$45)</f>
        <v>30</v>
      </c>
      <c r="E269" s="8">
        <f xml:space="preserve"> (Data!$B$46 - E$88 - E$45)</f>
        <v>29</v>
      </c>
      <c r="F269" s="8">
        <f xml:space="preserve"> (Data!$B$46 - F$88 - F$45)</f>
        <v>28</v>
      </c>
      <c r="G269" s="8">
        <f xml:space="preserve"> (Data!$B$46 - G$88 - G$45)</f>
        <v>27</v>
      </c>
      <c r="H269" s="8">
        <f xml:space="preserve"> (Data!$B$46 - H$88 - H$45)</f>
        <v>27</v>
      </c>
      <c r="I269" s="8">
        <f xml:space="preserve"> (Data!$B$46 - I$88 - I$45)</f>
        <v>26</v>
      </c>
      <c r="J269" s="8">
        <f xml:space="preserve"> (Data!$B$46 - J$88 - J$45)</f>
        <v>24</v>
      </c>
      <c r="K269" s="8">
        <f xml:space="preserve"> (Data!$B$46 - K$88 - K$45)</f>
        <v>21</v>
      </c>
      <c r="L269" s="8">
        <f xml:space="preserve"> (Data!$B$46 - L$88 - L$45)</f>
        <v>20</v>
      </c>
      <c r="M269" s="8">
        <f xml:space="preserve"> (Data!$B$46 - M$88 - M$45)</f>
        <v>19</v>
      </c>
      <c r="N269" s="8">
        <f xml:space="preserve"> (Data!$B$46 - N$88 - N$45)</f>
        <v>18</v>
      </c>
      <c r="O269" s="8">
        <f xml:space="preserve"> (Data!$B$46 - O$88 - O$45)</f>
        <v>18</v>
      </c>
      <c r="P269" s="8">
        <f xml:space="preserve"> (Data!$B$46 - P$88 - P$45)</f>
        <v>17</v>
      </c>
      <c r="Q269" s="8">
        <f xml:space="preserve"> (Data!$B$46 - Q$88 - Q$45)</f>
        <v>17</v>
      </c>
      <c r="R269" s="8">
        <f xml:space="preserve"> (Data!$B$46 - R$88 - R$45)</f>
        <v>16</v>
      </c>
      <c r="S269" s="8">
        <f xml:space="preserve"> (Data!$B$46 - S$88 - S$45)</f>
        <v>16</v>
      </c>
      <c r="T269" s="8">
        <f xml:space="preserve"> (Data!$B$46 - T$88 - T$45)</f>
        <v>15</v>
      </c>
      <c r="U269" s="8">
        <f xml:space="preserve"> (Data!$B$46 - U$88 - U$45)</f>
        <v>15</v>
      </c>
      <c r="V269" s="8">
        <f xml:space="preserve"> (Data!$B$46 - V$88 - V$45)</f>
        <v>14</v>
      </c>
      <c r="W269" s="8">
        <f xml:space="preserve"> (Data!$B$46 - W$88 - W$45)</f>
        <v>14</v>
      </c>
      <c r="X269" s="8">
        <f xml:space="preserve"> (Data!$B$46 - X$88 - X$45)</f>
        <v>13</v>
      </c>
      <c r="Y269" s="8">
        <f xml:space="preserve"> (Data!$B$46 - Y$88 - Y$45)</f>
        <v>13</v>
      </c>
      <c r="Z269" s="8">
        <f xml:space="preserve"> (Data!$B$46 - Z$88 - Z$45)</f>
        <v>12</v>
      </c>
      <c r="AA269" s="8">
        <f xml:space="preserve"> (Data!$B$46 - AA$88 - AA$45)</f>
        <v>12</v>
      </c>
      <c r="AB269" s="8">
        <f xml:space="preserve"> (Data!$B$46 - AB$88 - AB$45)</f>
        <v>11</v>
      </c>
      <c r="AC269" s="8">
        <f xml:space="preserve"> (Data!$B$46 - AC$88 - AC$45)</f>
        <v>11</v>
      </c>
      <c r="AD269" s="8">
        <f xml:space="preserve"> (Data!$B$46 - AD$88 - AD$45)</f>
        <v>10</v>
      </c>
      <c r="AE269" s="8">
        <f xml:space="preserve"> (Data!$B$46 - AE$88 - AE$45)</f>
        <v>10</v>
      </c>
      <c r="AF269" s="8">
        <f xml:space="preserve"> (Data!$B$46 - AF$88 - AF$45)</f>
        <v>9</v>
      </c>
      <c r="AG269" s="8">
        <f xml:space="preserve"> (Data!$B$46 - AG$88 - AG$45)</f>
        <v>9</v>
      </c>
      <c r="AH269" s="8">
        <f xml:space="preserve"> (Data!$B$46 - AH$88 - AH$45)</f>
        <v>8</v>
      </c>
      <c r="AI269" s="8">
        <f xml:space="preserve"> (Data!$B$46 - AI$88 - AI$45)</f>
        <v>8</v>
      </c>
      <c r="AJ269" s="8">
        <f xml:space="preserve"> (Data!$B$46 - AJ$88 - AJ$45)</f>
        <v>7</v>
      </c>
      <c r="AK269" s="8">
        <f xml:space="preserve"> (Data!$B$46 - AK$88 - AK$45)</f>
        <v>7</v>
      </c>
      <c r="AL269" s="8">
        <f xml:space="preserve"> (Data!$B$46 - AL$88 - AL$45)</f>
        <v>6</v>
      </c>
      <c r="AM269" s="8">
        <f xml:space="preserve"> (Data!$B$46 - AM$88 - AM$45)</f>
        <v>6</v>
      </c>
      <c r="AN269" s="8">
        <f xml:space="preserve"> (Data!$B$46 - AN$88 - AN$45)</f>
        <v>5</v>
      </c>
      <c r="AO269" s="8">
        <f xml:space="preserve"> (Data!$B$46 - AO$88 - AO$45)</f>
        <v>5</v>
      </c>
      <c r="AP269" s="8">
        <f xml:space="preserve"> (Data!$B$46 - AP$88 - AP$45)</f>
        <v>4</v>
      </c>
      <c r="AQ269" s="8">
        <f xml:space="preserve"> (Data!$B$46 - AQ$88 - AQ$45)</f>
        <v>4</v>
      </c>
      <c r="AR269" s="8">
        <f xml:space="preserve"> (Data!$B$46 - AR$88 - AR$45)</f>
        <v>3</v>
      </c>
      <c r="AS269" s="8">
        <f xml:space="preserve"> (Data!$B$46 - AS$88 - AS$45)</f>
        <v>3</v>
      </c>
      <c r="AT269" s="8">
        <f xml:space="preserve"> (Data!$B$46 - AT$88 - AT$45)</f>
        <v>2</v>
      </c>
      <c r="AU269" s="8">
        <f xml:space="preserve"> (Data!$B$46 - AU$88 - AU$45)</f>
        <v>2</v>
      </c>
      <c r="AV269" s="8">
        <f xml:space="preserve"> (Data!$B$46 - AV$88 - AV$45)</f>
        <v>1</v>
      </c>
      <c r="AW269" s="8">
        <f xml:space="preserve"> (Data!$B$46 - AW$88 - AW$45)</f>
        <v>1</v>
      </c>
      <c r="AX269" s="8">
        <f xml:space="preserve"> (Data!$B$46 - AX$88 - AX$45)</f>
        <v>0</v>
      </c>
      <c r="AY269" s="8">
        <f xml:space="preserve"> (Data!$B$46 - AY$88 - AY$45)</f>
        <v>0</v>
      </c>
    </row>
    <row r="270" spans="1:51">
      <c r="A270" s="8" t="s">
        <v>58</v>
      </c>
      <c r="B270" s="8">
        <f xml:space="preserve"> (Data!$B$46 - B$88 - B$45)</f>
        <v>31</v>
      </c>
      <c r="C270" s="8">
        <f xml:space="preserve"> (Data!$B$46 - C$88 - C$45)</f>
        <v>30</v>
      </c>
      <c r="D270" s="8">
        <f xml:space="preserve"> (Data!$B$46 - D$88 - D$45)</f>
        <v>30</v>
      </c>
      <c r="E270" s="8">
        <f xml:space="preserve"> (Data!$B$46 - E$88 - E$45)</f>
        <v>29</v>
      </c>
      <c r="F270" s="8">
        <f xml:space="preserve"> (Data!$B$46 - F$88 - F$45)</f>
        <v>28</v>
      </c>
      <c r="G270" s="8">
        <f xml:space="preserve"> (Data!$B$46 - G$88 - G$45)</f>
        <v>27</v>
      </c>
      <c r="H270" s="8">
        <f xml:space="preserve"> (Data!$B$46 - H$88 - H$45)</f>
        <v>27</v>
      </c>
      <c r="I270" s="8">
        <f xml:space="preserve"> (Data!$B$46 - I$88 - I$45)</f>
        <v>26</v>
      </c>
      <c r="J270" s="8">
        <f xml:space="preserve"> (Data!$B$46 - J$88 - J$45)</f>
        <v>24</v>
      </c>
      <c r="K270" s="8">
        <f xml:space="preserve"> (Data!$B$46 - K$88 - K$45)</f>
        <v>21</v>
      </c>
      <c r="L270" s="8">
        <f xml:space="preserve"> (Data!$B$46 - L$88 - L$45)</f>
        <v>20</v>
      </c>
      <c r="M270" s="8">
        <f xml:space="preserve"> (Data!$B$46 - M$88 - M$45)</f>
        <v>19</v>
      </c>
      <c r="N270" s="8">
        <f xml:space="preserve"> (Data!$B$46 - N$88 - N$45)</f>
        <v>18</v>
      </c>
      <c r="O270" s="8">
        <f xml:space="preserve"> (Data!$B$46 - O$88 - O$45)</f>
        <v>18</v>
      </c>
      <c r="P270" s="8">
        <f xml:space="preserve"> (Data!$B$46 - P$88 - P$45)</f>
        <v>17</v>
      </c>
      <c r="Q270" s="8">
        <f xml:space="preserve"> (Data!$B$46 - Q$88 - Q$45)</f>
        <v>17</v>
      </c>
      <c r="R270" s="8">
        <f xml:space="preserve"> (Data!$B$46 - R$88 - R$45)</f>
        <v>16</v>
      </c>
      <c r="S270" s="8">
        <f xml:space="preserve"> (Data!$B$46 - S$88 - S$45)</f>
        <v>16</v>
      </c>
      <c r="T270" s="8">
        <f xml:space="preserve"> (Data!$B$46 - T$88 - T$45)</f>
        <v>15</v>
      </c>
      <c r="U270" s="8">
        <f xml:space="preserve"> (Data!$B$46 - U$88 - U$45)</f>
        <v>15</v>
      </c>
      <c r="V270" s="8">
        <f xml:space="preserve"> (Data!$B$46 - V$88 - V$45)</f>
        <v>14</v>
      </c>
      <c r="W270" s="8">
        <f xml:space="preserve"> (Data!$B$46 - W$88 - W$45)</f>
        <v>14</v>
      </c>
      <c r="X270" s="8">
        <f xml:space="preserve"> (Data!$B$46 - X$88 - X$45)</f>
        <v>13</v>
      </c>
      <c r="Y270" s="8">
        <f xml:space="preserve"> (Data!$B$46 - Y$88 - Y$45)</f>
        <v>13</v>
      </c>
      <c r="Z270" s="8">
        <f xml:space="preserve"> (Data!$B$46 - Z$88 - Z$45)</f>
        <v>12</v>
      </c>
      <c r="AA270" s="8">
        <f xml:space="preserve"> (Data!$B$46 - AA$88 - AA$45)</f>
        <v>12</v>
      </c>
      <c r="AB270" s="8">
        <f xml:space="preserve"> (Data!$B$46 - AB$88 - AB$45)</f>
        <v>11</v>
      </c>
      <c r="AC270" s="8">
        <f xml:space="preserve"> (Data!$B$46 - AC$88 - AC$45)</f>
        <v>11</v>
      </c>
      <c r="AD270" s="8">
        <f xml:space="preserve"> (Data!$B$46 - AD$88 - AD$45)</f>
        <v>10</v>
      </c>
      <c r="AE270" s="8">
        <f xml:space="preserve"> (Data!$B$46 - AE$88 - AE$45)</f>
        <v>10</v>
      </c>
      <c r="AF270" s="8">
        <f xml:space="preserve"> (Data!$B$46 - AF$88 - AF$45)</f>
        <v>9</v>
      </c>
      <c r="AG270" s="8">
        <f xml:space="preserve"> (Data!$B$46 - AG$88 - AG$45)</f>
        <v>9</v>
      </c>
      <c r="AH270" s="8">
        <f xml:space="preserve"> (Data!$B$46 - AH$88 - AH$45)</f>
        <v>8</v>
      </c>
      <c r="AI270" s="8">
        <f xml:space="preserve"> (Data!$B$46 - AI$88 - AI$45)</f>
        <v>8</v>
      </c>
      <c r="AJ270" s="8">
        <f xml:space="preserve"> (Data!$B$46 - AJ$88 - AJ$45)</f>
        <v>7</v>
      </c>
      <c r="AK270" s="8">
        <f xml:space="preserve"> (Data!$B$46 - AK$88 - AK$45)</f>
        <v>7</v>
      </c>
      <c r="AL270" s="8">
        <f xml:space="preserve"> (Data!$B$46 - AL$88 - AL$45)</f>
        <v>6</v>
      </c>
      <c r="AM270" s="8">
        <f xml:space="preserve"> (Data!$B$46 - AM$88 - AM$45)</f>
        <v>6</v>
      </c>
      <c r="AN270" s="8">
        <f xml:space="preserve"> (Data!$B$46 - AN$88 - AN$45)</f>
        <v>5</v>
      </c>
      <c r="AO270" s="8">
        <f xml:space="preserve"> (Data!$B$46 - AO$88 - AO$45)</f>
        <v>5</v>
      </c>
      <c r="AP270" s="8">
        <f xml:space="preserve"> (Data!$B$46 - AP$88 - AP$45)</f>
        <v>4</v>
      </c>
      <c r="AQ270" s="8">
        <f xml:space="preserve"> (Data!$B$46 - AQ$88 - AQ$45)</f>
        <v>4</v>
      </c>
      <c r="AR270" s="8">
        <f xml:space="preserve"> (Data!$B$46 - AR$88 - AR$45)</f>
        <v>3</v>
      </c>
      <c r="AS270" s="8">
        <f xml:space="preserve"> (Data!$B$46 - AS$88 - AS$45)</f>
        <v>3</v>
      </c>
      <c r="AT270" s="8">
        <f xml:space="preserve"> (Data!$B$46 - AT$88 - AT$45)</f>
        <v>2</v>
      </c>
      <c r="AU270" s="8">
        <f xml:space="preserve"> (Data!$B$46 - AU$88 - AU$45)</f>
        <v>2</v>
      </c>
      <c r="AV270" s="8">
        <f xml:space="preserve"> (Data!$B$46 - AV$88 - AV$45)</f>
        <v>1</v>
      </c>
      <c r="AW270" s="8">
        <f xml:space="preserve"> (Data!$B$46 - AW$88 - AW$45)</f>
        <v>1</v>
      </c>
      <c r="AX270" s="8">
        <f xml:space="preserve"> (Data!$B$46 - AX$88 - AX$45)</f>
        <v>0</v>
      </c>
      <c r="AY270" s="8">
        <f xml:space="preserve"> (Data!$B$46 - AY$88 - AY$45)</f>
        <v>0</v>
      </c>
    </row>
    <row r="271" spans="1:51">
      <c r="A271" s="8" t="s">
        <v>59</v>
      </c>
      <c r="B271" s="8">
        <f xml:space="preserve"> (Data!$B$46 - B$87 - B$45)</f>
        <v>30</v>
      </c>
      <c r="C271" s="8">
        <f xml:space="preserve"> (Data!$B$46 - C$87 - C$45)</f>
        <v>29</v>
      </c>
      <c r="D271" s="8">
        <f xml:space="preserve"> (Data!$B$46 - D$87 - D$45)</f>
        <v>29</v>
      </c>
      <c r="E271" s="8">
        <f xml:space="preserve"> (Data!$B$46 - E$87 - E$45)</f>
        <v>28</v>
      </c>
      <c r="F271" s="8">
        <f xml:space="preserve"> (Data!$B$46 - F$87 - F$45)</f>
        <v>27</v>
      </c>
      <c r="G271" s="8">
        <f xml:space="preserve"> (Data!$B$46 - G$87 - G$45)</f>
        <v>26</v>
      </c>
      <c r="H271" s="8">
        <f xml:space="preserve"> (Data!$B$46 - H$87 - H$45)</f>
        <v>26</v>
      </c>
      <c r="I271" s="8">
        <f xml:space="preserve"> (Data!$B$46 - I$87 - I$45)</f>
        <v>24</v>
      </c>
      <c r="J271" s="8">
        <f xml:space="preserve"> (Data!$B$46 - J$87 - J$45)</f>
        <v>22</v>
      </c>
      <c r="K271" s="8">
        <f xml:space="preserve"> (Data!$B$46 - K$87 - K$45)</f>
        <v>19</v>
      </c>
      <c r="L271" s="8">
        <f xml:space="preserve"> (Data!$B$46 - L$87 - L$45)</f>
        <v>18</v>
      </c>
      <c r="M271" s="8">
        <f xml:space="preserve"> (Data!$B$46 - M$87 - M$45)</f>
        <v>17</v>
      </c>
      <c r="N271" s="8">
        <f xml:space="preserve"> (Data!$B$46 - N$87 - N$45)</f>
        <v>16</v>
      </c>
      <c r="O271" s="8">
        <f xml:space="preserve"> (Data!$B$46 - O$87 - O$45)</f>
        <v>16</v>
      </c>
      <c r="P271" s="8">
        <f xml:space="preserve"> (Data!$B$46 - P$87 - P$45)</f>
        <v>15</v>
      </c>
      <c r="Q271" s="8">
        <f xml:space="preserve"> (Data!$B$46 - Q$87 - Q$45)</f>
        <v>15</v>
      </c>
      <c r="R271" s="8">
        <f xml:space="preserve"> (Data!$B$46 - R$87 - R$45)</f>
        <v>14</v>
      </c>
      <c r="S271" s="8">
        <f xml:space="preserve"> (Data!$B$46 - S$87 - S$45)</f>
        <v>14</v>
      </c>
      <c r="T271" s="8">
        <f xml:space="preserve"> (Data!$B$46 - T$87 - T$45)</f>
        <v>13</v>
      </c>
      <c r="U271" s="8">
        <f xml:space="preserve"> (Data!$B$46 - U$87 - U$45)</f>
        <v>13</v>
      </c>
      <c r="V271" s="8">
        <f xml:space="preserve"> (Data!$B$46 - V$87 - V$45)</f>
        <v>12</v>
      </c>
      <c r="W271" s="8">
        <f xml:space="preserve"> (Data!$B$46 - W$87 - W$45)</f>
        <v>12</v>
      </c>
      <c r="X271" s="8">
        <f xml:space="preserve"> (Data!$B$46 - X$87 - X$45)</f>
        <v>11</v>
      </c>
      <c r="Y271" s="8">
        <f xml:space="preserve"> (Data!$B$46 - Y$87 - Y$45)</f>
        <v>11</v>
      </c>
      <c r="Z271" s="8">
        <f xml:space="preserve"> (Data!$B$46 - Z$87 - Z$45)</f>
        <v>10</v>
      </c>
      <c r="AA271" s="8">
        <f xml:space="preserve"> (Data!$B$46 - AA$87 - AA$45)</f>
        <v>10</v>
      </c>
      <c r="AB271" s="8">
        <f xml:space="preserve"> (Data!$B$46 - AB$87 - AB$45)</f>
        <v>9</v>
      </c>
      <c r="AC271" s="8">
        <f xml:space="preserve"> (Data!$B$46 - AC$87 - AC$45)</f>
        <v>9</v>
      </c>
      <c r="AD271" s="8">
        <f xml:space="preserve"> (Data!$B$46 - AD$87 - AD$45)</f>
        <v>8</v>
      </c>
      <c r="AE271" s="8">
        <f xml:space="preserve"> (Data!$B$46 - AE$87 - AE$45)</f>
        <v>8</v>
      </c>
      <c r="AF271" s="8">
        <f xml:space="preserve"> (Data!$B$46 - AF$87 - AF$45)</f>
        <v>7</v>
      </c>
      <c r="AG271" s="8">
        <f xml:space="preserve"> (Data!$B$46 - AG$87 - AG$45)</f>
        <v>7</v>
      </c>
      <c r="AH271" s="8">
        <f xml:space="preserve"> (Data!$B$46 - AH$87 - AH$45)</f>
        <v>6</v>
      </c>
      <c r="AI271" s="8">
        <f xml:space="preserve"> (Data!$B$46 - AI$87 - AI$45)</f>
        <v>6</v>
      </c>
      <c r="AJ271" s="8">
        <f xml:space="preserve"> (Data!$B$46 - AJ$87 - AJ$45)</f>
        <v>5</v>
      </c>
      <c r="AK271" s="8">
        <f xml:space="preserve"> (Data!$B$46 - AK$87 - AK$45)</f>
        <v>5</v>
      </c>
      <c r="AL271" s="8">
        <f xml:space="preserve"> (Data!$B$46 - AL$87 - AL$45)</f>
        <v>4</v>
      </c>
      <c r="AM271" s="8">
        <f xml:space="preserve"> (Data!$B$46 - AM$87 - AM$45)</f>
        <v>4</v>
      </c>
      <c r="AN271" s="8">
        <f xml:space="preserve"> (Data!$B$46 - AN$87 - AN$45)</f>
        <v>3</v>
      </c>
      <c r="AO271" s="8">
        <f xml:space="preserve"> (Data!$B$46 - AO$87 - AO$45)</f>
        <v>3</v>
      </c>
      <c r="AP271" s="8">
        <f xml:space="preserve"> (Data!$B$46 - AP$87 - AP$45)</f>
        <v>2</v>
      </c>
      <c r="AQ271" s="8">
        <f xml:space="preserve"> (Data!$B$46 - AQ$87 - AQ$45)</f>
        <v>2</v>
      </c>
      <c r="AR271" s="8">
        <f xml:space="preserve"> (Data!$B$46 - AR$87 - AR$45)</f>
        <v>1</v>
      </c>
      <c r="AS271" s="8">
        <f xml:space="preserve"> (Data!$B$46 - AS$87 - AS$45)</f>
        <v>1</v>
      </c>
      <c r="AT271" s="8">
        <f xml:space="preserve"> (Data!$B$46 - AT$87 - AT$45)</f>
        <v>0</v>
      </c>
      <c r="AU271" s="8">
        <f xml:space="preserve"> (Data!$B$46 - AU$87 - AU$45)</f>
        <v>0</v>
      </c>
      <c r="AV271" s="8">
        <f xml:space="preserve"> (Data!$B$46 - AV$87 - AV$45)</f>
        <v>-1</v>
      </c>
      <c r="AW271" s="8">
        <f xml:space="preserve"> (Data!$B$46 - AW$87 - AW$45)</f>
        <v>-1</v>
      </c>
      <c r="AX271" s="8">
        <f xml:space="preserve"> (Data!$B$46 - AX$87 - AX$45)</f>
        <v>-2</v>
      </c>
      <c r="AY271" s="8">
        <f xml:space="preserve"> (Data!$B$46 - AY$87 - AY$45)</f>
        <v>-2</v>
      </c>
    </row>
    <row r="272" spans="1:51">
      <c r="K272" s="8"/>
    </row>
    <row r="273" spans="1:51">
      <c r="A273" s="49" t="s">
        <v>53</v>
      </c>
      <c r="B273" s="3"/>
      <c r="C273" s="3"/>
      <c r="D273" s="3"/>
      <c r="E273" s="3"/>
      <c r="F273" s="3"/>
      <c r="G273" s="3"/>
      <c r="H273" s="3"/>
      <c r="I273" s="3"/>
      <c r="J273" s="31"/>
      <c r="K273" s="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56" t="s">
        <v>49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9"/>
      <c r="L274" s="13"/>
      <c r="M274" s="13"/>
      <c r="N274" s="13"/>
      <c r="O274" s="13"/>
      <c r="P274" s="13"/>
      <c r="Q274" s="13"/>
      <c r="R274" s="13"/>
      <c r="S274" s="13"/>
      <c r="T274" s="13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spans="1:51">
      <c r="A275" s="8" t="s">
        <v>50</v>
      </c>
      <c r="B275" s="8">
        <f xml:space="preserve"> (Data!$C$44 - B$89 - B$43)</f>
        <v>9</v>
      </c>
      <c r="C275" s="8">
        <f xml:space="preserve"> (Data!$C$44 - C$89 - C$43)</f>
        <v>4</v>
      </c>
      <c r="D275" s="8">
        <f xml:space="preserve"> (Data!$C$44 - D$89 - D$43)</f>
        <v>3</v>
      </c>
      <c r="E275" s="8">
        <f xml:space="preserve"> (Data!$C$44 - E$89 - E$43)</f>
        <v>2</v>
      </c>
      <c r="F275" s="8">
        <f xml:space="preserve"> (Data!$C$44 - F$89 - F$43)</f>
        <v>1</v>
      </c>
      <c r="G275" s="8">
        <f xml:space="preserve"> (Data!$C$44 - G$89 - G$43)</f>
        <v>-2</v>
      </c>
      <c r="H275" s="8">
        <f xml:space="preserve"> (Data!$C$44 - H$89 - H$43)</f>
        <v>-2</v>
      </c>
      <c r="I275" s="8">
        <f xml:space="preserve"> (Data!$C$44 - I$89 - I$43)</f>
        <v>-6</v>
      </c>
      <c r="J275" s="8">
        <f xml:space="preserve"> (Data!$C$44 - J$89 - J$43)</f>
        <v>-7</v>
      </c>
      <c r="K275" s="8">
        <f xml:space="preserve"> (Data!$C$44 - K$89 - K$43)</f>
        <v>-8</v>
      </c>
      <c r="L275" s="8">
        <f xml:space="preserve"> (Data!$C$44 - L$89 - L$43)</f>
        <v>-9</v>
      </c>
      <c r="M275" s="8">
        <f xml:space="preserve"> (Data!$C$44 - M$89 - M$43)</f>
        <v>-9</v>
      </c>
      <c r="N275" s="8">
        <f xml:space="preserve"> (Data!$C$44 - N$89 - N$43)</f>
        <v>-13</v>
      </c>
      <c r="O275" s="8">
        <f xml:space="preserve"> (Data!$C$44 - O$89 - O$43)</f>
        <v>-14</v>
      </c>
      <c r="P275" s="8">
        <f xml:space="preserve"> (Data!$C$44 - P$89 - P$43)</f>
        <v>-14</v>
      </c>
      <c r="Q275" s="8">
        <f xml:space="preserve"> (Data!$C$44 - Q$89 - Q$43)</f>
        <v>-15</v>
      </c>
      <c r="R275" s="8">
        <f xml:space="preserve"> (Data!$C$44 - R$89 - R$43)</f>
        <v>-15</v>
      </c>
      <c r="S275" s="8">
        <f xml:space="preserve"> (Data!$C$44 - S$89 - S$43)</f>
        <v>-15</v>
      </c>
      <c r="T275" s="8">
        <f xml:space="preserve"> (Data!$C$44 - T$89 - T$43)</f>
        <v>-16</v>
      </c>
      <c r="U275" s="8">
        <f xml:space="preserve"> (Data!$C$44 - U$89 - U$43)</f>
        <v>-16</v>
      </c>
      <c r="V275" s="8">
        <f xml:space="preserve"> (Data!$C$44 - V$89 - V$43)</f>
        <v>-17</v>
      </c>
      <c r="W275" s="8">
        <f xml:space="preserve"> (Data!$C$44 - W$89 - W$43)</f>
        <v>-17</v>
      </c>
      <c r="X275" s="8">
        <f xml:space="preserve"> (Data!$C$44 - X$89 - X$43)</f>
        <v>-17</v>
      </c>
      <c r="Y275" s="8">
        <f xml:space="preserve"> (Data!$C$44 - Y$89 - Y$43)</f>
        <v>-18</v>
      </c>
      <c r="Z275" s="8">
        <f xml:space="preserve"> (Data!$C$44 - Z$89 - Z$43)</f>
        <v>-18</v>
      </c>
      <c r="AA275" s="8">
        <f xml:space="preserve"> (Data!$C$44 - AA$89 - AA$43)</f>
        <v>-19</v>
      </c>
      <c r="AB275" s="8">
        <f xml:space="preserve"> (Data!$C$44 - AB$89 - AB$43)</f>
        <v>-19</v>
      </c>
      <c r="AC275" s="8">
        <f xml:space="preserve"> (Data!$C$44 - AC$89 - AC$43)</f>
        <v>-19</v>
      </c>
      <c r="AD275" s="8">
        <f xml:space="preserve"> (Data!$C$44 - AD$89 - AD$43)</f>
        <v>-20</v>
      </c>
      <c r="AE275" s="8">
        <f xml:space="preserve"> (Data!$C$44 - AE$89 - AE$43)</f>
        <v>-20</v>
      </c>
      <c r="AF275" s="8">
        <f xml:space="preserve"> (Data!$C$44 - AF$89 - AF$43)</f>
        <v>-21</v>
      </c>
      <c r="AG275" s="8">
        <f xml:space="preserve"> (Data!$C$44 - AG$89 - AG$43)</f>
        <v>-21</v>
      </c>
      <c r="AH275" s="8">
        <f xml:space="preserve"> (Data!$C$44 - AH$89 - AH$43)</f>
        <v>-21</v>
      </c>
      <c r="AI275" s="8">
        <f xml:space="preserve"> (Data!$C$44 - AI$89 - AI$43)</f>
        <v>-22</v>
      </c>
      <c r="AJ275" s="8">
        <f xml:space="preserve"> (Data!$C$44 - AJ$89 - AJ$43)</f>
        <v>-22</v>
      </c>
      <c r="AK275" s="8">
        <f xml:space="preserve"> (Data!$C$44 - AK$89 - AK$43)</f>
        <v>-23</v>
      </c>
      <c r="AL275" s="8">
        <f xml:space="preserve"> (Data!$C$44 - AL$89 - AL$43)</f>
        <v>-23</v>
      </c>
      <c r="AM275" s="8">
        <f xml:space="preserve"> (Data!$C$44 - AM$89 - AM$43)</f>
        <v>-23</v>
      </c>
      <c r="AN275" s="8">
        <f xml:space="preserve"> (Data!$C$44 - AN$89 - AN$43)</f>
        <v>-24</v>
      </c>
      <c r="AO275" s="8">
        <f xml:space="preserve"> (Data!$C$44 - AO$89 - AO$43)</f>
        <v>-24</v>
      </c>
      <c r="AP275" s="8">
        <f xml:space="preserve"> (Data!$C$44 - AP$89 - AP$43)</f>
        <v>-25</v>
      </c>
      <c r="AQ275" s="8">
        <f xml:space="preserve"> (Data!$C$44 - AQ$89 - AQ$43)</f>
        <v>-25</v>
      </c>
      <c r="AR275" s="8">
        <f xml:space="preserve"> (Data!$C$44 - AR$89 - AR$43)</f>
        <v>-25</v>
      </c>
      <c r="AS275" s="8">
        <f xml:space="preserve"> (Data!$C$44 - AS$89 - AS$43)</f>
        <v>-26</v>
      </c>
      <c r="AT275" s="8">
        <f xml:space="preserve"> (Data!$C$44 - AT$89 - AT$43)</f>
        <v>-26</v>
      </c>
      <c r="AU275" s="8">
        <f xml:space="preserve"> (Data!$C$44 - AU$89 - AU$43)</f>
        <v>-27</v>
      </c>
      <c r="AV275" s="8">
        <f xml:space="preserve"> (Data!$C$44 - AV$89 - AV$43)</f>
        <v>-27</v>
      </c>
      <c r="AW275" s="8">
        <f xml:space="preserve"> (Data!$C$44 - AW$89 - AW$43)</f>
        <v>-27</v>
      </c>
      <c r="AX275" s="8">
        <f xml:space="preserve"> (Data!$C$44 - AX$89 - AX$43)</f>
        <v>-28</v>
      </c>
      <c r="AY275" s="8">
        <f xml:space="preserve"> (Data!$C$44 - AY$89 - AY$43)</f>
        <v>-28</v>
      </c>
    </row>
    <row r="276" spans="1:51">
      <c r="A276" s="8" t="s">
        <v>57</v>
      </c>
      <c r="B276" s="8">
        <f xml:space="preserve"> (Data!$C$44 - B$88 - B$43)</f>
        <v>10</v>
      </c>
      <c r="C276" s="8">
        <f xml:space="preserve"> (Data!$C$44 - C$88 - C$43)</f>
        <v>5</v>
      </c>
      <c r="D276" s="8">
        <f xml:space="preserve"> (Data!$C$44 - D$88 - D$43)</f>
        <v>4</v>
      </c>
      <c r="E276" s="8">
        <f xml:space="preserve"> (Data!$C$44 - E$88 - E$43)</f>
        <v>3</v>
      </c>
      <c r="F276" s="8">
        <f xml:space="preserve"> (Data!$C$44 - F$88 - F$43)</f>
        <v>2</v>
      </c>
      <c r="G276" s="8">
        <f xml:space="preserve"> (Data!$C$44 - G$88 - G$43)</f>
        <v>-1</v>
      </c>
      <c r="H276" s="8">
        <f xml:space="preserve"> (Data!$C$44 - H$88 - H$43)</f>
        <v>-1</v>
      </c>
      <c r="I276" s="8">
        <f xml:space="preserve"> (Data!$C$44 - I$88 - I$43)</f>
        <v>-5</v>
      </c>
      <c r="J276" s="8">
        <f xml:space="preserve"> (Data!$C$44 - J$88 - J$43)</f>
        <v>-6</v>
      </c>
      <c r="K276" s="8">
        <f xml:space="preserve"> (Data!$C$44 - K$88 - K$43)</f>
        <v>-8</v>
      </c>
      <c r="L276" s="8">
        <f xml:space="preserve"> (Data!$C$44 - L$88 - L$43)</f>
        <v>-9</v>
      </c>
      <c r="M276" s="8">
        <f xml:space="preserve"> (Data!$C$44 - M$88 - M$43)</f>
        <v>-9</v>
      </c>
      <c r="N276" s="8">
        <f xml:space="preserve"> (Data!$C$44 - N$88 - N$43)</f>
        <v>-14</v>
      </c>
      <c r="O276" s="8">
        <f xml:space="preserve"> (Data!$C$44 - O$88 - O$43)</f>
        <v>-14</v>
      </c>
      <c r="P276" s="8">
        <f xml:space="preserve"> (Data!$C$44 - P$88 - P$43)</f>
        <v>-15</v>
      </c>
      <c r="Q276" s="8">
        <f xml:space="preserve"> (Data!$C$44 - Q$88 - Q$43)</f>
        <v>-15</v>
      </c>
      <c r="R276" s="8">
        <f xml:space="preserve"> (Data!$C$44 - R$88 - R$43)</f>
        <v>-16</v>
      </c>
      <c r="S276" s="8">
        <f xml:space="preserve"> (Data!$C$44 - S$88 - S$43)</f>
        <v>-16</v>
      </c>
      <c r="T276" s="8">
        <f xml:space="preserve"> (Data!$C$44 - T$88 - T$43)</f>
        <v>-17</v>
      </c>
      <c r="U276" s="8">
        <f xml:space="preserve"> (Data!$C$44 - U$88 - U$43)</f>
        <v>-17</v>
      </c>
      <c r="V276" s="8">
        <f xml:space="preserve"> (Data!$C$44 - V$88 - V$43)</f>
        <v>-18</v>
      </c>
      <c r="W276" s="8">
        <f xml:space="preserve"> (Data!$C$44 - W$88 - W$43)</f>
        <v>-18</v>
      </c>
      <c r="X276" s="8">
        <f xml:space="preserve"> (Data!$C$44 - X$88 - X$43)</f>
        <v>-19</v>
      </c>
      <c r="Y276" s="8">
        <f xml:space="preserve"> (Data!$C$44 - Y$88 - Y$43)</f>
        <v>-19</v>
      </c>
      <c r="Z276" s="8">
        <f xml:space="preserve"> (Data!$C$44 - Z$88 - Z$43)</f>
        <v>-20</v>
      </c>
      <c r="AA276" s="8">
        <f xml:space="preserve"> (Data!$C$44 - AA$88 - AA$43)</f>
        <v>-20</v>
      </c>
      <c r="AB276" s="8">
        <f xml:space="preserve"> (Data!$C$44 - AB$88 - AB$43)</f>
        <v>-21</v>
      </c>
      <c r="AC276" s="8">
        <f xml:space="preserve"> (Data!$C$44 - AC$88 - AC$43)</f>
        <v>-21</v>
      </c>
      <c r="AD276" s="8">
        <f xml:space="preserve"> (Data!$C$44 - AD$88 - AD$43)</f>
        <v>-22</v>
      </c>
      <c r="AE276" s="8">
        <f xml:space="preserve"> (Data!$C$44 - AE$88 - AE$43)</f>
        <v>-22</v>
      </c>
      <c r="AF276" s="8">
        <f xml:space="preserve"> (Data!$C$44 - AF$88 - AF$43)</f>
        <v>-23</v>
      </c>
      <c r="AG276" s="8">
        <f xml:space="preserve"> (Data!$C$44 - AG$88 - AG$43)</f>
        <v>-23</v>
      </c>
      <c r="AH276" s="8">
        <f xml:space="preserve"> (Data!$C$44 - AH$88 - AH$43)</f>
        <v>-24</v>
      </c>
      <c r="AI276" s="8">
        <f xml:space="preserve"> (Data!$C$44 - AI$88 - AI$43)</f>
        <v>-24</v>
      </c>
      <c r="AJ276" s="8">
        <f xml:space="preserve"> (Data!$C$44 - AJ$88 - AJ$43)</f>
        <v>-25</v>
      </c>
      <c r="AK276" s="8">
        <f xml:space="preserve"> (Data!$C$44 - AK$88 - AK$43)</f>
        <v>-25</v>
      </c>
      <c r="AL276" s="8">
        <f xml:space="preserve"> (Data!$C$44 - AL$88 - AL$43)</f>
        <v>-26</v>
      </c>
      <c r="AM276" s="8">
        <f xml:space="preserve"> (Data!$C$44 - AM$88 - AM$43)</f>
        <v>-26</v>
      </c>
      <c r="AN276" s="8">
        <f xml:space="preserve"> (Data!$C$44 - AN$88 - AN$43)</f>
        <v>-27</v>
      </c>
      <c r="AO276" s="8">
        <f xml:space="preserve"> (Data!$C$44 - AO$88 - AO$43)</f>
        <v>-27</v>
      </c>
      <c r="AP276" s="8">
        <f xml:space="preserve"> (Data!$C$44 - AP$88 - AP$43)</f>
        <v>-28</v>
      </c>
      <c r="AQ276" s="8">
        <f xml:space="preserve"> (Data!$C$44 - AQ$88 - AQ$43)</f>
        <v>-28</v>
      </c>
      <c r="AR276" s="8">
        <f xml:space="preserve"> (Data!$C$44 - AR$88 - AR$43)</f>
        <v>-29</v>
      </c>
      <c r="AS276" s="8">
        <f xml:space="preserve"> (Data!$C$44 - AS$88 - AS$43)</f>
        <v>-29</v>
      </c>
      <c r="AT276" s="8">
        <f xml:space="preserve"> (Data!$C$44 - AT$88 - AT$43)</f>
        <v>-30</v>
      </c>
      <c r="AU276" s="8">
        <f xml:space="preserve"> (Data!$C$44 - AU$88 - AU$43)</f>
        <v>-30</v>
      </c>
      <c r="AV276" s="8">
        <f xml:space="preserve"> (Data!$C$44 - AV$88 - AV$43)</f>
        <v>-31</v>
      </c>
      <c r="AW276" s="8">
        <f xml:space="preserve"> (Data!$C$44 - AW$88 - AW$43)</f>
        <v>-31</v>
      </c>
      <c r="AX276" s="8">
        <f xml:space="preserve"> (Data!$C$44 - AX$88 - AX$43)</f>
        <v>-32</v>
      </c>
      <c r="AY276" s="8">
        <f xml:space="preserve"> (Data!$C$44 - AY$88 - AY$43)</f>
        <v>-32</v>
      </c>
    </row>
    <row r="277" spans="1:51">
      <c r="A277" s="8" t="s">
        <v>58</v>
      </c>
      <c r="B277" s="8">
        <f xml:space="preserve"> (Data!$C$44 - B$88 - B$43)</f>
        <v>10</v>
      </c>
      <c r="C277" s="8">
        <f xml:space="preserve"> (Data!$C$44 - C$88 - C$43)</f>
        <v>5</v>
      </c>
      <c r="D277" s="8">
        <f xml:space="preserve"> (Data!$C$44 - D$88 - D$43)</f>
        <v>4</v>
      </c>
      <c r="E277" s="8">
        <f xml:space="preserve"> (Data!$C$44 - E$88 - E$43)</f>
        <v>3</v>
      </c>
      <c r="F277" s="8">
        <f xml:space="preserve"> (Data!$C$44 - F$88 - F$43)</f>
        <v>2</v>
      </c>
      <c r="G277" s="8">
        <f xml:space="preserve"> (Data!$C$44 - G$88 - G$43)</f>
        <v>-1</v>
      </c>
      <c r="H277" s="8">
        <f xml:space="preserve"> (Data!$C$44 - H$88 - H$43)</f>
        <v>-1</v>
      </c>
      <c r="I277" s="8">
        <f xml:space="preserve"> (Data!$C$44 - I$88 - I$43)</f>
        <v>-5</v>
      </c>
      <c r="J277" s="8">
        <f xml:space="preserve"> (Data!$C$44 - J$88 - J$43)</f>
        <v>-6</v>
      </c>
      <c r="K277" s="8">
        <f xml:space="preserve"> (Data!$C$44 - K$88 - K$43)</f>
        <v>-8</v>
      </c>
      <c r="L277" s="8">
        <f xml:space="preserve"> (Data!$C$44 - L$88 - L$43)</f>
        <v>-9</v>
      </c>
      <c r="M277" s="8">
        <f xml:space="preserve"> (Data!$C$44 - M$88 - M$43)</f>
        <v>-9</v>
      </c>
      <c r="N277" s="8">
        <f xml:space="preserve"> (Data!$C$44 - N$88 - N$43)</f>
        <v>-14</v>
      </c>
      <c r="O277" s="8">
        <f xml:space="preserve"> (Data!$C$44 - O$88 - O$43)</f>
        <v>-14</v>
      </c>
      <c r="P277" s="8">
        <f xml:space="preserve"> (Data!$C$44 - P$88 - P$43)</f>
        <v>-15</v>
      </c>
      <c r="Q277" s="8">
        <f xml:space="preserve"> (Data!$C$44 - Q$88 - Q$43)</f>
        <v>-15</v>
      </c>
      <c r="R277" s="8">
        <f xml:space="preserve"> (Data!$C$44 - R$88 - R$43)</f>
        <v>-16</v>
      </c>
      <c r="S277" s="8">
        <f xml:space="preserve"> (Data!$C$44 - S$88 - S$43)</f>
        <v>-16</v>
      </c>
      <c r="T277" s="8">
        <f xml:space="preserve"> (Data!$C$44 - T$88 - T$43)</f>
        <v>-17</v>
      </c>
      <c r="U277" s="8">
        <f xml:space="preserve"> (Data!$C$44 - U$88 - U$43)</f>
        <v>-17</v>
      </c>
      <c r="V277" s="8">
        <f xml:space="preserve"> (Data!$C$44 - V$88 - V$43)</f>
        <v>-18</v>
      </c>
      <c r="W277" s="8">
        <f xml:space="preserve"> (Data!$C$44 - W$88 - W$43)</f>
        <v>-18</v>
      </c>
      <c r="X277" s="8">
        <f xml:space="preserve"> (Data!$C$44 - X$88 - X$43)</f>
        <v>-19</v>
      </c>
      <c r="Y277" s="8">
        <f xml:space="preserve"> (Data!$C$44 - Y$88 - Y$43)</f>
        <v>-19</v>
      </c>
      <c r="Z277" s="8">
        <f xml:space="preserve"> (Data!$C$44 - Z$88 - Z$43)</f>
        <v>-20</v>
      </c>
      <c r="AA277" s="8">
        <f xml:space="preserve"> (Data!$C$44 - AA$88 - AA$43)</f>
        <v>-20</v>
      </c>
      <c r="AB277" s="8">
        <f xml:space="preserve"> (Data!$C$44 - AB$88 - AB$43)</f>
        <v>-21</v>
      </c>
      <c r="AC277" s="8">
        <f xml:space="preserve"> (Data!$C$44 - AC$88 - AC$43)</f>
        <v>-21</v>
      </c>
      <c r="AD277" s="8">
        <f xml:space="preserve"> (Data!$C$44 - AD$88 - AD$43)</f>
        <v>-22</v>
      </c>
      <c r="AE277" s="8">
        <f xml:space="preserve"> (Data!$C$44 - AE$88 - AE$43)</f>
        <v>-22</v>
      </c>
      <c r="AF277" s="8">
        <f xml:space="preserve"> (Data!$C$44 - AF$88 - AF$43)</f>
        <v>-23</v>
      </c>
      <c r="AG277" s="8">
        <f xml:space="preserve"> (Data!$C$44 - AG$88 - AG$43)</f>
        <v>-23</v>
      </c>
      <c r="AH277" s="8">
        <f xml:space="preserve"> (Data!$C$44 - AH$88 - AH$43)</f>
        <v>-24</v>
      </c>
      <c r="AI277" s="8">
        <f xml:space="preserve"> (Data!$C$44 - AI$88 - AI$43)</f>
        <v>-24</v>
      </c>
      <c r="AJ277" s="8">
        <f xml:space="preserve"> (Data!$C$44 - AJ$88 - AJ$43)</f>
        <v>-25</v>
      </c>
      <c r="AK277" s="8">
        <f xml:space="preserve"> (Data!$C$44 - AK$88 - AK$43)</f>
        <v>-25</v>
      </c>
      <c r="AL277" s="8">
        <f xml:space="preserve"> (Data!$C$44 - AL$88 - AL$43)</f>
        <v>-26</v>
      </c>
      <c r="AM277" s="8">
        <f xml:space="preserve"> (Data!$C$44 - AM$88 - AM$43)</f>
        <v>-26</v>
      </c>
      <c r="AN277" s="8">
        <f xml:space="preserve"> (Data!$C$44 - AN$88 - AN$43)</f>
        <v>-27</v>
      </c>
      <c r="AO277" s="8">
        <f xml:space="preserve"> (Data!$C$44 - AO$88 - AO$43)</f>
        <v>-27</v>
      </c>
      <c r="AP277" s="8">
        <f xml:space="preserve"> (Data!$C$44 - AP$88 - AP$43)</f>
        <v>-28</v>
      </c>
      <c r="AQ277" s="8">
        <f xml:space="preserve"> (Data!$C$44 - AQ$88 - AQ$43)</f>
        <v>-28</v>
      </c>
      <c r="AR277" s="8">
        <f xml:space="preserve"> (Data!$C$44 - AR$88 - AR$43)</f>
        <v>-29</v>
      </c>
      <c r="AS277" s="8">
        <f xml:space="preserve"> (Data!$C$44 - AS$88 - AS$43)</f>
        <v>-29</v>
      </c>
      <c r="AT277" s="8">
        <f xml:space="preserve"> (Data!$C$44 - AT$88 - AT$43)</f>
        <v>-30</v>
      </c>
      <c r="AU277" s="8">
        <f xml:space="preserve"> (Data!$C$44 - AU$88 - AU$43)</f>
        <v>-30</v>
      </c>
      <c r="AV277" s="8">
        <f xml:space="preserve"> (Data!$C$44 - AV$88 - AV$43)</f>
        <v>-31</v>
      </c>
      <c r="AW277" s="8">
        <f xml:space="preserve"> (Data!$C$44 - AW$88 - AW$43)</f>
        <v>-31</v>
      </c>
      <c r="AX277" s="8">
        <f xml:space="preserve"> (Data!$C$44 - AX$88 - AX$43)</f>
        <v>-32</v>
      </c>
      <c r="AY277" s="8">
        <f xml:space="preserve"> (Data!$C$44 - AY$88 - AY$43)</f>
        <v>-32</v>
      </c>
    </row>
    <row r="278" spans="1:51">
      <c r="A278" s="8" t="s">
        <v>59</v>
      </c>
      <c r="B278" s="8">
        <f xml:space="preserve"> (Data!$C$44 - B$87 - B$43)</f>
        <v>9</v>
      </c>
      <c r="C278" s="8">
        <f xml:space="preserve"> (Data!$C$44 - C$87 - C$43)</f>
        <v>4</v>
      </c>
      <c r="D278" s="8">
        <f xml:space="preserve"> (Data!$C$44 - D$87 - D$43)</f>
        <v>3</v>
      </c>
      <c r="E278" s="8">
        <f xml:space="preserve"> (Data!$C$44 - E$87 - E$43)</f>
        <v>2</v>
      </c>
      <c r="F278" s="8">
        <f xml:space="preserve"> (Data!$C$44 - F$87 - F$43)</f>
        <v>1</v>
      </c>
      <c r="G278" s="8">
        <f xml:space="preserve"> (Data!$C$44 - G$87 - G$43)</f>
        <v>-2</v>
      </c>
      <c r="H278" s="8">
        <f xml:space="preserve"> (Data!$C$44 - H$87 - H$43)</f>
        <v>-2</v>
      </c>
      <c r="I278" s="8">
        <f xml:space="preserve"> (Data!$C$44 - I$87 - I$43)</f>
        <v>-7</v>
      </c>
      <c r="J278" s="8">
        <f xml:space="preserve"> (Data!$C$44 - J$87 - J$43)</f>
        <v>-8</v>
      </c>
      <c r="K278" s="8">
        <f xml:space="preserve"> (Data!$C$44 - K$87 - K$43)</f>
        <v>-10</v>
      </c>
      <c r="L278" s="8">
        <f xml:space="preserve"> (Data!$C$44 - L$87 - L$43)</f>
        <v>-11</v>
      </c>
      <c r="M278" s="8">
        <f xml:space="preserve"> (Data!$C$44 - M$87 - M$43)</f>
        <v>-11</v>
      </c>
      <c r="N278" s="8">
        <f xml:space="preserve"> (Data!$C$44 - N$87 - N$43)</f>
        <v>-16</v>
      </c>
      <c r="O278" s="8">
        <f xml:space="preserve"> (Data!$C$44 - O$87 - O$43)</f>
        <v>-16</v>
      </c>
      <c r="P278" s="8">
        <f xml:space="preserve"> (Data!$C$44 - P$87 - P$43)</f>
        <v>-17</v>
      </c>
      <c r="Q278" s="8">
        <f xml:space="preserve"> (Data!$C$44 - Q$87 - Q$43)</f>
        <v>-17</v>
      </c>
      <c r="R278" s="8">
        <f xml:space="preserve"> (Data!$C$44 - R$87 - R$43)</f>
        <v>-18</v>
      </c>
      <c r="S278" s="8">
        <f xml:space="preserve"> (Data!$C$44 - S$87 - S$43)</f>
        <v>-18</v>
      </c>
      <c r="T278" s="8">
        <f xml:space="preserve"> (Data!$C$44 - T$87 - T$43)</f>
        <v>-19</v>
      </c>
      <c r="U278" s="8">
        <f xml:space="preserve"> (Data!$C$44 - U$87 - U$43)</f>
        <v>-19</v>
      </c>
      <c r="V278" s="8">
        <f xml:space="preserve"> (Data!$C$44 - V$87 - V$43)</f>
        <v>-20</v>
      </c>
      <c r="W278" s="8">
        <f xml:space="preserve"> (Data!$C$44 - W$87 - W$43)</f>
        <v>-20</v>
      </c>
      <c r="X278" s="8">
        <f xml:space="preserve"> (Data!$C$44 - X$87 - X$43)</f>
        <v>-21</v>
      </c>
      <c r="Y278" s="8">
        <f xml:space="preserve"> (Data!$C$44 - Y$87 - Y$43)</f>
        <v>-21</v>
      </c>
      <c r="Z278" s="8">
        <f xml:space="preserve"> (Data!$C$44 - Z$87 - Z$43)</f>
        <v>-22</v>
      </c>
      <c r="AA278" s="8">
        <f xml:space="preserve"> (Data!$C$44 - AA$87 - AA$43)</f>
        <v>-22</v>
      </c>
      <c r="AB278" s="8">
        <f xml:space="preserve"> (Data!$C$44 - AB$87 - AB$43)</f>
        <v>-23</v>
      </c>
      <c r="AC278" s="8">
        <f xml:space="preserve"> (Data!$C$44 - AC$87 - AC$43)</f>
        <v>-23</v>
      </c>
      <c r="AD278" s="8">
        <f xml:space="preserve"> (Data!$C$44 - AD$87 - AD$43)</f>
        <v>-24</v>
      </c>
      <c r="AE278" s="8">
        <f xml:space="preserve"> (Data!$C$44 - AE$87 - AE$43)</f>
        <v>-24</v>
      </c>
      <c r="AF278" s="8">
        <f xml:space="preserve"> (Data!$C$44 - AF$87 - AF$43)</f>
        <v>-25</v>
      </c>
      <c r="AG278" s="8">
        <f xml:space="preserve"> (Data!$C$44 - AG$87 - AG$43)</f>
        <v>-25</v>
      </c>
      <c r="AH278" s="8">
        <f xml:space="preserve"> (Data!$C$44 - AH$87 - AH$43)</f>
        <v>-26</v>
      </c>
      <c r="AI278" s="8">
        <f xml:space="preserve"> (Data!$C$44 - AI$87 - AI$43)</f>
        <v>-26</v>
      </c>
      <c r="AJ278" s="8">
        <f xml:space="preserve"> (Data!$C$44 - AJ$87 - AJ$43)</f>
        <v>-27</v>
      </c>
      <c r="AK278" s="8">
        <f xml:space="preserve"> (Data!$C$44 - AK$87 - AK$43)</f>
        <v>-27</v>
      </c>
      <c r="AL278" s="8">
        <f xml:space="preserve"> (Data!$C$44 - AL$87 - AL$43)</f>
        <v>-28</v>
      </c>
      <c r="AM278" s="8">
        <f xml:space="preserve"> (Data!$C$44 - AM$87 - AM$43)</f>
        <v>-28</v>
      </c>
      <c r="AN278" s="8">
        <f xml:space="preserve"> (Data!$C$44 - AN$87 - AN$43)</f>
        <v>-29</v>
      </c>
      <c r="AO278" s="8">
        <f xml:space="preserve"> (Data!$C$44 - AO$87 - AO$43)</f>
        <v>-29</v>
      </c>
      <c r="AP278" s="8">
        <f xml:space="preserve"> (Data!$C$44 - AP$87 - AP$43)</f>
        <v>-30</v>
      </c>
      <c r="AQ278" s="8">
        <f xml:space="preserve"> (Data!$C$44 - AQ$87 - AQ$43)</f>
        <v>-30</v>
      </c>
      <c r="AR278" s="8">
        <f xml:space="preserve"> (Data!$C$44 - AR$87 - AR$43)</f>
        <v>-31</v>
      </c>
      <c r="AS278" s="8">
        <f xml:space="preserve"> (Data!$C$44 - AS$87 - AS$43)</f>
        <v>-31</v>
      </c>
      <c r="AT278" s="8">
        <f xml:space="preserve"> (Data!$C$44 - AT$87 - AT$43)</f>
        <v>-32</v>
      </c>
      <c r="AU278" s="8">
        <f xml:space="preserve"> (Data!$C$44 - AU$87 - AU$43)</f>
        <v>-32</v>
      </c>
      <c r="AV278" s="8">
        <f xml:space="preserve"> (Data!$C$44 - AV$87 - AV$43)</f>
        <v>-33</v>
      </c>
      <c r="AW278" s="8">
        <f xml:space="preserve"> (Data!$C$44 - AW$87 - AW$43)</f>
        <v>-33</v>
      </c>
      <c r="AX278" s="8">
        <f xml:space="preserve"> (Data!$C$44 - AX$87 - AX$43)</f>
        <v>-34</v>
      </c>
      <c r="AY278" s="8">
        <f xml:space="preserve"> (Data!$C$44 - AY$87 - AY$43)</f>
        <v>-34</v>
      </c>
    </row>
    <row r="279" spans="1:51">
      <c r="A279" s="56" t="s">
        <v>42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9"/>
      <c r="L279" s="13"/>
      <c r="M279" s="13"/>
      <c r="N279" s="13"/>
      <c r="O279" s="13"/>
      <c r="P279" s="13"/>
      <c r="Q279" s="13"/>
      <c r="R279" s="13"/>
      <c r="S279" s="13"/>
      <c r="T279" s="13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spans="1:51">
      <c r="A280" s="8" t="s">
        <v>50</v>
      </c>
      <c r="B280" s="8">
        <f xml:space="preserve"> (Data!$C$45 - B$89 - B$43)</f>
        <v>14</v>
      </c>
      <c r="C280" s="8">
        <f xml:space="preserve"> (Data!$C$45 - C$89 - C$43)</f>
        <v>9</v>
      </c>
      <c r="D280" s="8">
        <f xml:space="preserve"> (Data!$C$45 - D$89 - D$43)</f>
        <v>8</v>
      </c>
      <c r="E280" s="8">
        <f xml:space="preserve"> (Data!$C$45 - E$89 - E$43)</f>
        <v>7</v>
      </c>
      <c r="F280" s="8">
        <f xml:space="preserve"> (Data!$C$45 - F$89 - F$43)</f>
        <v>6</v>
      </c>
      <c r="G280" s="8">
        <f xml:space="preserve"> (Data!$C$45 - G$89 - G$43)</f>
        <v>3</v>
      </c>
      <c r="H280" s="8">
        <f xml:space="preserve"> (Data!$C$45 - H$89 - H$43)</f>
        <v>3</v>
      </c>
      <c r="I280" s="8">
        <f xml:space="preserve"> (Data!$C$45 - I$89 - I$43)</f>
        <v>-1</v>
      </c>
      <c r="J280" s="8">
        <f xml:space="preserve"> (Data!$C$45 - J$89 - J$43)</f>
        <v>-2</v>
      </c>
      <c r="K280" s="8">
        <f xml:space="preserve"> (Data!$C$45 - K$89 - K$43)</f>
        <v>-3</v>
      </c>
      <c r="L280" s="8">
        <f xml:space="preserve"> (Data!$C$45 - L$89 - L$43)</f>
        <v>-4</v>
      </c>
      <c r="M280" s="8">
        <f xml:space="preserve"> (Data!$C$45 - M$89 - M$43)</f>
        <v>-4</v>
      </c>
      <c r="N280" s="8">
        <f xml:space="preserve"> (Data!$C$45 - N$89 - N$43)</f>
        <v>-8</v>
      </c>
      <c r="O280" s="8">
        <f xml:space="preserve"> (Data!$C$45 - O$89 - O$43)</f>
        <v>-9</v>
      </c>
      <c r="P280" s="8">
        <f xml:space="preserve"> (Data!$C$45 - P$89 - P$43)</f>
        <v>-9</v>
      </c>
      <c r="Q280" s="8">
        <f xml:space="preserve"> (Data!$C$45 - Q$89 - Q$43)</f>
        <v>-10</v>
      </c>
      <c r="R280" s="8">
        <f xml:space="preserve"> (Data!$C$45 - R$89 - R$43)</f>
        <v>-10</v>
      </c>
      <c r="S280" s="8">
        <f xml:space="preserve"> (Data!$C$45 - S$89 - S$43)</f>
        <v>-10</v>
      </c>
      <c r="T280" s="8">
        <f xml:space="preserve"> (Data!$C$45 - T$89 - T$43)</f>
        <v>-11</v>
      </c>
      <c r="U280" s="8">
        <f xml:space="preserve"> (Data!$C$45 - U$89 - U$43)</f>
        <v>-11</v>
      </c>
      <c r="V280" s="8">
        <f xml:space="preserve"> (Data!$C$45 - V$89 - V$43)</f>
        <v>-12</v>
      </c>
      <c r="W280" s="8">
        <f xml:space="preserve"> (Data!$C$45 - W$89 - W$43)</f>
        <v>-12</v>
      </c>
      <c r="X280" s="8">
        <f xml:space="preserve"> (Data!$C$45 - X$89 - X$43)</f>
        <v>-12</v>
      </c>
      <c r="Y280" s="8">
        <f xml:space="preserve"> (Data!$C$45 - Y$89 - Y$43)</f>
        <v>-13</v>
      </c>
      <c r="Z280" s="8">
        <f xml:space="preserve"> (Data!$C$45 - Z$89 - Z$43)</f>
        <v>-13</v>
      </c>
      <c r="AA280" s="8">
        <f xml:space="preserve"> (Data!$C$45 - AA$89 - AA$43)</f>
        <v>-14</v>
      </c>
      <c r="AB280" s="8">
        <f xml:space="preserve"> (Data!$C$45 - AB$89 - AB$43)</f>
        <v>-14</v>
      </c>
      <c r="AC280" s="8">
        <f xml:space="preserve"> (Data!$C$45 - AC$89 - AC$43)</f>
        <v>-14</v>
      </c>
      <c r="AD280" s="8">
        <f xml:space="preserve"> (Data!$C$45 - AD$89 - AD$43)</f>
        <v>-15</v>
      </c>
      <c r="AE280" s="8">
        <f xml:space="preserve"> (Data!$C$45 - AE$89 - AE$43)</f>
        <v>-15</v>
      </c>
      <c r="AF280" s="8">
        <f xml:space="preserve"> (Data!$C$45 - AF$89 - AF$43)</f>
        <v>-16</v>
      </c>
      <c r="AG280" s="8">
        <f xml:space="preserve"> (Data!$C$45 - AG$89 - AG$43)</f>
        <v>-16</v>
      </c>
      <c r="AH280" s="8">
        <f xml:space="preserve"> (Data!$C$45 - AH$89 - AH$43)</f>
        <v>-16</v>
      </c>
      <c r="AI280" s="8">
        <f xml:space="preserve"> (Data!$C$45 - AI$89 - AI$43)</f>
        <v>-17</v>
      </c>
      <c r="AJ280" s="8">
        <f xml:space="preserve"> (Data!$C$45 - AJ$89 - AJ$43)</f>
        <v>-17</v>
      </c>
      <c r="AK280" s="8">
        <f xml:space="preserve"> (Data!$C$45 - AK$89 - AK$43)</f>
        <v>-18</v>
      </c>
      <c r="AL280" s="8">
        <f xml:space="preserve"> (Data!$C$45 - AL$89 - AL$43)</f>
        <v>-18</v>
      </c>
      <c r="AM280" s="8">
        <f xml:space="preserve"> (Data!$C$45 - AM$89 - AM$43)</f>
        <v>-18</v>
      </c>
      <c r="AN280" s="8">
        <f xml:space="preserve"> (Data!$C$45 - AN$89 - AN$43)</f>
        <v>-19</v>
      </c>
      <c r="AO280" s="8">
        <f xml:space="preserve"> (Data!$C$45 - AO$89 - AO$43)</f>
        <v>-19</v>
      </c>
      <c r="AP280" s="8">
        <f xml:space="preserve"> (Data!$C$45 - AP$89 - AP$43)</f>
        <v>-20</v>
      </c>
      <c r="AQ280" s="8">
        <f xml:space="preserve"> (Data!$C$45 - AQ$89 - AQ$43)</f>
        <v>-20</v>
      </c>
      <c r="AR280" s="8">
        <f xml:space="preserve"> (Data!$C$45 - AR$89 - AR$43)</f>
        <v>-20</v>
      </c>
      <c r="AS280" s="8">
        <f xml:space="preserve"> (Data!$C$45 - AS$89 - AS$43)</f>
        <v>-21</v>
      </c>
      <c r="AT280" s="8">
        <f xml:space="preserve"> (Data!$C$45 - AT$89 - AT$43)</f>
        <v>-21</v>
      </c>
      <c r="AU280" s="8">
        <f xml:space="preserve"> (Data!$C$45 - AU$89 - AU$43)</f>
        <v>-22</v>
      </c>
      <c r="AV280" s="8">
        <f xml:space="preserve"> (Data!$C$45 - AV$89 - AV$43)</f>
        <v>-22</v>
      </c>
      <c r="AW280" s="8">
        <f xml:space="preserve"> (Data!$C$45 - AW$89 - AW$43)</f>
        <v>-22</v>
      </c>
      <c r="AX280" s="8">
        <f xml:space="preserve"> (Data!$C$45 - AX$89 - AX$43)</f>
        <v>-23</v>
      </c>
      <c r="AY280" s="8">
        <f xml:space="preserve"> (Data!$C$45 - AY$89 - AY$43)</f>
        <v>-23</v>
      </c>
    </row>
    <row r="281" spans="1:51">
      <c r="A281" s="8" t="s">
        <v>57</v>
      </c>
      <c r="B281" s="8">
        <f xml:space="preserve"> (Data!$C$45 - B$88 - B$43)</f>
        <v>15</v>
      </c>
      <c r="C281" s="8">
        <f xml:space="preserve"> (Data!$C$45 - C$88 - C$43)</f>
        <v>10</v>
      </c>
      <c r="D281" s="8">
        <f xml:space="preserve"> (Data!$C$45 - D$88 - D$43)</f>
        <v>9</v>
      </c>
      <c r="E281" s="8">
        <f xml:space="preserve"> (Data!$C$45 - E$88 - E$43)</f>
        <v>8</v>
      </c>
      <c r="F281" s="8">
        <f xml:space="preserve"> (Data!$C$45 - F$88 - F$43)</f>
        <v>7</v>
      </c>
      <c r="G281" s="8">
        <f xml:space="preserve"> (Data!$C$45 - G$88 - G$43)</f>
        <v>4</v>
      </c>
      <c r="H281" s="8">
        <f xml:space="preserve"> (Data!$C$45 - H$88 - H$43)</f>
        <v>4</v>
      </c>
      <c r="I281" s="8">
        <f xml:space="preserve"> (Data!$C$45 - I$88 - I$43)</f>
        <v>0</v>
      </c>
      <c r="J281" s="8">
        <f xml:space="preserve"> (Data!$C$45 - J$88 - J$43)</f>
        <v>-1</v>
      </c>
      <c r="K281" s="8">
        <f xml:space="preserve"> (Data!$C$45 - K$88 - K$43)</f>
        <v>-3</v>
      </c>
      <c r="L281" s="8">
        <f xml:space="preserve"> (Data!$C$45 - L$88 - L$43)</f>
        <v>-4</v>
      </c>
      <c r="M281" s="8">
        <f xml:space="preserve"> (Data!$C$45 - M$88 - M$43)</f>
        <v>-4</v>
      </c>
      <c r="N281" s="8">
        <f xml:space="preserve"> (Data!$C$45 - N$88 - N$43)</f>
        <v>-9</v>
      </c>
      <c r="O281" s="8">
        <f xml:space="preserve"> (Data!$C$45 - O$88 - O$43)</f>
        <v>-9</v>
      </c>
      <c r="P281" s="8">
        <f xml:space="preserve"> (Data!$C$45 - P$88 - P$43)</f>
        <v>-10</v>
      </c>
      <c r="Q281" s="8">
        <f xml:space="preserve"> (Data!$C$45 - Q$88 - Q$43)</f>
        <v>-10</v>
      </c>
      <c r="R281" s="8">
        <f xml:space="preserve"> (Data!$C$45 - R$88 - R$43)</f>
        <v>-11</v>
      </c>
      <c r="S281" s="8">
        <f xml:space="preserve"> (Data!$C$45 - S$88 - S$43)</f>
        <v>-11</v>
      </c>
      <c r="T281" s="8">
        <f xml:space="preserve"> (Data!$C$45 - T$88 - T$43)</f>
        <v>-12</v>
      </c>
      <c r="U281" s="8">
        <f xml:space="preserve"> (Data!$C$45 - U$88 - U$43)</f>
        <v>-12</v>
      </c>
      <c r="V281" s="8">
        <f xml:space="preserve"> (Data!$C$45 - V$88 - V$43)</f>
        <v>-13</v>
      </c>
      <c r="W281" s="8">
        <f xml:space="preserve"> (Data!$C$45 - W$88 - W$43)</f>
        <v>-13</v>
      </c>
      <c r="X281" s="8">
        <f xml:space="preserve"> (Data!$C$45 - X$88 - X$43)</f>
        <v>-14</v>
      </c>
      <c r="Y281" s="8">
        <f xml:space="preserve"> (Data!$C$45 - Y$88 - Y$43)</f>
        <v>-14</v>
      </c>
      <c r="Z281" s="8">
        <f xml:space="preserve"> (Data!$C$45 - Z$88 - Z$43)</f>
        <v>-15</v>
      </c>
      <c r="AA281" s="8">
        <f xml:space="preserve"> (Data!$C$45 - AA$88 - AA$43)</f>
        <v>-15</v>
      </c>
      <c r="AB281" s="8">
        <f xml:space="preserve"> (Data!$C$45 - AB$88 - AB$43)</f>
        <v>-16</v>
      </c>
      <c r="AC281" s="8">
        <f xml:space="preserve"> (Data!$C$45 - AC$88 - AC$43)</f>
        <v>-16</v>
      </c>
      <c r="AD281" s="8">
        <f xml:space="preserve"> (Data!$C$45 - AD$88 - AD$43)</f>
        <v>-17</v>
      </c>
      <c r="AE281" s="8">
        <f xml:space="preserve"> (Data!$C$45 - AE$88 - AE$43)</f>
        <v>-17</v>
      </c>
      <c r="AF281" s="8">
        <f xml:space="preserve"> (Data!$C$45 - AF$88 - AF$43)</f>
        <v>-18</v>
      </c>
      <c r="AG281" s="8">
        <f xml:space="preserve"> (Data!$C$45 - AG$88 - AG$43)</f>
        <v>-18</v>
      </c>
      <c r="AH281" s="8">
        <f xml:space="preserve"> (Data!$C$45 - AH$88 - AH$43)</f>
        <v>-19</v>
      </c>
      <c r="AI281" s="8">
        <f xml:space="preserve"> (Data!$C$45 - AI$88 - AI$43)</f>
        <v>-19</v>
      </c>
      <c r="AJ281" s="8">
        <f xml:space="preserve"> (Data!$C$45 - AJ$88 - AJ$43)</f>
        <v>-20</v>
      </c>
      <c r="AK281" s="8">
        <f xml:space="preserve"> (Data!$C$45 - AK$88 - AK$43)</f>
        <v>-20</v>
      </c>
      <c r="AL281" s="8">
        <f xml:space="preserve"> (Data!$C$45 - AL$88 - AL$43)</f>
        <v>-21</v>
      </c>
      <c r="AM281" s="8">
        <f xml:space="preserve"> (Data!$C$45 - AM$88 - AM$43)</f>
        <v>-21</v>
      </c>
      <c r="AN281" s="8">
        <f xml:space="preserve"> (Data!$C$45 - AN$88 - AN$43)</f>
        <v>-22</v>
      </c>
      <c r="AO281" s="8">
        <f xml:space="preserve"> (Data!$C$45 - AO$88 - AO$43)</f>
        <v>-22</v>
      </c>
      <c r="AP281" s="8">
        <f xml:space="preserve"> (Data!$C$45 - AP$88 - AP$43)</f>
        <v>-23</v>
      </c>
      <c r="AQ281" s="8">
        <f xml:space="preserve"> (Data!$C$45 - AQ$88 - AQ$43)</f>
        <v>-23</v>
      </c>
      <c r="AR281" s="8">
        <f xml:space="preserve"> (Data!$C$45 - AR$88 - AR$43)</f>
        <v>-24</v>
      </c>
      <c r="AS281" s="8">
        <f xml:space="preserve"> (Data!$C$45 - AS$88 - AS$43)</f>
        <v>-24</v>
      </c>
      <c r="AT281" s="8">
        <f xml:space="preserve"> (Data!$C$45 - AT$88 - AT$43)</f>
        <v>-25</v>
      </c>
      <c r="AU281" s="8">
        <f xml:space="preserve"> (Data!$C$45 - AU$88 - AU$43)</f>
        <v>-25</v>
      </c>
      <c r="AV281" s="8">
        <f xml:space="preserve"> (Data!$C$45 - AV$88 - AV$43)</f>
        <v>-26</v>
      </c>
      <c r="AW281" s="8">
        <f xml:space="preserve"> (Data!$C$45 - AW$88 - AW$43)</f>
        <v>-26</v>
      </c>
      <c r="AX281" s="8">
        <f xml:space="preserve"> (Data!$C$45 - AX$88 - AX$43)</f>
        <v>-27</v>
      </c>
      <c r="AY281" s="8">
        <f xml:space="preserve"> (Data!$C$45 - AY$88 - AY$43)</f>
        <v>-27</v>
      </c>
    </row>
    <row r="282" spans="1:51">
      <c r="A282" s="8" t="s">
        <v>58</v>
      </c>
      <c r="B282" s="8">
        <f xml:space="preserve"> (Data!$C$45 - B$88 - B$43)</f>
        <v>15</v>
      </c>
      <c r="C282" s="8">
        <f xml:space="preserve"> (Data!$C$45 - C$88 - C$43)</f>
        <v>10</v>
      </c>
      <c r="D282" s="8">
        <f xml:space="preserve"> (Data!$C$45 - D$88 - D$43)</f>
        <v>9</v>
      </c>
      <c r="E282" s="8">
        <f xml:space="preserve"> (Data!$C$45 - E$88 - E$43)</f>
        <v>8</v>
      </c>
      <c r="F282" s="8">
        <f xml:space="preserve"> (Data!$C$45 - F$88 - F$43)</f>
        <v>7</v>
      </c>
      <c r="G282" s="8">
        <f xml:space="preserve"> (Data!$C$45 - G$88 - G$43)</f>
        <v>4</v>
      </c>
      <c r="H282" s="8">
        <f xml:space="preserve"> (Data!$C$45 - H$88 - H$43)</f>
        <v>4</v>
      </c>
      <c r="I282" s="8">
        <f xml:space="preserve"> (Data!$C$45 - I$88 - I$43)</f>
        <v>0</v>
      </c>
      <c r="J282" s="8">
        <f xml:space="preserve"> (Data!$C$45 - J$88 - J$43)</f>
        <v>-1</v>
      </c>
      <c r="K282" s="8">
        <f xml:space="preserve"> (Data!$C$45 - K$88 - K$43)</f>
        <v>-3</v>
      </c>
      <c r="L282" s="8">
        <f xml:space="preserve"> (Data!$C$45 - L$88 - L$43)</f>
        <v>-4</v>
      </c>
      <c r="M282" s="8">
        <f xml:space="preserve"> (Data!$C$45 - M$88 - M$43)</f>
        <v>-4</v>
      </c>
      <c r="N282" s="8">
        <f xml:space="preserve"> (Data!$C$45 - N$88 - N$43)</f>
        <v>-9</v>
      </c>
      <c r="O282" s="8">
        <f xml:space="preserve"> (Data!$C$45 - O$88 - O$43)</f>
        <v>-9</v>
      </c>
      <c r="P282" s="8">
        <f xml:space="preserve"> (Data!$C$45 - P$88 - P$43)</f>
        <v>-10</v>
      </c>
      <c r="Q282" s="8">
        <f xml:space="preserve"> (Data!$C$45 - Q$88 - Q$43)</f>
        <v>-10</v>
      </c>
      <c r="R282" s="8">
        <f xml:space="preserve"> (Data!$C$45 - R$88 - R$43)</f>
        <v>-11</v>
      </c>
      <c r="S282" s="8">
        <f xml:space="preserve"> (Data!$C$45 - S$88 - S$43)</f>
        <v>-11</v>
      </c>
      <c r="T282" s="8">
        <f xml:space="preserve"> (Data!$C$45 - T$88 - T$43)</f>
        <v>-12</v>
      </c>
      <c r="U282" s="8">
        <f xml:space="preserve"> (Data!$C$45 - U$88 - U$43)</f>
        <v>-12</v>
      </c>
      <c r="V282" s="8">
        <f xml:space="preserve"> (Data!$C$45 - V$88 - V$43)</f>
        <v>-13</v>
      </c>
      <c r="W282" s="8">
        <f xml:space="preserve"> (Data!$C$45 - W$88 - W$43)</f>
        <v>-13</v>
      </c>
      <c r="X282" s="8">
        <f xml:space="preserve"> (Data!$C$45 - X$88 - X$43)</f>
        <v>-14</v>
      </c>
      <c r="Y282" s="8">
        <f xml:space="preserve"> (Data!$C$45 - Y$88 - Y$43)</f>
        <v>-14</v>
      </c>
      <c r="Z282" s="8">
        <f xml:space="preserve"> (Data!$C$45 - Z$88 - Z$43)</f>
        <v>-15</v>
      </c>
      <c r="AA282" s="8">
        <f xml:space="preserve"> (Data!$C$45 - AA$88 - AA$43)</f>
        <v>-15</v>
      </c>
      <c r="AB282" s="8">
        <f xml:space="preserve"> (Data!$C$45 - AB$88 - AB$43)</f>
        <v>-16</v>
      </c>
      <c r="AC282" s="8">
        <f xml:space="preserve"> (Data!$C$45 - AC$88 - AC$43)</f>
        <v>-16</v>
      </c>
      <c r="AD282" s="8">
        <f xml:space="preserve"> (Data!$C$45 - AD$88 - AD$43)</f>
        <v>-17</v>
      </c>
      <c r="AE282" s="8">
        <f xml:space="preserve"> (Data!$C$45 - AE$88 - AE$43)</f>
        <v>-17</v>
      </c>
      <c r="AF282" s="8">
        <f xml:space="preserve"> (Data!$C$45 - AF$88 - AF$43)</f>
        <v>-18</v>
      </c>
      <c r="AG282" s="8">
        <f xml:space="preserve"> (Data!$C$45 - AG$88 - AG$43)</f>
        <v>-18</v>
      </c>
      <c r="AH282" s="8">
        <f xml:space="preserve"> (Data!$C$45 - AH$88 - AH$43)</f>
        <v>-19</v>
      </c>
      <c r="AI282" s="8">
        <f xml:space="preserve"> (Data!$C$45 - AI$88 - AI$43)</f>
        <v>-19</v>
      </c>
      <c r="AJ282" s="8">
        <f xml:space="preserve"> (Data!$C$45 - AJ$88 - AJ$43)</f>
        <v>-20</v>
      </c>
      <c r="AK282" s="8">
        <f xml:space="preserve"> (Data!$C$45 - AK$88 - AK$43)</f>
        <v>-20</v>
      </c>
      <c r="AL282" s="8">
        <f xml:space="preserve"> (Data!$C$45 - AL$88 - AL$43)</f>
        <v>-21</v>
      </c>
      <c r="AM282" s="8">
        <f xml:space="preserve"> (Data!$C$45 - AM$88 - AM$43)</f>
        <v>-21</v>
      </c>
      <c r="AN282" s="8">
        <f xml:space="preserve"> (Data!$C$45 - AN$88 - AN$43)</f>
        <v>-22</v>
      </c>
      <c r="AO282" s="8">
        <f xml:space="preserve"> (Data!$C$45 - AO$88 - AO$43)</f>
        <v>-22</v>
      </c>
      <c r="AP282" s="8">
        <f xml:space="preserve"> (Data!$C$45 - AP$88 - AP$43)</f>
        <v>-23</v>
      </c>
      <c r="AQ282" s="8">
        <f xml:space="preserve"> (Data!$C$45 - AQ$88 - AQ$43)</f>
        <v>-23</v>
      </c>
      <c r="AR282" s="8">
        <f xml:space="preserve"> (Data!$C$45 - AR$88 - AR$43)</f>
        <v>-24</v>
      </c>
      <c r="AS282" s="8">
        <f xml:space="preserve"> (Data!$C$45 - AS$88 - AS$43)</f>
        <v>-24</v>
      </c>
      <c r="AT282" s="8">
        <f xml:space="preserve"> (Data!$C$45 - AT$88 - AT$43)</f>
        <v>-25</v>
      </c>
      <c r="AU282" s="8">
        <f xml:space="preserve"> (Data!$C$45 - AU$88 - AU$43)</f>
        <v>-25</v>
      </c>
      <c r="AV282" s="8">
        <f xml:space="preserve"> (Data!$C$45 - AV$88 - AV$43)</f>
        <v>-26</v>
      </c>
      <c r="AW282" s="8">
        <f xml:space="preserve"> (Data!$C$45 - AW$88 - AW$43)</f>
        <v>-26</v>
      </c>
      <c r="AX282" s="8">
        <f xml:space="preserve"> (Data!$C$45 - AX$88 - AX$43)</f>
        <v>-27</v>
      </c>
      <c r="AY282" s="8">
        <f xml:space="preserve"> (Data!$C$45 - AY$88 - AY$43)</f>
        <v>-27</v>
      </c>
    </row>
    <row r="283" spans="1:51">
      <c r="A283" s="8" t="s">
        <v>59</v>
      </c>
      <c r="B283" s="8">
        <f xml:space="preserve"> (Data!$C$45 - B$87 - B$43)</f>
        <v>14</v>
      </c>
      <c r="C283" s="8">
        <f xml:space="preserve"> (Data!$C$45 - C$87 - C$43)</f>
        <v>9</v>
      </c>
      <c r="D283" s="8">
        <f xml:space="preserve"> (Data!$C$45 - D$87 - D$43)</f>
        <v>8</v>
      </c>
      <c r="E283" s="8">
        <f xml:space="preserve"> (Data!$C$45 - E$87 - E$43)</f>
        <v>7</v>
      </c>
      <c r="F283" s="8">
        <f xml:space="preserve"> (Data!$C$45 - F$87 - F$43)</f>
        <v>6</v>
      </c>
      <c r="G283" s="8">
        <f xml:space="preserve"> (Data!$C$45 - G$87 - G$43)</f>
        <v>3</v>
      </c>
      <c r="H283" s="8">
        <f xml:space="preserve"> (Data!$C$45 - H$87 - H$43)</f>
        <v>3</v>
      </c>
      <c r="I283" s="8">
        <f xml:space="preserve"> (Data!$C$45 - I$87 - I$43)</f>
        <v>-2</v>
      </c>
      <c r="J283" s="8">
        <f xml:space="preserve"> (Data!$C$45 - J$87 - J$43)</f>
        <v>-3</v>
      </c>
      <c r="K283" s="8">
        <f xml:space="preserve"> (Data!$C$45 - K$87 - K$43)</f>
        <v>-5</v>
      </c>
      <c r="L283" s="8">
        <f xml:space="preserve"> (Data!$C$45 - L$87 - L$43)</f>
        <v>-6</v>
      </c>
      <c r="M283" s="8">
        <f xml:space="preserve"> (Data!$C$45 - M$87 - M$43)</f>
        <v>-6</v>
      </c>
      <c r="N283" s="8">
        <f xml:space="preserve"> (Data!$C$45 - N$87 - N$43)</f>
        <v>-11</v>
      </c>
      <c r="O283" s="8">
        <f xml:space="preserve"> (Data!$C$45 - O$87 - O$43)</f>
        <v>-11</v>
      </c>
      <c r="P283" s="8">
        <f xml:space="preserve"> (Data!$C$45 - P$87 - P$43)</f>
        <v>-12</v>
      </c>
      <c r="Q283" s="8">
        <f xml:space="preserve"> (Data!$C$45 - Q$87 - Q$43)</f>
        <v>-12</v>
      </c>
      <c r="R283" s="8">
        <f xml:space="preserve"> (Data!$C$45 - R$87 - R$43)</f>
        <v>-13</v>
      </c>
      <c r="S283" s="8">
        <f xml:space="preserve"> (Data!$C$45 - S$87 - S$43)</f>
        <v>-13</v>
      </c>
      <c r="T283" s="8">
        <f xml:space="preserve"> (Data!$C$45 - T$87 - T$43)</f>
        <v>-14</v>
      </c>
      <c r="U283" s="8">
        <f xml:space="preserve"> (Data!$C$45 - U$87 - U$43)</f>
        <v>-14</v>
      </c>
      <c r="V283" s="8">
        <f xml:space="preserve"> (Data!$C$45 - V$87 - V$43)</f>
        <v>-15</v>
      </c>
      <c r="W283" s="8">
        <f xml:space="preserve"> (Data!$C$45 - W$87 - W$43)</f>
        <v>-15</v>
      </c>
      <c r="X283" s="8">
        <f xml:space="preserve"> (Data!$C$45 - X$87 - X$43)</f>
        <v>-16</v>
      </c>
      <c r="Y283" s="8">
        <f xml:space="preserve"> (Data!$C$45 - Y$87 - Y$43)</f>
        <v>-16</v>
      </c>
      <c r="Z283" s="8">
        <f xml:space="preserve"> (Data!$C$45 - Z$87 - Z$43)</f>
        <v>-17</v>
      </c>
      <c r="AA283" s="8">
        <f xml:space="preserve"> (Data!$C$45 - AA$87 - AA$43)</f>
        <v>-17</v>
      </c>
      <c r="AB283" s="8">
        <f xml:space="preserve"> (Data!$C$45 - AB$87 - AB$43)</f>
        <v>-18</v>
      </c>
      <c r="AC283" s="8">
        <f xml:space="preserve"> (Data!$C$45 - AC$87 - AC$43)</f>
        <v>-18</v>
      </c>
      <c r="AD283" s="8">
        <f xml:space="preserve"> (Data!$C$45 - AD$87 - AD$43)</f>
        <v>-19</v>
      </c>
      <c r="AE283" s="8">
        <f xml:space="preserve"> (Data!$C$45 - AE$87 - AE$43)</f>
        <v>-19</v>
      </c>
      <c r="AF283" s="8">
        <f xml:space="preserve"> (Data!$C$45 - AF$87 - AF$43)</f>
        <v>-20</v>
      </c>
      <c r="AG283" s="8">
        <f xml:space="preserve"> (Data!$C$45 - AG$87 - AG$43)</f>
        <v>-20</v>
      </c>
      <c r="AH283" s="8">
        <f xml:space="preserve"> (Data!$C$45 - AH$87 - AH$43)</f>
        <v>-21</v>
      </c>
      <c r="AI283" s="8">
        <f xml:space="preserve"> (Data!$C$45 - AI$87 - AI$43)</f>
        <v>-21</v>
      </c>
      <c r="AJ283" s="8">
        <f xml:space="preserve"> (Data!$C$45 - AJ$87 - AJ$43)</f>
        <v>-22</v>
      </c>
      <c r="AK283" s="8">
        <f xml:space="preserve"> (Data!$C$45 - AK$87 - AK$43)</f>
        <v>-22</v>
      </c>
      <c r="AL283" s="8">
        <f xml:space="preserve"> (Data!$C$45 - AL$87 - AL$43)</f>
        <v>-23</v>
      </c>
      <c r="AM283" s="8">
        <f xml:space="preserve"> (Data!$C$45 - AM$87 - AM$43)</f>
        <v>-23</v>
      </c>
      <c r="AN283" s="8">
        <f xml:space="preserve"> (Data!$C$45 - AN$87 - AN$43)</f>
        <v>-24</v>
      </c>
      <c r="AO283" s="8">
        <f xml:space="preserve"> (Data!$C$45 - AO$87 - AO$43)</f>
        <v>-24</v>
      </c>
      <c r="AP283" s="8">
        <f xml:space="preserve"> (Data!$C$45 - AP$87 - AP$43)</f>
        <v>-25</v>
      </c>
      <c r="AQ283" s="8">
        <f xml:space="preserve"> (Data!$C$45 - AQ$87 - AQ$43)</f>
        <v>-25</v>
      </c>
      <c r="AR283" s="8">
        <f xml:space="preserve"> (Data!$C$45 - AR$87 - AR$43)</f>
        <v>-26</v>
      </c>
      <c r="AS283" s="8">
        <f xml:space="preserve"> (Data!$C$45 - AS$87 - AS$43)</f>
        <v>-26</v>
      </c>
      <c r="AT283" s="8">
        <f xml:space="preserve"> (Data!$C$45 - AT$87 - AT$43)</f>
        <v>-27</v>
      </c>
      <c r="AU283" s="8">
        <f xml:space="preserve"> (Data!$C$45 - AU$87 - AU$43)</f>
        <v>-27</v>
      </c>
      <c r="AV283" s="8">
        <f xml:space="preserve"> (Data!$C$45 - AV$87 - AV$43)</f>
        <v>-28</v>
      </c>
      <c r="AW283" s="8">
        <f xml:space="preserve"> (Data!$C$45 - AW$87 - AW$43)</f>
        <v>-28</v>
      </c>
      <c r="AX283" s="8">
        <f xml:space="preserve"> (Data!$C$45 - AX$87 - AX$43)</f>
        <v>-29</v>
      </c>
      <c r="AY283" s="8">
        <f xml:space="preserve"> (Data!$C$45 - AY$87 - AY$43)</f>
        <v>-29</v>
      </c>
    </row>
    <row r="284" spans="1:51">
      <c r="A284" s="56" t="s">
        <v>52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9"/>
      <c r="L284" s="13"/>
      <c r="M284" s="13"/>
      <c r="N284" s="13"/>
      <c r="O284" s="13"/>
      <c r="P284" s="13"/>
      <c r="Q284" s="13"/>
      <c r="R284" s="13"/>
      <c r="S284" s="13"/>
      <c r="T284" s="13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spans="1:51">
      <c r="A285" s="8" t="s">
        <v>50</v>
      </c>
      <c r="B285" s="8">
        <f xml:space="preserve"> (Data!$C$46 - B$89 - B$43)</f>
        <v>19</v>
      </c>
      <c r="C285" s="8">
        <f xml:space="preserve"> (Data!$C$46 - C$89 - C$43)</f>
        <v>14</v>
      </c>
      <c r="D285" s="8">
        <f xml:space="preserve"> (Data!$C$46 - D$89 - D$43)</f>
        <v>13</v>
      </c>
      <c r="E285" s="8">
        <f xml:space="preserve"> (Data!$C$46 - E$89 - E$43)</f>
        <v>12</v>
      </c>
      <c r="F285" s="8">
        <f xml:space="preserve"> (Data!$C$46 - F$89 - F$43)</f>
        <v>11</v>
      </c>
      <c r="G285" s="8">
        <f xml:space="preserve"> (Data!$C$46 - G$89 - G$43)</f>
        <v>8</v>
      </c>
      <c r="H285" s="8">
        <f xml:space="preserve"> (Data!$C$46 - H$89 - H$43)</f>
        <v>8</v>
      </c>
      <c r="I285" s="8">
        <f xml:space="preserve"> (Data!$C$46 - I$89 - I$43)</f>
        <v>4</v>
      </c>
      <c r="J285" s="8">
        <f xml:space="preserve"> (Data!$C$46 - J$89 - J$43)</f>
        <v>3</v>
      </c>
      <c r="K285" s="8">
        <f xml:space="preserve"> (Data!$C$46 - K$89 - K$43)</f>
        <v>2</v>
      </c>
      <c r="L285" s="8">
        <f xml:space="preserve"> (Data!$C$46 - L$89 - L$43)</f>
        <v>1</v>
      </c>
      <c r="M285" s="8">
        <f xml:space="preserve"> (Data!$C$46 - M$89 - M$43)</f>
        <v>1</v>
      </c>
      <c r="N285" s="8">
        <f xml:space="preserve"> (Data!$C$46 - N$89 - N$43)</f>
        <v>-3</v>
      </c>
      <c r="O285" s="8">
        <f xml:space="preserve"> (Data!$C$46 - O$89 - O$43)</f>
        <v>-4</v>
      </c>
      <c r="P285" s="8">
        <f xml:space="preserve"> (Data!$C$46 - P$89 - P$43)</f>
        <v>-4</v>
      </c>
      <c r="Q285" s="8">
        <f xml:space="preserve"> (Data!$C$46 - Q$89 - Q$43)</f>
        <v>-5</v>
      </c>
      <c r="R285" s="8">
        <f xml:space="preserve"> (Data!$C$46 - R$89 - R$43)</f>
        <v>-5</v>
      </c>
      <c r="S285" s="8">
        <f xml:space="preserve"> (Data!$C$46 - S$89 - S$43)</f>
        <v>-5</v>
      </c>
      <c r="T285" s="8">
        <f xml:space="preserve"> (Data!$C$46 - T$89 - T$43)</f>
        <v>-6</v>
      </c>
      <c r="U285" s="8">
        <f xml:space="preserve"> (Data!$C$46 - U$89 - U$43)</f>
        <v>-6</v>
      </c>
      <c r="V285" s="8">
        <f xml:space="preserve"> (Data!$C$46 - V$89 - V$43)</f>
        <v>-7</v>
      </c>
      <c r="W285" s="8">
        <f xml:space="preserve"> (Data!$C$46 - W$89 - W$43)</f>
        <v>-7</v>
      </c>
      <c r="X285" s="8">
        <f xml:space="preserve"> (Data!$C$46 - X$89 - X$43)</f>
        <v>-7</v>
      </c>
      <c r="Y285" s="8">
        <f xml:space="preserve"> (Data!$C$46 - Y$89 - Y$43)</f>
        <v>-8</v>
      </c>
      <c r="Z285" s="8">
        <f xml:space="preserve"> (Data!$C$46 - Z$89 - Z$43)</f>
        <v>-8</v>
      </c>
      <c r="AA285" s="8">
        <f xml:space="preserve"> (Data!$C$46 - AA$89 - AA$43)</f>
        <v>-9</v>
      </c>
      <c r="AB285" s="8">
        <f xml:space="preserve"> (Data!$C$46 - AB$89 - AB$43)</f>
        <v>-9</v>
      </c>
      <c r="AC285" s="8">
        <f xml:space="preserve"> (Data!$C$46 - AC$89 - AC$43)</f>
        <v>-9</v>
      </c>
      <c r="AD285" s="8">
        <f xml:space="preserve"> (Data!$C$46 - AD$89 - AD$43)</f>
        <v>-10</v>
      </c>
      <c r="AE285" s="8">
        <f xml:space="preserve"> (Data!$C$46 - AE$89 - AE$43)</f>
        <v>-10</v>
      </c>
      <c r="AF285" s="8">
        <f xml:space="preserve"> (Data!$C$46 - AF$89 - AF$43)</f>
        <v>-11</v>
      </c>
      <c r="AG285" s="8">
        <f xml:space="preserve"> (Data!$C$46 - AG$89 - AG$43)</f>
        <v>-11</v>
      </c>
      <c r="AH285" s="8">
        <f xml:space="preserve"> (Data!$C$46 - AH$89 - AH$43)</f>
        <v>-11</v>
      </c>
      <c r="AI285" s="8">
        <f xml:space="preserve"> (Data!$C$46 - AI$89 - AI$43)</f>
        <v>-12</v>
      </c>
      <c r="AJ285" s="8">
        <f xml:space="preserve"> (Data!$C$46 - AJ$89 - AJ$43)</f>
        <v>-12</v>
      </c>
      <c r="AK285" s="8">
        <f xml:space="preserve"> (Data!$C$46 - AK$89 - AK$43)</f>
        <v>-13</v>
      </c>
      <c r="AL285" s="8">
        <f xml:space="preserve"> (Data!$C$46 - AL$89 - AL$43)</f>
        <v>-13</v>
      </c>
      <c r="AM285" s="8">
        <f xml:space="preserve"> (Data!$C$46 - AM$89 - AM$43)</f>
        <v>-13</v>
      </c>
      <c r="AN285" s="8">
        <f xml:space="preserve"> (Data!$C$46 - AN$89 - AN$43)</f>
        <v>-14</v>
      </c>
      <c r="AO285" s="8">
        <f xml:space="preserve"> (Data!$C$46 - AO$89 - AO$43)</f>
        <v>-14</v>
      </c>
      <c r="AP285" s="8">
        <f xml:space="preserve"> (Data!$C$46 - AP$89 - AP$43)</f>
        <v>-15</v>
      </c>
      <c r="AQ285" s="8">
        <f xml:space="preserve"> (Data!$C$46 - AQ$89 - AQ$43)</f>
        <v>-15</v>
      </c>
      <c r="AR285" s="8">
        <f xml:space="preserve"> (Data!$C$46 - AR$89 - AR$43)</f>
        <v>-15</v>
      </c>
      <c r="AS285" s="8">
        <f xml:space="preserve"> (Data!$C$46 - AS$89 - AS$43)</f>
        <v>-16</v>
      </c>
      <c r="AT285" s="8">
        <f xml:space="preserve"> (Data!$C$46 - AT$89 - AT$43)</f>
        <v>-16</v>
      </c>
      <c r="AU285" s="8">
        <f xml:space="preserve"> (Data!$C$46 - AU$89 - AU$43)</f>
        <v>-17</v>
      </c>
      <c r="AV285" s="8">
        <f xml:space="preserve"> (Data!$C$46 - AV$89 - AV$43)</f>
        <v>-17</v>
      </c>
      <c r="AW285" s="8">
        <f xml:space="preserve"> (Data!$C$46 - AW$89 - AW$43)</f>
        <v>-17</v>
      </c>
      <c r="AX285" s="8">
        <f xml:space="preserve"> (Data!$C$46 - AX$89 - AX$43)</f>
        <v>-18</v>
      </c>
      <c r="AY285" s="8">
        <f xml:space="preserve"> (Data!$C$46 - AY$89 - AY$43)</f>
        <v>-18</v>
      </c>
    </row>
    <row r="286" spans="1:51">
      <c r="A286" s="8" t="s">
        <v>57</v>
      </c>
      <c r="B286" s="8">
        <f xml:space="preserve"> (Data!$C$46 - B$88 - B$43)</f>
        <v>20</v>
      </c>
      <c r="C286" s="8">
        <f xml:space="preserve"> (Data!$C$46 - C$88 - C$43)</f>
        <v>15</v>
      </c>
      <c r="D286" s="8">
        <f xml:space="preserve"> (Data!$C$46 - D$88 - D$43)</f>
        <v>14</v>
      </c>
      <c r="E286" s="8">
        <f xml:space="preserve"> (Data!$C$46 - E$88 - E$43)</f>
        <v>13</v>
      </c>
      <c r="F286" s="8">
        <f xml:space="preserve"> (Data!$C$46 - F$88 - F$43)</f>
        <v>12</v>
      </c>
      <c r="G286" s="8">
        <f xml:space="preserve"> (Data!$C$46 - G$88 - G$43)</f>
        <v>9</v>
      </c>
      <c r="H286" s="8">
        <f xml:space="preserve"> (Data!$C$46 - H$88 - H$43)</f>
        <v>9</v>
      </c>
      <c r="I286" s="8">
        <f xml:space="preserve"> (Data!$C$46 - I$88 - I$43)</f>
        <v>5</v>
      </c>
      <c r="J286" s="8">
        <f xml:space="preserve"> (Data!$C$46 - J$88 - J$43)</f>
        <v>4</v>
      </c>
      <c r="K286" s="8">
        <f xml:space="preserve"> (Data!$C$46 - K$88 - K$43)</f>
        <v>2</v>
      </c>
      <c r="L286" s="8">
        <f xml:space="preserve"> (Data!$C$46 - L$88 - L$43)</f>
        <v>1</v>
      </c>
      <c r="M286" s="8">
        <f xml:space="preserve"> (Data!$C$46 - M$88 - M$43)</f>
        <v>1</v>
      </c>
      <c r="N286" s="8">
        <f xml:space="preserve"> (Data!$C$46 - N$88 - N$43)</f>
        <v>-4</v>
      </c>
      <c r="O286" s="8">
        <f xml:space="preserve"> (Data!$C$46 - O$88 - O$43)</f>
        <v>-4</v>
      </c>
      <c r="P286" s="8">
        <f xml:space="preserve"> (Data!$C$46 - P$88 - P$43)</f>
        <v>-5</v>
      </c>
      <c r="Q286" s="8">
        <f xml:space="preserve"> (Data!$C$46 - Q$88 - Q$43)</f>
        <v>-5</v>
      </c>
      <c r="R286" s="8">
        <f xml:space="preserve"> (Data!$C$46 - R$88 - R$43)</f>
        <v>-6</v>
      </c>
      <c r="S286" s="8">
        <f xml:space="preserve"> (Data!$C$46 - S$88 - S$43)</f>
        <v>-6</v>
      </c>
      <c r="T286" s="8">
        <f xml:space="preserve"> (Data!$C$46 - T$88 - T$43)</f>
        <v>-7</v>
      </c>
      <c r="U286" s="8">
        <f xml:space="preserve"> (Data!$C$46 - U$88 - U$43)</f>
        <v>-7</v>
      </c>
      <c r="V286" s="8">
        <f xml:space="preserve"> (Data!$C$46 - V$88 - V$43)</f>
        <v>-8</v>
      </c>
      <c r="W286" s="8">
        <f xml:space="preserve"> (Data!$C$46 - W$88 - W$43)</f>
        <v>-8</v>
      </c>
      <c r="X286" s="8">
        <f xml:space="preserve"> (Data!$C$46 - X$88 - X$43)</f>
        <v>-9</v>
      </c>
      <c r="Y286" s="8">
        <f xml:space="preserve"> (Data!$C$46 - Y$88 - Y$43)</f>
        <v>-9</v>
      </c>
      <c r="Z286" s="8">
        <f xml:space="preserve"> (Data!$C$46 - Z$88 - Z$43)</f>
        <v>-10</v>
      </c>
      <c r="AA286" s="8">
        <f xml:space="preserve"> (Data!$C$46 - AA$88 - AA$43)</f>
        <v>-10</v>
      </c>
      <c r="AB286" s="8">
        <f xml:space="preserve"> (Data!$C$46 - AB$88 - AB$43)</f>
        <v>-11</v>
      </c>
      <c r="AC286" s="8">
        <f xml:space="preserve"> (Data!$C$46 - AC$88 - AC$43)</f>
        <v>-11</v>
      </c>
      <c r="AD286" s="8">
        <f xml:space="preserve"> (Data!$C$46 - AD$88 - AD$43)</f>
        <v>-12</v>
      </c>
      <c r="AE286" s="8">
        <f xml:space="preserve"> (Data!$C$46 - AE$88 - AE$43)</f>
        <v>-12</v>
      </c>
      <c r="AF286" s="8">
        <f xml:space="preserve"> (Data!$C$46 - AF$88 - AF$43)</f>
        <v>-13</v>
      </c>
      <c r="AG286" s="8">
        <f xml:space="preserve"> (Data!$C$46 - AG$88 - AG$43)</f>
        <v>-13</v>
      </c>
      <c r="AH286" s="8">
        <f xml:space="preserve"> (Data!$C$46 - AH$88 - AH$43)</f>
        <v>-14</v>
      </c>
      <c r="AI286" s="8">
        <f xml:space="preserve"> (Data!$C$46 - AI$88 - AI$43)</f>
        <v>-14</v>
      </c>
      <c r="AJ286" s="8">
        <f xml:space="preserve"> (Data!$C$46 - AJ$88 - AJ$43)</f>
        <v>-15</v>
      </c>
      <c r="AK286" s="8">
        <f xml:space="preserve"> (Data!$C$46 - AK$88 - AK$43)</f>
        <v>-15</v>
      </c>
      <c r="AL286" s="8">
        <f xml:space="preserve"> (Data!$C$46 - AL$88 - AL$43)</f>
        <v>-16</v>
      </c>
      <c r="AM286" s="8">
        <f xml:space="preserve"> (Data!$C$46 - AM$88 - AM$43)</f>
        <v>-16</v>
      </c>
      <c r="AN286" s="8">
        <f xml:space="preserve"> (Data!$C$46 - AN$88 - AN$43)</f>
        <v>-17</v>
      </c>
      <c r="AO286" s="8">
        <f xml:space="preserve"> (Data!$C$46 - AO$88 - AO$43)</f>
        <v>-17</v>
      </c>
      <c r="AP286" s="8">
        <f xml:space="preserve"> (Data!$C$46 - AP$88 - AP$43)</f>
        <v>-18</v>
      </c>
      <c r="AQ286" s="8">
        <f xml:space="preserve"> (Data!$C$46 - AQ$88 - AQ$43)</f>
        <v>-18</v>
      </c>
      <c r="AR286" s="8">
        <f xml:space="preserve"> (Data!$C$46 - AR$88 - AR$43)</f>
        <v>-19</v>
      </c>
      <c r="AS286" s="8">
        <f xml:space="preserve"> (Data!$C$46 - AS$88 - AS$43)</f>
        <v>-19</v>
      </c>
      <c r="AT286" s="8">
        <f xml:space="preserve"> (Data!$C$46 - AT$88 - AT$43)</f>
        <v>-20</v>
      </c>
      <c r="AU286" s="8">
        <f xml:space="preserve"> (Data!$C$46 - AU$88 - AU$43)</f>
        <v>-20</v>
      </c>
      <c r="AV286" s="8">
        <f xml:space="preserve"> (Data!$C$46 - AV$88 - AV$43)</f>
        <v>-21</v>
      </c>
      <c r="AW286" s="8">
        <f xml:space="preserve"> (Data!$C$46 - AW$88 - AW$43)</f>
        <v>-21</v>
      </c>
      <c r="AX286" s="8">
        <f xml:space="preserve"> (Data!$C$46 - AX$88 - AX$43)</f>
        <v>-22</v>
      </c>
      <c r="AY286" s="8">
        <f xml:space="preserve"> (Data!$C$46 - AY$88 - AY$43)</f>
        <v>-22</v>
      </c>
    </row>
    <row r="287" spans="1:51">
      <c r="A287" s="8" t="s">
        <v>58</v>
      </c>
      <c r="B287" s="8">
        <f xml:space="preserve"> (Data!$C$46 - B$88 - B$43)</f>
        <v>20</v>
      </c>
      <c r="C287" s="8">
        <f xml:space="preserve"> (Data!$C$46 - C$88 - C$43)</f>
        <v>15</v>
      </c>
      <c r="D287" s="8">
        <f xml:space="preserve"> (Data!$C$46 - D$88 - D$43)</f>
        <v>14</v>
      </c>
      <c r="E287" s="8">
        <f xml:space="preserve"> (Data!$C$46 - E$88 - E$43)</f>
        <v>13</v>
      </c>
      <c r="F287" s="8">
        <f xml:space="preserve"> (Data!$C$46 - F$88 - F$43)</f>
        <v>12</v>
      </c>
      <c r="G287" s="8">
        <f xml:space="preserve"> (Data!$C$46 - G$88 - G$43)</f>
        <v>9</v>
      </c>
      <c r="H287" s="8">
        <f xml:space="preserve"> (Data!$C$46 - H$88 - H$43)</f>
        <v>9</v>
      </c>
      <c r="I287" s="8">
        <f xml:space="preserve"> (Data!$C$46 - I$88 - I$43)</f>
        <v>5</v>
      </c>
      <c r="J287" s="8">
        <f xml:space="preserve"> (Data!$C$46 - J$88 - J$43)</f>
        <v>4</v>
      </c>
      <c r="K287" s="8">
        <f xml:space="preserve"> (Data!$C$46 - K$88 - K$43)</f>
        <v>2</v>
      </c>
      <c r="L287" s="8">
        <f xml:space="preserve"> (Data!$C$46 - L$88 - L$43)</f>
        <v>1</v>
      </c>
      <c r="M287" s="8">
        <f xml:space="preserve"> (Data!$C$46 - M$88 - M$43)</f>
        <v>1</v>
      </c>
      <c r="N287" s="8">
        <f xml:space="preserve"> (Data!$C$46 - N$88 - N$43)</f>
        <v>-4</v>
      </c>
      <c r="O287" s="8">
        <f xml:space="preserve"> (Data!$C$46 - O$88 - O$43)</f>
        <v>-4</v>
      </c>
      <c r="P287" s="8">
        <f xml:space="preserve"> (Data!$C$46 - P$88 - P$43)</f>
        <v>-5</v>
      </c>
      <c r="Q287" s="8">
        <f xml:space="preserve"> (Data!$C$46 - Q$88 - Q$43)</f>
        <v>-5</v>
      </c>
      <c r="R287" s="8">
        <f xml:space="preserve"> (Data!$C$46 - R$88 - R$43)</f>
        <v>-6</v>
      </c>
      <c r="S287" s="8">
        <f xml:space="preserve"> (Data!$C$46 - S$88 - S$43)</f>
        <v>-6</v>
      </c>
      <c r="T287" s="8">
        <f xml:space="preserve"> (Data!$C$46 - T$88 - T$43)</f>
        <v>-7</v>
      </c>
      <c r="U287" s="8">
        <f xml:space="preserve"> (Data!$C$46 - U$88 - U$43)</f>
        <v>-7</v>
      </c>
      <c r="V287" s="8">
        <f xml:space="preserve"> (Data!$C$46 - V$88 - V$43)</f>
        <v>-8</v>
      </c>
      <c r="W287" s="8">
        <f xml:space="preserve"> (Data!$C$46 - W$88 - W$43)</f>
        <v>-8</v>
      </c>
      <c r="X287" s="8">
        <f xml:space="preserve"> (Data!$C$46 - X$88 - X$43)</f>
        <v>-9</v>
      </c>
      <c r="Y287" s="8">
        <f xml:space="preserve"> (Data!$C$46 - Y$88 - Y$43)</f>
        <v>-9</v>
      </c>
      <c r="Z287" s="8">
        <f xml:space="preserve"> (Data!$C$46 - Z$88 - Z$43)</f>
        <v>-10</v>
      </c>
      <c r="AA287" s="8">
        <f xml:space="preserve"> (Data!$C$46 - AA$88 - AA$43)</f>
        <v>-10</v>
      </c>
      <c r="AB287" s="8">
        <f xml:space="preserve"> (Data!$C$46 - AB$88 - AB$43)</f>
        <v>-11</v>
      </c>
      <c r="AC287" s="8">
        <f xml:space="preserve"> (Data!$C$46 - AC$88 - AC$43)</f>
        <v>-11</v>
      </c>
      <c r="AD287" s="8">
        <f xml:space="preserve"> (Data!$C$46 - AD$88 - AD$43)</f>
        <v>-12</v>
      </c>
      <c r="AE287" s="8">
        <f xml:space="preserve"> (Data!$C$46 - AE$88 - AE$43)</f>
        <v>-12</v>
      </c>
      <c r="AF287" s="8">
        <f xml:space="preserve"> (Data!$C$46 - AF$88 - AF$43)</f>
        <v>-13</v>
      </c>
      <c r="AG287" s="8">
        <f xml:space="preserve"> (Data!$C$46 - AG$88 - AG$43)</f>
        <v>-13</v>
      </c>
      <c r="AH287" s="8">
        <f xml:space="preserve"> (Data!$C$46 - AH$88 - AH$43)</f>
        <v>-14</v>
      </c>
      <c r="AI287" s="8">
        <f xml:space="preserve"> (Data!$C$46 - AI$88 - AI$43)</f>
        <v>-14</v>
      </c>
      <c r="AJ287" s="8">
        <f xml:space="preserve"> (Data!$C$46 - AJ$88 - AJ$43)</f>
        <v>-15</v>
      </c>
      <c r="AK287" s="8">
        <f xml:space="preserve"> (Data!$C$46 - AK$88 - AK$43)</f>
        <v>-15</v>
      </c>
      <c r="AL287" s="8">
        <f xml:space="preserve"> (Data!$C$46 - AL$88 - AL$43)</f>
        <v>-16</v>
      </c>
      <c r="AM287" s="8">
        <f xml:space="preserve"> (Data!$C$46 - AM$88 - AM$43)</f>
        <v>-16</v>
      </c>
      <c r="AN287" s="8">
        <f xml:space="preserve"> (Data!$C$46 - AN$88 - AN$43)</f>
        <v>-17</v>
      </c>
      <c r="AO287" s="8">
        <f xml:space="preserve"> (Data!$C$46 - AO$88 - AO$43)</f>
        <v>-17</v>
      </c>
      <c r="AP287" s="8">
        <f xml:space="preserve"> (Data!$C$46 - AP$88 - AP$43)</f>
        <v>-18</v>
      </c>
      <c r="AQ287" s="8">
        <f xml:space="preserve"> (Data!$C$46 - AQ$88 - AQ$43)</f>
        <v>-18</v>
      </c>
      <c r="AR287" s="8">
        <f xml:space="preserve"> (Data!$C$46 - AR$88 - AR$43)</f>
        <v>-19</v>
      </c>
      <c r="AS287" s="8">
        <f xml:space="preserve"> (Data!$C$46 - AS$88 - AS$43)</f>
        <v>-19</v>
      </c>
      <c r="AT287" s="8">
        <f xml:space="preserve"> (Data!$C$46 - AT$88 - AT$43)</f>
        <v>-20</v>
      </c>
      <c r="AU287" s="8">
        <f xml:space="preserve"> (Data!$C$46 - AU$88 - AU$43)</f>
        <v>-20</v>
      </c>
      <c r="AV287" s="8">
        <f xml:space="preserve"> (Data!$C$46 - AV$88 - AV$43)</f>
        <v>-21</v>
      </c>
      <c r="AW287" s="8">
        <f xml:space="preserve"> (Data!$C$46 - AW$88 - AW$43)</f>
        <v>-21</v>
      </c>
      <c r="AX287" s="8">
        <f xml:space="preserve"> (Data!$C$46 - AX$88 - AX$43)</f>
        <v>-22</v>
      </c>
      <c r="AY287" s="8">
        <f xml:space="preserve"> (Data!$C$46 - AY$88 - AY$43)</f>
        <v>-22</v>
      </c>
    </row>
    <row r="288" spans="1:51">
      <c r="A288" s="8" t="s">
        <v>59</v>
      </c>
      <c r="B288" s="8">
        <f xml:space="preserve"> (Data!$C$46 - B$87 - B$43)</f>
        <v>19</v>
      </c>
      <c r="C288" s="8">
        <f xml:space="preserve"> (Data!$C$46 - C$87 - C$43)</f>
        <v>14</v>
      </c>
      <c r="D288" s="8">
        <f xml:space="preserve"> (Data!$C$46 - D$87 - D$43)</f>
        <v>13</v>
      </c>
      <c r="E288" s="8">
        <f xml:space="preserve"> (Data!$C$46 - E$87 - E$43)</f>
        <v>12</v>
      </c>
      <c r="F288" s="8">
        <f xml:space="preserve"> (Data!$C$46 - F$87 - F$43)</f>
        <v>11</v>
      </c>
      <c r="G288" s="8">
        <f xml:space="preserve"> (Data!$C$46 - G$87 - G$43)</f>
        <v>8</v>
      </c>
      <c r="H288" s="8">
        <f xml:space="preserve"> (Data!$C$46 - H$87 - H$43)</f>
        <v>8</v>
      </c>
      <c r="I288" s="8">
        <f xml:space="preserve"> (Data!$C$46 - I$87 - I$43)</f>
        <v>3</v>
      </c>
      <c r="J288" s="8">
        <f xml:space="preserve"> (Data!$C$46 - J$87 - J$43)</f>
        <v>2</v>
      </c>
      <c r="K288" s="8">
        <f xml:space="preserve"> (Data!$C$46 - K$87 - K$43)</f>
        <v>0</v>
      </c>
      <c r="L288" s="8">
        <f xml:space="preserve"> (Data!$C$46 - L$87 - L$43)</f>
        <v>-1</v>
      </c>
      <c r="M288" s="8">
        <f xml:space="preserve"> (Data!$C$46 - M$87 - M$43)</f>
        <v>-1</v>
      </c>
      <c r="N288" s="8">
        <f xml:space="preserve"> (Data!$C$46 - N$87 - N$43)</f>
        <v>-6</v>
      </c>
      <c r="O288" s="8">
        <f xml:space="preserve"> (Data!$C$46 - O$87 - O$43)</f>
        <v>-6</v>
      </c>
      <c r="P288" s="8">
        <f xml:space="preserve"> (Data!$C$46 - P$87 - P$43)</f>
        <v>-7</v>
      </c>
      <c r="Q288" s="8">
        <f xml:space="preserve"> (Data!$C$46 - Q$87 - Q$43)</f>
        <v>-7</v>
      </c>
      <c r="R288" s="8">
        <f xml:space="preserve"> (Data!$C$46 - R$87 - R$43)</f>
        <v>-8</v>
      </c>
      <c r="S288" s="8">
        <f xml:space="preserve"> (Data!$C$46 - S$87 - S$43)</f>
        <v>-8</v>
      </c>
      <c r="T288" s="8">
        <f xml:space="preserve"> (Data!$C$46 - T$87 - T$43)</f>
        <v>-9</v>
      </c>
      <c r="U288" s="8">
        <f xml:space="preserve"> (Data!$C$46 - U$87 - U$43)</f>
        <v>-9</v>
      </c>
      <c r="V288" s="8">
        <f xml:space="preserve"> (Data!$C$46 - V$87 - V$43)</f>
        <v>-10</v>
      </c>
      <c r="W288" s="8">
        <f xml:space="preserve"> (Data!$C$46 - W$87 - W$43)</f>
        <v>-10</v>
      </c>
      <c r="X288" s="8">
        <f xml:space="preserve"> (Data!$C$46 - X$87 - X$43)</f>
        <v>-11</v>
      </c>
      <c r="Y288" s="8">
        <f xml:space="preserve"> (Data!$C$46 - Y$87 - Y$43)</f>
        <v>-11</v>
      </c>
      <c r="Z288" s="8">
        <f xml:space="preserve"> (Data!$C$46 - Z$87 - Z$43)</f>
        <v>-12</v>
      </c>
      <c r="AA288" s="8">
        <f xml:space="preserve"> (Data!$C$46 - AA$87 - AA$43)</f>
        <v>-12</v>
      </c>
      <c r="AB288" s="8">
        <f xml:space="preserve"> (Data!$C$46 - AB$87 - AB$43)</f>
        <v>-13</v>
      </c>
      <c r="AC288" s="8">
        <f xml:space="preserve"> (Data!$C$46 - AC$87 - AC$43)</f>
        <v>-13</v>
      </c>
      <c r="AD288" s="8">
        <f xml:space="preserve"> (Data!$C$46 - AD$87 - AD$43)</f>
        <v>-14</v>
      </c>
      <c r="AE288" s="8">
        <f xml:space="preserve"> (Data!$C$46 - AE$87 - AE$43)</f>
        <v>-14</v>
      </c>
      <c r="AF288" s="8">
        <f xml:space="preserve"> (Data!$C$46 - AF$87 - AF$43)</f>
        <v>-15</v>
      </c>
      <c r="AG288" s="8">
        <f xml:space="preserve"> (Data!$C$46 - AG$87 - AG$43)</f>
        <v>-15</v>
      </c>
      <c r="AH288" s="8">
        <f xml:space="preserve"> (Data!$C$46 - AH$87 - AH$43)</f>
        <v>-16</v>
      </c>
      <c r="AI288" s="8">
        <f xml:space="preserve"> (Data!$C$46 - AI$87 - AI$43)</f>
        <v>-16</v>
      </c>
      <c r="AJ288" s="8">
        <f xml:space="preserve"> (Data!$C$46 - AJ$87 - AJ$43)</f>
        <v>-17</v>
      </c>
      <c r="AK288" s="8">
        <f xml:space="preserve"> (Data!$C$46 - AK$87 - AK$43)</f>
        <v>-17</v>
      </c>
      <c r="AL288" s="8">
        <f xml:space="preserve"> (Data!$C$46 - AL$87 - AL$43)</f>
        <v>-18</v>
      </c>
      <c r="AM288" s="8">
        <f xml:space="preserve"> (Data!$C$46 - AM$87 - AM$43)</f>
        <v>-18</v>
      </c>
      <c r="AN288" s="8">
        <f xml:space="preserve"> (Data!$C$46 - AN$87 - AN$43)</f>
        <v>-19</v>
      </c>
      <c r="AO288" s="8">
        <f xml:space="preserve"> (Data!$C$46 - AO$87 - AO$43)</f>
        <v>-19</v>
      </c>
      <c r="AP288" s="8">
        <f xml:space="preserve"> (Data!$C$46 - AP$87 - AP$43)</f>
        <v>-20</v>
      </c>
      <c r="AQ288" s="8">
        <f xml:space="preserve"> (Data!$C$46 - AQ$87 - AQ$43)</f>
        <v>-20</v>
      </c>
      <c r="AR288" s="8">
        <f xml:space="preserve"> (Data!$C$46 - AR$87 - AR$43)</f>
        <v>-21</v>
      </c>
      <c r="AS288" s="8">
        <f xml:space="preserve"> (Data!$C$46 - AS$87 - AS$43)</f>
        <v>-21</v>
      </c>
      <c r="AT288" s="8">
        <f xml:space="preserve"> (Data!$C$46 - AT$87 - AT$43)</f>
        <v>-22</v>
      </c>
      <c r="AU288" s="8">
        <f xml:space="preserve"> (Data!$C$46 - AU$87 - AU$43)</f>
        <v>-22</v>
      </c>
      <c r="AV288" s="8">
        <f xml:space="preserve"> (Data!$C$46 - AV$87 - AV$43)</f>
        <v>-23</v>
      </c>
      <c r="AW288" s="8">
        <f xml:space="preserve"> (Data!$C$46 - AW$87 - AW$43)</f>
        <v>-23</v>
      </c>
      <c r="AX288" s="8">
        <f xml:space="preserve"> (Data!$C$46 - AX$87 - AX$43)</f>
        <v>-24</v>
      </c>
      <c r="AY288" s="8">
        <f xml:space="preserve"> (Data!$C$46 - AY$87 - AY$43)</f>
        <v>-24</v>
      </c>
    </row>
    <row r="289" spans="1:51">
      <c r="K289" s="8"/>
    </row>
    <row r="290" spans="1:51">
      <c r="A290" s="49" t="s">
        <v>55</v>
      </c>
      <c r="B290" s="3"/>
      <c r="C290" s="3"/>
      <c r="D290" s="3"/>
      <c r="E290" s="3"/>
      <c r="F290" s="3"/>
      <c r="G290" s="3"/>
      <c r="H290" s="3"/>
      <c r="I290" s="3"/>
      <c r="J290" s="31"/>
      <c r="K290" s="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56" t="s">
        <v>49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9"/>
      <c r="L291" s="13"/>
      <c r="M291" s="13"/>
      <c r="N291" s="13"/>
      <c r="O291" s="13"/>
      <c r="P291" s="13"/>
      <c r="Q291" s="13"/>
      <c r="R291" s="13"/>
      <c r="S291" s="13"/>
      <c r="T291" s="13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spans="1:51">
      <c r="A292" s="8" t="s">
        <v>50</v>
      </c>
      <c r="B292" s="8">
        <f xml:space="preserve"> (Data!$D$44 - B$89 - B$43)</f>
        <v>14</v>
      </c>
      <c r="C292" s="8">
        <f xml:space="preserve"> (Data!$D$44 - C$89 - C$43)</f>
        <v>9</v>
      </c>
      <c r="D292" s="8">
        <f xml:space="preserve"> (Data!$D$44 - D$89 - D$43)</f>
        <v>8</v>
      </c>
      <c r="E292" s="8">
        <f xml:space="preserve"> (Data!$D$44 - E$89 - E$43)</f>
        <v>7</v>
      </c>
      <c r="F292" s="8">
        <f xml:space="preserve"> (Data!$D$44 - F$89 - F$43)</f>
        <v>6</v>
      </c>
      <c r="G292" s="8">
        <f xml:space="preserve"> (Data!$D$44 - G$89 - G$43)</f>
        <v>3</v>
      </c>
      <c r="H292" s="8">
        <f xml:space="preserve"> (Data!$D$44 - H$89 - H$43)</f>
        <v>3</v>
      </c>
      <c r="I292" s="8">
        <f xml:space="preserve"> (Data!$D$44 - I$89 - I$43)</f>
        <v>-1</v>
      </c>
      <c r="J292" s="8">
        <f xml:space="preserve"> (Data!$D$44 - J$89 - J$43)</f>
        <v>-2</v>
      </c>
      <c r="K292" s="8">
        <f xml:space="preserve"> (Data!$D$44 - K$89 - K$43)</f>
        <v>-3</v>
      </c>
      <c r="L292" s="8">
        <f xml:space="preserve"> (Data!$D$44 - L$89 - L$43)</f>
        <v>-4</v>
      </c>
      <c r="M292" s="8">
        <f xml:space="preserve"> (Data!$D$44 - M$89 - M$43)</f>
        <v>-4</v>
      </c>
      <c r="N292" s="8">
        <f xml:space="preserve"> (Data!$D$44 - N$89 - N$43)</f>
        <v>-8</v>
      </c>
      <c r="O292" s="8">
        <f xml:space="preserve"> (Data!$D$44 - O$89 - O$43)</f>
        <v>-9</v>
      </c>
      <c r="P292" s="8">
        <f xml:space="preserve"> (Data!$D$44 - P$89 - P$43)</f>
        <v>-9</v>
      </c>
      <c r="Q292" s="8">
        <f xml:space="preserve"> (Data!$D$44 - Q$89 - Q$43)</f>
        <v>-10</v>
      </c>
      <c r="R292" s="8">
        <f xml:space="preserve"> (Data!$D$44 - R$89 - R$43)</f>
        <v>-10</v>
      </c>
      <c r="S292" s="8">
        <f xml:space="preserve"> (Data!$D$44 - S$89 - S$43)</f>
        <v>-10</v>
      </c>
      <c r="T292" s="8">
        <f xml:space="preserve"> (Data!$D$44 - T$89 - T$43)</f>
        <v>-11</v>
      </c>
      <c r="U292" s="8">
        <f xml:space="preserve"> (Data!$D$44 - U$89 - U$43)</f>
        <v>-11</v>
      </c>
      <c r="V292" s="8">
        <f xml:space="preserve"> (Data!$D$44 - V$89 - V$43)</f>
        <v>-12</v>
      </c>
      <c r="W292" s="8">
        <f xml:space="preserve"> (Data!$D$44 - W$89 - W$43)</f>
        <v>-12</v>
      </c>
      <c r="X292" s="8">
        <f xml:space="preserve"> (Data!$D$44 - X$89 - X$43)</f>
        <v>-12</v>
      </c>
      <c r="Y292" s="8">
        <f xml:space="preserve"> (Data!$D$44 - Y$89 - Y$43)</f>
        <v>-13</v>
      </c>
      <c r="Z292" s="8">
        <f xml:space="preserve"> (Data!$D$44 - Z$89 - Z$43)</f>
        <v>-13</v>
      </c>
      <c r="AA292" s="8">
        <f xml:space="preserve"> (Data!$D$44 - AA$89 - AA$43)</f>
        <v>-14</v>
      </c>
      <c r="AB292" s="8">
        <f xml:space="preserve"> (Data!$D$44 - AB$89 - AB$43)</f>
        <v>-14</v>
      </c>
      <c r="AC292" s="8">
        <f xml:space="preserve"> (Data!$D$44 - AC$89 - AC$43)</f>
        <v>-14</v>
      </c>
      <c r="AD292" s="8">
        <f xml:space="preserve"> (Data!$D$44 - AD$89 - AD$43)</f>
        <v>-15</v>
      </c>
      <c r="AE292" s="8">
        <f xml:space="preserve"> (Data!$D$44 - AE$89 - AE$43)</f>
        <v>-15</v>
      </c>
      <c r="AF292" s="8">
        <f xml:space="preserve"> (Data!$D$44 - AF$89 - AF$43)</f>
        <v>-16</v>
      </c>
      <c r="AG292" s="8">
        <f xml:space="preserve"> (Data!$D$44 - AG$89 - AG$43)</f>
        <v>-16</v>
      </c>
      <c r="AH292" s="8">
        <f xml:space="preserve"> (Data!$D$44 - AH$89 - AH$43)</f>
        <v>-16</v>
      </c>
      <c r="AI292" s="8">
        <f xml:space="preserve"> (Data!$D$44 - AI$89 - AI$43)</f>
        <v>-17</v>
      </c>
      <c r="AJ292" s="8">
        <f xml:space="preserve"> (Data!$D$44 - AJ$89 - AJ$43)</f>
        <v>-17</v>
      </c>
      <c r="AK292" s="8">
        <f xml:space="preserve"> (Data!$D$44 - AK$89 - AK$43)</f>
        <v>-18</v>
      </c>
      <c r="AL292" s="8">
        <f xml:space="preserve"> (Data!$D$44 - AL$89 - AL$43)</f>
        <v>-18</v>
      </c>
      <c r="AM292" s="8">
        <f xml:space="preserve"> (Data!$D$44 - AM$89 - AM$43)</f>
        <v>-18</v>
      </c>
      <c r="AN292" s="8">
        <f xml:space="preserve"> (Data!$D$44 - AN$89 - AN$43)</f>
        <v>-19</v>
      </c>
      <c r="AO292" s="8">
        <f xml:space="preserve"> (Data!$D$44 - AO$89 - AO$43)</f>
        <v>-19</v>
      </c>
      <c r="AP292" s="8">
        <f xml:space="preserve"> (Data!$D$44 - AP$89 - AP$43)</f>
        <v>-20</v>
      </c>
      <c r="AQ292" s="8">
        <f xml:space="preserve"> (Data!$D$44 - AQ$89 - AQ$43)</f>
        <v>-20</v>
      </c>
      <c r="AR292" s="8">
        <f xml:space="preserve"> (Data!$D$44 - AR$89 - AR$43)</f>
        <v>-20</v>
      </c>
      <c r="AS292" s="8">
        <f xml:space="preserve"> (Data!$D$44 - AS$89 - AS$43)</f>
        <v>-21</v>
      </c>
      <c r="AT292" s="8">
        <f xml:space="preserve"> (Data!$D$44 - AT$89 - AT$43)</f>
        <v>-21</v>
      </c>
      <c r="AU292" s="8">
        <f xml:space="preserve"> (Data!$D$44 - AU$89 - AU$43)</f>
        <v>-22</v>
      </c>
      <c r="AV292" s="8">
        <f xml:space="preserve"> (Data!$D$44 - AV$89 - AV$43)</f>
        <v>-22</v>
      </c>
      <c r="AW292" s="8">
        <f xml:space="preserve"> (Data!$D$44 - AW$89 - AW$43)</f>
        <v>-22</v>
      </c>
      <c r="AX292" s="8">
        <f xml:space="preserve"> (Data!$D$44 - AX$89 - AX$43)</f>
        <v>-23</v>
      </c>
      <c r="AY292" s="8">
        <f xml:space="preserve"> (Data!$D$44 - AY$89 - AY$43)</f>
        <v>-23</v>
      </c>
    </row>
    <row r="293" spans="1:51">
      <c r="A293" s="8" t="s">
        <v>57</v>
      </c>
      <c r="B293" s="8">
        <f xml:space="preserve"> (Data!$D$44 - B$88 - B$43)</f>
        <v>15</v>
      </c>
      <c r="C293" s="8">
        <f xml:space="preserve"> (Data!$D$44 - C$88 - C$43)</f>
        <v>10</v>
      </c>
      <c r="D293" s="8">
        <f xml:space="preserve"> (Data!$D$44 - D$88 - D$43)</f>
        <v>9</v>
      </c>
      <c r="E293" s="8">
        <f xml:space="preserve"> (Data!$D$44 - E$88 - E$43)</f>
        <v>8</v>
      </c>
      <c r="F293" s="8">
        <f xml:space="preserve"> (Data!$D$44 - F$88 - F$43)</f>
        <v>7</v>
      </c>
      <c r="G293" s="8">
        <f xml:space="preserve"> (Data!$D$44 - G$88 - G$43)</f>
        <v>4</v>
      </c>
      <c r="H293" s="8">
        <f xml:space="preserve"> (Data!$D$44 - H$88 - H$43)</f>
        <v>4</v>
      </c>
      <c r="I293" s="8">
        <f xml:space="preserve"> (Data!$D$44 - I$88 - I$43)</f>
        <v>0</v>
      </c>
      <c r="J293" s="8">
        <f xml:space="preserve"> (Data!$D$44 - J$88 - J$43)</f>
        <v>-1</v>
      </c>
      <c r="K293" s="8">
        <f xml:space="preserve"> (Data!$D$44 - K$88 - K$43)</f>
        <v>-3</v>
      </c>
      <c r="L293" s="8">
        <f xml:space="preserve"> (Data!$D$44 - L$88 - L$43)</f>
        <v>-4</v>
      </c>
      <c r="M293" s="8">
        <f xml:space="preserve"> (Data!$D$44 - M$88 - M$43)</f>
        <v>-4</v>
      </c>
      <c r="N293" s="8">
        <f xml:space="preserve"> (Data!$D$44 - N$88 - N$43)</f>
        <v>-9</v>
      </c>
      <c r="O293" s="8">
        <f xml:space="preserve"> (Data!$D$44 - O$88 - O$43)</f>
        <v>-9</v>
      </c>
      <c r="P293" s="8">
        <f xml:space="preserve"> (Data!$D$44 - P$88 - P$43)</f>
        <v>-10</v>
      </c>
      <c r="Q293" s="8">
        <f xml:space="preserve"> (Data!$D$44 - Q$88 - Q$43)</f>
        <v>-10</v>
      </c>
      <c r="R293" s="8">
        <f xml:space="preserve"> (Data!$D$44 - R$88 - R$43)</f>
        <v>-11</v>
      </c>
      <c r="S293" s="8">
        <f xml:space="preserve"> (Data!$D$44 - S$88 - S$43)</f>
        <v>-11</v>
      </c>
      <c r="T293" s="8">
        <f xml:space="preserve"> (Data!$D$44 - T$88 - T$43)</f>
        <v>-12</v>
      </c>
      <c r="U293" s="8">
        <f xml:space="preserve"> (Data!$D$44 - U$88 - U$43)</f>
        <v>-12</v>
      </c>
      <c r="V293" s="8">
        <f xml:space="preserve"> (Data!$D$44 - V$88 - V$43)</f>
        <v>-13</v>
      </c>
      <c r="W293" s="8">
        <f xml:space="preserve"> (Data!$D$44 - W$88 - W$43)</f>
        <v>-13</v>
      </c>
      <c r="X293" s="8">
        <f xml:space="preserve"> (Data!$D$44 - X$88 - X$43)</f>
        <v>-14</v>
      </c>
      <c r="Y293" s="8">
        <f xml:space="preserve"> (Data!$D$44 - Y$88 - Y$43)</f>
        <v>-14</v>
      </c>
      <c r="Z293" s="8">
        <f xml:space="preserve"> (Data!$D$44 - Z$88 - Z$43)</f>
        <v>-15</v>
      </c>
      <c r="AA293" s="8">
        <f xml:space="preserve"> (Data!$D$44 - AA$88 - AA$43)</f>
        <v>-15</v>
      </c>
      <c r="AB293" s="8">
        <f xml:space="preserve"> (Data!$D$44 - AB$88 - AB$43)</f>
        <v>-16</v>
      </c>
      <c r="AC293" s="8">
        <f xml:space="preserve"> (Data!$D$44 - AC$88 - AC$43)</f>
        <v>-16</v>
      </c>
      <c r="AD293" s="8">
        <f xml:space="preserve"> (Data!$D$44 - AD$88 - AD$43)</f>
        <v>-17</v>
      </c>
      <c r="AE293" s="8">
        <f xml:space="preserve"> (Data!$D$44 - AE$88 - AE$43)</f>
        <v>-17</v>
      </c>
      <c r="AF293" s="8">
        <f xml:space="preserve"> (Data!$D$44 - AF$88 - AF$43)</f>
        <v>-18</v>
      </c>
      <c r="AG293" s="8">
        <f xml:space="preserve"> (Data!$D$44 - AG$88 - AG$43)</f>
        <v>-18</v>
      </c>
      <c r="AH293" s="8">
        <f xml:space="preserve"> (Data!$D$44 - AH$88 - AH$43)</f>
        <v>-19</v>
      </c>
      <c r="AI293" s="8">
        <f xml:space="preserve"> (Data!$D$44 - AI$88 - AI$43)</f>
        <v>-19</v>
      </c>
      <c r="AJ293" s="8">
        <f xml:space="preserve"> (Data!$D$44 - AJ$88 - AJ$43)</f>
        <v>-20</v>
      </c>
      <c r="AK293" s="8">
        <f xml:space="preserve"> (Data!$D$44 - AK$88 - AK$43)</f>
        <v>-20</v>
      </c>
      <c r="AL293" s="8">
        <f xml:space="preserve"> (Data!$D$44 - AL$88 - AL$43)</f>
        <v>-21</v>
      </c>
      <c r="AM293" s="8">
        <f xml:space="preserve"> (Data!$D$44 - AM$88 - AM$43)</f>
        <v>-21</v>
      </c>
      <c r="AN293" s="8">
        <f xml:space="preserve"> (Data!$D$44 - AN$88 - AN$43)</f>
        <v>-22</v>
      </c>
      <c r="AO293" s="8">
        <f xml:space="preserve"> (Data!$D$44 - AO$88 - AO$43)</f>
        <v>-22</v>
      </c>
      <c r="AP293" s="8">
        <f xml:space="preserve"> (Data!$D$44 - AP$88 - AP$43)</f>
        <v>-23</v>
      </c>
      <c r="AQ293" s="8">
        <f xml:space="preserve"> (Data!$D$44 - AQ$88 - AQ$43)</f>
        <v>-23</v>
      </c>
      <c r="AR293" s="8">
        <f xml:space="preserve"> (Data!$D$44 - AR$88 - AR$43)</f>
        <v>-24</v>
      </c>
      <c r="AS293" s="8">
        <f xml:space="preserve"> (Data!$D$44 - AS$88 - AS$43)</f>
        <v>-24</v>
      </c>
      <c r="AT293" s="8">
        <f xml:space="preserve"> (Data!$D$44 - AT$88 - AT$43)</f>
        <v>-25</v>
      </c>
      <c r="AU293" s="8">
        <f xml:space="preserve"> (Data!$D$44 - AU$88 - AU$43)</f>
        <v>-25</v>
      </c>
      <c r="AV293" s="8">
        <f xml:space="preserve"> (Data!$D$44 - AV$88 - AV$43)</f>
        <v>-26</v>
      </c>
      <c r="AW293" s="8">
        <f xml:space="preserve"> (Data!$D$44 - AW$88 - AW$43)</f>
        <v>-26</v>
      </c>
      <c r="AX293" s="8">
        <f xml:space="preserve"> (Data!$D$44 - AX$88 - AX$43)</f>
        <v>-27</v>
      </c>
      <c r="AY293" s="8">
        <f xml:space="preserve"> (Data!$D$44 - AY$88 - AY$43)</f>
        <v>-27</v>
      </c>
    </row>
    <row r="294" spans="1:51">
      <c r="A294" s="8" t="s">
        <v>58</v>
      </c>
      <c r="B294" s="8">
        <f xml:space="preserve"> (Data!$D$44 - B$88 - B$43)</f>
        <v>15</v>
      </c>
      <c r="C294" s="8">
        <f xml:space="preserve"> (Data!$D$44 - C$88 - C$43)</f>
        <v>10</v>
      </c>
      <c r="D294" s="8">
        <f xml:space="preserve"> (Data!$D$44 - D$88 - D$43)</f>
        <v>9</v>
      </c>
      <c r="E294" s="8">
        <f xml:space="preserve"> (Data!$D$44 - E$88 - E$43)</f>
        <v>8</v>
      </c>
      <c r="F294" s="8">
        <f xml:space="preserve"> (Data!$D$44 - F$88 - F$43)</f>
        <v>7</v>
      </c>
      <c r="G294" s="8">
        <f xml:space="preserve"> (Data!$D$44 - G$88 - G$43)</f>
        <v>4</v>
      </c>
      <c r="H294" s="8">
        <f xml:space="preserve"> (Data!$D$44 - H$88 - H$43)</f>
        <v>4</v>
      </c>
      <c r="I294" s="8">
        <f xml:space="preserve"> (Data!$D$44 - I$88 - I$43)</f>
        <v>0</v>
      </c>
      <c r="J294" s="8">
        <f xml:space="preserve"> (Data!$D$44 - J$88 - J$43)</f>
        <v>-1</v>
      </c>
      <c r="K294" s="8">
        <f xml:space="preserve"> (Data!$D$44 - K$88 - K$43)</f>
        <v>-3</v>
      </c>
      <c r="L294" s="8">
        <f xml:space="preserve"> (Data!$D$44 - L$88 - L$43)</f>
        <v>-4</v>
      </c>
      <c r="M294" s="8">
        <f xml:space="preserve"> (Data!$D$44 - M$88 - M$43)</f>
        <v>-4</v>
      </c>
      <c r="N294" s="8">
        <f xml:space="preserve"> (Data!$D$44 - N$88 - N$43)</f>
        <v>-9</v>
      </c>
      <c r="O294" s="8">
        <f xml:space="preserve"> (Data!$D$44 - O$88 - O$43)</f>
        <v>-9</v>
      </c>
      <c r="P294" s="8">
        <f xml:space="preserve"> (Data!$D$44 - P$88 - P$43)</f>
        <v>-10</v>
      </c>
      <c r="Q294" s="8">
        <f xml:space="preserve"> (Data!$D$44 - Q$88 - Q$43)</f>
        <v>-10</v>
      </c>
      <c r="R294" s="8">
        <f xml:space="preserve"> (Data!$D$44 - R$88 - R$43)</f>
        <v>-11</v>
      </c>
      <c r="S294" s="8">
        <f xml:space="preserve"> (Data!$D$44 - S$88 - S$43)</f>
        <v>-11</v>
      </c>
      <c r="T294" s="8">
        <f xml:space="preserve"> (Data!$D$44 - T$88 - T$43)</f>
        <v>-12</v>
      </c>
      <c r="U294" s="8">
        <f xml:space="preserve"> (Data!$D$44 - U$88 - U$43)</f>
        <v>-12</v>
      </c>
      <c r="V294" s="8">
        <f xml:space="preserve"> (Data!$D$44 - V$88 - V$43)</f>
        <v>-13</v>
      </c>
      <c r="W294" s="8">
        <f xml:space="preserve"> (Data!$D$44 - W$88 - W$43)</f>
        <v>-13</v>
      </c>
      <c r="X294" s="8">
        <f xml:space="preserve"> (Data!$D$44 - X$88 - X$43)</f>
        <v>-14</v>
      </c>
      <c r="Y294" s="8">
        <f xml:space="preserve"> (Data!$D$44 - Y$88 - Y$43)</f>
        <v>-14</v>
      </c>
      <c r="Z294" s="8">
        <f xml:space="preserve"> (Data!$D$44 - Z$88 - Z$43)</f>
        <v>-15</v>
      </c>
      <c r="AA294" s="8">
        <f xml:space="preserve"> (Data!$D$44 - AA$88 - AA$43)</f>
        <v>-15</v>
      </c>
      <c r="AB294" s="8">
        <f xml:space="preserve"> (Data!$D$44 - AB$88 - AB$43)</f>
        <v>-16</v>
      </c>
      <c r="AC294" s="8">
        <f xml:space="preserve"> (Data!$D$44 - AC$88 - AC$43)</f>
        <v>-16</v>
      </c>
      <c r="AD294" s="8">
        <f xml:space="preserve"> (Data!$D$44 - AD$88 - AD$43)</f>
        <v>-17</v>
      </c>
      <c r="AE294" s="8">
        <f xml:space="preserve"> (Data!$D$44 - AE$88 - AE$43)</f>
        <v>-17</v>
      </c>
      <c r="AF294" s="8">
        <f xml:space="preserve"> (Data!$D$44 - AF$88 - AF$43)</f>
        <v>-18</v>
      </c>
      <c r="AG294" s="8">
        <f xml:space="preserve"> (Data!$D$44 - AG$88 - AG$43)</f>
        <v>-18</v>
      </c>
      <c r="AH294" s="8">
        <f xml:space="preserve"> (Data!$D$44 - AH$88 - AH$43)</f>
        <v>-19</v>
      </c>
      <c r="AI294" s="8">
        <f xml:space="preserve"> (Data!$D$44 - AI$88 - AI$43)</f>
        <v>-19</v>
      </c>
      <c r="AJ294" s="8">
        <f xml:space="preserve"> (Data!$D$44 - AJ$88 - AJ$43)</f>
        <v>-20</v>
      </c>
      <c r="AK294" s="8">
        <f xml:space="preserve"> (Data!$D$44 - AK$88 - AK$43)</f>
        <v>-20</v>
      </c>
      <c r="AL294" s="8">
        <f xml:space="preserve"> (Data!$D$44 - AL$88 - AL$43)</f>
        <v>-21</v>
      </c>
      <c r="AM294" s="8">
        <f xml:space="preserve"> (Data!$D$44 - AM$88 - AM$43)</f>
        <v>-21</v>
      </c>
      <c r="AN294" s="8">
        <f xml:space="preserve"> (Data!$D$44 - AN$88 - AN$43)</f>
        <v>-22</v>
      </c>
      <c r="AO294" s="8">
        <f xml:space="preserve"> (Data!$D$44 - AO$88 - AO$43)</f>
        <v>-22</v>
      </c>
      <c r="AP294" s="8">
        <f xml:space="preserve"> (Data!$D$44 - AP$88 - AP$43)</f>
        <v>-23</v>
      </c>
      <c r="AQ294" s="8">
        <f xml:space="preserve"> (Data!$D$44 - AQ$88 - AQ$43)</f>
        <v>-23</v>
      </c>
      <c r="AR294" s="8">
        <f xml:space="preserve"> (Data!$D$44 - AR$88 - AR$43)</f>
        <v>-24</v>
      </c>
      <c r="AS294" s="8">
        <f xml:space="preserve"> (Data!$D$44 - AS$88 - AS$43)</f>
        <v>-24</v>
      </c>
      <c r="AT294" s="8">
        <f xml:space="preserve"> (Data!$D$44 - AT$88 - AT$43)</f>
        <v>-25</v>
      </c>
      <c r="AU294" s="8">
        <f xml:space="preserve"> (Data!$D$44 - AU$88 - AU$43)</f>
        <v>-25</v>
      </c>
      <c r="AV294" s="8">
        <f xml:space="preserve"> (Data!$D$44 - AV$88 - AV$43)</f>
        <v>-26</v>
      </c>
      <c r="AW294" s="8">
        <f xml:space="preserve"> (Data!$D$44 - AW$88 - AW$43)</f>
        <v>-26</v>
      </c>
      <c r="AX294" s="8">
        <f xml:space="preserve"> (Data!$D$44 - AX$88 - AX$43)</f>
        <v>-27</v>
      </c>
      <c r="AY294" s="8">
        <f xml:space="preserve"> (Data!$D$44 - AY$88 - AY$43)</f>
        <v>-27</v>
      </c>
    </row>
    <row r="295" spans="1:51">
      <c r="A295" s="8" t="s">
        <v>59</v>
      </c>
      <c r="B295" s="8">
        <f xml:space="preserve"> (Data!$D$44 - B$87 - B$43)</f>
        <v>14</v>
      </c>
      <c r="C295" s="8">
        <f xml:space="preserve"> (Data!$D$44 - C$87 - C$43)</f>
        <v>9</v>
      </c>
      <c r="D295" s="8">
        <f xml:space="preserve"> (Data!$D$44 - D$87 - D$43)</f>
        <v>8</v>
      </c>
      <c r="E295" s="8">
        <f xml:space="preserve"> (Data!$D$44 - E$87 - E$43)</f>
        <v>7</v>
      </c>
      <c r="F295" s="8">
        <f xml:space="preserve"> (Data!$D$44 - F$87 - F$43)</f>
        <v>6</v>
      </c>
      <c r="G295" s="8">
        <f xml:space="preserve"> (Data!$D$44 - G$87 - G$43)</f>
        <v>3</v>
      </c>
      <c r="H295" s="8">
        <f xml:space="preserve"> (Data!$D$44 - H$87 - H$43)</f>
        <v>3</v>
      </c>
      <c r="I295" s="8">
        <f xml:space="preserve"> (Data!$D$44 - I$87 - I$43)</f>
        <v>-2</v>
      </c>
      <c r="J295" s="8">
        <f xml:space="preserve"> (Data!$D$44 - J$87 - J$43)</f>
        <v>-3</v>
      </c>
      <c r="K295" s="8">
        <f xml:space="preserve"> (Data!$D$44 - K$87 - K$43)</f>
        <v>-5</v>
      </c>
      <c r="L295" s="8">
        <f xml:space="preserve"> (Data!$D$44 - L$87 - L$43)</f>
        <v>-6</v>
      </c>
      <c r="M295" s="8">
        <f xml:space="preserve"> (Data!$D$44 - M$87 - M$43)</f>
        <v>-6</v>
      </c>
      <c r="N295" s="8">
        <f xml:space="preserve"> (Data!$D$44 - N$87 - N$43)</f>
        <v>-11</v>
      </c>
      <c r="O295" s="8">
        <f xml:space="preserve"> (Data!$D$44 - O$87 - O$43)</f>
        <v>-11</v>
      </c>
      <c r="P295" s="8">
        <f xml:space="preserve"> (Data!$D$44 - P$87 - P$43)</f>
        <v>-12</v>
      </c>
      <c r="Q295" s="8">
        <f xml:space="preserve"> (Data!$D$44 - Q$87 - Q$43)</f>
        <v>-12</v>
      </c>
      <c r="R295" s="8">
        <f xml:space="preserve"> (Data!$D$44 - R$87 - R$43)</f>
        <v>-13</v>
      </c>
      <c r="S295" s="8">
        <f xml:space="preserve"> (Data!$D$44 - S$87 - S$43)</f>
        <v>-13</v>
      </c>
      <c r="T295" s="8">
        <f xml:space="preserve"> (Data!$D$44 - T$87 - T$43)</f>
        <v>-14</v>
      </c>
      <c r="U295" s="8">
        <f xml:space="preserve"> (Data!$D$44 - U$87 - U$43)</f>
        <v>-14</v>
      </c>
      <c r="V295" s="8">
        <f xml:space="preserve"> (Data!$D$44 - V$87 - V$43)</f>
        <v>-15</v>
      </c>
      <c r="W295" s="8">
        <f xml:space="preserve"> (Data!$D$44 - W$87 - W$43)</f>
        <v>-15</v>
      </c>
      <c r="X295" s="8">
        <f xml:space="preserve"> (Data!$D$44 - X$87 - X$43)</f>
        <v>-16</v>
      </c>
      <c r="Y295" s="8">
        <f xml:space="preserve"> (Data!$D$44 - Y$87 - Y$43)</f>
        <v>-16</v>
      </c>
      <c r="Z295" s="8">
        <f xml:space="preserve"> (Data!$D$44 - Z$87 - Z$43)</f>
        <v>-17</v>
      </c>
      <c r="AA295" s="8">
        <f xml:space="preserve"> (Data!$D$44 - AA$87 - AA$43)</f>
        <v>-17</v>
      </c>
      <c r="AB295" s="8">
        <f xml:space="preserve"> (Data!$D$44 - AB$87 - AB$43)</f>
        <v>-18</v>
      </c>
      <c r="AC295" s="8">
        <f xml:space="preserve"> (Data!$D$44 - AC$87 - AC$43)</f>
        <v>-18</v>
      </c>
      <c r="AD295" s="8">
        <f xml:space="preserve"> (Data!$D$44 - AD$87 - AD$43)</f>
        <v>-19</v>
      </c>
      <c r="AE295" s="8">
        <f xml:space="preserve"> (Data!$D$44 - AE$87 - AE$43)</f>
        <v>-19</v>
      </c>
      <c r="AF295" s="8">
        <f xml:space="preserve"> (Data!$D$44 - AF$87 - AF$43)</f>
        <v>-20</v>
      </c>
      <c r="AG295" s="8">
        <f xml:space="preserve"> (Data!$D$44 - AG$87 - AG$43)</f>
        <v>-20</v>
      </c>
      <c r="AH295" s="8">
        <f xml:space="preserve"> (Data!$D$44 - AH$87 - AH$43)</f>
        <v>-21</v>
      </c>
      <c r="AI295" s="8">
        <f xml:space="preserve"> (Data!$D$44 - AI$87 - AI$43)</f>
        <v>-21</v>
      </c>
      <c r="AJ295" s="8">
        <f xml:space="preserve"> (Data!$D$44 - AJ$87 - AJ$43)</f>
        <v>-22</v>
      </c>
      <c r="AK295" s="8">
        <f xml:space="preserve"> (Data!$D$44 - AK$87 - AK$43)</f>
        <v>-22</v>
      </c>
      <c r="AL295" s="8">
        <f xml:space="preserve"> (Data!$D$44 - AL$87 - AL$43)</f>
        <v>-23</v>
      </c>
      <c r="AM295" s="8">
        <f xml:space="preserve"> (Data!$D$44 - AM$87 - AM$43)</f>
        <v>-23</v>
      </c>
      <c r="AN295" s="8">
        <f xml:space="preserve"> (Data!$D$44 - AN$87 - AN$43)</f>
        <v>-24</v>
      </c>
      <c r="AO295" s="8">
        <f xml:space="preserve"> (Data!$D$44 - AO$87 - AO$43)</f>
        <v>-24</v>
      </c>
      <c r="AP295" s="8">
        <f xml:space="preserve"> (Data!$D$44 - AP$87 - AP$43)</f>
        <v>-25</v>
      </c>
      <c r="AQ295" s="8">
        <f xml:space="preserve"> (Data!$D$44 - AQ$87 - AQ$43)</f>
        <v>-25</v>
      </c>
      <c r="AR295" s="8">
        <f xml:space="preserve"> (Data!$D$44 - AR$87 - AR$43)</f>
        <v>-26</v>
      </c>
      <c r="AS295" s="8">
        <f xml:space="preserve"> (Data!$D$44 - AS$87 - AS$43)</f>
        <v>-26</v>
      </c>
      <c r="AT295" s="8">
        <f xml:space="preserve"> (Data!$D$44 - AT$87 - AT$43)</f>
        <v>-27</v>
      </c>
      <c r="AU295" s="8">
        <f xml:space="preserve"> (Data!$D$44 - AU$87 - AU$43)</f>
        <v>-27</v>
      </c>
      <c r="AV295" s="8">
        <f xml:space="preserve"> (Data!$D$44 - AV$87 - AV$43)</f>
        <v>-28</v>
      </c>
      <c r="AW295" s="8">
        <f xml:space="preserve"> (Data!$D$44 - AW$87 - AW$43)</f>
        <v>-28</v>
      </c>
      <c r="AX295" s="8">
        <f xml:space="preserve"> (Data!$D$44 - AX$87 - AX$43)</f>
        <v>-29</v>
      </c>
      <c r="AY295" s="8">
        <f xml:space="preserve"> (Data!$D$44 - AY$87 - AY$43)</f>
        <v>-29</v>
      </c>
    </row>
    <row r="296" spans="1:51">
      <c r="A296" s="56" t="s">
        <v>42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</row>
    <row r="297" spans="1:51">
      <c r="A297" s="8" t="s">
        <v>50</v>
      </c>
      <c r="B297" s="8">
        <f xml:space="preserve"> (Data!$D$45 - B$89 - B$43)</f>
        <v>19</v>
      </c>
      <c r="C297" s="8">
        <f xml:space="preserve"> (Data!$D$45 - C$89 - C$43)</f>
        <v>14</v>
      </c>
      <c r="D297" s="8">
        <f xml:space="preserve"> (Data!$D$45 - D$89 - D$43)</f>
        <v>13</v>
      </c>
      <c r="E297" s="8">
        <f xml:space="preserve"> (Data!$D$45 - E$89 - E$43)</f>
        <v>12</v>
      </c>
      <c r="F297" s="8">
        <f xml:space="preserve"> (Data!$D$45 - F$89 - F$43)</f>
        <v>11</v>
      </c>
      <c r="G297" s="8">
        <f xml:space="preserve"> (Data!$D$45 - G$89 - G$43)</f>
        <v>8</v>
      </c>
      <c r="H297" s="8">
        <f xml:space="preserve"> (Data!$D$45 - H$89 - H$43)</f>
        <v>8</v>
      </c>
      <c r="I297" s="8">
        <f xml:space="preserve"> (Data!$D$45 - I$89 - I$43)</f>
        <v>4</v>
      </c>
      <c r="J297" s="8">
        <f xml:space="preserve"> (Data!$D$45 - J$89 - J$43)</f>
        <v>3</v>
      </c>
      <c r="K297" s="8">
        <f xml:space="preserve"> (Data!$D$45 - K$89 - K$43)</f>
        <v>2</v>
      </c>
      <c r="L297" s="8">
        <f xml:space="preserve"> (Data!$D$45 - L$89 - L$43)</f>
        <v>1</v>
      </c>
      <c r="M297" s="8">
        <f xml:space="preserve"> (Data!$D$45 - M$89 - M$43)</f>
        <v>1</v>
      </c>
      <c r="N297" s="8">
        <f xml:space="preserve"> (Data!$D$45 - N$89 - N$43)</f>
        <v>-3</v>
      </c>
      <c r="O297" s="8">
        <f xml:space="preserve"> (Data!$D$45 - O$89 - O$43)</f>
        <v>-4</v>
      </c>
      <c r="P297" s="8">
        <f xml:space="preserve"> (Data!$D$45 - P$89 - P$43)</f>
        <v>-4</v>
      </c>
      <c r="Q297" s="8">
        <f xml:space="preserve"> (Data!$D$45 - Q$89 - Q$43)</f>
        <v>-5</v>
      </c>
      <c r="R297" s="8">
        <f xml:space="preserve"> (Data!$D$45 - R$89 - R$43)</f>
        <v>-5</v>
      </c>
      <c r="S297" s="8">
        <f xml:space="preserve"> (Data!$D$45 - S$89 - S$43)</f>
        <v>-5</v>
      </c>
      <c r="T297" s="8">
        <f xml:space="preserve"> (Data!$D$45 - T$89 - T$43)</f>
        <v>-6</v>
      </c>
      <c r="U297" s="8">
        <f xml:space="preserve"> (Data!$D$45 - U$89 - U$43)</f>
        <v>-6</v>
      </c>
      <c r="V297" s="8">
        <f xml:space="preserve"> (Data!$D$45 - V$89 - V$43)</f>
        <v>-7</v>
      </c>
      <c r="W297" s="8">
        <f xml:space="preserve"> (Data!$D$45 - W$89 - W$43)</f>
        <v>-7</v>
      </c>
      <c r="X297" s="8">
        <f xml:space="preserve"> (Data!$D$45 - X$89 - X$43)</f>
        <v>-7</v>
      </c>
      <c r="Y297" s="8">
        <f xml:space="preserve"> (Data!$D$45 - Y$89 - Y$43)</f>
        <v>-8</v>
      </c>
      <c r="Z297" s="8">
        <f xml:space="preserve"> (Data!$D$45 - Z$89 - Z$43)</f>
        <v>-8</v>
      </c>
      <c r="AA297" s="8">
        <f xml:space="preserve"> (Data!$D$45 - AA$89 - AA$43)</f>
        <v>-9</v>
      </c>
      <c r="AB297" s="8">
        <f xml:space="preserve"> (Data!$D$45 - AB$89 - AB$43)</f>
        <v>-9</v>
      </c>
      <c r="AC297" s="8">
        <f xml:space="preserve"> (Data!$D$45 - AC$89 - AC$43)</f>
        <v>-9</v>
      </c>
      <c r="AD297" s="8">
        <f xml:space="preserve"> (Data!$D$45 - AD$89 - AD$43)</f>
        <v>-10</v>
      </c>
      <c r="AE297" s="8">
        <f xml:space="preserve"> (Data!$D$45 - AE$89 - AE$43)</f>
        <v>-10</v>
      </c>
      <c r="AF297" s="8">
        <f xml:space="preserve"> (Data!$D$45 - AF$89 - AF$43)</f>
        <v>-11</v>
      </c>
      <c r="AG297" s="8">
        <f xml:space="preserve"> (Data!$D$45 - AG$89 - AG$43)</f>
        <v>-11</v>
      </c>
      <c r="AH297" s="8">
        <f xml:space="preserve"> (Data!$D$45 - AH$89 - AH$43)</f>
        <v>-11</v>
      </c>
      <c r="AI297" s="8">
        <f xml:space="preserve"> (Data!$D$45 - AI$89 - AI$43)</f>
        <v>-12</v>
      </c>
      <c r="AJ297" s="8">
        <f xml:space="preserve"> (Data!$D$45 - AJ$89 - AJ$43)</f>
        <v>-12</v>
      </c>
      <c r="AK297" s="8">
        <f xml:space="preserve"> (Data!$D$45 - AK$89 - AK$43)</f>
        <v>-13</v>
      </c>
      <c r="AL297" s="8">
        <f xml:space="preserve"> (Data!$D$45 - AL$89 - AL$43)</f>
        <v>-13</v>
      </c>
      <c r="AM297" s="8">
        <f xml:space="preserve"> (Data!$D$45 - AM$89 - AM$43)</f>
        <v>-13</v>
      </c>
      <c r="AN297" s="8">
        <f xml:space="preserve"> (Data!$D$45 - AN$89 - AN$43)</f>
        <v>-14</v>
      </c>
      <c r="AO297" s="8">
        <f xml:space="preserve"> (Data!$D$45 - AO$89 - AO$43)</f>
        <v>-14</v>
      </c>
      <c r="AP297" s="8">
        <f xml:space="preserve"> (Data!$D$45 - AP$89 - AP$43)</f>
        <v>-15</v>
      </c>
      <c r="AQ297" s="8">
        <f xml:space="preserve"> (Data!$D$45 - AQ$89 - AQ$43)</f>
        <v>-15</v>
      </c>
      <c r="AR297" s="8">
        <f xml:space="preserve"> (Data!$D$45 - AR$89 - AR$43)</f>
        <v>-15</v>
      </c>
      <c r="AS297" s="8">
        <f xml:space="preserve"> (Data!$D$45 - AS$89 - AS$43)</f>
        <v>-16</v>
      </c>
      <c r="AT297" s="8">
        <f xml:space="preserve"> (Data!$D$45 - AT$89 - AT$43)</f>
        <v>-16</v>
      </c>
      <c r="AU297" s="8">
        <f xml:space="preserve"> (Data!$D$45 - AU$89 - AU$43)</f>
        <v>-17</v>
      </c>
      <c r="AV297" s="8">
        <f xml:space="preserve"> (Data!$D$45 - AV$89 - AV$43)</f>
        <v>-17</v>
      </c>
      <c r="AW297" s="8">
        <f xml:space="preserve"> (Data!$D$45 - AW$89 - AW$43)</f>
        <v>-17</v>
      </c>
      <c r="AX297" s="8">
        <f xml:space="preserve"> (Data!$D$45 - AX$89 - AX$43)</f>
        <v>-18</v>
      </c>
      <c r="AY297" s="8">
        <f xml:space="preserve"> (Data!$D$45 - AY$89 - AY$43)</f>
        <v>-18</v>
      </c>
    </row>
    <row r="298" spans="1:51">
      <c r="A298" s="8" t="s">
        <v>57</v>
      </c>
      <c r="B298" s="8">
        <f xml:space="preserve"> (Data!$D$45 - B$88 - B$43)</f>
        <v>20</v>
      </c>
      <c r="C298" s="8">
        <f xml:space="preserve"> (Data!$D$45 - C$88 - C$43)</f>
        <v>15</v>
      </c>
      <c r="D298" s="8">
        <f xml:space="preserve"> (Data!$D$45 - D$88 - D$43)</f>
        <v>14</v>
      </c>
      <c r="E298" s="8">
        <f xml:space="preserve"> (Data!$D$45 - E$88 - E$43)</f>
        <v>13</v>
      </c>
      <c r="F298" s="8">
        <f xml:space="preserve"> (Data!$D$45 - F$88 - F$43)</f>
        <v>12</v>
      </c>
      <c r="G298" s="8">
        <f xml:space="preserve"> (Data!$D$45 - G$88 - G$43)</f>
        <v>9</v>
      </c>
      <c r="H298" s="8">
        <f xml:space="preserve"> (Data!$D$45 - H$88 - H$43)</f>
        <v>9</v>
      </c>
      <c r="I298" s="8">
        <f xml:space="preserve"> (Data!$D$45 - I$88 - I$43)</f>
        <v>5</v>
      </c>
      <c r="J298" s="8">
        <f xml:space="preserve"> (Data!$D$45 - J$88 - J$43)</f>
        <v>4</v>
      </c>
      <c r="K298" s="8">
        <f xml:space="preserve"> (Data!$D$45 - K$88 - K$43)</f>
        <v>2</v>
      </c>
      <c r="L298" s="8">
        <f xml:space="preserve"> (Data!$D$45 - L$88 - L$43)</f>
        <v>1</v>
      </c>
      <c r="M298" s="8">
        <f xml:space="preserve"> (Data!$D$45 - M$88 - M$43)</f>
        <v>1</v>
      </c>
      <c r="N298" s="8">
        <f xml:space="preserve"> (Data!$D$45 - N$88 - N$43)</f>
        <v>-4</v>
      </c>
      <c r="O298" s="8">
        <f xml:space="preserve"> (Data!$D$45 - O$88 - O$43)</f>
        <v>-4</v>
      </c>
      <c r="P298" s="8">
        <f xml:space="preserve"> (Data!$D$45 - P$88 - P$43)</f>
        <v>-5</v>
      </c>
      <c r="Q298" s="8">
        <f xml:space="preserve"> (Data!$D$45 - Q$88 - Q$43)</f>
        <v>-5</v>
      </c>
      <c r="R298" s="8">
        <f xml:space="preserve"> (Data!$D$45 - R$88 - R$43)</f>
        <v>-6</v>
      </c>
      <c r="S298" s="8">
        <f xml:space="preserve"> (Data!$D$45 - S$88 - S$43)</f>
        <v>-6</v>
      </c>
      <c r="T298" s="8">
        <f xml:space="preserve"> (Data!$D$45 - T$88 - T$43)</f>
        <v>-7</v>
      </c>
      <c r="U298" s="8">
        <f xml:space="preserve"> (Data!$D$45 - U$88 - U$43)</f>
        <v>-7</v>
      </c>
      <c r="V298" s="8">
        <f xml:space="preserve"> (Data!$D$45 - V$88 - V$43)</f>
        <v>-8</v>
      </c>
      <c r="W298" s="8">
        <f xml:space="preserve"> (Data!$D$45 - W$88 - W$43)</f>
        <v>-8</v>
      </c>
      <c r="X298" s="8">
        <f xml:space="preserve"> (Data!$D$45 - X$88 - X$43)</f>
        <v>-9</v>
      </c>
      <c r="Y298" s="8">
        <f xml:space="preserve"> (Data!$D$45 - Y$88 - Y$43)</f>
        <v>-9</v>
      </c>
      <c r="Z298" s="8">
        <f xml:space="preserve"> (Data!$D$45 - Z$88 - Z$43)</f>
        <v>-10</v>
      </c>
      <c r="AA298" s="8">
        <f xml:space="preserve"> (Data!$D$45 - AA$88 - AA$43)</f>
        <v>-10</v>
      </c>
      <c r="AB298" s="8">
        <f xml:space="preserve"> (Data!$D$45 - AB$88 - AB$43)</f>
        <v>-11</v>
      </c>
      <c r="AC298" s="8">
        <f xml:space="preserve"> (Data!$D$45 - AC$88 - AC$43)</f>
        <v>-11</v>
      </c>
      <c r="AD298" s="8">
        <f xml:space="preserve"> (Data!$D$45 - AD$88 - AD$43)</f>
        <v>-12</v>
      </c>
      <c r="AE298" s="8">
        <f xml:space="preserve"> (Data!$D$45 - AE$88 - AE$43)</f>
        <v>-12</v>
      </c>
      <c r="AF298" s="8">
        <f xml:space="preserve"> (Data!$D$45 - AF$88 - AF$43)</f>
        <v>-13</v>
      </c>
      <c r="AG298" s="8">
        <f xml:space="preserve"> (Data!$D$45 - AG$88 - AG$43)</f>
        <v>-13</v>
      </c>
      <c r="AH298" s="8">
        <f xml:space="preserve"> (Data!$D$45 - AH$88 - AH$43)</f>
        <v>-14</v>
      </c>
      <c r="AI298" s="8">
        <f xml:space="preserve"> (Data!$D$45 - AI$88 - AI$43)</f>
        <v>-14</v>
      </c>
      <c r="AJ298" s="8">
        <f xml:space="preserve"> (Data!$D$45 - AJ$88 - AJ$43)</f>
        <v>-15</v>
      </c>
      <c r="AK298" s="8">
        <f xml:space="preserve"> (Data!$D$45 - AK$88 - AK$43)</f>
        <v>-15</v>
      </c>
      <c r="AL298" s="8">
        <f xml:space="preserve"> (Data!$D$45 - AL$88 - AL$43)</f>
        <v>-16</v>
      </c>
      <c r="AM298" s="8">
        <f xml:space="preserve"> (Data!$D$45 - AM$88 - AM$43)</f>
        <v>-16</v>
      </c>
      <c r="AN298" s="8">
        <f xml:space="preserve"> (Data!$D$45 - AN$88 - AN$43)</f>
        <v>-17</v>
      </c>
      <c r="AO298" s="8">
        <f xml:space="preserve"> (Data!$D$45 - AO$88 - AO$43)</f>
        <v>-17</v>
      </c>
      <c r="AP298" s="8">
        <f xml:space="preserve"> (Data!$D$45 - AP$88 - AP$43)</f>
        <v>-18</v>
      </c>
      <c r="AQ298" s="8">
        <f xml:space="preserve"> (Data!$D$45 - AQ$88 - AQ$43)</f>
        <v>-18</v>
      </c>
      <c r="AR298" s="8">
        <f xml:space="preserve"> (Data!$D$45 - AR$88 - AR$43)</f>
        <v>-19</v>
      </c>
      <c r="AS298" s="8">
        <f xml:space="preserve"> (Data!$D$45 - AS$88 - AS$43)</f>
        <v>-19</v>
      </c>
      <c r="AT298" s="8">
        <f xml:space="preserve"> (Data!$D$45 - AT$88 - AT$43)</f>
        <v>-20</v>
      </c>
      <c r="AU298" s="8">
        <f xml:space="preserve"> (Data!$D$45 - AU$88 - AU$43)</f>
        <v>-20</v>
      </c>
      <c r="AV298" s="8">
        <f xml:space="preserve"> (Data!$D$45 - AV$88 - AV$43)</f>
        <v>-21</v>
      </c>
      <c r="AW298" s="8">
        <f xml:space="preserve"> (Data!$D$45 - AW$88 - AW$43)</f>
        <v>-21</v>
      </c>
      <c r="AX298" s="8">
        <f xml:space="preserve"> (Data!$D$45 - AX$88 - AX$43)</f>
        <v>-22</v>
      </c>
      <c r="AY298" s="8">
        <f xml:space="preserve"> (Data!$D$45 - AY$88 - AY$43)</f>
        <v>-22</v>
      </c>
    </row>
    <row r="299" spans="1:51">
      <c r="A299" s="8" t="s">
        <v>58</v>
      </c>
      <c r="B299" s="8">
        <f xml:space="preserve"> (Data!$D$45 - B$88 - B$43)</f>
        <v>20</v>
      </c>
      <c r="C299" s="8">
        <f xml:space="preserve"> (Data!$D$45 - C$88 - C$43)</f>
        <v>15</v>
      </c>
      <c r="D299" s="8">
        <f xml:space="preserve"> (Data!$D$45 - D$88 - D$43)</f>
        <v>14</v>
      </c>
      <c r="E299" s="8">
        <f xml:space="preserve"> (Data!$D$45 - E$88 - E$43)</f>
        <v>13</v>
      </c>
      <c r="F299" s="8">
        <f xml:space="preserve"> (Data!$D$45 - F$88 - F$43)</f>
        <v>12</v>
      </c>
      <c r="G299" s="8">
        <f xml:space="preserve"> (Data!$D$45 - G$88 - G$43)</f>
        <v>9</v>
      </c>
      <c r="H299" s="8">
        <f xml:space="preserve"> (Data!$D$45 - H$88 - H$43)</f>
        <v>9</v>
      </c>
      <c r="I299" s="8">
        <f xml:space="preserve"> (Data!$D$45 - I$88 - I$43)</f>
        <v>5</v>
      </c>
      <c r="J299" s="8">
        <f xml:space="preserve"> (Data!$D$45 - J$88 - J$43)</f>
        <v>4</v>
      </c>
      <c r="K299" s="8">
        <f xml:space="preserve"> (Data!$D$45 - K$88 - K$43)</f>
        <v>2</v>
      </c>
      <c r="L299" s="8">
        <f xml:space="preserve"> (Data!$D$45 - L$88 - L$43)</f>
        <v>1</v>
      </c>
      <c r="M299" s="8">
        <f xml:space="preserve"> (Data!$D$45 - M$88 - M$43)</f>
        <v>1</v>
      </c>
      <c r="N299" s="8">
        <f xml:space="preserve"> (Data!$D$45 - N$88 - N$43)</f>
        <v>-4</v>
      </c>
      <c r="O299" s="8">
        <f xml:space="preserve"> (Data!$D$45 - O$88 - O$43)</f>
        <v>-4</v>
      </c>
      <c r="P299" s="8">
        <f xml:space="preserve"> (Data!$D$45 - P$88 - P$43)</f>
        <v>-5</v>
      </c>
      <c r="Q299" s="8">
        <f xml:space="preserve"> (Data!$D$45 - Q$88 - Q$43)</f>
        <v>-5</v>
      </c>
      <c r="R299" s="8">
        <f xml:space="preserve"> (Data!$D$45 - R$88 - R$43)</f>
        <v>-6</v>
      </c>
      <c r="S299" s="8">
        <f xml:space="preserve"> (Data!$D$45 - S$88 - S$43)</f>
        <v>-6</v>
      </c>
      <c r="T299" s="8">
        <f xml:space="preserve"> (Data!$D$45 - T$88 - T$43)</f>
        <v>-7</v>
      </c>
      <c r="U299" s="8">
        <f xml:space="preserve"> (Data!$D$45 - U$88 - U$43)</f>
        <v>-7</v>
      </c>
      <c r="V299" s="8">
        <f xml:space="preserve"> (Data!$D$45 - V$88 - V$43)</f>
        <v>-8</v>
      </c>
      <c r="W299" s="8">
        <f xml:space="preserve"> (Data!$D$45 - W$88 - W$43)</f>
        <v>-8</v>
      </c>
      <c r="X299" s="8">
        <f xml:space="preserve"> (Data!$D$45 - X$88 - X$43)</f>
        <v>-9</v>
      </c>
      <c r="Y299" s="8">
        <f xml:space="preserve"> (Data!$D$45 - Y$88 - Y$43)</f>
        <v>-9</v>
      </c>
      <c r="Z299" s="8">
        <f xml:space="preserve"> (Data!$D$45 - Z$88 - Z$43)</f>
        <v>-10</v>
      </c>
      <c r="AA299" s="8">
        <f xml:space="preserve"> (Data!$D$45 - AA$88 - AA$43)</f>
        <v>-10</v>
      </c>
      <c r="AB299" s="8">
        <f xml:space="preserve"> (Data!$D$45 - AB$88 - AB$43)</f>
        <v>-11</v>
      </c>
      <c r="AC299" s="8">
        <f xml:space="preserve"> (Data!$D$45 - AC$88 - AC$43)</f>
        <v>-11</v>
      </c>
      <c r="AD299" s="8">
        <f xml:space="preserve"> (Data!$D$45 - AD$88 - AD$43)</f>
        <v>-12</v>
      </c>
      <c r="AE299" s="8">
        <f xml:space="preserve"> (Data!$D$45 - AE$88 - AE$43)</f>
        <v>-12</v>
      </c>
      <c r="AF299" s="8">
        <f xml:space="preserve"> (Data!$D$45 - AF$88 - AF$43)</f>
        <v>-13</v>
      </c>
      <c r="AG299" s="8">
        <f xml:space="preserve"> (Data!$D$45 - AG$88 - AG$43)</f>
        <v>-13</v>
      </c>
      <c r="AH299" s="8">
        <f xml:space="preserve"> (Data!$D$45 - AH$88 - AH$43)</f>
        <v>-14</v>
      </c>
      <c r="AI299" s="8">
        <f xml:space="preserve"> (Data!$D$45 - AI$88 - AI$43)</f>
        <v>-14</v>
      </c>
      <c r="AJ299" s="8">
        <f xml:space="preserve"> (Data!$D$45 - AJ$88 - AJ$43)</f>
        <v>-15</v>
      </c>
      <c r="AK299" s="8">
        <f xml:space="preserve"> (Data!$D$45 - AK$88 - AK$43)</f>
        <v>-15</v>
      </c>
      <c r="AL299" s="8">
        <f xml:space="preserve"> (Data!$D$45 - AL$88 - AL$43)</f>
        <v>-16</v>
      </c>
      <c r="AM299" s="8">
        <f xml:space="preserve"> (Data!$D$45 - AM$88 - AM$43)</f>
        <v>-16</v>
      </c>
      <c r="AN299" s="8">
        <f xml:space="preserve"> (Data!$D$45 - AN$88 - AN$43)</f>
        <v>-17</v>
      </c>
      <c r="AO299" s="8">
        <f xml:space="preserve"> (Data!$D$45 - AO$88 - AO$43)</f>
        <v>-17</v>
      </c>
      <c r="AP299" s="8">
        <f xml:space="preserve"> (Data!$D$45 - AP$88 - AP$43)</f>
        <v>-18</v>
      </c>
      <c r="AQ299" s="8">
        <f xml:space="preserve"> (Data!$D$45 - AQ$88 - AQ$43)</f>
        <v>-18</v>
      </c>
      <c r="AR299" s="8">
        <f xml:space="preserve"> (Data!$D$45 - AR$88 - AR$43)</f>
        <v>-19</v>
      </c>
      <c r="AS299" s="8">
        <f xml:space="preserve"> (Data!$D$45 - AS$88 - AS$43)</f>
        <v>-19</v>
      </c>
      <c r="AT299" s="8">
        <f xml:space="preserve"> (Data!$D$45 - AT$88 - AT$43)</f>
        <v>-20</v>
      </c>
      <c r="AU299" s="8">
        <f xml:space="preserve"> (Data!$D$45 - AU$88 - AU$43)</f>
        <v>-20</v>
      </c>
      <c r="AV299" s="8">
        <f xml:space="preserve"> (Data!$D$45 - AV$88 - AV$43)</f>
        <v>-21</v>
      </c>
      <c r="AW299" s="8">
        <f xml:space="preserve"> (Data!$D$45 - AW$88 - AW$43)</f>
        <v>-21</v>
      </c>
      <c r="AX299" s="8">
        <f xml:space="preserve"> (Data!$D$45 - AX$88 - AX$43)</f>
        <v>-22</v>
      </c>
      <c r="AY299" s="8">
        <f xml:space="preserve"> (Data!$D$45 - AY$88 - AY$43)</f>
        <v>-22</v>
      </c>
    </row>
    <row r="300" spans="1:51">
      <c r="A300" s="8" t="s">
        <v>59</v>
      </c>
      <c r="B300" s="8">
        <f xml:space="preserve"> (Data!$D$45 - B$87 - B$43)</f>
        <v>19</v>
      </c>
      <c r="C300" s="8">
        <f xml:space="preserve"> (Data!$D$45 - C$87 - C$43)</f>
        <v>14</v>
      </c>
      <c r="D300" s="8">
        <f xml:space="preserve"> (Data!$D$45 - D$87 - D$43)</f>
        <v>13</v>
      </c>
      <c r="E300" s="8">
        <f xml:space="preserve"> (Data!$D$45 - E$87 - E$43)</f>
        <v>12</v>
      </c>
      <c r="F300" s="8">
        <f xml:space="preserve"> (Data!$D$45 - F$87 - F$43)</f>
        <v>11</v>
      </c>
      <c r="G300" s="8">
        <f xml:space="preserve"> (Data!$D$45 - G$87 - G$43)</f>
        <v>8</v>
      </c>
      <c r="H300" s="8">
        <f xml:space="preserve"> (Data!$D$45 - H$87 - H$43)</f>
        <v>8</v>
      </c>
      <c r="I300" s="8">
        <f xml:space="preserve"> (Data!$D$45 - I$87 - I$43)</f>
        <v>3</v>
      </c>
      <c r="J300" s="8">
        <f xml:space="preserve"> (Data!$D$45 - J$87 - J$43)</f>
        <v>2</v>
      </c>
      <c r="K300" s="8">
        <f xml:space="preserve"> (Data!$D$45 - K$87 - K$43)</f>
        <v>0</v>
      </c>
      <c r="L300" s="8">
        <f xml:space="preserve"> (Data!$D$45 - L$87 - L$43)</f>
        <v>-1</v>
      </c>
      <c r="M300" s="8">
        <f xml:space="preserve"> (Data!$D$45 - M$87 - M$43)</f>
        <v>-1</v>
      </c>
      <c r="N300" s="8">
        <f xml:space="preserve"> (Data!$D$45 - N$87 - N$43)</f>
        <v>-6</v>
      </c>
      <c r="O300" s="8">
        <f xml:space="preserve"> (Data!$D$45 - O$87 - O$43)</f>
        <v>-6</v>
      </c>
      <c r="P300" s="8">
        <f xml:space="preserve"> (Data!$D$45 - P$87 - P$43)</f>
        <v>-7</v>
      </c>
      <c r="Q300" s="8">
        <f xml:space="preserve"> (Data!$D$45 - Q$87 - Q$43)</f>
        <v>-7</v>
      </c>
      <c r="R300" s="8">
        <f xml:space="preserve"> (Data!$D$45 - R$87 - R$43)</f>
        <v>-8</v>
      </c>
      <c r="S300" s="8">
        <f xml:space="preserve"> (Data!$D$45 - S$87 - S$43)</f>
        <v>-8</v>
      </c>
      <c r="T300" s="8">
        <f xml:space="preserve"> (Data!$D$45 - T$87 - T$43)</f>
        <v>-9</v>
      </c>
      <c r="U300" s="8">
        <f xml:space="preserve"> (Data!$D$45 - U$87 - U$43)</f>
        <v>-9</v>
      </c>
      <c r="V300" s="8">
        <f xml:space="preserve"> (Data!$D$45 - V$87 - V$43)</f>
        <v>-10</v>
      </c>
      <c r="W300" s="8">
        <f xml:space="preserve"> (Data!$D$45 - W$87 - W$43)</f>
        <v>-10</v>
      </c>
      <c r="X300" s="8">
        <f xml:space="preserve"> (Data!$D$45 - X$87 - X$43)</f>
        <v>-11</v>
      </c>
      <c r="Y300" s="8">
        <f xml:space="preserve"> (Data!$D$45 - Y$87 - Y$43)</f>
        <v>-11</v>
      </c>
      <c r="Z300" s="8">
        <f xml:space="preserve"> (Data!$D$45 - Z$87 - Z$43)</f>
        <v>-12</v>
      </c>
      <c r="AA300" s="8">
        <f xml:space="preserve"> (Data!$D$45 - AA$87 - AA$43)</f>
        <v>-12</v>
      </c>
      <c r="AB300" s="8">
        <f xml:space="preserve"> (Data!$D$45 - AB$87 - AB$43)</f>
        <v>-13</v>
      </c>
      <c r="AC300" s="8">
        <f xml:space="preserve"> (Data!$D$45 - AC$87 - AC$43)</f>
        <v>-13</v>
      </c>
      <c r="AD300" s="8">
        <f xml:space="preserve"> (Data!$D$45 - AD$87 - AD$43)</f>
        <v>-14</v>
      </c>
      <c r="AE300" s="8">
        <f xml:space="preserve"> (Data!$D$45 - AE$87 - AE$43)</f>
        <v>-14</v>
      </c>
      <c r="AF300" s="8">
        <f xml:space="preserve"> (Data!$D$45 - AF$87 - AF$43)</f>
        <v>-15</v>
      </c>
      <c r="AG300" s="8">
        <f xml:space="preserve"> (Data!$D$45 - AG$87 - AG$43)</f>
        <v>-15</v>
      </c>
      <c r="AH300" s="8">
        <f xml:space="preserve"> (Data!$D$45 - AH$87 - AH$43)</f>
        <v>-16</v>
      </c>
      <c r="AI300" s="8">
        <f xml:space="preserve"> (Data!$D$45 - AI$87 - AI$43)</f>
        <v>-16</v>
      </c>
      <c r="AJ300" s="8">
        <f xml:space="preserve"> (Data!$D$45 - AJ$87 - AJ$43)</f>
        <v>-17</v>
      </c>
      <c r="AK300" s="8">
        <f xml:space="preserve"> (Data!$D$45 - AK$87 - AK$43)</f>
        <v>-17</v>
      </c>
      <c r="AL300" s="8">
        <f xml:space="preserve"> (Data!$D$45 - AL$87 - AL$43)</f>
        <v>-18</v>
      </c>
      <c r="AM300" s="8">
        <f xml:space="preserve"> (Data!$D$45 - AM$87 - AM$43)</f>
        <v>-18</v>
      </c>
      <c r="AN300" s="8">
        <f xml:space="preserve"> (Data!$D$45 - AN$87 - AN$43)</f>
        <v>-19</v>
      </c>
      <c r="AO300" s="8">
        <f xml:space="preserve"> (Data!$D$45 - AO$87 - AO$43)</f>
        <v>-19</v>
      </c>
      <c r="AP300" s="8">
        <f xml:space="preserve"> (Data!$D$45 - AP$87 - AP$43)</f>
        <v>-20</v>
      </c>
      <c r="AQ300" s="8">
        <f xml:space="preserve"> (Data!$D$45 - AQ$87 - AQ$43)</f>
        <v>-20</v>
      </c>
      <c r="AR300" s="8">
        <f xml:space="preserve"> (Data!$D$45 - AR$87 - AR$43)</f>
        <v>-21</v>
      </c>
      <c r="AS300" s="8">
        <f xml:space="preserve"> (Data!$D$45 - AS$87 - AS$43)</f>
        <v>-21</v>
      </c>
      <c r="AT300" s="8">
        <f xml:space="preserve"> (Data!$D$45 - AT$87 - AT$43)</f>
        <v>-22</v>
      </c>
      <c r="AU300" s="8">
        <f xml:space="preserve"> (Data!$D$45 - AU$87 - AU$43)</f>
        <v>-22</v>
      </c>
      <c r="AV300" s="8">
        <f xml:space="preserve"> (Data!$D$45 - AV$87 - AV$43)</f>
        <v>-23</v>
      </c>
      <c r="AW300" s="8">
        <f xml:space="preserve"> (Data!$D$45 - AW$87 - AW$43)</f>
        <v>-23</v>
      </c>
      <c r="AX300" s="8">
        <f xml:space="preserve"> (Data!$D$45 - AX$87 - AX$43)</f>
        <v>-24</v>
      </c>
      <c r="AY300" s="8">
        <f xml:space="preserve"> (Data!$D$45 - AY$87 - AY$43)</f>
        <v>-24</v>
      </c>
    </row>
    <row r="301" spans="1:51">
      <c r="A301" s="56" t="s">
        <v>52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</row>
    <row r="302" spans="1:51">
      <c r="A302" s="8" t="s">
        <v>50</v>
      </c>
      <c r="B302" s="8">
        <f xml:space="preserve"> (Data!$D$46 - B$89 - B$43)</f>
        <v>24</v>
      </c>
      <c r="C302" s="8">
        <f xml:space="preserve"> (Data!$D$46 - C$89 - C$43)</f>
        <v>19</v>
      </c>
      <c r="D302" s="8">
        <f xml:space="preserve"> (Data!$D$46 - D$89 - D$43)</f>
        <v>18</v>
      </c>
      <c r="E302" s="8">
        <f xml:space="preserve"> (Data!$D$46 - E$89 - E$43)</f>
        <v>17</v>
      </c>
      <c r="F302" s="8">
        <f xml:space="preserve"> (Data!$D$46 - F$89 - F$43)</f>
        <v>16</v>
      </c>
      <c r="G302" s="8">
        <f xml:space="preserve"> (Data!$D$46 - G$89 - G$43)</f>
        <v>13</v>
      </c>
      <c r="H302" s="8">
        <f xml:space="preserve"> (Data!$D$46 - H$89 - H$43)</f>
        <v>13</v>
      </c>
      <c r="I302" s="8">
        <f xml:space="preserve"> (Data!$D$46 - I$89 - I$43)</f>
        <v>9</v>
      </c>
      <c r="J302" s="8">
        <f xml:space="preserve"> (Data!$D$46 - J$89 - J$43)</f>
        <v>8</v>
      </c>
      <c r="K302" s="8">
        <f xml:space="preserve"> (Data!$D$46 - K$89 - K$43)</f>
        <v>7</v>
      </c>
      <c r="L302" s="8">
        <f xml:space="preserve"> (Data!$D$46 - L$89 - L$43)</f>
        <v>6</v>
      </c>
      <c r="M302" s="8">
        <f xml:space="preserve"> (Data!$D$46 - M$89 - M$43)</f>
        <v>6</v>
      </c>
      <c r="N302" s="8">
        <f xml:space="preserve"> (Data!$D$46 - N$89 - N$43)</f>
        <v>2</v>
      </c>
      <c r="O302" s="8">
        <f xml:space="preserve"> (Data!$D$46 - O$89 - O$43)</f>
        <v>1</v>
      </c>
      <c r="P302" s="8">
        <f xml:space="preserve"> (Data!$D$46 - P$89 - P$43)</f>
        <v>1</v>
      </c>
      <c r="Q302" s="8">
        <f xml:space="preserve"> (Data!$D$46 - Q$89 - Q$43)</f>
        <v>0</v>
      </c>
      <c r="R302" s="8">
        <f xml:space="preserve"> (Data!$D$46 - R$89 - R$43)</f>
        <v>0</v>
      </c>
      <c r="S302" s="8">
        <f xml:space="preserve"> (Data!$D$46 - S$89 - S$43)</f>
        <v>0</v>
      </c>
      <c r="T302" s="8">
        <f xml:space="preserve"> (Data!$D$46 - T$89 - T$43)</f>
        <v>-1</v>
      </c>
      <c r="U302" s="8">
        <f xml:space="preserve"> (Data!$D$46 - U$89 - U$43)</f>
        <v>-1</v>
      </c>
      <c r="V302" s="8">
        <f xml:space="preserve"> (Data!$D$46 - V$89 - V$43)</f>
        <v>-2</v>
      </c>
      <c r="W302" s="8">
        <f xml:space="preserve"> (Data!$D$46 - W$89 - W$43)</f>
        <v>-2</v>
      </c>
      <c r="X302" s="8">
        <f xml:space="preserve"> (Data!$D$46 - X$89 - X$43)</f>
        <v>-2</v>
      </c>
      <c r="Y302" s="8">
        <f xml:space="preserve"> (Data!$D$46 - Y$89 - Y$43)</f>
        <v>-3</v>
      </c>
      <c r="Z302" s="8">
        <f xml:space="preserve"> (Data!$D$46 - Z$89 - Z$43)</f>
        <v>-3</v>
      </c>
      <c r="AA302" s="8">
        <f xml:space="preserve"> (Data!$D$46 - AA$89 - AA$43)</f>
        <v>-4</v>
      </c>
      <c r="AB302" s="8">
        <f xml:space="preserve"> (Data!$D$46 - AB$89 - AB$43)</f>
        <v>-4</v>
      </c>
      <c r="AC302" s="8">
        <f xml:space="preserve"> (Data!$D$46 - AC$89 - AC$43)</f>
        <v>-4</v>
      </c>
      <c r="AD302" s="8">
        <f xml:space="preserve"> (Data!$D$46 - AD$89 - AD$43)</f>
        <v>-5</v>
      </c>
      <c r="AE302" s="8">
        <f xml:space="preserve"> (Data!$D$46 - AE$89 - AE$43)</f>
        <v>-5</v>
      </c>
      <c r="AF302" s="8">
        <f xml:space="preserve"> (Data!$D$46 - AF$89 - AF$43)</f>
        <v>-6</v>
      </c>
      <c r="AG302" s="8">
        <f xml:space="preserve"> (Data!$D$46 - AG$89 - AG$43)</f>
        <v>-6</v>
      </c>
      <c r="AH302" s="8">
        <f xml:space="preserve"> (Data!$D$46 - AH$89 - AH$43)</f>
        <v>-6</v>
      </c>
      <c r="AI302" s="8">
        <f xml:space="preserve"> (Data!$D$46 - AI$89 - AI$43)</f>
        <v>-7</v>
      </c>
      <c r="AJ302" s="8">
        <f xml:space="preserve"> (Data!$D$46 - AJ$89 - AJ$43)</f>
        <v>-7</v>
      </c>
      <c r="AK302" s="8">
        <f xml:space="preserve"> (Data!$D$46 - AK$89 - AK$43)</f>
        <v>-8</v>
      </c>
      <c r="AL302" s="8">
        <f xml:space="preserve"> (Data!$D$46 - AL$89 - AL$43)</f>
        <v>-8</v>
      </c>
      <c r="AM302" s="8">
        <f xml:space="preserve"> (Data!$D$46 - AM$89 - AM$43)</f>
        <v>-8</v>
      </c>
      <c r="AN302" s="8">
        <f xml:space="preserve"> (Data!$D$46 - AN$89 - AN$43)</f>
        <v>-9</v>
      </c>
      <c r="AO302" s="8">
        <f xml:space="preserve"> (Data!$D$46 - AO$89 - AO$43)</f>
        <v>-9</v>
      </c>
      <c r="AP302" s="8">
        <f xml:space="preserve"> (Data!$D$46 - AP$89 - AP$43)</f>
        <v>-10</v>
      </c>
      <c r="AQ302" s="8">
        <f xml:space="preserve"> (Data!$D$46 - AQ$89 - AQ$43)</f>
        <v>-10</v>
      </c>
      <c r="AR302" s="8">
        <f xml:space="preserve"> (Data!$D$46 - AR$89 - AR$43)</f>
        <v>-10</v>
      </c>
      <c r="AS302" s="8">
        <f xml:space="preserve"> (Data!$D$46 - AS$89 - AS$43)</f>
        <v>-11</v>
      </c>
      <c r="AT302" s="8">
        <f xml:space="preserve"> (Data!$D$46 - AT$89 - AT$43)</f>
        <v>-11</v>
      </c>
      <c r="AU302" s="8">
        <f xml:space="preserve"> (Data!$D$46 - AU$89 - AU$43)</f>
        <v>-12</v>
      </c>
      <c r="AV302" s="8">
        <f xml:space="preserve"> (Data!$D$46 - AV$89 - AV$43)</f>
        <v>-12</v>
      </c>
      <c r="AW302" s="8">
        <f xml:space="preserve"> (Data!$D$46 - AW$89 - AW$43)</f>
        <v>-12</v>
      </c>
      <c r="AX302" s="8">
        <f xml:space="preserve"> (Data!$D$46 - AX$89 - AX$43)</f>
        <v>-13</v>
      </c>
      <c r="AY302" s="8">
        <f xml:space="preserve"> (Data!$D$46 - AY$89 - AY$43)</f>
        <v>-13</v>
      </c>
    </row>
    <row r="303" spans="1:51">
      <c r="A303" s="8" t="s">
        <v>57</v>
      </c>
      <c r="B303" s="8">
        <f xml:space="preserve"> (Data!$D$46 - B$88 - B$43)</f>
        <v>25</v>
      </c>
      <c r="C303" s="8">
        <f xml:space="preserve"> (Data!$D$46 - C$88 - C$43)</f>
        <v>20</v>
      </c>
      <c r="D303" s="8">
        <f xml:space="preserve"> (Data!$D$46 - D$88 - D$43)</f>
        <v>19</v>
      </c>
      <c r="E303" s="8">
        <f xml:space="preserve"> (Data!$D$46 - E$88 - E$43)</f>
        <v>18</v>
      </c>
      <c r="F303" s="8">
        <f xml:space="preserve"> (Data!$D$46 - F$88 - F$43)</f>
        <v>17</v>
      </c>
      <c r="G303" s="8">
        <f xml:space="preserve"> (Data!$D$46 - G$88 - G$43)</f>
        <v>14</v>
      </c>
      <c r="H303" s="8">
        <f xml:space="preserve"> (Data!$D$46 - H$88 - H$43)</f>
        <v>14</v>
      </c>
      <c r="I303" s="8">
        <f xml:space="preserve"> (Data!$D$46 - I$88 - I$43)</f>
        <v>10</v>
      </c>
      <c r="J303" s="8">
        <f xml:space="preserve"> (Data!$D$46 - J$88 - J$43)</f>
        <v>9</v>
      </c>
      <c r="K303" s="8">
        <f xml:space="preserve"> (Data!$D$46 - K$88 - K$43)</f>
        <v>7</v>
      </c>
      <c r="L303" s="8">
        <f xml:space="preserve"> (Data!$D$46 - L$88 - L$43)</f>
        <v>6</v>
      </c>
      <c r="M303" s="8">
        <f xml:space="preserve"> (Data!$D$46 - M$88 - M$43)</f>
        <v>6</v>
      </c>
      <c r="N303" s="8">
        <f xml:space="preserve"> (Data!$D$46 - N$88 - N$43)</f>
        <v>1</v>
      </c>
      <c r="O303" s="8">
        <f xml:space="preserve"> (Data!$D$46 - O$88 - O$43)</f>
        <v>1</v>
      </c>
      <c r="P303" s="8">
        <f xml:space="preserve"> (Data!$D$46 - P$88 - P$43)</f>
        <v>0</v>
      </c>
      <c r="Q303" s="8">
        <f xml:space="preserve"> (Data!$D$46 - Q$88 - Q$43)</f>
        <v>0</v>
      </c>
      <c r="R303" s="8">
        <f xml:space="preserve"> (Data!$D$46 - R$88 - R$43)</f>
        <v>-1</v>
      </c>
      <c r="S303" s="8">
        <f xml:space="preserve"> (Data!$D$46 - S$88 - S$43)</f>
        <v>-1</v>
      </c>
      <c r="T303" s="8">
        <f xml:space="preserve"> (Data!$D$46 - T$88 - T$43)</f>
        <v>-2</v>
      </c>
      <c r="U303" s="8">
        <f xml:space="preserve"> (Data!$D$46 - U$88 - U$43)</f>
        <v>-2</v>
      </c>
      <c r="V303" s="8">
        <f xml:space="preserve"> (Data!$D$46 - V$88 - V$43)</f>
        <v>-3</v>
      </c>
      <c r="W303" s="8">
        <f xml:space="preserve"> (Data!$D$46 - W$88 - W$43)</f>
        <v>-3</v>
      </c>
      <c r="X303" s="8">
        <f xml:space="preserve"> (Data!$D$46 - X$88 - X$43)</f>
        <v>-4</v>
      </c>
      <c r="Y303" s="8">
        <f xml:space="preserve"> (Data!$D$46 - Y$88 - Y$43)</f>
        <v>-4</v>
      </c>
      <c r="Z303" s="8">
        <f xml:space="preserve"> (Data!$D$46 - Z$88 - Z$43)</f>
        <v>-5</v>
      </c>
      <c r="AA303" s="8">
        <f xml:space="preserve"> (Data!$D$46 - AA$88 - AA$43)</f>
        <v>-5</v>
      </c>
      <c r="AB303" s="8">
        <f xml:space="preserve"> (Data!$D$46 - AB$88 - AB$43)</f>
        <v>-6</v>
      </c>
      <c r="AC303" s="8">
        <f xml:space="preserve"> (Data!$D$46 - AC$88 - AC$43)</f>
        <v>-6</v>
      </c>
      <c r="AD303" s="8">
        <f xml:space="preserve"> (Data!$D$46 - AD$88 - AD$43)</f>
        <v>-7</v>
      </c>
      <c r="AE303" s="8">
        <f xml:space="preserve"> (Data!$D$46 - AE$88 - AE$43)</f>
        <v>-7</v>
      </c>
      <c r="AF303" s="8">
        <f xml:space="preserve"> (Data!$D$46 - AF$88 - AF$43)</f>
        <v>-8</v>
      </c>
      <c r="AG303" s="8">
        <f xml:space="preserve"> (Data!$D$46 - AG$88 - AG$43)</f>
        <v>-8</v>
      </c>
      <c r="AH303" s="8">
        <f xml:space="preserve"> (Data!$D$46 - AH$88 - AH$43)</f>
        <v>-9</v>
      </c>
      <c r="AI303" s="8">
        <f xml:space="preserve"> (Data!$D$46 - AI$88 - AI$43)</f>
        <v>-9</v>
      </c>
      <c r="AJ303" s="8">
        <f xml:space="preserve"> (Data!$D$46 - AJ$88 - AJ$43)</f>
        <v>-10</v>
      </c>
      <c r="AK303" s="8">
        <f xml:space="preserve"> (Data!$D$46 - AK$88 - AK$43)</f>
        <v>-10</v>
      </c>
      <c r="AL303" s="8">
        <f xml:space="preserve"> (Data!$D$46 - AL$88 - AL$43)</f>
        <v>-11</v>
      </c>
      <c r="AM303" s="8">
        <f xml:space="preserve"> (Data!$D$46 - AM$88 - AM$43)</f>
        <v>-11</v>
      </c>
      <c r="AN303" s="8">
        <f xml:space="preserve"> (Data!$D$46 - AN$88 - AN$43)</f>
        <v>-12</v>
      </c>
      <c r="AO303" s="8">
        <f xml:space="preserve"> (Data!$D$46 - AO$88 - AO$43)</f>
        <v>-12</v>
      </c>
      <c r="AP303" s="8">
        <f xml:space="preserve"> (Data!$D$46 - AP$88 - AP$43)</f>
        <v>-13</v>
      </c>
      <c r="AQ303" s="8">
        <f xml:space="preserve"> (Data!$D$46 - AQ$88 - AQ$43)</f>
        <v>-13</v>
      </c>
      <c r="AR303" s="8">
        <f xml:space="preserve"> (Data!$D$46 - AR$88 - AR$43)</f>
        <v>-14</v>
      </c>
      <c r="AS303" s="8">
        <f xml:space="preserve"> (Data!$D$46 - AS$88 - AS$43)</f>
        <v>-14</v>
      </c>
      <c r="AT303" s="8">
        <f xml:space="preserve"> (Data!$D$46 - AT$88 - AT$43)</f>
        <v>-15</v>
      </c>
      <c r="AU303" s="8">
        <f xml:space="preserve"> (Data!$D$46 - AU$88 - AU$43)</f>
        <v>-15</v>
      </c>
      <c r="AV303" s="8">
        <f xml:space="preserve"> (Data!$D$46 - AV$88 - AV$43)</f>
        <v>-16</v>
      </c>
      <c r="AW303" s="8">
        <f xml:space="preserve"> (Data!$D$46 - AW$88 - AW$43)</f>
        <v>-16</v>
      </c>
      <c r="AX303" s="8">
        <f xml:space="preserve"> (Data!$D$46 - AX$88 - AX$43)</f>
        <v>-17</v>
      </c>
      <c r="AY303" s="8">
        <f xml:space="preserve"> (Data!$D$46 - AY$88 - AY$43)</f>
        <v>-17</v>
      </c>
    </row>
    <row r="304" spans="1:51">
      <c r="A304" s="8" t="s">
        <v>58</v>
      </c>
      <c r="B304" s="8">
        <f xml:space="preserve"> (Data!$D$46 - B$88 - B$43)</f>
        <v>25</v>
      </c>
      <c r="C304" s="8">
        <f xml:space="preserve"> (Data!$D$46 - C$88 - C$43)</f>
        <v>20</v>
      </c>
      <c r="D304" s="8">
        <f xml:space="preserve"> (Data!$D$46 - D$88 - D$43)</f>
        <v>19</v>
      </c>
      <c r="E304" s="8">
        <f xml:space="preserve"> (Data!$D$46 - E$88 - E$43)</f>
        <v>18</v>
      </c>
      <c r="F304" s="8">
        <f xml:space="preserve"> (Data!$D$46 - F$88 - F$43)</f>
        <v>17</v>
      </c>
      <c r="G304" s="8">
        <f xml:space="preserve"> (Data!$D$46 - G$88 - G$43)</f>
        <v>14</v>
      </c>
      <c r="H304" s="8">
        <f xml:space="preserve"> (Data!$D$46 - H$88 - H$43)</f>
        <v>14</v>
      </c>
      <c r="I304" s="8">
        <f xml:space="preserve"> (Data!$D$46 - I$88 - I$43)</f>
        <v>10</v>
      </c>
      <c r="J304" s="8">
        <f xml:space="preserve"> (Data!$D$46 - J$88 - J$43)</f>
        <v>9</v>
      </c>
      <c r="K304" s="8">
        <f xml:space="preserve"> (Data!$D$46 - K$88 - K$43)</f>
        <v>7</v>
      </c>
      <c r="L304" s="8">
        <f xml:space="preserve"> (Data!$D$46 - L$88 - L$43)</f>
        <v>6</v>
      </c>
      <c r="M304" s="8">
        <f xml:space="preserve"> (Data!$D$46 - M$88 - M$43)</f>
        <v>6</v>
      </c>
      <c r="N304" s="8">
        <f xml:space="preserve"> (Data!$D$46 - N$88 - N$43)</f>
        <v>1</v>
      </c>
      <c r="O304" s="8">
        <f xml:space="preserve"> (Data!$D$46 - O$88 - O$43)</f>
        <v>1</v>
      </c>
      <c r="P304" s="8">
        <f xml:space="preserve"> (Data!$D$46 - P$88 - P$43)</f>
        <v>0</v>
      </c>
      <c r="Q304" s="8">
        <f xml:space="preserve"> (Data!$D$46 - Q$88 - Q$43)</f>
        <v>0</v>
      </c>
      <c r="R304" s="8">
        <f xml:space="preserve"> (Data!$D$46 - R$88 - R$43)</f>
        <v>-1</v>
      </c>
      <c r="S304" s="8">
        <f xml:space="preserve"> (Data!$D$46 - S$88 - S$43)</f>
        <v>-1</v>
      </c>
      <c r="T304" s="8">
        <f xml:space="preserve"> (Data!$D$46 - T$88 - T$43)</f>
        <v>-2</v>
      </c>
      <c r="U304" s="8">
        <f xml:space="preserve"> (Data!$D$46 - U$88 - U$43)</f>
        <v>-2</v>
      </c>
      <c r="V304" s="8">
        <f xml:space="preserve"> (Data!$D$46 - V$88 - V$43)</f>
        <v>-3</v>
      </c>
      <c r="W304" s="8">
        <f xml:space="preserve"> (Data!$D$46 - W$88 - W$43)</f>
        <v>-3</v>
      </c>
      <c r="X304" s="8">
        <f xml:space="preserve"> (Data!$D$46 - X$88 - X$43)</f>
        <v>-4</v>
      </c>
      <c r="Y304" s="8">
        <f xml:space="preserve"> (Data!$D$46 - Y$88 - Y$43)</f>
        <v>-4</v>
      </c>
      <c r="Z304" s="8">
        <f xml:space="preserve"> (Data!$D$46 - Z$88 - Z$43)</f>
        <v>-5</v>
      </c>
      <c r="AA304" s="8">
        <f xml:space="preserve"> (Data!$D$46 - AA$88 - AA$43)</f>
        <v>-5</v>
      </c>
      <c r="AB304" s="8">
        <f xml:space="preserve"> (Data!$D$46 - AB$88 - AB$43)</f>
        <v>-6</v>
      </c>
      <c r="AC304" s="8">
        <f xml:space="preserve"> (Data!$D$46 - AC$88 - AC$43)</f>
        <v>-6</v>
      </c>
      <c r="AD304" s="8">
        <f xml:space="preserve"> (Data!$D$46 - AD$88 - AD$43)</f>
        <v>-7</v>
      </c>
      <c r="AE304" s="8">
        <f xml:space="preserve"> (Data!$D$46 - AE$88 - AE$43)</f>
        <v>-7</v>
      </c>
      <c r="AF304" s="8">
        <f xml:space="preserve"> (Data!$D$46 - AF$88 - AF$43)</f>
        <v>-8</v>
      </c>
      <c r="AG304" s="8">
        <f xml:space="preserve"> (Data!$D$46 - AG$88 - AG$43)</f>
        <v>-8</v>
      </c>
      <c r="AH304" s="8">
        <f xml:space="preserve"> (Data!$D$46 - AH$88 - AH$43)</f>
        <v>-9</v>
      </c>
      <c r="AI304" s="8">
        <f xml:space="preserve"> (Data!$D$46 - AI$88 - AI$43)</f>
        <v>-9</v>
      </c>
      <c r="AJ304" s="8">
        <f xml:space="preserve"> (Data!$D$46 - AJ$88 - AJ$43)</f>
        <v>-10</v>
      </c>
      <c r="AK304" s="8">
        <f xml:space="preserve"> (Data!$D$46 - AK$88 - AK$43)</f>
        <v>-10</v>
      </c>
      <c r="AL304" s="8">
        <f xml:space="preserve"> (Data!$D$46 - AL$88 - AL$43)</f>
        <v>-11</v>
      </c>
      <c r="AM304" s="8">
        <f xml:space="preserve"> (Data!$D$46 - AM$88 - AM$43)</f>
        <v>-11</v>
      </c>
      <c r="AN304" s="8">
        <f xml:space="preserve"> (Data!$D$46 - AN$88 - AN$43)</f>
        <v>-12</v>
      </c>
      <c r="AO304" s="8">
        <f xml:space="preserve"> (Data!$D$46 - AO$88 - AO$43)</f>
        <v>-12</v>
      </c>
      <c r="AP304" s="8">
        <f xml:space="preserve"> (Data!$D$46 - AP$88 - AP$43)</f>
        <v>-13</v>
      </c>
      <c r="AQ304" s="8">
        <f xml:space="preserve"> (Data!$D$46 - AQ$88 - AQ$43)</f>
        <v>-13</v>
      </c>
      <c r="AR304" s="8">
        <f xml:space="preserve"> (Data!$D$46 - AR$88 - AR$43)</f>
        <v>-14</v>
      </c>
      <c r="AS304" s="8">
        <f xml:space="preserve"> (Data!$D$46 - AS$88 - AS$43)</f>
        <v>-14</v>
      </c>
      <c r="AT304" s="8">
        <f xml:space="preserve"> (Data!$D$46 - AT$88 - AT$43)</f>
        <v>-15</v>
      </c>
      <c r="AU304" s="8">
        <f xml:space="preserve"> (Data!$D$46 - AU$88 - AU$43)</f>
        <v>-15</v>
      </c>
      <c r="AV304" s="8">
        <f xml:space="preserve"> (Data!$D$46 - AV$88 - AV$43)</f>
        <v>-16</v>
      </c>
      <c r="AW304" s="8">
        <f xml:space="preserve"> (Data!$D$46 - AW$88 - AW$43)</f>
        <v>-16</v>
      </c>
      <c r="AX304" s="8">
        <f xml:space="preserve"> (Data!$D$46 - AX$88 - AX$43)</f>
        <v>-17</v>
      </c>
      <c r="AY304" s="8">
        <f xml:space="preserve"> (Data!$D$46 - AY$88 - AY$43)</f>
        <v>-17</v>
      </c>
    </row>
    <row r="305" spans="1:51">
      <c r="A305" s="8" t="s">
        <v>59</v>
      </c>
      <c r="B305" s="8">
        <f xml:space="preserve"> (Data!$D$46 - B$87 - B$43)</f>
        <v>24</v>
      </c>
      <c r="C305" s="8">
        <f xml:space="preserve"> (Data!$D$46 - C$87 - C$43)</f>
        <v>19</v>
      </c>
      <c r="D305" s="8">
        <f xml:space="preserve"> (Data!$D$46 - D$87 - D$43)</f>
        <v>18</v>
      </c>
      <c r="E305" s="8">
        <f xml:space="preserve"> (Data!$D$46 - E$87 - E$43)</f>
        <v>17</v>
      </c>
      <c r="F305" s="8">
        <f xml:space="preserve"> (Data!$D$46 - F$87 - F$43)</f>
        <v>16</v>
      </c>
      <c r="G305" s="8">
        <f xml:space="preserve"> (Data!$D$46 - G$87 - G$43)</f>
        <v>13</v>
      </c>
      <c r="H305" s="8">
        <f xml:space="preserve"> (Data!$D$46 - H$87 - H$43)</f>
        <v>13</v>
      </c>
      <c r="I305" s="8">
        <f xml:space="preserve"> (Data!$D$46 - I$87 - I$43)</f>
        <v>8</v>
      </c>
      <c r="J305" s="8">
        <f xml:space="preserve"> (Data!$D$46 - J$87 - J$43)</f>
        <v>7</v>
      </c>
      <c r="K305" s="8">
        <f xml:space="preserve"> (Data!$D$46 - K$87 - K$43)</f>
        <v>5</v>
      </c>
      <c r="L305" s="8">
        <f xml:space="preserve"> (Data!$D$46 - L$87 - L$43)</f>
        <v>4</v>
      </c>
      <c r="M305" s="8">
        <f xml:space="preserve"> (Data!$D$46 - M$87 - M$43)</f>
        <v>4</v>
      </c>
      <c r="N305" s="8">
        <f xml:space="preserve"> (Data!$D$46 - N$87 - N$43)</f>
        <v>-1</v>
      </c>
      <c r="O305" s="8">
        <f xml:space="preserve"> (Data!$D$46 - O$87 - O$43)</f>
        <v>-1</v>
      </c>
      <c r="P305" s="8">
        <f xml:space="preserve"> (Data!$D$46 - P$87 - P$43)</f>
        <v>-2</v>
      </c>
      <c r="Q305" s="8">
        <f xml:space="preserve"> (Data!$D$46 - Q$87 - Q$43)</f>
        <v>-2</v>
      </c>
      <c r="R305" s="8">
        <f xml:space="preserve"> (Data!$D$46 - R$87 - R$43)</f>
        <v>-3</v>
      </c>
      <c r="S305" s="8">
        <f xml:space="preserve"> (Data!$D$46 - S$87 - S$43)</f>
        <v>-3</v>
      </c>
      <c r="T305" s="8">
        <f xml:space="preserve"> (Data!$D$46 - T$87 - T$43)</f>
        <v>-4</v>
      </c>
      <c r="U305" s="8">
        <f xml:space="preserve"> (Data!$D$46 - U$87 - U$43)</f>
        <v>-4</v>
      </c>
      <c r="V305" s="8">
        <f xml:space="preserve"> (Data!$D$46 - V$87 - V$43)</f>
        <v>-5</v>
      </c>
      <c r="W305" s="8">
        <f xml:space="preserve"> (Data!$D$46 - W$87 - W$43)</f>
        <v>-5</v>
      </c>
      <c r="X305" s="8">
        <f xml:space="preserve"> (Data!$D$46 - X$87 - X$43)</f>
        <v>-6</v>
      </c>
      <c r="Y305" s="8">
        <f xml:space="preserve"> (Data!$D$46 - Y$87 - Y$43)</f>
        <v>-6</v>
      </c>
      <c r="Z305" s="8">
        <f xml:space="preserve"> (Data!$D$46 - Z$87 - Z$43)</f>
        <v>-7</v>
      </c>
      <c r="AA305" s="8">
        <f xml:space="preserve"> (Data!$D$46 - AA$87 - AA$43)</f>
        <v>-7</v>
      </c>
      <c r="AB305" s="8">
        <f xml:space="preserve"> (Data!$D$46 - AB$87 - AB$43)</f>
        <v>-8</v>
      </c>
      <c r="AC305" s="8">
        <f xml:space="preserve"> (Data!$D$46 - AC$87 - AC$43)</f>
        <v>-8</v>
      </c>
      <c r="AD305" s="8">
        <f xml:space="preserve"> (Data!$D$46 - AD$87 - AD$43)</f>
        <v>-9</v>
      </c>
      <c r="AE305" s="8">
        <f xml:space="preserve"> (Data!$D$46 - AE$87 - AE$43)</f>
        <v>-9</v>
      </c>
      <c r="AF305" s="8">
        <f xml:space="preserve"> (Data!$D$46 - AF$87 - AF$43)</f>
        <v>-10</v>
      </c>
      <c r="AG305" s="8">
        <f xml:space="preserve"> (Data!$D$46 - AG$87 - AG$43)</f>
        <v>-10</v>
      </c>
      <c r="AH305" s="8">
        <f xml:space="preserve"> (Data!$D$46 - AH$87 - AH$43)</f>
        <v>-11</v>
      </c>
      <c r="AI305" s="8">
        <f xml:space="preserve"> (Data!$D$46 - AI$87 - AI$43)</f>
        <v>-11</v>
      </c>
      <c r="AJ305" s="8">
        <f xml:space="preserve"> (Data!$D$46 - AJ$87 - AJ$43)</f>
        <v>-12</v>
      </c>
      <c r="AK305" s="8">
        <f xml:space="preserve"> (Data!$D$46 - AK$87 - AK$43)</f>
        <v>-12</v>
      </c>
      <c r="AL305" s="8">
        <f xml:space="preserve"> (Data!$D$46 - AL$87 - AL$43)</f>
        <v>-13</v>
      </c>
      <c r="AM305" s="8">
        <f xml:space="preserve"> (Data!$D$46 - AM$87 - AM$43)</f>
        <v>-13</v>
      </c>
      <c r="AN305" s="8">
        <f xml:space="preserve"> (Data!$D$46 - AN$87 - AN$43)</f>
        <v>-14</v>
      </c>
      <c r="AO305" s="8">
        <f xml:space="preserve"> (Data!$D$46 - AO$87 - AO$43)</f>
        <v>-14</v>
      </c>
      <c r="AP305" s="8">
        <f xml:space="preserve"> (Data!$D$46 - AP$87 - AP$43)</f>
        <v>-15</v>
      </c>
      <c r="AQ305" s="8">
        <f xml:space="preserve"> (Data!$D$46 - AQ$87 - AQ$43)</f>
        <v>-15</v>
      </c>
      <c r="AR305" s="8">
        <f xml:space="preserve"> (Data!$D$46 - AR$87 - AR$43)</f>
        <v>-16</v>
      </c>
      <c r="AS305" s="8">
        <f xml:space="preserve"> (Data!$D$46 - AS$87 - AS$43)</f>
        <v>-16</v>
      </c>
      <c r="AT305" s="8">
        <f xml:space="preserve"> (Data!$D$46 - AT$87 - AT$43)</f>
        <v>-17</v>
      </c>
      <c r="AU305" s="8">
        <f xml:space="preserve"> (Data!$D$46 - AU$87 - AU$43)</f>
        <v>-17</v>
      </c>
      <c r="AV305" s="8">
        <f xml:space="preserve"> (Data!$D$46 - AV$87 - AV$43)</f>
        <v>-18</v>
      </c>
      <c r="AW305" s="8">
        <f xml:space="preserve"> (Data!$D$46 - AW$87 - AW$43)</f>
        <v>-18</v>
      </c>
      <c r="AX305" s="8">
        <f xml:space="preserve"> (Data!$D$46 - AX$87 - AX$43)</f>
        <v>-19</v>
      </c>
      <c r="AY305" s="8">
        <f xml:space="preserve"> (Data!$D$46 - AY$87 - AY$43)</f>
        <v>-19</v>
      </c>
    </row>
    <row r="306" spans="1:51">
      <c r="J306"/>
      <c r="K306"/>
    </row>
    <row r="307" spans="1:51">
      <c r="A307" s="49" t="s">
        <v>56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56" t="s">
        <v>49</v>
      </c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spans="1:51">
      <c r="A309" s="8" t="s">
        <v>50</v>
      </c>
      <c r="B309" s="8">
        <f xml:space="preserve"> (Data!$E$44 - B$89 - B$43)</f>
        <v>24</v>
      </c>
      <c r="C309" s="8">
        <f xml:space="preserve"> (Data!$E$44 - C$89 - C$43)</f>
        <v>19</v>
      </c>
      <c r="D309" s="8">
        <f xml:space="preserve"> (Data!$E$44 - D$89 - D$43)</f>
        <v>18</v>
      </c>
      <c r="E309" s="8">
        <f xml:space="preserve"> (Data!$E$44 - E$89 - E$43)</f>
        <v>17</v>
      </c>
      <c r="F309" s="8">
        <f xml:space="preserve"> (Data!$E$44 - F$89 - F$43)</f>
        <v>16</v>
      </c>
      <c r="G309" s="8">
        <f xml:space="preserve"> (Data!$E$44 - G$89 - G$43)</f>
        <v>13</v>
      </c>
      <c r="H309" s="8">
        <f xml:space="preserve"> (Data!$E$44 - H$89 - H$43)</f>
        <v>13</v>
      </c>
      <c r="I309" s="8">
        <f xml:space="preserve"> (Data!$E$44 - I$89 - I$43)</f>
        <v>9</v>
      </c>
      <c r="J309" s="8">
        <f xml:space="preserve"> (Data!$E$44 - J$89 - J$43)</f>
        <v>8</v>
      </c>
      <c r="K309" s="8">
        <f xml:space="preserve"> (Data!$E$44 - K$89 - K$43)</f>
        <v>7</v>
      </c>
      <c r="L309" s="8">
        <f xml:space="preserve"> (Data!$E$44 - L$89 - L$43)</f>
        <v>6</v>
      </c>
      <c r="M309" s="8">
        <f xml:space="preserve"> (Data!$E$44 - M$89 - M$43)</f>
        <v>6</v>
      </c>
      <c r="N309" s="8">
        <f xml:space="preserve"> (Data!$E$44 - N$89 - N$43)</f>
        <v>2</v>
      </c>
      <c r="O309" s="8">
        <f xml:space="preserve"> (Data!$E$44 - O$89 - O$43)</f>
        <v>1</v>
      </c>
      <c r="P309" s="8">
        <f xml:space="preserve"> (Data!$E$44 - P$89 - P$43)</f>
        <v>1</v>
      </c>
      <c r="Q309" s="8">
        <f xml:space="preserve"> (Data!$E$44 - Q$89 - Q$43)</f>
        <v>0</v>
      </c>
      <c r="R309" s="8">
        <f xml:space="preserve"> (Data!$E$44 - R$89 - R$43)</f>
        <v>0</v>
      </c>
      <c r="S309" s="8">
        <f xml:space="preserve"> (Data!$E$44 - S$89 - S$43)</f>
        <v>0</v>
      </c>
      <c r="T309" s="8">
        <f xml:space="preserve"> (Data!$E$44 - T$89 - T$43)</f>
        <v>-1</v>
      </c>
      <c r="U309" s="8">
        <f xml:space="preserve"> (Data!$E$44 - U$89 - U$43)</f>
        <v>-1</v>
      </c>
      <c r="V309" s="8">
        <f xml:space="preserve"> (Data!$E$44 - V$89 - V$43)</f>
        <v>-2</v>
      </c>
      <c r="W309" s="8">
        <f xml:space="preserve"> (Data!$E$44 - W$89 - W$43)</f>
        <v>-2</v>
      </c>
      <c r="X309" s="8">
        <f xml:space="preserve"> (Data!$E$44 - X$89 - X$43)</f>
        <v>-2</v>
      </c>
      <c r="Y309" s="8">
        <f xml:space="preserve"> (Data!$E$44 - Y$89 - Y$43)</f>
        <v>-3</v>
      </c>
      <c r="Z309" s="8">
        <f xml:space="preserve"> (Data!$E$44 - Z$89 - Z$43)</f>
        <v>-3</v>
      </c>
      <c r="AA309" s="8">
        <f xml:space="preserve"> (Data!$E$44 - AA$89 - AA$43)</f>
        <v>-4</v>
      </c>
      <c r="AB309" s="8">
        <f xml:space="preserve"> (Data!$E$44 - AB$89 - AB$43)</f>
        <v>-4</v>
      </c>
      <c r="AC309" s="8">
        <f xml:space="preserve"> (Data!$E$44 - AC$89 - AC$43)</f>
        <v>-4</v>
      </c>
      <c r="AD309" s="8">
        <f xml:space="preserve"> (Data!$E$44 - AD$89 - AD$43)</f>
        <v>-5</v>
      </c>
      <c r="AE309" s="8">
        <f xml:space="preserve"> (Data!$E$44 - AE$89 - AE$43)</f>
        <v>-5</v>
      </c>
      <c r="AF309" s="8">
        <f xml:space="preserve"> (Data!$E$44 - AF$89 - AF$43)</f>
        <v>-6</v>
      </c>
      <c r="AG309" s="8">
        <f xml:space="preserve"> (Data!$E$44 - AG$89 - AG$43)</f>
        <v>-6</v>
      </c>
      <c r="AH309" s="8">
        <f xml:space="preserve"> (Data!$E$44 - AH$89 - AH$43)</f>
        <v>-6</v>
      </c>
      <c r="AI309" s="8">
        <f xml:space="preserve"> (Data!$E$44 - AI$89 - AI$43)</f>
        <v>-7</v>
      </c>
      <c r="AJ309" s="8">
        <f xml:space="preserve"> (Data!$E$44 - AJ$89 - AJ$43)</f>
        <v>-7</v>
      </c>
      <c r="AK309" s="8">
        <f xml:space="preserve"> (Data!$E$44 - AK$89 - AK$43)</f>
        <v>-8</v>
      </c>
      <c r="AL309" s="8">
        <f xml:space="preserve"> (Data!$E$44 - AL$89 - AL$43)</f>
        <v>-8</v>
      </c>
      <c r="AM309" s="8">
        <f xml:space="preserve"> (Data!$E$44 - AM$89 - AM$43)</f>
        <v>-8</v>
      </c>
      <c r="AN309" s="8">
        <f xml:space="preserve"> (Data!$E$44 - AN$89 - AN$43)</f>
        <v>-9</v>
      </c>
      <c r="AO309" s="8">
        <f xml:space="preserve"> (Data!$E$44 - AO$89 - AO$43)</f>
        <v>-9</v>
      </c>
      <c r="AP309" s="8">
        <f xml:space="preserve"> (Data!$E$44 - AP$89 - AP$43)</f>
        <v>-10</v>
      </c>
      <c r="AQ309" s="8">
        <f xml:space="preserve"> (Data!$E$44 - AQ$89 - AQ$43)</f>
        <v>-10</v>
      </c>
      <c r="AR309" s="8">
        <f xml:space="preserve"> (Data!$E$44 - AR$89 - AR$43)</f>
        <v>-10</v>
      </c>
      <c r="AS309" s="8">
        <f xml:space="preserve"> (Data!$E$44 - AS$89 - AS$43)</f>
        <v>-11</v>
      </c>
      <c r="AT309" s="8">
        <f xml:space="preserve"> (Data!$E$44 - AT$89 - AT$43)</f>
        <v>-11</v>
      </c>
      <c r="AU309" s="8">
        <f xml:space="preserve"> (Data!$E$44 - AU$89 - AU$43)</f>
        <v>-12</v>
      </c>
      <c r="AV309" s="8">
        <f xml:space="preserve"> (Data!$E$44 - AV$89 - AV$43)</f>
        <v>-12</v>
      </c>
      <c r="AW309" s="8">
        <f xml:space="preserve"> (Data!$E$44 - AW$89 - AW$43)</f>
        <v>-12</v>
      </c>
      <c r="AX309" s="8">
        <f xml:space="preserve"> (Data!$E$44 - AX$89 - AX$43)</f>
        <v>-13</v>
      </c>
      <c r="AY309" s="8">
        <f xml:space="preserve"> (Data!$E$44 - AY$89 - AY$43)</f>
        <v>-13</v>
      </c>
    </row>
    <row r="310" spans="1:51">
      <c r="A310" s="8" t="s">
        <v>57</v>
      </c>
      <c r="B310" s="8">
        <f xml:space="preserve"> (Data!$E$44 - B$88 - B$43)</f>
        <v>25</v>
      </c>
      <c r="C310" s="8">
        <f xml:space="preserve"> (Data!$E$44 - C$88 - C$43)</f>
        <v>20</v>
      </c>
      <c r="D310" s="8">
        <f xml:space="preserve"> (Data!$E$44 - D$88 - D$43)</f>
        <v>19</v>
      </c>
      <c r="E310" s="8">
        <f xml:space="preserve"> (Data!$E$44 - E$88 - E$43)</f>
        <v>18</v>
      </c>
      <c r="F310" s="8">
        <f xml:space="preserve"> (Data!$E$44 - F$88 - F$43)</f>
        <v>17</v>
      </c>
      <c r="G310" s="8">
        <f xml:space="preserve"> (Data!$E$44 - G$88 - G$43)</f>
        <v>14</v>
      </c>
      <c r="H310" s="8">
        <f xml:space="preserve"> (Data!$E$44 - H$88 - H$43)</f>
        <v>14</v>
      </c>
      <c r="I310" s="8">
        <f xml:space="preserve"> (Data!$E$44 - I$88 - I$43)</f>
        <v>10</v>
      </c>
      <c r="J310" s="8">
        <f xml:space="preserve"> (Data!$E$44 - J$88 - J$43)</f>
        <v>9</v>
      </c>
      <c r="K310" s="8">
        <f xml:space="preserve"> (Data!$E$44 - K$88 - K$43)</f>
        <v>7</v>
      </c>
      <c r="L310" s="8">
        <f xml:space="preserve"> (Data!$E$44 - L$88 - L$43)</f>
        <v>6</v>
      </c>
      <c r="M310" s="8">
        <f xml:space="preserve"> (Data!$E$44 - M$88 - M$43)</f>
        <v>6</v>
      </c>
      <c r="N310" s="8">
        <f xml:space="preserve"> (Data!$E$44 - N$88 - N$43)</f>
        <v>1</v>
      </c>
      <c r="O310" s="8">
        <f xml:space="preserve"> (Data!$E$44 - O$88 - O$43)</f>
        <v>1</v>
      </c>
      <c r="P310" s="8">
        <f xml:space="preserve"> (Data!$E$44 - P$88 - P$43)</f>
        <v>0</v>
      </c>
      <c r="Q310" s="8">
        <f xml:space="preserve"> (Data!$E$44 - Q$88 - Q$43)</f>
        <v>0</v>
      </c>
      <c r="R310" s="8">
        <f xml:space="preserve"> (Data!$E$44 - R$88 - R$43)</f>
        <v>-1</v>
      </c>
      <c r="S310" s="8">
        <f xml:space="preserve"> (Data!$E$44 - S$88 - S$43)</f>
        <v>-1</v>
      </c>
      <c r="T310" s="8">
        <f xml:space="preserve"> (Data!$E$44 - T$88 - T$43)</f>
        <v>-2</v>
      </c>
      <c r="U310" s="8">
        <f xml:space="preserve"> (Data!$E$44 - U$88 - U$43)</f>
        <v>-2</v>
      </c>
      <c r="V310" s="8">
        <f xml:space="preserve"> (Data!$E$44 - V$88 - V$43)</f>
        <v>-3</v>
      </c>
      <c r="W310" s="8">
        <f xml:space="preserve"> (Data!$E$44 - W$88 - W$43)</f>
        <v>-3</v>
      </c>
      <c r="X310" s="8">
        <f xml:space="preserve"> (Data!$E$44 - X$88 - X$43)</f>
        <v>-4</v>
      </c>
      <c r="Y310" s="8">
        <f xml:space="preserve"> (Data!$E$44 - Y$88 - Y$43)</f>
        <v>-4</v>
      </c>
      <c r="Z310" s="8">
        <f xml:space="preserve"> (Data!$E$44 - Z$88 - Z$43)</f>
        <v>-5</v>
      </c>
      <c r="AA310" s="8">
        <f xml:space="preserve"> (Data!$E$44 - AA$88 - AA$43)</f>
        <v>-5</v>
      </c>
      <c r="AB310" s="8">
        <f xml:space="preserve"> (Data!$E$44 - AB$88 - AB$43)</f>
        <v>-6</v>
      </c>
      <c r="AC310" s="8">
        <f xml:space="preserve"> (Data!$E$44 - AC$88 - AC$43)</f>
        <v>-6</v>
      </c>
      <c r="AD310" s="8">
        <f xml:space="preserve"> (Data!$E$44 - AD$88 - AD$43)</f>
        <v>-7</v>
      </c>
      <c r="AE310" s="8">
        <f xml:space="preserve"> (Data!$E$44 - AE$88 - AE$43)</f>
        <v>-7</v>
      </c>
      <c r="AF310" s="8">
        <f xml:space="preserve"> (Data!$E$44 - AF$88 - AF$43)</f>
        <v>-8</v>
      </c>
      <c r="AG310" s="8">
        <f xml:space="preserve"> (Data!$E$44 - AG$88 - AG$43)</f>
        <v>-8</v>
      </c>
      <c r="AH310" s="8">
        <f xml:space="preserve"> (Data!$E$44 - AH$88 - AH$43)</f>
        <v>-9</v>
      </c>
      <c r="AI310" s="8">
        <f xml:space="preserve"> (Data!$E$44 - AI$88 - AI$43)</f>
        <v>-9</v>
      </c>
      <c r="AJ310" s="8">
        <f xml:space="preserve"> (Data!$E$44 - AJ$88 - AJ$43)</f>
        <v>-10</v>
      </c>
      <c r="AK310" s="8">
        <f xml:space="preserve"> (Data!$E$44 - AK$88 - AK$43)</f>
        <v>-10</v>
      </c>
      <c r="AL310" s="8">
        <f xml:space="preserve"> (Data!$E$44 - AL$88 - AL$43)</f>
        <v>-11</v>
      </c>
      <c r="AM310" s="8">
        <f xml:space="preserve"> (Data!$E$44 - AM$88 - AM$43)</f>
        <v>-11</v>
      </c>
      <c r="AN310" s="8">
        <f xml:space="preserve"> (Data!$E$44 - AN$88 - AN$43)</f>
        <v>-12</v>
      </c>
      <c r="AO310" s="8">
        <f xml:space="preserve"> (Data!$E$44 - AO$88 - AO$43)</f>
        <v>-12</v>
      </c>
      <c r="AP310" s="8">
        <f xml:space="preserve"> (Data!$E$44 - AP$88 - AP$43)</f>
        <v>-13</v>
      </c>
      <c r="AQ310" s="8">
        <f xml:space="preserve"> (Data!$E$44 - AQ$88 - AQ$43)</f>
        <v>-13</v>
      </c>
      <c r="AR310" s="8">
        <f xml:space="preserve"> (Data!$E$44 - AR$88 - AR$43)</f>
        <v>-14</v>
      </c>
      <c r="AS310" s="8">
        <f xml:space="preserve"> (Data!$E$44 - AS$88 - AS$43)</f>
        <v>-14</v>
      </c>
      <c r="AT310" s="8">
        <f xml:space="preserve"> (Data!$E$44 - AT$88 - AT$43)</f>
        <v>-15</v>
      </c>
      <c r="AU310" s="8">
        <f xml:space="preserve"> (Data!$E$44 - AU$88 - AU$43)</f>
        <v>-15</v>
      </c>
      <c r="AV310" s="8">
        <f xml:space="preserve"> (Data!$E$44 - AV$88 - AV$43)</f>
        <v>-16</v>
      </c>
      <c r="AW310" s="8">
        <f xml:space="preserve"> (Data!$E$44 - AW$88 - AW$43)</f>
        <v>-16</v>
      </c>
      <c r="AX310" s="8">
        <f xml:space="preserve"> (Data!$E$44 - AX$88 - AX$43)</f>
        <v>-17</v>
      </c>
      <c r="AY310" s="8">
        <f xml:space="preserve"> (Data!$E$44 - AY$88 - AY$43)</f>
        <v>-17</v>
      </c>
    </row>
    <row r="311" spans="1:51">
      <c r="A311" s="8" t="s">
        <v>58</v>
      </c>
      <c r="B311" s="8">
        <f xml:space="preserve"> (Data!$E$44 - B$88 - B$43)</f>
        <v>25</v>
      </c>
      <c r="C311" s="8">
        <f xml:space="preserve"> (Data!$E$44 - C$88 - C$43)</f>
        <v>20</v>
      </c>
      <c r="D311" s="8">
        <f xml:space="preserve"> (Data!$E$44 - D$88 - D$43)</f>
        <v>19</v>
      </c>
      <c r="E311" s="8">
        <f xml:space="preserve"> (Data!$E$44 - E$88 - E$43)</f>
        <v>18</v>
      </c>
      <c r="F311" s="8">
        <f xml:space="preserve"> (Data!$E$44 - F$88 - F$43)</f>
        <v>17</v>
      </c>
      <c r="G311" s="8">
        <f xml:space="preserve"> (Data!$E$44 - G$88 - G$43)</f>
        <v>14</v>
      </c>
      <c r="H311" s="8">
        <f xml:space="preserve"> (Data!$E$44 - H$88 - H$43)</f>
        <v>14</v>
      </c>
      <c r="I311" s="8">
        <f xml:space="preserve"> (Data!$E$44 - I$88 - I$43)</f>
        <v>10</v>
      </c>
      <c r="J311" s="8">
        <f xml:space="preserve"> (Data!$E$44 - J$88 - J$43)</f>
        <v>9</v>
      </c>
      <c r="K311" s="8">
        <f xml:space="preserve"> (Data!$E$44 - K$88 - K$43)</f>
        <v>7</v>
      </c>
      <c r="L311" s="8">
        <f xml:space="preserve"> (Data!$E$44 - L$88 - L$43)</f>
        <v>6</v>
      </c>
      <c r="M311" s="8">
        <f xml:space="preserve"> (Data!$E$44 - M$88 - M$43)</f>
        <v>6</v>
      </c>
      <c r="N311" s="8">
        <f xml:space="preserve"> (Data!$E$44 - N$88 - N$43)</f>
        <v>1</v>
      </c>
      <c r="O311" s="8">
        <f xml:space="preserve"> (Data!$E$44 - O$88 - O$43)</f>
        <v>1</v>
      </c>
      <c r="P311" s="8">
        <f xml:space="preserve"> (Data!$E$44 - P$88 - P$43)</f>
        <v>0</v>
      </c>
      <c r="Q311" s="8">
        <f xml:space="preserve"> (Data!$E$44 - Q$88 - Q$43)</f>
        <v>0</v>
      </c>
      <c r="R311" s="8">
        <f xml:space="preserve"> (Data!$E$44 - R$88 - R$43)</f>
        <v>-1</v>
      </c>
      <c r="S311" s="8">
        <f xml:space="preserve"> (Data!$E$44 - S$88 - S$43)</f>
        <v>-1</v>
      </c>
      <c r="T311" s="8">
        <f xml:space="preserve"> (Data!$E$44 - T$88 - T$43)</f>
        <v>-2</v>
      </c>
      <c r="U311" s="8">
        <f xml:space="preserve"> (Data!$E$44 - U$88 - U$43)</f>
        <v>-2</v>
      </c>
      <c r="V311" s="8">
        <f xml:space="preserve"> (Data!$E$44 - V$88 - V$43)</f>
        <v>-3</v>
      </c>
      <c r="W311" s="8">
        <f xml:space="preserve"> (Data!$E$44 - W$88 - W$43)</f>
        <v>-3</v>
      </c>
      <c r="X311" s="8">
        <f xml:space="preserve"> (Data!$E$44 - X$88 - X$43)</f>
        <v>-4</v>
      </c>
      <c r="Y311" s="8">
        <f xml:space="preserve"> (Data!$E$44 - Y$88 - Y$43)</f>
        <v>-4</v>
      </c>
      <c r="Z311" s="8">
        <f xml:space="preserve"> (Data!$E$44 - Z$88 - Z$43)</f>
        <v>-5</v>
      </c>
      <c r="AA311" s="8">
        <f xml:space="preserve"> (Data!$E$44 - AA$88 - AA$43)</f>
        <v>-5</v>
      </c>
      <c r="AB311" s="8">
        <f xml:space="preserve"> (Data!$E$44 - AB$88 - AB$43)</f>
        <v>-6</v>
      </c>
      <c r="AC311" s="8">
        <f xml:space="preserve"> (Data!$E$44 - AC$88 - AC$43)</f>
        <v>-6</v>
      </c>
      <c r="AD311" s="8">
        <f xml:space="preserve"> (Data!$E$44 - AD$88 - AD$43)</f>
        <v>-7</v>
      </c>
      <c r="AE311" s="8">
        <f xml:space="preserve"> (Data!$E$44 - AE$88 - AE$43)</f>
        <v>-7</v>
      </c>
      <c r="AF311" s="8">
        <f xml:space="preserve"> (Data!$E$44 - AF$88 - AF$43)</f>
        <v>-8</v>
      </c>
      <c r="AG311" s="8">
        <f xml:space="preserve"> (Data!$E$44 - AG$88 - AG$43)</f>
        <v>-8</v>
      </c>
      <c r="AH311" s="8">
        <f xml:space="preserve"> (Data!$E$44 - AH$88 - AH$43)</f>
        <v>-9</v>
      </c>
      <c r="AI311" s="8">
        <f xml:space="preserve"> (Data!$E$44 - AI$88 - AI$43)</f>
        <v>-9</v>
      </c>
      <c r="AJ311" s="8">
        <f xml:space="preserve"> (Data!$E$44 - AJ$88 - AJ$43)</f>
        <v>-10</v>
      </c>
      <c r="AK311" s="8">
        <f xml:space="preserve"> (Data!$E$44 - AK$88 - AK$43)</f>
        <v>-10</v>
      </c>
      <c r="AL311" s="8">
        <f xml:space="preserve"> (Data!$E$44 - AL$88 - AL$43)</f>
        <v>-11</v>
      </c>
      <c r="AM311" s="8">
        <f xml:space="preserve"> (Data!$E$44 - AM$88 - AM$43)</f>
        <v>-11</v>
      </c>
      <c r="AN311" s="8">
        <f xml:space="preserve"> (Data!$E$44 - AN$88 - AN$43)</f>
        <v>-12</v>
      </c>
      <c r="AO311" s="8">
        <f xml:space="preserve"> (Data!$E$44 - AO$88 - AO$43)</f>
        <v>-12</v>
      </c>
      <c r="AP311" s="8">
        <f xml:space="preserve"> (Data!$E$44 - AP$88 - AP$43)</f>
        <v>-13</v>
      </c>
      <c r="AQ311" s="8">
        <f xml:space="preserve"> (Data!$E$44 - AQ$88 - AQ$43)</f>
        <v>-13</v>
      </c>
      <c r="AR311" s="8">
        <f xml:space="preserve"> (Data!$E$44 - AR$88 - AR$43)</f>
        <v>-14</v>
      </c>
      <c r="AS311" s="8">
        <f xml:space="preserve"> (Data!$E$44 - AS$88 - AS$43)</f>
        <v>-14</v>
      </c>
      <c r="AT311" s="8">
        <f xml:space="preserve"> (Data!$E$44 - AT$88 - AT$43)</f>
        <v>-15</v>
      </c>
      <c r="AU311" s="8">
        <f xml:space="preserve"> (Data!$E$44 - AU$88 - AU$43)</f>
        <v>-15</v>
      </c>
      <c r="AV311" s="8">
        <f xml:space="preserve"> (Data!$E$44 - AV$88 - AV$43)</f>
        <v>-16</v>
      </c>
      <c r="AW311" s="8">
        <f xml:space="preserve"> (Data!$E$44 - AW$88 - AW$43)</f>
        <v>-16</v>
      </c>
      <c r="AX311" s="8">
        <f xml:space="preserve"> (Data!$E$44 - AX$88 - AX$43)</f>
        <v>-17</v>
      </c>
      <c r="AY311" s="8">
        <f xml:space="preserve"> (Data!$E$44 - AY$88 - AY$43)</f>
        <v>-17</v>
      </c>
    </row>
    <row r="312" spans="1:51">
      <c r="A312" s="8" t="s">
        <v>59</v>
      </c>
      <c r="B312" s="8">
        <f xml:space="preserve"> (Data!$E$44 - B$87 - B$43)</f>
        <v>24</v>
      </c>
      <c r="C312" s="8">
        <f xml:space="preserve"> (Data!$E$44 - C$87 - C$43)</f>
        <v>19</v>
      </c>
      <c r="D312" s="8">
        <f xml:space="preserve"> (Data!$E$44 - D$87 - D$43)</f>
        <v>18</v>
      </c>
      <c r="E312" s="8">
        <f xml:space="preserve"> (Data!$E$44 - E$87 - E$43)</f>
        <v>17</v>
      </c>
      <c r="F312" s="8">
        <f xml:space="preserve"> (Data!$E$44 - F$87 - F$43)</f>
        <v>16</v>
      </c>
      <c r="G312" s="8">
        <f xml:space="preserve"> (Data!$E$44 - G$87 - G$43)</f>
        <v>13</v>
      </c>
      <c r="H312" s="8">
        <f xml:space="preserve"> (Data!$E$44 - H$87 - H$43)</f>
        <v>13</v>
      </c>
      <c r="I312" s="8">
        <f xml:space="preserve"> (Data!$E$44 - I$87 - I$43)</f>
        <v>8</v>
      </c>
      <c r="J312" s="8">
        <f xml:space="preserve"> (Data!$E$44 - J$87 - J$43)</f>
        <v>7</v>
      </c>
      <c r="K312" s="8">
        <f xml:space="preserve"> (Data!$E$44 - K$87 - K$43)</f>
        <v>5</v>
      </c>
      <c r="L312" s="8">
        <f xml:space="preserve"> (Data!$E$44 - L$87 - L$43)</f>
        <v>4</v>
      </c>
      <c r="M312" s="8">
        <f xml:space="preserve"> (Data!$E$44 - M$87 - M$43)</f>
        <v>4</v>
      </c>
      <c r="N312" s="8">
        <f xml:space="preserve"> (Data!$E$44 - N$87 - N$43)</f>
        <v>-1</v>
      </c>
      <c r="O312" s="8">
        <f xml:space="preserve"> (Data!$E$44 - O$87 - O$43)</f>
        <v>-1</v>
      </c>
      <c r="P312" s="8">
        <f xml:space="preserve"> (Data!$E$44 - P$87 - P$43)</f>
        <v>-2</v>
      </c>
      <c r="Q312" s="8">
        <f xml:space="preserve"> (Data!$E$44 - Q$87 - Q$43)</f>
        <v>-2</v>
      </c>
      <c r="R312" s="8">
        <f xml:space="preserve"> (Data!$E$44 - R$87 - R$43)</f>
        <v>-3</v>
      </c>
      <c r="S312" s="8">
        <f xml:space="preserve"> (Data!$E$44 - S$87 - S$43)</f>
        <v>-3</v>
      </c>
      <c r="T312" s="8">
        <f xml:space="preserve"> (Data!$E$44 - T$87 - T$43)</f>
        <v>-4</v>
      </c>
      <c r="U312" s="8">
        <f xml:space="preserve"> (Data!$E$44 - U$87 - U$43)</f>
        <v>-4</v>
      </c>
      <c r="V312" s="8">
        <f xml:space="preserve"> (Data!$E$44 - V$87 - V$43)</f>
        <v>-5</v>
      </c>
      <c r="W312" s="8">
        <f xml:space="preserve"> (Data!$E$44 - W$87 - W$43)</f>
        <v>-5</v>
      </c>
      <c r="X312" s="8">
        <f xml:space="preserve"> (Data!$E$44 - X$87 - X$43)</f>
        <v>-6</v>
      </c>
      <c r="Y312" s="8">
        <f xml:space="preserve"> (Data!$E$44 - Y$87 - Y$43)</f>
        <v>-6</v>
      </c>
      <c r="Z312" s="8">
        <f xml:space="preserve"> (Data!$E$44 - Z$87 - Z$43)</f>
        <v>-7</v>
      </c>
      <c r="AA312" s="8">
        <f xml:space="preserve"> (Data!$E$44 - AA$87 - AA$43)</f>
        <v>-7</v>
      </c>
      <c r="AB312" s="8">
        <f xml:space="preserve"> (Data!$E$44 - AB$87 - AB$43)</f>
        <v>-8</v>
      </c>
      <c r="AC312" s="8">
        <f xml:space="preserve"> (Data!$E$44 - AC$87 - AC$43)</f>
        <v>-8</v>
      </c>
      <c r="AD312" s="8">
        <f xml:space="preserve"> (Data!$E$44 - AD$87 - AD$43)</f>
        <v>-9</v>
      </c>
      <c r="AE312" s="8">
        <f xml:space="preserve"> (Data!$E$44 - AE$87 - AE$43)</f>
        <v>-9</v>
      </c>
      <c r="AF312" s="8">
        <f xml:space="preserve"> (Data!$E$44 - AF$87 - AF$43)</f>
        <v>-10</v>
      </c>
      <c r="AG312" s="8">
        <f xml:space="preserve"> (Data!$E$44 - AG$87 - AG$43)</f>
        <v>-10</v>
      </c>
      <c r="AH312" s="8">
        <f xml:space="preserve"> (Data!$E$44 - AH$87 - AH$43)</f>
        <v>-11</v>
      </c>
      <c r="AI312" s="8">
        <f xml:space="preserve"> (Data!$E$44 - AI$87 - AI$43)</f>
        <v>-11</v>
      </c>
      <c r="AJ312" s="8">
        <f xml:space="preserve"> (Data!$E$44 - AJ$87 - AJ$43)</f>
        <v>-12</v>
      </c>
      <c r="AK312" s="8">
        <f xml:space="preserve"> (Data!$E$44 - AK$87 - AK$43)</f>
        <v>-12</v>
      </c>
      <c r="AL312" s="8">
        <f xml:space="preserve"> (Data!$E$44 - AL$87 - AL$43)</f>
        <v>-13</v>
      </c>
      <c r="AM312" s="8">
        <f xml:space="preserve"> (Data!$E$44 - AM$87 - AM$43)</f>
        <v>-13</v>
      </c>
      <c r="AN312" s="8">
        <f xml:space="preserve"> (Data!$E$44 - AN$87 - AN$43)</f>
        <v>-14</v>
      </c>
      <c r="AO312" s="8">
        <f xml:space="preserve"> (Data!$E$44 - AO$87 - AO$43)</f>
        <v>-14</v>
      </c>
      <c r="AP312" s="8">
        <f xml:space="preserve"> (Data!$E$44 - AP$87 - AP$43)</f>
        <v>-15</v>
      </c>
      <c r="AQ312" s="8">
        <f xml:space="preserve"> (Data!$E$44 - AQ$87 - AQ$43)</f>
        <v>-15</v>
      </c>
      <c r="AR312" s="8">
        <f xml:space="preserve"> (Data!$E$44 - AR$87 - AR$43)</f>
        <v>-16</v>
      </c>
      <c r="AS312" s="8">
        <f xml:space="preserve"> (Data!$E$44 - AS$87 - AS$43)</f>
        <v>-16</v>
      </c>
      <c r="AT312" s="8">
        <f xml:space="preserve"> (Data!$E$44 - AT$87 - AT$43)</f>
        <v>-17</v>
      </c>
      <c r="AU312" s="8">
        <f xml:space="preserve"> (Data!$E$44 - AU$87 - AU$43)</f>
        <v>-17</v>
      </c>
      <c r="AV312" s="8">
        <f xml:space="preserve"> (Data!$E$44 - AV$87 - AV$43)</f>
        <v>-18</v>
      </c>
      <c r="AW312" s="8">
        <f xml:space="preserve"> (Data!$E$44 - AW$87 - AW$43)</f>
        <v>-18</v>
      </c>
      <c r="AX312" s="8">
        <f xml:space="preserve"> (Data!$E$44 - AX$87 - AX$43)</f>
        <v>-19</v>
      </c>
      <c r="AY312" s="8">
        <f xml:space="preserve"> (Data!$E$44 - AY$87 - AY$43)</f>
        <v>-19</v>
      </c>
    </row>
    <row r="313" spans="1:51">
      <c r="A313" s="56" t="s">
        <v>42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</row>
    <row r="314" spans="1:51">
      <c r="A314" s="8" t="s">
        <v>50</v>
      </c>
      <c r="B314" s="8">
        <f xml:space="preserve"> (Data!$E$45 - B$89 - B$43)</f>
        <v>29</v>
      </c>
      <c r="C314" s="8">
        <f xml:space="preserve"> (Data!$E$45 - C$89 - C$43)</f>
        <v>24</v>
      </c>
      <c r="D314" s="8">
        <f xml:space="preserve"> (Data!$E$45 - D$89 - D$43)</f>
        <v>23</v>
      </c>
      <c r="E314" s="8">
        <f xml:space="preserve"> (Data!$E$45 - E$89 - E$43)</f>
        <v>22</v>
      </c>
      <c r="F314" s="8">
        <f xml:space="preserve"> (Data!$E$45 - F$89 - F$43)</f>
        <v>21</v>
      </c>
      <c r="G314" s="8">
        <f xml:space="preserve"> (Data!$E$45 - G$89 - G$43)</f>
        <v>18</v>
      </c>
      <c r="H314" s="8">
        <f xml:space="preserve"> (Data!$E$45 - H$89 - H$43)</f>
        <v>18</v>
      </c>
      <c r="I314" s="8">
        <f xml:space="preserve"> (Data!$E$45 - I$89 - I$43)</f>
        <v>14</v>
      </c>
      <c r="J314" s="8">
        <f xml:space="preserve"> (Data!$E$45 - J$89 - J$43)</f>
        <v>13</v>
      </c>
      <c r="K314" s="8">
        <f xml:space="preserve"> (Data!$E$45 - K$89 - K$43)</f>
        <v>12</v>
      </c>
      <c r="L314" s="8">
        <f xml:space="preserve"> (Data!$E$45 - L$89 - L$43)</f>
        <v>11</v>
      </c>
      <c r="M314" s="8">
        <f xml:space="preserve"> (Data!$E$45 - M$89 - M$43)</f>
        <v>11</v>
      </c>
      <c r="N314" s="8">
        <f xml:space="preserve"> (Data!$E$45 - N$89 - N$43)</f>
        <v>7</v>
      </c>
      <c r="O314" s="8">
        <f xml:space="preserve"> (Data!$E$45 - O$89 - O$43)</f>
        <v>6</v>
      </c>
      <c r="P314" s="8">
        <f xml:space="preserve"> (Data!$E$45 - P$89 - P$43)</f>
        <v>6</v>
      </c>
      <c r="Q314" s="8">
        <f xml:space="preserve"> (Data!$E$45 - Q$89 - Q$43)</f>
        <v>5</v>
      </c>
      <c r="R314" s="8">
        <f xml:space="preserve"> (Data!$E$45 - R$89 - R$43)</f>
        <v>5</v>
      </c>
      <c r="S314" s="8">
        <f xml:space="preserve"> (Data!$E$45 - S$89 - S$43)</f>
        <v>5</v>
      </c>
      <c r="T314" s="8">
        <f xml:space="preserve"> (Data!$E$45 - T$89 - T$43)</f>
        <v>4</v>
      </c>
      <c r="U314" s="8">
        <f xml:space="preserve"> (Data!$E$45 - U$89 - U$43)</f>
        <v>4</v>
      </c>
      <c r="V314" s="8">
        <f xml:space="preserve"> (Data!$E$45 - V$89 - V$43)</f>
        <v>3</v>
      </c>
      <c r="W314" s="8">
        <f xml:space="preserve"> (Data!$E$45 - W$89 - W$43)</f>
        <v>3</v>
      </c>
      <c r="X314" s="8">
        <f xml:space="preserve"> (Data!$E$45 - X$89 - X$43)</f>
        <v>3</v>
      </c>
      <c r="Y314" s="8">
        <f xml:space="preserve"> (Data!$E$45 - Y$89 - Y$43)</f>
        <v>2</v>
      </c>
      <c r="Z314" s="8">
        <f xml:space="preserve"> (Data!$E$45 - Z$89 - Z$43)</f>
        <v>2</v>
      </c>
      <c r="AA314" s="8">
        <f xml:space="preserve"> (Data!$E$45 - AA$89 - AA$43)</f>
        <v>1</v>
      </c>
      <c r="AB314" s="8">
        <f xml:space="preserve"> (Data!$E$45 - AB$89 - AB$43)</f>
        <v>1</v>
      </c>
      <c r="AC314" s="8">
        <f xml:space="preserve"> (Data!$E$45 - AC$89 - AC$43)</f>
        <v>1</v>
      </c>
      <c r="AD314" s="8">
        <f xml:space="preserve"> (Data!$E$45 - AD$89 - AD$43)</f>
        <v>0</v>
      </c>
      <c r="AE314" s="8">
        <f xml:space="preserve"> (Data!$E$45 - AE$89 - AE$43)</f>
        <v>0</v>
      </c>
      <c r="AF314" s="8">
        <f xml:space="preserve"> (Data!$E$45 - AF$89 - AF$43)</f>
        <v>-1</v>
      </c>
      <c r="AG314" s="8">
        <f xml:space="preserve"> (Data!$E$45 - AG$89 - AG$43)</f>
        <v>-1</v>
      </c>
      <c r="AH314" s="8">
        <f xml:space="preserve"> (Data!$E$45 - AH$89 - AH$43)</f>
        <v>-1</v>
      </c>
      <c r="AI314" s="8">
        <f xml:space="preserve"> (Data!$E$45 - AI$89 - AI$43)</f>
        <v>-2</v>
      </c>
      <c r="AJ314" s="8">
        <f xml:space="preserve"> (Data!$E$45 - AJ$89 - AJ$43)</f>
        <v>-2</v>
      </c>
      <c r="AK314" s="8">
        <f xml:space="preserve"> (Data!$E$45 - AK$89 - AK$43)</f>
        <v>-3</v>
      </c>
      <c r="AL314" s="8">
        <f xml:space="preserve"> (Data!$E$45 - AL$89 - AL$43)</f>
        <v>-3</v>
      </c>
      <c r="AM314" s="8">
        <f xml:space="preserve"> (Data!$E$45 - AM$89 - AM$43)</f>
        <v>-3</v>
      </c>
      <c r="AN314" s="8">
        <f xml:space="preserve"> (Data!$E$45 - AN$89 - AN$43)</f>
        <v>-4</v>
      </c>
      <c r="AO314" s="8">
        <f xml:space="preserve"> (Data!$E$45 - AO$89 - AO$43)</f>
        <v>-4</v>
      </c>
      <c r="AP314" s="8">
        <f xml:space="preserve"> (Data!$E$45 - AP$89 - AP$43)</f>
        <v>-5</v>
      </c>
      <c r="AQ314" s="8">
        <f xml:space="preserve"> (Data!$E$45 - AQ$89 - AQ$43)</f>
        <v>-5</v>
      </c>
      <c r="AR314" s="8">
        <f xml:space="preserve"> (Data!$E$45 - AR$89 - AR$43)</f>
        <v>-5</v>
      </c>
      <c r="AS314" s="8">
        <f xml:space="preserve"> (Data!$E$45 - AS$89 - AS$43)</f>
        <v>-6</v>
      </c>
      <c r="AT314" s="8">
        <f xml:space="preserve"> (Data!$E$45 - AT$89 - AT$43)</f>
        <v>-6</v>
      </c>
      <c r="AU314" s="8">
        <f xml:space="preserve"> (Data!$E$45 - AU$89 - AU$43)</f>
        <v>-7</v>
      </c>
      <c r="AV314" s="8">
        <f xml:space="preserve"> (Data!$E$45 - AV$89 - AV$43)</f>
        <v>-7</v>
      </c>
      <c r="AW314" s="8">
        <f xml:space="preserve"> (Data!$E$45 - AW$89 - AW$43)</f>
        <v>-7</v>
      </c>
      <c r="AX314" s="8">
        <f xml:space="preserve"> (Data!$E$45 - AX$89 - AX$43)</f>
        <v>-8</v>
      </c>
      <c r="AY314" s="8">
        <f xml:space="preserve"> (Data!$E$45 - AY$89 - AY$43)</f>
        <v>-8</v>
      </c>
    </row>
    <row r="315" spans="1:51">
      <c r="A315" s="8" t="s">
        <v>57</v>
      </c>
      <c r="B315" s="8">
        <f xml:space="preserve"> (Data!$E$45 - B$88 - B$43)</f>
        <v>30</v>
      </c>
      <c r="C315" s="8">
        <f xml:space="preserve"> (Data!$E$45 - C$88 - C$43)</f>
        <v>25</v>
      </c>
      <c r="D315" s="8">
        <f xml:space="preserve"> (Data!$E$45 - D$88 - D$43)</f>
        <v>24</v>
      </c>
      <c r="E315" s="8">
        <f xml:space="preserve"> (Data!$E$45 - E$88 - E$43)</f>
        <v>23</v>
      </c>
      <c r="F315" s="8">
        <f xml:space="preserve"> (Data!$E$45 - F$88 - F$43)</f>
        <v>22</v>
      </c>
      <c r="G315" s="8">
        <f xml:space="preserve"> (Data!$E$45 - G$88 - G$43)</f>
        <v>19</v>
      </c>
      <c r="H315" s="8">
        <f xml:space="preserve"> (Data!$E$45 - H$88 - H$43)</f>
        <v>19</v>
      </c>
      <c r="I315" s="8">
        <f xml:space="preserve"> (Data!$E$45 - I$88 - I$43)</f>
        <v>15</v>
      </c>
      <c r="J315" s="8">
        <f xml:space="preserve"> (Data!$E$45 - J$88 - J$43)</f>
        <v>14</v>
      </c>
      <c r="K315" s="8">
        <f xml:space="preserve"> (Data!$E$45 - K$88 - K$43)</f>
        <v>12</v>
      </c>
      <c r="L315" s="8">
        <f xml:space="preserve"> (Data!$E$45 - L$88 - L$43)</f>
        <v>11</v>
      </c>
      <c r="M315" s="8">
        <f xml:space="preserve"> (Data!$E$45 - M$88 - M$43)</f>
        <v>11</v>
      </c>
      <c r="N315" s="8">
        <f xml:space="preserve"> (Data!$E$45 - N$88 - N$43)</f>
        <v>6</v>
      </c>
      <c r="O315" s="8">
        <f xml:space="preserve"> (Data!$E$45 - O$88 - O$43)</f>
        <v>6</v>
      </c>
      <c r="P315" s="8">
        <f xml:space="preserve"> (Data!$E$45 - P$88 - P$43)</f>
        <v>5</v>
      </c>
      <c r="Q315" s="8">
        <f xml:space="preserve"> (Data!$E$45 - Q$88 - Q$43)</f>
        <v>5</v>
      </c>
      <c r="R315" s="8">
        <f xml:space="preserve"> (Data!$E$45 - R$88 - R$43)</f>
        <v>4</v>
      </c>
      <c r="S315" s="8">
        <f xml:space="preserve"> (Data!$E$45 - S$88 - S$43)</f>
        <v>4</v>
      </c>
      <c r="T315" s="8">
        <f xml:space="preserve"> (Data!$E$45 - T$88 - T$43)</f>
        <v>3</v>
      </c>
      <c r="U315" s="8">
        <f xml:space="preserve"> (Data!$E$45 - U$88 - U$43)</f>
        <v>3</v>
      </c>
      <c r="V315" s="8">
        <f xml:space="preserve"> (Data!$E$45 - V$88 - V$43)</f>
        <v>2</v>
      </c>
      <c r="W315" s="8">
        <f xml:space="preserve"> (Data!$E$45 - W$88 - W$43)</f>
        <v>2</v>
      </c>
      <c r="X315" s="8">
        <f xml:space="preserve"> (Data!$E$45 - X$88 - X$43)</f>
        <v>1</v>
      </c>
      <c r="Y315" s="8">
        <f xml:space="preserve"> (Data!$E$45 - Y$88 - Y$43)</f>
        <v>1</v>
      </c>
      <c r="Z315" s="8">
        <f xml:space="preserve"> (Data!$E$45 - Z$88 - Z$43)</f>
        <v>0</v>
      </c>
      <c r="AA315" s="8">
        <f xml:space="preserve"> (Data!$E$45 - AA$88 - AA$43)</f>
        <v>0</v>
      </c>
      <c r="AB315" s="8">
        <f xml:space="preserve"> (Data!$E$45 - AB$88 - AB$43)</f>
        <v>-1</v>
      </c>
      <c r="AC315" s="8">
        <f xml:space="preserve"> (Data!$E$45 - AC$88 - AC$43)</f>
        <v>-1</v>
      </c>
      <c r="AD315" s="8">
        <f xml:space="preserve"> (Data!$E$45 - AD$88 - AD$43)</f>
        <v>-2</v>
      </c>
      <c r="AE315" s="8">
        <f xml:space="preserve"> (Data!$E$45 - AE$88 - AE$43)</f>
        <v>-2</v>
      </c>
      <c r="AF315" s="8">
        <f xml:space="preserve"> (Data!$E$45 - AF$88 - AF$43)</f>
        <v>-3</v>
      </c>
      <c r="AG315" s="8">
        <f xml:space="preserve"> (Data!$E$45 - AG$88 - AG$43)</f>
        <v>-3</v>
      </c>
      <c r="AH315" s="8">
        <f xml:space="preserve"> (Data!$E$45 - AH$88 - AH$43)</f>
        <v>-4</v>
      </c>
      <c r="AI315" s="8">
        <f xml:space="preserve"> (Data!$E$45 - AI$88 - AI$43)</f>
        <v>-4</v>
      </c>
      <c r="AJ315" s="8">
        <f xml:space="preserve"> (Data!$E$45 - AJ$88 - AJ$43)</f>
        <v>-5</v>
      </c>
      <c r="AK315" s="8">
        <f xml:space="preserve"> (Data!$E$45 - AK$88 - AK$43)</f>
        <v>-5</v>
      </c>
      <c r="AL315" s="8">
        <f xml:space="preserve"> (Data!$E$45 - AL$88 - AL$43)</f>
        <v>-6</v>
      </c>
      <c r="AM315" s="8">
        <f xml:space="preserve"> (Data!$E$45 - AM$88 - AM$43)</f>
        <v>-6</v>
      </c>
      <c r="AN315" s="8">
        <f xml:space="preserve"> (Data!$E$45 - AN$88 - AN$43)</f>
        <v>-7</v>
      </c>
      <c r="AO315" s="8">
        <f xml:space="preserve"> (Data!$E$45 - AO$88 - AO$43)</f>
        <v>-7</v>
      </c>
      <c r="AP315" s="8">
        <f xml:space="preserve"> (Data!$E$45 - AP$88 - AP$43)</f>
        <v>-8</v>
      </c>
      <c r="AQ315" s="8">
        <f xml:space="preserve"> (Data!$E$45 - AQ$88 - AQ$43)</f>
        <v>-8</v>
      </c>
      <c r="AR315" s="8">
        <f xml:space="preserve"> (Data!$E$45 - AR$88 - AR$43)</f>
        <v>-9</v>
      </c>
      <c r="AS315" s="8">
        <f xml:space="preserve"> (Data!$E$45 - AS$88 - AS$43)</f>
        <v>-9</v>
      </c>
      <c r="AT315" s="8">
        <f xml:space="preserve"> (Data!$E$45 - AT$88 - AT$43)</f>
        <v>-10</v>
      </c>
      <c r="AU315" s="8">
        <f xml:space="preserve"> (Data!$E$45 - AU$88 - AU$43)</f>
        <v>-10</v>
      </c>
      <c r="AV315" s="8">
        <f xml:space="preserve"> (Data!$E$45 - AV$88 - AV$43)</f>
        <v>-11</v>
      </c>
      <c r="AW315" s="8">
        <f xml:space="preserve"> (Data!$E$45 - AW$88 - AW$43)</f>
        <v>-11</v>
      </c>
      <c r="AX315" s="8">
        <f xml:space="preserve"> (Data!$E$45 - AX$88 - AX$43)</f>
        <v>-12</v>
      </c>
      <c r="AY315" s="8">
        <f xml:space="preserve"> (Data!$E$45 - AY$88 - AY$43)</f>
        <v>-12</v>
      </c>
    </row>
    <row r="316" spans="1:51">
      <c r="A316" s="8" t="s">
        <v>58</v>
      </c>
      <c r="B316" s="8">
        <f xml:space="preserve"> (Data!$E$45 - B$88 - B$43)</f>
        <v>30</v>
      </c>
      <c r="C316" s="8">
        <f xml:space="preserve"> (Data!$E$45 - C$88 - C$43)</f>
        <v>25</v>
      </c>
      <c r="D316" s="8">
        <f xml:space="preserve"> (Data!$E$45 - D$88 - D$43)</f>
        <v>24</v>
      </c>
      <c r="E316" s="8">
        <f xml:space="preserve"> (Data!$E$45 - E$88 - E$43)</f>
        <v>23</v>
      </c>
      <c r="F316" s="8">
        <f xml:space="preserve"> (Data!$E$45 - F$88 - F$43)</f>
        <v>22</v>
      </c>
      <c r="G316" s="8">
        <f xml:space="preserve"> (Data!$E$45 - G$88 - G$43)</f>
        <v>19</v>
      </c>
      <c r="H316" s="8">
        <f xml:space="preserve"> (Data!$E$45 - H$88 - H$43)</f>
        <v>19</v>
      </c>
      <c r="I316" s="8">
        <f xml:space="preserve"> (Data!$E$45 - I$88 - I$43)</f>
        <v>15</v>
      </c>
      <c r="J316" s="8">
        <f xml:space="preserve"> (Data!$E$45 - J$88 - J$43)</f>
        <v>14</v>
      </c>
      <c r="K316" s="8">
        <f xml:space="preserve"> (Data!$E$45 - K$88 - K$43)</f>
        <v>12</v>
      </c>
      <c r="L316" s="8">
        <f xml:space="preserve"> (Data!$E$45 - L$88 - L$43)</f>
        <v>11</v>
      </c>
      <c r="M316" s="8">
        <f xml:space="preserve"> (Data!$E$45 - M$88 - M$43)</f>
        <v>11</v>
      </c>
      <c r="N316" s="8">
        <f xml:space="preserve"> (Data!$E$45 - N$88 - N$43)</f>
        <v>6</v>
      </c>
      <c r="O316" s="8">
        <f xml:space="preserve"> (Data!$E$45 - O$88 - O$43)</f>
        <v>6</v>
      </c>
      <c r="P316" s="8">
        <f xml:space="preserve"> (Data!$E$45 - P$88 - P$43)</f>
        <v>5</v>
      </c>
      <c r="Q316" s="8">
        <f xml:space="preserve"> (Data!$E$45 - Q$88 - Q$43)</f>
        <v>5</v>
      </c>
      <c r="R316" s="8">
        <f xml:space="preserve"> (Data!$E$45 - R$88 - R$43)</f>
        <v>4</v>
      </c>
      <c r="S316" s="8">
        <f xml:space="preserve"> (Data!$E$45 - S$88 - S$43)</f>
        <v>4</v>
      </c>
      <c r="T316" s="8">
        <f xml:space="preserve"> (Data!$E$45 - T$88 - T$43)</f>
        <v>3</v>
      </c>
      <c r="U316" s="8">
        <f xml:space="preserve"> (Data!$E$45 - U$88 - U$43)</f>
        <v>3</v>
      </c>
      <c r="V316" s="8">
        <f xml:space="preserve"> (Data!$E$45 - V$88 - V$43)</f>
        <v>2</v>
      </c>
      <c r="W316" s="8">
        <f xml:space="preserve"> (Data!$E$45 - W$88 - W$43)</f>
        <v>2</v>
      </c>
      <c r="X316" s="8">
        <f xml:space="preserve"> (Data!$E$45 - X$88 - X$43)</f>
        <v>1</v>
      </c>
      <c r="Y316" s="8">
        <f xml:space="preserve"> (Data!$E$45 - Y$88 - Y$43)</f>
        <v>1</v>
      </c>
      <c r="Z316" s="8">
        <f xml:space="preserve"> (Data!$E$45 - Z$88 - Z$43)</f>
        <v>0</v>
      </c>
      <c r="AA316" s="8">
        <f xml:space="preserve"> (Data!$E$45 - AA$88 - AA$43)</f>
        <v>0</v>
      </c>
      <c r="AB316" s="8">
        <f xml:space="preserve"> (Data!$E$45 - AB$88 - AB$43)</f>
        <v>-1</v>
      </c>
      <c r="AC316" s="8">
        <f xml:space="preserve"> (Data!$E$45 - AC$88 - AC$43)</f>
        <v>-1</v>
      </c>
      <c r="AD316" s="8">
        <f xml:space="preserve"> (Data!$E$45 - AD$88 - AD$43)</f>
        <v>-2</v>
      </c>
      <c r="AE316" s="8">
        <f xml:space="preserve"> (Data!$E$45 - AE$88 - AE$43)</f>
        <v>-2</v>
      </c>
      <c r="AF316" s="8">
        <f xml:space="preserve"> (Data!$E$45 - AF$88 - AF$43)</f>
        <v>-3</v>
      </c>
      <c r="AG316" s="8">
        <f xml:space="preserve"> (Data!$E$45 - AG$88 - AG$43)</f>
        <v>-3</v>
      </c>
      <c r="AH316" s="8">
        <f xml:space="preserve"> (Data!$E$45 - AH$88 - AH$43)</f>
        <v>-4</v>
      </c>
      <c r="AI316" s="8">
        <f xml:space="preserve"> (Data!$E$45 - AI$88 - AI$43)</f>
        <v>-4</v>
      </c>
      <c r="AJ316" s="8">
        <f xml:space="preserve"> (Data!$E$45 - AJ$88 - AJ$43)</f>
        <v>-5</v>
      </c>
      <c r="AK316" s="8">
        <f xml:space="preserve"> (Data!$E$45 - AK$88 - AK$43)</f>
        <v>-5</v>
      </c>
      <c r="AL316" s="8">
        <f xml:space="preserve"> (Data!$E$45 - AL$88 - AL$43)</f>
        <v>-6</v>
      </c>
      <c r="AM316" s="8">
        <f xml:space="preserve"> (Data!$E$45 - AM$88 - AM$43)</f>
        <v>-6</v>
      </c>
      <c r="AN316" s="8">
        <f xml:space="preserve"> (Data!$E$45 - AN$88 - AN$43)</f>
        <v>-7</v>
      </c>
      <c r="AO316" s="8">
        <f xml:space="preserve"> (Data!$E$45 - AO$88 - AO$43)</f>
        <v>-7</v>
      </c>
      <c r="AP316" s="8">
        <f xml:space="preserve"> (Data!$E$45 - AP$88 - AP$43)</f>
        <v>-8</v>
      </c>
      <c r="AQ316" s="8">
        <f xml:space="preserve"> (Data!$E$45 - AQ$88 - AQ$43)</f>
        <v>-8</v>
      </c>
      <c r="AR316" s="8">
        <f xml:space="preserve"> (Data!$E$45 - AR$88 - AR$43)</f>
        <v>-9</v>
      </c>
      <c r="AS316" s="8">
        <f xml:space="preserve"> (Data!$E$45 - AS$88 - AS$43)</f>
        <v>-9</v>
      </c>
      <c r="AT316" s="8">
        <f xml:space="preserve"> (Data!$E$45 - AT$88 - AT$43)</f>
        <v>-10</v>
      </c>
      <c r="AU316" s="8">
        <f xml:space="preserve"> (Data!$E$45 - AU$88 - AU$43)</f>
        <v>-10</v>
      </c>
      <c r="AV316" s="8">
        <f xml:space="preserve"> (Data!$E$45 - AV$88 - AV$43)</f>
        <v>-11</v>
      </c>
      <c r="AW316" s="8">
        <f xml:space="preserve"> (Data!$E$45 - AW$88 - AW$43)</f>
        <v>-11</v>
      </c>
      <c r="AX316" s="8">
        <f xml:space="preserve"> (Data!$E$45 - AX$88 - AX$43)</f>
        <v>-12</v>
      </c>
      <c r="AY316" s="8">
        <f xml:space="preserve"> (Data!$E$45 - AY$88 - AY$43)</f>
        <v>-12</v>
      </c>
    </row>
    <row r="317" spans="1:51">
      <c r="A317" s="8" t="s">
        <v>59</v>
      </c>
      <c r="B317" s="8">
        <f xml:space="preserve"> (Data!$E$45 - B$87 - B$43)</f>
        <v>29</v>
      </c>
      <c r="C317" s="8">
        <f xml:space="preserve"> (Data!$E$45 - C$87 - C$43)</f>
        <v>24</v>
      </c>
      <c r="D317" s="8">
        <f xml:space="preserve"> (Data!$E$45 - D$87 - D$43)</f>
        <v>23</v>
      </c>
      <c r="E317" s="8">
        <f xml:space="preserve"> (Data!$E$45 - E$87 - E$43)</f>
        <v>22</v>
      </c>
      <c r="F317" s="8">
        <f xml:space="preserve"> (Data!$E$45 - F$87 - F$43)</f>
        <v>21</v>
      </c>
      <c r="G317" s="8">
        <f xml:space="preserve"> (Data!$E$45 - G$87 - G$43)</f>
        <v>18</v>
      </c>
      <c r="H317" s="8">
        <f xml:space="preserve"> (Data!$E$45 - H$87 - H$43)</f>
        <v>18</v>
      </c>
      <c r="I317" s="8">
        <f xml:space="preserve"> (Data!$E$45 - I$87 - I$43)</f>
        <v>13</v>
      </c>
      <c r="J317" s="8">
        <f xml:space="preserve"> (Data!$E$45 - J$87 - J$43)</f>
        <v>12</v>
      </c>
      <c r="K317" s="8">
        <f xml:space="preserve"> (Data!$E$45 - K$87 - K$43)</f>
        <v>10</v>
      </c>
      <c r="L317" s="8">
        <f xml:space="preserve"> (Data!$E$45 - L$87 - L$43)</f>
        <v>9</v>
      </c>
      <c r="M317" s="8">
        <f xml:space="preserve"> (Data!$E$45 - M$87 - M$43)</f>
        <v>9</v>
      </c>
      <c r="N317" s="8">
        <f xml:space="preserve"> (Data!$E$45 - N$87 - N$43)</f>
        <v>4</v>
      </c>
      <c r="O317" s="8">
        <f xml:space="preserve"> (Data!$E$45 - O$87 - O$43)</f>
        <v>4</v>
      </c>
      <c r="P317" s="8">
        <f xml:space="preserve"> (Data!$E$45 - P$87 - P$43)</f>
        <v>3</v>
      </c>
      <c r="Q317" s="8">
        <f xml:space="preserve"> (Data!$E$45 - Q$87 - Q$43)</f>
        <v>3</v>
      </c>
      <c r="R317" s="8">
        <f xml:space="preserve"> (Data!$E$45 - R$87 - R$43)</f>
        <v>2</v>
      </c>
      <c r="S317" s="8">
        <f xml:space="preserve"> (Data!$E$45 - S$87 - S$43)</f>
        <v>2</v>
      </c>
      <c r="T317" s="8">
        <f xml:space="preserve"> (Data!$E$45 - T$87 - T$43)</f>
        <v>1</v>
      </c>
      <c r="U317" s="8">
        <f xml:space="preserve"> (Data!$E$45 - U$87 - U$43)</f>
        <v>1</v>
      </c>
      <c r="V317" s="8">
        <f xml:space="preserve"> (Data!$E$45 - V$87 - V$43)</f>
        <v>0</v>
      </c>
      <c r="W317" s="8">
        <f xml:space="preserve"> (Data!$E$45 - W$87 - W$43)</f>
        <v>0</v>
      </c>
      <c r="X317" s="8">
        <f xml:space="preserve"> (Data!$E$45 - X$87 - X$43)</f>
        <v>-1</v>
      </c>
      <c r="Y317" s="8">
        <f xml:space="preserve"> (Data!$E$45 - Y$87 - Y$43)</f>
        <v>-1</v>
      </c>
      <c r="Z317" s="8">
        <f xml:space="preserve"> (Data!$E$45 - Z$87 - Z$43)</f>
        <v>-2</v>
      </c>
      <c r="AA317" s="8">
        <f xml:space="preserve"> (Data!$E$45 - AA$87 - AA$43)</f>
        <v>-2</v>
      </c>
      <c r="AB317" s="8">
        <f xml:space="preserve"> (Data!$E$45 - AB$87 - AB$43)</f>
        <v>-3</v>
      </c>
      <c r="AC317" s="8">
        <f xml:space="preserve"> (Data!$E$45 - AC$87 - AC$43)</f>
        <v>-3</v>
      </c>
      <c r="AD317" s="8">
        <f xml:space="preserve"> (Data!$E$45 - AD$87 - AD$43)</f>
        <v>-4</v>
      </c>
      <c r="AE317" s="8">
        <f xml:space="preserve"> (Data!$E$45 - AE$87 - AE$43)</f>
        <v>-4</v>
      </c>
      <c r="AF317" s="8">
        <f xml:space="preserve"> (Data!$E$45 - AF$87 - AF$43)</f>
        <v>-5</v>
      </c>
      <c r="AG317" s="8">
        <f xml:space="preserve"> (Data!$E$45 - AG$87 - AG$43)</f>
        <v>-5</v>
      </c>
      <c r="AH317" s="8">
        <f xml:space="preserve"> (Data!$E$45 - AH$87 - AH$43)</f>
        <v>-6</v>
      </c>
      <c r="AI317" s="8">
        <f xml:space="preserve"> (Data!$E$45 - AI$87 - AI$43)</f>
        <v>-6</v>
      </c>
      <c r="AJ317" s="8">
        <f xml:space="preserve"> (Data!$E$45 - AJ$87 - AJ$43)</f>
        <v>-7</v>
      </c>
      <c r="AK317" s="8">
        <f xml:space="preserve"> (Data!$E$45 - AK$87 - AK$43)</f>
        <v>-7</v>
      </c>
      <c r="AL317" s="8">
        <f xml:space="preserve"> (Data!$E$45 - AL$87 - AL$43)</f>
        <v>-8</v>
      </c>
      <c r="AM317" s="8">
        <f xml:space="preserve"> (Data!$E$45 - AM$87 - AM$43)</f>
        <v>-8</v>
      </c>
      <c r="AN317" s="8">
        <f xml:space="preserve"> (Data!$E$45 - AN$87 - AN$43)</f>
        <v>-9</v>
      </c>
      <c r="AO317" s="8">
        <f xml:space="preserve"> (Data!$E$45 - AO$87 - AO$43)</f>
        <v>-9</v>
      </c>
      <c r="AP317" s="8">
        <f xml:space="preserve"> (Data!$E$45 - AP$87 - AP$43)</f>
        <v>-10</v>
      </c>
      <c r="AQ317" s="8">
        <f xml:space="preserve"> (Data!$E$45 - AQ$87 - AQ$43)</f>
        <v>-10</v>
      </c>
      <c r="AR317" s="8">
        <f xml:space="preserve"> (Data!$E$45 - AR$87 - AR$43)</f>
        <v>-11</v>
      </c>
      <c r="AS317" s="8">
        <f xml:space="preserve"> (Data!$E$45 - AS$87 - AS$43)</f>
        <v>-11</v>
      </c>
      <c r="AT317" s="8">
        <f xml:space="preserve"> (Data!$E$45 - AT$87 - AT$43)</f>
        <v>-12</v>
      </c>
      <c r="AU317" s="8">
        <f xml:space="preserve"> (Data!$E$45 - AU$87 - AU$43)</f>
        <v>-12</v>
      </c>
      <c r="AV317" s="8">
        <f xml:space="preserve"> (Data!$E$45 - AV$87 - AV$43)</f>
        <v>-13</v>
      </c>
      <c r="AW317" s="8">
        <f xml:space="preserve"> (Data!$E$45 - AW$87 - AW$43)</f>
        <v>-13</v>
      </c>
      <c r="AX317" s="8">
        <f xml:space="preserve"> (Data!$E$45 - AX$87 - AX$43)</f>
        <v>-14</v>
      </c>
      <c r="AY317" s="8">
        <f xml:space="preserve"> (Data!$E$45 - AY$87 - AY$43)</f>
        <v>-14</v>
      </c>
    </row>
    <row r="318" spans="1:51">
      <c r="A318" s="56" t="s">
        <v>52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</row>
    <row r="319" spans="1:51">
      <c r="A319" s="8" t="s">
        <v>50</v>
      </c>
      <c r="B319" s="8">
        <f xml:space="preserve"> (Data!$E$46 - B$89 - B$43)</f>
        <v>34</v>
      </c>
      <c r="C319" s="8">
        <f xml:space="preserve"> (Data!$E$46 - C$89 - C$43)</f>
        <v>29</v>
      </c>
      <c r="D319" s="8">
        <f xml:space="preserve"> (Data!$E$46 - D$89 - D$43)</f>
        <v>28</v>
      </c>
      <c r="E319" s="8">
        <f xml:space="preserve"> (Data!$E$46 - E$89 - E$43)</f>
        <v>27</v>
      </c>
      <c r="F319" s="8">
        <f xml:space="preserve"> (Data!$E$46 - F$89 - F$43)</f>
        <v>26</v>
      </c>
      <c r="G319" s="8">
        <f xml:space="preserve"> (Data!$E$46 - G$89 - G$43)</f>
        <v>23</v>
      </c>
      <c r="H319" s="8">
        <f xml:space="preserve"> (Data!$E$46 - H$89 - H$43)</f>
        <v>23</v>
      </c>
      <c r="I319" s="8">
        <f xml:space="preserve"> (Data!$E$46 - I$89 - I$43)</f>
        <v>19</v>
      </c>
      <c r="J319" s="8">
        <f xml:space="preserve"> (Data!$E$46 - J$89 - J$43)</f>
        <v>18</v>
      </c>
      <c r="K319" s="8">
        <f xml:space="preserve"> (Data!$E$46 - K$89 - K$43)</f>
        <v>17</v>
      </c>
      <c r="L319" s="8">
        <f xml:space="preserve"> (Data!$E$46 - L$89 - L$43)</f>
        <v>16</v>
      </c>
      <c r="M319" s="8">
        <f xml:space="preserve"> (Data!$E$46 - M$89 - M$43)</f>
        <v>16</v>
      </c>
      <c r="N319" s="8">
        <f xml:space="preserve"> (Data!$E$46 - N$89 - N$43)</f>
        <v>12</v>
      </c>
      <c r="O319" s="8">
        <f xml:space="preserve"> (Data!$E$46 - O$89 - O$43)</f>
        <v>11</v>
      </c>
      <c r="P319" s="8">
        <f xml:space="preserve"> (Data!$E$46 - P$89 - P$43)</f>
        <v>11</v>
      </c>
      <c r="Q319" s="8">
        <f xml:space="preserve"> (Data!$E$46 - Q$89 - Q$43)</f>
        <v>10</v>
      </c>
      <c r="R319" s="8">
        <f xml:space="preserve"> (Data!$E$46 - R$89 - R$43)</f>
        <v>10</v>
      </c>
      <c r="S319" s="8">
        <f xml:space="preserve"> (Data!$E$46 - S$89 - S$43)</f>
        <v>10</v>
      </c>
      <c r="T319" s="8">
        <f xml:space="preserve"> (Data!$E$46 - T$89 - T$43)</f>
        <v>9</v>
      </c>
      <c r="U319" s="8">
        <f xml:space="preserve"> (Data!$E$46 - U$89 - U$43)</f>
        <v>9</v>
      </c>
      <c r="V319" s="8">
        <f xml:space="preserve"> (Data!$E$46 - V$89 - V$43)</f>
        <v>8</v>
      </c>
      <c r="W319" s="8">
        <f xml:space="preserve"> (Data!$E$46 - W$89 - W$43)</f>
        <v>8</v>
      </c>
      <c r="X319" s="8">
        <f xml:space="preserve"> (Data!$E$46 - X$89 - X$43)</f>
        <v>8</v>
      </c>
      <c r="Y319" s="8">
        <f xml:space="preserve"> (Data!$E$46 - Y$89 - Y$43)</f>
        <v>7</v>
      </c>
      <c r="Z319" s="8">
        <f xml:space="preserve"> (Data!$E$46 - Z$89 - Z$43)</f>
        <v>7</v>
      </c>
      <c r="AA319" s="8">
        <f xml:space="preserve"> (Data!$E$46 - AA$89 - AA$43)</f>
        <v>6</v>
      </c>
      <c r="AB319" s="8">
        <f xml:space="preserve"> (Data!$E$46 - AB$89 - AB$43)</f>
        <v>6</v>
      </c>
      <c r="AC319" s="8">
        <f xml:space="preserve"> (Data!$E$46 - AC$89 - AC$43)</f>
        <v>6</v>
      </c>
      <c r="AD319" s="8">
        <f xml:space="preserve"> (Data!$E$46 - AD$89 - AD$43)</f>
        <v>5</v>
      </c>
      <c r="AE319" s="8">
        <f xml:space="preserve"> (Data!$E$46 - AE$89 - AE$43)</f>
        <v>5</v>
      </c>
      <c r="AF319" s="8">
        <f xml:space="preserve"> (Data!$E$46 - AF$89 - AF$43)</f>
        <v>4</v>
      </c>
      <c r="AG319" s="8">
        <f xml:space="preserve"> (Data!$E$46 - AG$89 - AG$43)</f>
        <v>4</v>
      </c>
      <c r="AH319" s="8">
        <f xml:space="preserve"> (Data!$E$46 - AH$89 - AH$43)</f>
        <v>4</v>
      </c>
      <c r="AI319" s="8">
        <f xml:space="preserve"> (Data!$E$46 - AI$89 - AI$43)</f>
        <v>3</v>
      </c>
      <c r="AJ319" s="8">
        <f xml:space="preserve"> (Data!$E$46 - AJ$89 - AJ$43)</f>
        <v>3</v>
      </c>
      <c r="AK319" s="8">
        <f xml:space="preserve"> (Data!$E$46 - AK$89 - AK$43)</f>
        <v>2</v>
      </c>
      <c r="AL319" s="8">
        <f xml:space="preserve"> (Data!$E$46 - AL$89 - AL$43)</f>
        <v>2</v>
      </c>
      <c r="AM319" s="8">
        <f xml:space="preserve"> (Data!$E$46 - AM$89 - AM$43)</f>
        <v>2</v>
      </c>
      <c r="AN319" s="8">
        <f xml:space="preserve"> (Data!$E$46 - AN$89 - AN$43)</f>
        <v>1</v>
      </c>
      <c r="AO319" s="8">
        <f xml:space="preserve"> (Data!$E$46 - AO$89 - AO$43)</f>
        <v>1</v>
      </c>
      <c r="AP319" s="8">
        <f xml:space="preserve"> (Data!$E$46 - AP$89 - AP$43)</f>
        <v>0</v>
      </c>
      <c r="AQ319" s="8">
        <f xml:space="preserve"> (Data!$E$46 - AQ$89 - AQ$43)</f>
        <v>0</v>
      </c>
      <c r="AR319" s="8">
        <f xml:space="preserve"> (Data!$E$46 - AR$89 - AR$43)</f>
        <v>0</v>
      </c>
      <c r="AS319" s="8">
        <f xml:space="preserve"> (Data!$E$46 - AS$89 - AS$43)</f>
        <v>-1</v>
      </c>
      <c r="AT319" s="8">
        <f xml:space="preserve"> (Data!$E$46 - AT$89 - AT$43)</f>
        <v>-1</v>
      </c>
      <c r="AU319" s="8">
        <f xml:space="preserve"> (Data!$E$46 - AU$89 - AU$43)</f>
        <v>-2</v>
      </c>
      <c r="AV319" s="8">
        <f xml:space="preserve"> (Data!$E$46 - AV$89 - AV$43)</f>
        <v>-2</v>
      </c>
      <c r="AW319" s="8">
        <f xml:space="preserve"> (Data!$E$46 - AW$89 - AW$43)</f>
        <v>-2</v>
      </c>
      <c r="AX319" s="8">
        <f xml:space="preserve"> (Data!$E$46 - AX$89 - AX$43)</f>
        <v>-3</v>
      </c>
      <c r="AY319" s="8">
        <f xml:space="preserve"> (Data!$E$46 - AY$89 - AY$43)</f>
        <v>-3</v>
      </c>
    </row>
    <row r="320" spans="1:51">
      <c r="A320" s="8" t="s">
        <v>57</v>
      </c>
      <c r="B320" s="8">
        <f xml:space="preserve"> (Data!$E$46 - B$88 - B$43)</f>
        <v>35</v>
      </c>
      <c r="C320" s="8">
        <f xml:space="preserve"> (Data!$E$46 - C$88 - C$43)</f>
        <v>30</v>
      </c>
      <c r="D320" s="8">
        <f xml:space="preserve"> (Data!$E$46 - D$88 - D$43)</f>
        <v>29</v>
      </c>
      <c r="E320" s="8">
        <f xml:space="preserve"> (Data!$E$46 - E$88 - E$43)</f>
        <v>28</v>
      </c>
      <c r="F320" s="8">
        <f xml:space="preserve"> (Data!$E$46 - F$88 - F$43)</f>
        <v>27</v>
      </c>
      <c r="G320" s="8">
        <f xml:space="preserve"> (Data!$E$46 - G$88 - G$43)</f>
        <v>24</v>
      </c>
      <c r="H320" s="8">
        <f xml:space="preserve"> (Data!$E$46 - H$88 - H$43)</f>
        <v>24</v>
      </c>
      <c r="I320" s="8">
        <f xml:space="preserve"> (Data!$E$46 - I$88 - I$43)</f>
        <v>20</v>
      </c>
      <c r="J320" s="8">
        <f xml:space="preserve"> (Data!$E$46 - J$88 - J$43)</f>
        <v>19</v>
      </c>
      <c r="K320" s="8">
        <f xml:space="preserve"> (Data!$E$46 - K$88 - K$43)</f>
        <v>17</v>
      </c>
      <c r="L320" s="8">
        <f xml:space="preserve"> (Data!$E$46 - L$88 - L$43)</f>
        <v>16</v>
      </c>
      <c r="M320" s="8">
        <f xml:space="preserve"> (Data!$E$46 - M$88 - M$43)</f>
        <v>16</v>
      </c>
      <c r="N320" s="8">
        <f xml:space="preserve"> (Data!$E$46 - N$88 - N$43)</f>
        <v>11</v>
      </c>
      <c r="O320" s="8">
        <f xml:space="preserve"> (Data!$E$46 - O$88 - O$43)</f>
        <v>11</v>
      </c>
      <c r="P320" s="8">
        <f xml:space="preserve"> (Data!$E$46 - P$88 - P$43)</f>
        <v>10</v>
      </c>
      <c r="Q320" s="8">
        <f xml:space="preserve"> (Data!$E$46 - Q$88 - Q$43)</f>
        <v>10</v>
      </c>
      <c r="R320" s="8">
        <f xml:space="preserve"> (Data!$E$46 - R$88 - R$43)</f>
        <v>9</v>
      </c>
      <c r="S320" s="8">
        <f xml:space="preserve"> (Data!$E$46 - S$88 - S$43)</f>
        <v>9</v>
      </c>
      <c r="T320" s="8">
        <f xml:space="preserve"> (Data!$E$46 - T$88 - T$43)</f>
        <v>8</v>
      </c>
      <c r="U320" s="8">
        <f xml:space="preserve"> (Data!$E$46 - U$88 - U$43)</f>
        <v>8</v>
      </c>
      <c r="V320" s="8">
        <f xml:space="preserve"> (Data!$E$46 - V$88 - V$43)</f>
        <v>7</v>
      </c>
      <c r="W320" s="8">
        <f xml:space="preserve"> (Data!$E$46 - W$88 - W$43)</f>
        <v>7</v>
      </c>
      <c r="X320" s="8">
        <f xml:space="preserve"> (Data!$E$46 - X$88 - X$43)</f>
        <v>6</v>
      </c>
      <c r="Y320" s="8">
        <f xml:space="preserve"> (Data!$E$46 - Y$88 - Y$43)</f>
        <v>6</v>
      </c>
      <c r="Z320" s="8">
        <f xml:space="preserve"> (Data!$E$46 - Z$88 - Z$43)</f>
        <v>5</v>
      </c>
      <c r="AA320" s="8">
        <f xml:space="preserve"> (Data!$E$46 - AA$88 - AA$43)</f>
        <v>5</v>
      </c>
      <c r="AB320" s="8">
        <f xml:space="preserve"> (Data!$E$46 - AB$88 - AB$43)</f>
        <v>4</v>
      </c>
      <c r="AC320" s="8">
        <f xml:space="preserve"> (Data!$E$46 - AC$88 - AC$43)</f>
        <v>4</v>
      </c>
      <c r="AD320" s="8">
        <f xml:space="preserve"> (Data!$E$46 - AD$88 - AD$43)</f>
        <v>3</v>
      </c>
      <c r="AE320" s="8">
        <f xml:space="preserve"> (Data!$E$46 - AE$88 - AE$43)</f>
        <v>3</v>
      </c>
      <c r="AF320" s="8">
        <f xml:space="preserve"> (Data!$E$46 - AF$88 - AF$43)</f>
        <v>2</v>
      </c>
      <c r="AG320" s="8">
        <f xml:space="preserve"> (Data!$E$46 - AG$88 - AG$43)</f>
        <v>2</v>
      </c>
      <c r="AH320" s="8">
        <f xml:space="preserve"> (Data!$E$46 - AH$88 - AH$43)</f>
        <v>1</v>
      </c>
      <c r="AI320" s="8">
        <f xml:space="preserve"> (Data!$E$46 - AI$88 - AI$43)</f>
        <v>1</v>
      </c>
      <c r="AJ320" s="8">
        <f xml:space="preserve"> (Data!$E$46 - AJ$88 - AJ$43)</f>
        <v>0</v>
      </c>
      <c r="AK320" s="8">
        <f xml:space="preserve"> (Data!$E$46 - AK$88 - AK$43)</f>
        <v>0</v>
      </c>
      <c r="AL320" s="8">
        <f xml:space="preserve"> (Data!$E$46 - AL$88 - AL$43)</f>
        <v>-1</v>
      </c>
      <c r="AM320" s="8">
        <f xml:space="preserve"> (Data!$E$46 - AM$88 - AM$43)</f>
        <v>-1</v>
      </c>
      <c r="AN320" s="8">
        <f xml:space="preserve"> (Data!$E$46 - AN$88 - AN$43)</f>
        <v>-2</v>
      </c>
      <c r="AO320" s="8">
        <f xml:space="preserve"> (Data!$E$46 - AO$88 - AO$43)</f>
        <v>-2</v>
      </c>
      <c r="AP320" s="8">
        <f xml:space="preserve"> (Data!$E$46 - AP$88 - AP$43)</f>
        <v>-3</v>
      </c>
      <c r="AQ320" s="8">
        <f xml:space="preserve"> (Data!$E$46 - AQ$88 - AQ$43)</f>
        <v>-3</v>
      </c>
      <c r="AR320" s="8">
        <f xml:space="preserve"> (Data!$E$46 - AR$88 - AR$43)</f>
        <v>-4</v>
      </c>
      <c r="AS320" s="8">
        <f xml:space="preserve"> (Data!$E$46 - AS$88 - AS$43)</f>
        <v>-4</v>
      </c>
      <c r="AT320" s="8">
        <f xml:space="preserve"> (Data!$E$46 - AT$88 - AT$43)</f>
        <v>-5</v>
      </c>
      <c r="AU320" s="8">
        <f xml:space="preserve"> (Data!$E$46 - AU$88 - AU$43)</f>
        <v>-5</v>
      </c>
      <c r="AV320" s="8">
        <f xml:space="preserve"> (Data!$E$46 - AV$88 - AV$43)</f>
        <v>-6</v>
      </c>
      <c r="AW320" s="8">
        <f xml:space="preserve"> (Data!$E$46 - AW$88 - AW$43)</f>
        <v>-6</v>
      </c>
      <c r="AX320" s="8">
        <f xml:space="preserve"> (Data!$E$46 - AX$88 - AX$43)</f>
        <v>-7</v>
      </c>
      <c r="AY320" s="8">
        <f xml:space="preserve"> (Data!$E$46 - AY$88 - AY$43)</f>
        <v>-7</v>
      </c>
    </row>
    <row r="321" spans="1:51">
      <c r="A321" s="8" t="s">
        <v>58</v>
      </c>
      <c r="B321" s="8">
        <f xml:space="preserve"> (Data!$E$46 - B$88 - B$43)</f>
        <v>35</v>
      </c>
      <c r="C321" s="8">
        <f xml:space="preserve"> (Data!$E$46 - C$88 - C$43)</f>
        <v>30</v>
      </c>
      <c r="D321" s="8">
        <f xml:space="preserve"> (Data!$E$46 - D$88 - D$43)</f>
        <v>29</v>
      </c>
      <c r="E321" s="8">
        <f xml:space="preserve"> (Data!$E$46 - E$88 - E$43)</f>
        <v>28</v>
      </c>
      <c r="F321" s="8">
        <f xml:space="preserve"> (Data!$E$46 - F$88 - F$43)</f>
        <v>27</v>
      </c>
      <c r="G321" s="8">
        <f xml:space="preserve"> (Data!$E$46 - G$88 - G$43)</f>
        <v>24</v>
      </c>
      <c r="H321" s="8">
        <f xml:space="preserve"> (Data!$E$46 - H$88 - H$43)</f>
        <v>24</v>
      </c>
      <c r="I321" s="8">
        <f xml:space="preserve"> (Data!$E$46 - I$88 - I$43)</f>
        <v>20</v>
      </c>
      <c r="J321" s="8">
        <f xml:space="preserve"> (Data!$E$46 - J$88 - J$43)</f>
        <v>19</v>
      </c>
      <c r="K321" s="8">
        <f xml:space="preserve"> (Data!$E$46 - K$88 - K$43)</f>
        <v>17</v>
      </c>
      <c r="L321" s="8">
        <f xml:space="preserve"> (Data!$E$46 - L$88 - L$43)</f>
        <v>16</v>
      </c>
      <c r="M321" s="8">
        <f xml:space="preserve"> (Data!$E$46 - M$88 - M$43)</f>
        <v>16</v>
      </c>
      <c r="N321" s="8">
        <f xml:space="preserve"> (Data!$E$46 - N$88 - N$43)</f>
        <v>11</v>
      </c>
      <c r="O321" s="8">
        <f xml:space="preserve"> (Data!$E$46 - O$88 - O$43)</f>
        <v>11</v>
      </c>
      <c r="P321" s="8">
        <f xml:space="preserve"> (Data!$E$46 - P$88 - P$43)</f>
        <v>10</v>
      </c>
      <c r="Q321" s="8">
        <f xml:space="preserve"> (Data!$E$46 - Q$88 - Q$43)</f>
        <v>10</v>
      </c>
      <c r="R321" s="8">
        <f xml:space="preserve"> (Data!$E$46 - R$88 - R$43)</f>
        <v>9</v>
      </c>
      <c r="S321" s="8">
        <f xml:space="preserve"> (Data!$E$46 - S$88 - S$43)</f>
        <v>9</v>
      </c>
      <c r="T321" s="8">
        <f xml:space="preserve"> (Data!$E$46 - T$88 - T$43)</f>
        <v>8</v>
      </c>
      <c r="U321" s="8">
        <f xml:space="preserve"> (Data!$E$46 - U$88 - U$43)</f>
        <v>8</v>
      </c>
      <c r="V321" s="8">
        <f xml:space="preserve"> (Data!$E$46 - V$88 - V$43)</f>
        <v>7</v>
      </c>
      <c r="W321" s="8">
        <f xml:space="preserve"> (Data!$E$46 - W$88 - W$43)</f>
        <v>7</v>
      </c>
      <c r="X321" s="8">
        <f xml:space="preserve"> (Data!$E$46 - X$88 - X$43)</f>
        <v>6</v>
      </c>
      <c r="Y321" s="8">
        <f xml:space="preserve"> (Data!$E$46 - Y$88 - Y$43)</f>
        <v>6</v>
      </c>
      <c r="Z321" s="8">
        <f xml:space="preserve"> (Data!$E$46 - Z$88 - Z$43)</f>
        <v>5</v>
      </c>
      <c r="AA321" s="8">
        <f xml:space="preserve"> (Data!$E$46 - AA$88 - AA$43)</f>
        <v>5</v>
      </c>
      <c r="AB321" s="8">
        <f xml:space="preserve"> (Data!$E$46 - AB$88 - AB$43)</f>
        <v>4</v>
      </c>
      <c r="AC321" s="8">
        <f xml:space="preserve"> (Data!$E$46 - AC$88 - AC$43)</f>
        <v>4</v>
      </c>
      <c r="AD321" s="8">
        <f xml:space="preserve"> (Data!$E$46 - AD$88 - AD$43)</f>
        <v>3</v>
      </c>
      <c r="AE321" s="8">
        <f xml:space="preserve"> (Data!$E$46 - AE$88 - AE$43)</f>
        <v>3</v>
      </c>
      <c r="AF321" s="8">
        <f xml:space="preserve"> (Data!$E$46 - AF$88 - AF$43)</f>
        <v>2</v>
      </c>
      <c r="AG321" s="8">
        <f xml:space="preserve"> (Data!$E$46 - AG$88 - AG$43)</f>
        <v>2</v>
      </c>
      <c r="AH321" s="8">
        <f xml:space="preserve"> (Data!$E$46 - AH$88 - AH$43)</f>
        <v>1</v>
      </c>
      <c r="AI321" s="8">
        <f xml:space="preserve"> (Data!$E$46 - AI$88 - AI$43)</f>
        <v>1</v>
      </c>
      <c r="AJ321" s="8">
        <f xml:space="preserve"> (Data!$E$46 - AJ$88 - AJ$43)</f>
        <v>0</v>
      </c>
      <c r="AK321" s="8">
        <f xml:space="preserve"> (Data!$E$46 - AK$88 - AK$43)</f>
        <v>0</v>
      </c>
      <c r="AL321" s="8">
        <f xml:space="preserve"> (Data!$E$46 - AL$88 - AL$43)</f>
        <v>-1</v>
      </c>
      <c r="AM321" s="8">
        <f xml:space="preserve"> (Data!$E$46 - AM$88 - AM$43)</f>
        <v>-1</v>
      </c>
      <c r="AN321" s="8">
        <f xml:space="preserve"> (Data!$E$46 - AN$88 - AN$43)</f>
        <v>-2</v>
      </c>
      <c r="AO321" s="8">
        <f xml:space="preserve"> (Data!$E$46 - AO$88 - AO$43)</f>
        <v>-2</v>
      </c>
      <c r="AP321" s="8">
        <f xml:space="preserve"> (Data!$E$46 - AP$88 - AP$43)</f>
        <v>-3</v>
      </c>
      <c r="AQ321" s="8">
        <f xml:space="preserve"> (Data!$E$46 - AQ$88 - AQ$43)</f>
        <v>-3</v>
      </c>
      <c r="AR321" s="8">
        <f xml:space="preserve"> (Data!$E$46 - AR$88 - AR$43)</f>
        <v>-4</v>
      </c>
      <c r="AS321" s="8">
        <f xml:space="preserve"> (Data!$E$46 - AS$88 - AS$43)</f>
        <v>-4</v>
      </c>
      <c r="AT321" s="8">
        <f xml:space="preserve"> (Data!$E$46 - AT$88 - AT$43)</f>
        <v>-5</v>
      </c>
      <c r="AU321" s="8">
        <f xml:space="preserve"> (Data!$E$46 - AU$88 - AU$43)</f>
        <v>-5</v>
      </c>
      <c r="AV321" s="8">
        <f xml:space="preserve"> (Data!$E$46 - AV$88 - AV$43)</f>
        <v>-6</v>
      </c>
      <c r="AW321" s="8">
        <f xml:space="preserve"> (Data!$E$46 - AW$88 - AW$43)</f>
        <v>-6</v>
      </c>
      <c r="AX321" s="8">
        <f xml:space="preserve"> (Data!$E$46 - AX$88 - AX$43)</f>
        <v>-7</v>
      </c>
      <c r="AY321" s="8">
        <f xml:space="preserve"> (Data!$E$46 - AY$88 - AY$43)</f>
        <v>-7</v>
      </c>
    </row>
    <row r="322" spans="1:51">
      <c r="A322" s="8" t="s">
        <v>59</v>
      </c>
      <c r="B322" s="8">
        <f xml:space="preserve"> (Data!$E$46 - B$87 - B$43)</f>
        <v>34</v>
      </c>
      <c r="C322" s="8">
        <f xml:space="preserve"> (Data!$E$46 - C$87 - C$43)</f>
        <v>29</v>
      </c>
      <c r="D322" s="8">
        <f xml:space="preserve"> (Data!$E$46 - D$87 - D$43)</f>
        <v>28</v>
      </c>
      <c r="E322" s="8">
        <f xml:space="preserve"> (Data!$E$46 - E$87 - E$43)</f>
        <v>27</v>
      </c>
      <c r="F322" s="8">
        <f xml:space="preserve"> (Data!$E$46 - F$87 - F$43)</f>
        <v>26</v>
      </c>
      <c r="G322" s="8">
        <f xml:space="preserve"> (Data!$E$46 - G$87 - G$43)</f>
        <v>23</v>
      </c>
      <c r="H322" s="8">
        <f xml:space="preserve"> (Data!$E$46 - H$87 - H$43)</f>
        <v>23</v>
      </c>
      <c r="I322" s="8">
        <f xml:space="preserve"> (Data!$E$46 - I$87 - I$43)</f>
        <v>18</v>
      </c>
      <c r="J322" s="8">
        <f xml:space="preserve"> (Data!$E$46 - J$87 - J$43)</f>
        <v>17</v>
      </c>
      <c r="K322" s="8">
        <f xml:space="preserve"> (Data!$E$46 - K$87 - K$43)</f>
        <v>15</v>
      </c>
      <c r="L322" s="8">
        <f xml:space="preserve"> (Data!$E$46 - L$87 - L$43)</f>
        <v>14</v>
      </c>
      <c r="M322" s="8">
        <f xml:space="preserve"> (Data!$E$46 - M$87 - M$43)</f>
        <v>14</v>
      </c>
      <c r="N322" s="8">
        <f xml:space="preserve"> (Data!$E$46 - N$87 - N$43)</f>
        <v>9</v>
      </c>
      <c r="O322" s="8">
        <f xml:space="preserve"> (Data!$E$46 - O$87 - O$43)</f>
        <v>9</v>
      </c>
      <c r="P322" s="8">
        <f xml:space="preserve"> (Data!$E$46 - P$87 - P$43)</f>
        <v>8</v>
      </c>
      <c r="Q322" s="8">
        <f xml:space="preserve"> (Data!$E$46 - Q$87 - Q$43)</f>
        <v>8</v>
      </c>
      <c r="R322" s="8">
        <f xml:space="preserve"> (Data!$E$46 - R$87 - R$43)</f>
        <v>7</v>
      </c>
      <c r="S322" s="8">
        <f xml:space="preserve"> (Data!$E$46 - S$87 - S$43)</f>
        <v>7</v>
      </c>
      <c r="T322" s="8">
        <f xml:space="preserve"> (Data!$E$46 - T$87 - T$43)</f>
        <v>6</v>
      </c>
      <c r="U322" s="8">
        <f xml:space="preserve"> (Data!$E$46 - U$87 - U$43)</f>
        <v>6</v>
      </c>
      <c r="V322" s="8">
        <f xml:space="preserve"> (Data!$E$46 - V$87 - V$43)</f>
        <v>5</v>
      </c>
      <c r="W322" s="8">
        <f xml:space="preserve"> (Data!$E$46 - W$87 - W$43)</f>
        <v>5</v>
      </c>
      <c r="X322" s="8">
        <f xml:space="preserve"> (Data!$E$46 - X$87 - X$43)</f>
        <v>4</v>
      </c>
      <c r="Y322" s="8">
        <f xml:space="preserve"> (Data!$E$46 - Y$87 - Y$43)</f>
        <v>4</v>
      </c>
      <c r="Z322" s="8">
        <f xml:space="preserve"> (Data!$E$46 - Z$87 - Z$43)</f>
        <v>3</v>
      </c>
      <c r="AA322" s="8">
        <f xml:space="preserve"> (Data!$E$46 - AA$87 - AA$43)</f>
        <v>3</v>
      </c>
      <c r="AB322" s="8">
        <f xml:space="preserve"> (Data!$E$46 - AB$87 - AB$43)</f>
        <v>2</v>
      </c>
      <c r="AC322" s="8">
        <f xml:space="preserve"> (Data!$E$46 - AC$87 - AC$43)</f>
        <v>2</v>
      </c>
      <c r="AD322" s="8">
        <f xml:space="preserve"> (Data!$E$46 - AD$87 - AD$43)</f>
        <v>1</v>
      </c>
      <c r="AE322" s="8">
        <f xml:space="preserve"> (Data!$E$46 - AE$87 - AE$43)</f>
        <v>1</v>
      </c>
      <c r="AF322" s="8">
        <f xml:space="preserve"> (Data!$E$46 - AF$87 - AF$43)</f>
        <v>0</v>
      </c>
      <c r="AG322" s="8">
        <f xml:space="preserve"> (Data!$E$46 - AG$87 - AG$43)</f>
        <v>0</v>
      </c>
      <c r="AH322" s="8">
        <f xml:space="preserve"> (Data!$E$46 - AH$87 - AH$43)</f>
        <v>-1</v>
      </c>
      <c r="AI322" s="8">
        <f xml:space="preserve"> (Data!$E$46 - AI$87 - AI$43)</f>
        <v>-1</v>
      </c>
      <c r="AJ322" s="8">
        <f xml:space="preserve"> (Data!$E$46 - AJ$87 - AJ$43)</f>
        <v>-2</v>
      </c>
      <c r="AK322" s="8">
        <f xml:space="preserve"> (Data!$E$46 - AK$87 - AK$43)</f>
        <v>-2</v>
      </c>
      <c r="AL322" s="8">
        <f xml:space="preserve"> (Data!$E$46 - AL$87 - AL$43)</f>
        <v>-3</v>
      </c>
      <c r="AM322" s="8">
        <f xml:space="preserve"> (Data!$E$46 - AM$87 - AM$43)</f>
        <v>-3</v>
      </c>
      <c r="AN322" s="8">
        <f xml:space="preserve"> (Data!$E$46 - AN$87 - AN$43)</f>
        <v>-4</v>
      </c>
      <c r="AO322" s="8">
        <f xml:space="preserve"> (Data!$E$46 - AO$87 - AO$43)</f>
        <v>-4</v>
      </c>
      <c r="AP322" s="8">
        <f xml:space="preserve"> (Data!$E$46 - AP$87 - AP$43)</f>
        <v>-5</v>
      </c>
      <c r="AQ322" s="8">
        <f xml:space="preserve"> (Data!$E$46 - AQ$87 - AQ$43)</f>
        <v>-5</v>
      </c>
      <c r="AR322" s="8">
        <f xml:space="preserve"> (Data!$E$46 - AR$87 - AR$43)</f>
        <v>-6</v>
      </c>
      <c r="AS322" s="8">
        <f xml:space="preserve"> (Data!$E$46 - AS$87 - AS$43)</f>
        <v>-6</v>
      </c>
      <c r="AT322" s="8">
        <f xml:space="preserve"> (Data!$E$46 - AT$87 - AT$43)</f>
        <v>-7</v>
      </c>
      <c r="AU322" s="8">
        <f xml:space="preserve"> (Data!$E$46 - AU$87 - AU$43)</f>
        <v>-7</v>
      </c>
      <c r="AV322" s="8">
        <f xml:space="preserve"> (Data!$E$46 - AV$87 - AV$43)</f>
        <v>-8</v>
      </c>
      <c r="AW322" s="8">
        <f xml:space="preserve"> (Data!$E$46 - AW$87 - AW$43)</f>
        <v>-8</v>
      </c>
      <c r="AX322" s="8">
        <f xml:space="preserve"> (Data!$E$46 - AX$87 - AX$43)</f>
        <v>-9</v>
      </c>
      <c r="AY322" s="8">
        <f xml:space="preserve"> (Data!$E$46 - AY$87 - AY$43)</f>
        <v>-9</v>
      </c>
    </row>
  </sheetData>
  <conditionalFormatting sqref="B254:U257 B115:AZ119 B121:AZ182 V255:AY257">
    <cfRule type="colorScale" priority="2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5:AY77">
    <cfRule type="colorScale" priority="27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8:AZ121">
    <cfRule type="colorScale" priority="26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6:AY60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92:AY99">
    <cfRule type="cellIs" dxfId="53" priority="23" operator="equal">
      <formula>-1</formula>
    </cfRule>
    <cfRule type="cellIs" dxfId="52" priority="24" operator="equal">
      <formula>1</formula>
    </cfRule>
  </conditionalFormatting>
  <conditionalFormatting sqref="B200:AY207">
    <cfRule type="cellIs" dxfId="51" priority="22" operator="greaterThan">
      <formula>0</formula>
    </cfRule>
  </conditionalFormatting>
  <conditionalFormatting sqref="C11:I11 C9:AY10 C12:AY14 B9:B14">
    <cfRule type="expression" dxfId="50" priority="7">
      <formula>B$7&lt;=$B$5</formula>
    </cfRule>
    <cfRule type="expression" dxfId="49" priority="21">
      <formula>A9&lt;B9</formula>
    </cfRule>
  </conditionalFormatting>
  <conditionalFormatting sqref="B193:AY198">
    <cfRule type="expression" dxfId="48" priority="20">
      <formula>A193&lt;B193</formula>
    </cfRule>
  </conditionalFormatting>
  <conditionalFormatting sqref="B8:AY8">
    <cfRule type="cellIs" dxfId="47" priority="18" operator="lessThan">
      <formula>0</formula>
    </cfRule>
    <cfRule type="cellIs" dxfId="46" priority="19" operator="greaterThan">
      <formula>0</formula>
    </cfRule>
  </conditionalFormatting>
  <conditionalFormatting sqref="B25:AY25">
    <cfRule type="expression" dxfId="2" priority="5">
      <formula>B$7&lt;=$B$5</formula>
    </cfRule>
    <cfRule type="expression" dxfId="1" priority="35">
      <formula>B24&gt;0</formula>
    </cfRule>
  </conditionalFormatting>
  <conditionalFormatting sqref="B27:AY27">
    <cfRule type="expression" dxfId="45" priority="4">
      <formula>B$7&lt;=$B$5</formula>
    </cfRule>
    <cfRule type="expression" dxfId="44" priority="15">
      <formula>B26&gt;0</formula>
    </cfRule>
  </conditionalFormatting>
  <conditionalFormatting sqref="B227:AY234">
    <cfRule type="dataBar" priority="12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42:AY49">
    <cfRule type="expression" dxfId="43" priority="8" stopIfTrue="1">
      <formula>B227&gt;0.75</formula>
    </cfRule>
    <cfRule type="expression" dxfId="42" priority="9" stopIfTrue="1">
      <formula>B227&gt;0.5</formula>
    </cfRule>
    <cfRule type="expression" dxfId="41" priority="11">
      <formula>B227&lt;=0.5</formula>
    </cfRule>
  </conditionalFormatting>
  <conditionalFormatting sqref="B15:AY15">
    <cfRule type="cellIs" dxfId="40" priority="60" operator="lessThan">
      <formula>0</formula>
    </cfRule>
    <cfRule type="cellIs" dxfId="39" priority="61" operator="greaterThan">
      <formula>0</formula>
    </cfRule>
    <cfRule type="cellIs" dxfId="38" priority="62" operator="greaterThan">
      <formula>$C$224</formula>
    </cfRule>
  </conditionalFormatting>
  <conditionalFormatting sqref="B16:AY23">
    <cfRule type="expression" dxfId="37" priority="63" stopIfTrue="1">
      <formula>B16&gt;A16</formula>
    </cfRule>
    <cfRule type="expression" dxfId="36" priority="67">
      <formula>B92=1</formula>
    </cfRule>
    <cfRule type="expression" dxfId="35" priority="2" stopIfTrue="1">
      <formula>IF($B$5=B$7, IF($A$1="Player",1,0),0)</formula>
    </cfRule>
  </conditionalFormatting>
  <conditionalFormatting sqref="A16:A23">
    <cfRule type="expression" dxfId="34" priority="65" stopIfTrue="1">
      <formula>B92=0</formula>
    </cfRule>
    <cfRule type="expression" dxfId="33" priority="66">
      <formula>$B92=1</formula>
    </cfRule>
  </conditionalFormatting>
  <conditionalFormatting sqref="B16:AY23">
    <cfRule type="expression" dxfId="32" priority="64">
      <formula>B$7&lt;=$B$5</formula>
    </cfRule>
    <cfRule type="expression" dxfId="31" priority="68" stopIfTrue="1">
      <formula>B92=0</formula>
    </cfRule>
  </conditionalFormatting>
  <conditionalFormatting sqref="B9:AY14">
    <cfRule type="expression" dxfId="30" priority="3">
      <formula>IF($B$5=B$7, IF($A$1="Player",1,0),0)</formula>
    </cfRule>
  </conditionalFormatting>
  <conditionalFormatting sqref="B25:AY25">
    <cfRule type="expression" dxfId="0" priority="1">
      <formula>IF($A$1="Player",IF($B$5=B$7,1,0),0)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B56:AY60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B227:AY234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67CE47-9944-48B9-8ABD-AA95A9910C98}">
          <x14:formula1>
            <xm:f>Data!$A$78:$A$87</xm:f>
          </x14:formula1>
          <xm:sqref>B3</xm:sqref>
        </x14:dataValidation>
        <x14:dataValidation type="list" allowBlank="1" showInputMessage="1" showErrorMessage="1" xr:uid="{2E6C1E5C-A5D8-4E2A-8F7A-65030564F83D}">
          <x14:formula1>
            <xm:f>Data!$A$77:$A$87</xm:f>
          </x14:formula1>
          <xm:sqref>C3:AY3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BU115"/>
  <sheetViews>
    <sheetView topLeftCell="A16" zoomScale="55" zoomScaleNormal="55" workbookViewId="0">
      <selection activeCell="E72" sqref="E72"/>
    </sheetView>
  </sheetViews>
  <sheetFormatPr defaultColWidth="11" defaultRowHeight="15.75"/>
  <cols>
    <col min="1" max="1" width="28.6875" customWidth="1"/>
    <col min="2" max="9" width="15.8125" customWidth="1"/>
    <col min="10" max="10" width="18.5625" bestFit="1" customWidth="1"/>
  </cols>
  <sheetData>
    <row r="8" spans="1:21" s="29" customFormat="1"/>
    <row r="9" spans="1:21" s="29" customFormat="1"/>
    <row r="10" spans="1:21" s="45" customFormat="1"/>
    <row r="11" spans="1:21" s="45" customFormat="1"/>
    <row r="12" spans="1:21" s="45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68" t="s">
        <v>63</v>
      </c>
      <c r="C13" s="68" t="s">
        <v>19</v>
      </c>
      <c r="D13" s="68" t="s">
        <v>64</v>
      </c>
      <c r="E13" s="68" t="s">
        <v>113</v>
      </c>
      <c r="F13" s="68" t="s">
        <v>114</v>
      </c>
      <c r="G13" s="68" t="s">
        <v>115</v>
      </c>
      <c r="H13" s="68" t="s">
        <v>69</v>
      </c>
      <c r="I13" s="68" t="s">
        <v>70</v>
      </c>
      <c r="J13" s="43" t="s">
        <v>112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17.649999999999999">
      <c r="A14" s="57" t="s">
        <v>39</v>
      </c>
      <c r="B14">
        <v>1</v>
      </c>
      <c r="C14" s="17">
        <v>3</v>
      </c>
      <c r="D14" s="17">
        <v>4</v>
      </c>
      <c r="E14" s="17">
        <v>1</v>
      </c>
      <c r="F14" s="17">
        <v>3</v>
      </c>
      <c r="G14" s="17">
        <v>2</v>
      </c>
      <c r="H14" s="17">
        <v>1</v>
      </c>
      <c r="I14" s="17">
        <v>2</v>
      </c>
    </row>
    <row r="16" spans="1:21">
      <c r="A16" s="45"/>
    </row>
    <row r="17" spans="1:22">
      <c r="A17" s="8" t="s">
        <v>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3" t="s">
        <v>18</v>
      </c>
      <c r="B18" s="74" t="s">
        <v>82</v>
      </c>
      <c r="C18" s="74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4">
        <v>1</v>
      </c>
      <c r="D19" s="74">
        <v>2</v>
      </c>
      <c r="E19" s="74">
        <v>3</v>
      </c>
      <c r="F19" s="74">
        <v>4</v>
      </c>
      <c r="G19" s="74">
        <v>5</v>
      </c>
      <c r="H19" s="74">
        <v>6</v>
      </c>
      <c r="I19" s="74">
        <v>7</v>
      </c>
      <c r="J19" s="74">
        <v>8</v>
      </c>
      <c r="K19" s="74">
        <v>9</v>
      </c>
      <c r="L19" s="74">
        <v>10</v>
      </c>
      <c r="M19" s="74">
        <v>11</v>
      </c>
      <c r="N19" s="74">
        <v>12</v>
      </c>
      <c r="O19" s="74">
        <v>13</v>
      </c>
      <c r="P19" s="74">
        <v>14</v>
      </c>
      <c r="Q19" s="74">
        <v>15</v>
      </c>
      <c r="R19" s="74">
        <v>16</v>
      </c>
      <c r="S19" s="74">
        <v>17</v>
      </c>
      <c r="T19" s="74">
        <v>18</v>
      </c>
      <c r="U19" s="74">
        <v>19</v>
      </c>
      <c r="V19" s="74">
        <v>20</v>
      </c>
    </row>
    <row r="20" spans="1:22" ht="17.649999999999999">
      <c r="A20" s="73" t="s">
        <v>63</v>
      </c>
      <c r="B20" s="74">
        <v>10</v>
      </c>
      <c r="C20" s="75">
        <v>10</v>
      </c>
      <c r="D20" s="75">
        <v>20</v>
      </c>
      <c r="E20" s="75">
        <v>30</v>
      </c>
      <c r="F20" s="75">
        <v>40</v>
      </c>
      <c r="G20" s="75">
        <v>50</v>
      </c>
      <c r="H20" s="75">
        <v>60</v>
      </c>
      <c r="I20" s="75">
        <v>70</v>
      </c>
      <c r="J20" s="75">
        <v>80</v>
      </c>
      <c r="K20" s="75">
        <v>90</v>
      </c>
      <c r="L20" s="75">
        <v>100</v>
      </c>
      <c r="M20" s="75">
        <v>110</v>
      </c>
      <c r="N20" s="75">
        <v>120</v>
      </c>
      <c r="O20" s="75">
        <v>130</v>
      </c>
      <c r="P20" s="75">
        <v>140</v>
      </c>
      <c r="Q20" s="75">
        <v>150</v>
      </c>
      <c r="R20" s="75">
        <v>160</v>
      </c>
      <c r="S20" s="75">
        <v>170</v>
      </c>
      <c r="T20" s="75">
        <v>180</v>
      </c>
      <c r="U20" s="75">
        <v>190</v>
      </c>
      <c r="V20" s="75">
        <v>200</v>
      </c>
    </row>
    <row r="21" spans="1:22" ht="17.649999999999999">
      <c r="A21" s="73" t="s">
        <v>19</v>
      </c>
      <c r="B21" s="74">
        <v>8</v>
      </c>
      <c r="C21" s="75">
        <v>8</v>
      </c>
      <c r="D21" s="75">
        <v>16</v>
      </c>
      <c r="E21" s="75">
        <v>24</v>
      </c>
      <c r="F21" s="75">
        <v>32</v>
      </c>
      <c r="G21" s="75">
        <v>40</v>
      </c>
      <c r="H21" s="75">
        <v>48</v>
      </c>
      <c r="I21" s="75">
        <v>56</v>
      </c>
      <c r="J21" s="75">
        <v>64</v>
      </c>
      <c r="K21" s="75">
        <v>72</v>
      </c>
      <c r="L21" s="75">
        <v>80</v>
      </c>
      <c r="M21" s="75">
        <v>88</v>
      </c>
      <c r="N21" s="75">
        <v>96</v>
      </c>
      <c r="O21" s="75">
        <v>104</v>
      </c>
      <c r="P21" s="75">
        <v>112</v>
      </c>
      <c r="Q21" s="75">
        <v>120</v>
      </c>
      <c r="R21" s="75">
        <v>128</v>
      </c>
      <c r="S21" s="75">
        <v>136</v>
      </c>
      <c r="T21" s="75">
        <v>144</v>
      </c>
      <c r="U21" s="75">
        <v>152</v>
      </c>
      <c r="V21" s="75">
        <v>160</v>
      </c>
    </row>
    <row r="22" spans="1:22" ht="17.649999999999999">
      <c r="A22" s="73" t="s">
        <v>64</v>
      </c>
      <c r="B22" s="74">
        <v>6</v>
      </c>
      <c r="C22" s="75">
        <v>6</v>
      </c>
      <c r="D22" s="75">
        <v>12</v>
      </c>
      <c r="E22" s="75">
        <v>18</v>
      </c>
      <c r="F22" s="75">
        <v>24</v>
      </c>
      <c r="G22" s="75">
        <v>30</v>
      </c>
      <c r="H22" s="75">
        <v>36</v>
      </c>
      <c r="I22" s="75">
        <v>42</v>
      </c>
      <c r="J22" s="75">
        <v>48</v>
      </c>
      <c r="K22" s="75">
        <v>54</v>
      </c>
      <c r="L22" s="75">
        <v>60</v>
      </c>
      <c r="M22" s="75">
        <v>66</v>
      </c>
      <c r="N22" s="75">
        <v>72</v>
      </c>
      <c r="O22" s="75">
        <v>78</v>
      </c>
      <c r="P22" s="75">
        <v>84</v>
      </c>
      <c r="Q22" s="75">
        <v>90</v>
      </c>
      <c r="R22" s="75">
        <v>96</v>
      </c>
      <c r="S22" s="75">
        <v>102</v>
      </c>
      <c r="T22" s="75">
        <v>108</v>
      </c>
      <c r="U22" s="75">
        <v>114</v>
      </c>
      <c r="V22" s="75">
        <v>120</v>
      </c>
    </row>
    <row r="23" spans="1:22" ht="17.649999999999999">
      <c r="A23" s="73" t="s">
        <v>67</v>
      </c>
      <c r="B23" s="74">
        <v>10</v>
      </c>
      <c r="C23" s="75">
        <v>10</v>
      </c>
      <c r="D23" s="75">
        <v>20</v>
      </c>
      <c r="E23" s="75">
        <v>30</v>
      </c>
      <c r="F23" s="75">
        <v>40</v>
      </c>
      <c r="G23" s="75">
        <v>50</v>
      </c>
      <c r="H23" s="75">
        <v>60</v>
      </c>
      <c r="I23" s="75">
        <v>70</v>
      </c>
      <c r="J23" s="75">
        <v>80</v>
      </c>
      <c r="K23" s="75">
        <v>90</v>
      </c>
      <c r="L23" s="75">
        <v>100</v>
      </c>
      <c r="M23" s="75">
        <v>110</v>
      </c>
      <c r="N23" s="75">
        <v>120</v>
      </c>
      <c r="O23" s="75">
        <v>130</v>
      </c>
      <c r="P23" s="75">
        <v>140</v>
      </c>
      <c r="Q23" s="75">
        <v>150</v>
      </c>
      <c r="R23" s="75">
        <v>160</v>
      </c>
      <c r="S23" s="75">
        <v>170</v>
      </c>
      <c r="T23" s="75">
        <v>180</v>
      </c>
      <c r="U23" s="75">
        <v>190</v>
      </c>
      <c r="V23" s="75">
        <v>200</v>
      </c>
    </row>
    <row r="24" spans="1:22" ht="17.649999999999999">
      <c r="A24" s="73" t="s">
        <v>29</v>
      </c>
      <c r="B24" s="74">
        <v>8</v>
      </c>
      <c r="C24" s="75">
        <v>8</v>
      </c>
      <c r="D24" s="75">
        <v>16</v>
      </c>
      <c r="E24" s="75">
        <v>24</v>
      </c>
      <c r="F24" s="75">
        <v>32</v>
      </c>
      <c r="G24" s="75">
        <v>40</v>
      </c>
      <c r="H24" s="75">
        <v>48</v>
      </c>
      <c r="I24" s="75">
        <v>56</v>
      </c>
      <c r="J24" s="75">
        <v>64</v>
      </c>
      <c r="K24" s="75">
        <v>72</v>
      </c>
      <c r="L24" s="75">
        <v>80</v>
      </c>
      <c r="M24" s="75">
        <v>88</v>
      </c>
      <c r="N24" s="75">
        <v>96</v>
      </c>
      <c r="O24" s="75">
        <v>104</v>
      </c>
      <c r="P24" s="75">
        <v>112</v>
      </c>
      <c r="Q24" s="75">
        <v>120</v>
      </c>
      <c r="R24" s="75">
        <v>128</v>
      </c>
      <c r="S24" s="75">
        <v>136</v>
      </c>
      <c r="T24" s="75">
        <v>144</v>
      </c>
      <c r="U24" s="75">
        <v>152</v>
      </c>
      <c r="V24" s="75">
        <v>160</v>
      </c>
    </row>
    <row r="25" spans="1:22" ht="17.649999999999999">
      <c r="A25" s="73" t="s">
        <v>68</v>
      </c>
      <c r="B25" s="74">
        <v>6</v>
      </c>
      <c r="C25" s="75">
        <v>6</v>
      </c>
      <c r="D25" s="75">
        <v>12</v>
      </c>
      <c r="E25" s="75">
        <v>18</v>
      </c>
      <c r="F25" s="75">
        <v>24</v>
      </c>
      <c r="G25" s="75">
        <v>30</v>
      </c>
      <c r="H25" s="75">
        <v>36</v>
      </c>
      <c r="I25" s="75">
        <v>42</v>
      </c>
      <c r="J25" s="75">
        <v>48</v>
      </c>
      <c r="K25" s="75">
        <v>54</v>
      </c>
      <c r="L25" s="75">
        <v>60</v>
      </c>
      <c r="M25" s="75">
        <v>66</v>
      </c>
      <c r="N25" s="75">
        <v>72</v>
      </c>
      <c r="O25" s="75">
        <v>78</v>
      </c>
      <c r="P25" s="75">
        <v>84</v>
      </c>
      <c r="Q25" s="75">
        <v>90</v>
      </c>
      <c r="R25" s="75">
        <v>96</v>
      </c>
      <c r="S25" s="75">
        <v>102</v>
      </c>
      <c r="T25" s="75">
        <v>108</v>
      </c>
      <c r="U25" s="75">
        <v>114</v>
      </c>
      <c r="V25" s="75">
        <v>120</v>
      </c>
    </row>
    <row r="26" spans="1:22" ht="17.649999999999999">
      <c r="A26" s="73" t="s">
        <v>69</v>
      </c>
      <c r="B26" s="74">
        <v>12</v>
      </c>
      <c r="C26" s="75">
        <v>12</v>
      </c>
      <c r="D26" s="75">
        <v>24</v>
      </c>
      <c r="E26" s="75">
        <v>36</v>
      </c>
      <c r="F26" s="75">
        <v>48</v>
      </c>
      <c r="G26" s="75">
        <v>60</v>
      </c>
      <c r="H26" s="75">
        <v>72</v>
      </c>
      <c r="I26" s="75">
        <v>84</v>
      </c>
      <c r="J26" s="75">
        <v>96</v>
      </c>
      <c r="K26" s="75">
        <v>108</v>
      </c>
      <c r="L26" s="75">
        <v>120</v>
      </c>
      <c r="M26" s="75">
        <v>132</v>
      </c>
      <c r="N26" s="75">
        <v>144</v>
      </c>
      <c r="O26" s="75">
        <v>156</v>
      </c>
      <c r="P26" s="75">
        <v>168</v>
      </c>
      <c r="Q26" s="75">
        <v>180</v>
      </c>
      <c r="R26" s="75">
        <v>192</v>
      </c>
      <c r="S26" s="75">
        <v>204</v>
      </c>
      <c r="T26" s="75">
        <v>216</v>
      </c>
      <c r="U26" s="75">
        <v>228</v>
      </c>
      <c r="V26" s="75">
        <v>240</v>
      </c>
    </row>
    <row r="27" spans="1:22" ht="17.649999999999999">
      <c r="A27" s="73" t="s">
        <v>70</v>
      </c>
      <c r="B27" s="74">
        <v>8</v>
      </c>
      <c r="C27" s="75">
        <v>8</v>
      </c>
      <c r="D27" s="75">
        <v>16</v>
      </c>
      <c r="E27" s="75">
        <v>24</v>
      </c>
      <c r="F27" s="75">
        <v>32</v>
      </c>
      <c r="G27" s="75">
        <v>40</v>
      </c>
      <c r="H27" s="75">
        <v>48</v>
      </c>
      <c r="I27" s="75">
        <v>56</v>
      </c>
      <c r="J27" s="75">
        <v>64</v>
      </c>
      <c r="K27" s="75">
        <v>72</v>
      </c>
      <c r="L27" s="75">
        <v>80</v>
      </c>
      <c r="M27" s="75">
        <v>88</v>
      </c>
      <c r="N27" s="75">
        <v>96</v>
      </c>
      <c r="O27" s="75">
        <v>104</v>
      </c>
      <c r="P27" s="75">
        <v>112</v>
      </c>
      <c r="Q27" s="75">
        <v>120</v>
      </c>
      <c r="R27" s="75">
        <v>128</v>
      </c>
      <c r="S27" s="75">
        <v>136</v>
      </c>
      <c r="T27" s="75">
        <v>144</v>
      </c>
      <c r="U27" s="75">
        <v>152</v>
      </c>
      <c r="V27" s="75">
        <v>160</v>
      </c>
    </row>
    <row r="33" spans="1:21" ht="18">
      <c r="A33" s="42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20" t="s">
        <v>1</v>
      </c>
      <c r="B34" s="122">
        <v>1</v>
      </c>
      <c r="C34" s="122">
        <v>2</v>
      </c>
      <c r="D34" s="122">
        <v>3</v>
      </c>
      <c r="E34" s="122">
        <v>4</v>
      </c>
      <c r="F34" s="122">
        <v>5</v>
      </c>
      <c r="G34" s="122">
        <v>6</v>
      </c>
      <c r="H34" s="122">
        <v>7</v>
      </c>
      <c r="I34" s="122">
        <v>8</v>
      </c>
      <c r="J34" s="122">
        <v>9</v>
      </c>
      <c r="K34" s="122">
        <v>10</v>
      </c>
      <c r="L34" s="122">
        <v>11</v>
      </c>
      <c r="M34" s="122">
        <v>12</v>
      </c>
      <c r="N34" s="122">
        <v>13</v>
      </c>
      <c r="O34" s="122">
        <v>14</v>
      </c>
      <c r="P34" s="122">
        <v>15</v>
      </c>
      <c r="Q34" s="122">
        <v>16</v>
      </c>
      <c r="R34" s="122">
        <v>17</v>
      </c>
      <c r="S34" s="122">
        <v>18</v>
      </c>
      <c r="T34" s="122">
        <v>19</v>
      </c>
      <c r="U34" s="122">
        <v>20</v>
      </c>
    </row>
    <row r="35" spans="1:21">
      <c r="A35" s="121" t="s">
        <v>41</v>
      </c>
      <c r="B35" s="55">
        <f xml:space="preserve"> INT(B34/3)</f>
        <v>0</v>
      </c>
      <c r="C35" s="55">
        <f t="shared" ref="C35:U35" si="0" xml:space="preserve"> INT(C34/3)</f>
        <v>0</v>
      </c>
      <c r="D35" s="55">
        <f t="shared" si="0"/>
        <v>1</v>
      </c>
      <c r="E35" s="55">
        <f t="shared" si="0"/>
        <v>1</v>
      </c>
      <c r="F35" s="55">
        <f t="shared" si="0"/>
        <v>1</v>
      </c>
      <c r="G35" s="55">
        <f t="shared" si="0"/>
        <v>2</v>
      </c>
      <c r="H35" s="55">
        <f t="shared" si="0"/>
        <v>2</v>
      </c>
      <c r="I35" s="55">
        <f t="shared" si="0"/>
        <v>2</v>
      </c>
      <c r="J35" s="55">
        <f t="shared" si="0"/>
        <v>3</v>
      </c>
      <c r="K35" s="55">
        <f t="shared" si="0"/>
        <v>3</v>
      </c>
      <c r="L35" s="55">
        <f t="shared" si="0"/>
        <v>3</v>
      </c>
      <c r="M35" s="55">
        <f t="shared" si="0"/>
        <v>4</v>
      </c>
      <c r="N35" s="55">
        <f t="shared" si="0"/>
        <v>4</v>
      </c>
      <c r="O35" s="55">
        <f t="shared" si="0"/>
        <v>4</v>
      </c>
      <c r="P35" s="55">
        <f t="shared" si="0"/>
        <v>5</v>
      </c>
      <c r="Q35" s="55">
        <f t="shared" si="0"/>
        <v>5</v>
      </c>
      <c r="R35" s="55">
        <f t="shared" si="0"/>
        <v>5</v>
      </c>
      <c r="S35" s="55">
        <f t="shared" si="0"/>
        <v>6</v>
      </c>
      <c r="T35" s="55">
        <f t="shared" si="0"/>
        <v>6</v>
      </c>
      <c r="U35" s="55">
        <f t="shared" si="0"/>
        <v>6</v>
      </c>
    </row>
    <row r="36" spans="1:21">
      <c r="A36" s="121" t="s">
        <v>42</v>
      </c>
      <c r="B36" s="54">
        <f xml:space="preserve"> INT(B34 *2/5 + 4/3)</f>
        <v>1</v>
      </c>
      <c r="C36" s="54">
        <f t="shared" ref="C36:U36" si="1" xml:space="preserve"> INT(C34 *2/5 + 4/3)</f>
        <v>2</v>
      </c>
      <c r="D36" s="54">
        <f t="shared" si="1"/>
        <v>2</v>
      </c>
      <c r="E36" s="54">
        <f t="shared" si="1"/>
        <v>2</v>
      </c>
      <c r="F36" s="54">
        <f t="shared" si="1"/>
        <v>3</v>
      </c>
      <c r="G36" s="54">
        <f t="shared" si="1"/>
        <v>3</v>
      </c>
      <c r="H36" s="54">
        <f t="shared" si="1"/>
        <v>4</v>
      </c>
      <c r="I36" s="54">
        <f t="shared" si="1"/>
        <v>4</v>
      </c>
      <c r="J36" s="54">
        <f t="shared" si="1"/>
        <v>4</v>
      </c>
      <c r="K36" s="54">
        <f t="shared" si="1"/>
        <v>5</v>
      </c>
      <c r="L36" s="54">
        <f t="shared" si="1"/>
        <v>5</v>
      </c>
      <c r="M36" s="54">
        <f t="shared" si="1"/>
        <v>6</v>
      </c>
      <c r="N36" s="54">
        <f t="shared" si="1"/>
        <v>6</v>
      </c>
      <c r="O36" s="54">
        <f t="shared" si="1"/>
        <v>6</v>
      </c>
      <c r="P36" s="54">
        <f t="shared" si="1"/>
        <v>7</v>
      </c>
      <c r="Q36" s="54">
        <f t="shared" si="1"/>
        <v>7</v>
      </c>
      <c r="R36" s="54">
        <f t="shared" si="1"/>
        <v>8</v>
      </c>
      <c r="S36" s="54">
        <f t="shared" si="1"/>
        <v>8</v>
      </c>
      <c r="T36" s="54">
        <f t="shared" si="1"/>
        <v>8</v>
      </c>
      <c r="U36" s="54">
        <f t="shared" si="1"/>
        <v>9</v>
      </c>
    </row>
    <row r="37" spans="1:21">
      <c r="A37" s="121" t="s">
        <v>43</v>
      </c>
      <c r="B37" s="54">
        <f xml:space="preserve"> INT(2+ B34/2)</f>
        <v>2</v>
      </c>
      <c r="C37" s="54">
        <f t="shared" ref="C37:U37" si="2" xml:space="preserve"> INT(2+ C34/2)</f>
        <v>3</v>
      </c>
      <c r="D37" s="54">
        <f t="shared" si="2"/>
        <v>3</v>
      </c>
      <c r="E37" s="54">
        <f t="shared" si="2"/>
        <v>4</v>
      </c>
      <c r="F37" s="54">
        <f t="shared" si="2"/>
        <v>4</v>
      </c>
      <c r="G37" s="54">
        <f t="shared" si="2"/>
        <v>5</v>
      </c>
      <c r="H37" s="54">
        <f t="shared" si="2"/>
        <v>5</v>
      </c>
      <c r="I37" s="54">
        <f t="shared" si="2"/>
        <v>6</v>
      </c>
      <c r="J37" s="54">
        <f t="shared" si="2"/>
        <v>6</v>
      </c>
      <c r="K37" s="54">
        <f t="shared" si="2"/>
        <v>7</v>
      </c>
      <c r="L37" s="54">
        <f t="shared" si="2"/>
        <v>7</v>
      </c>
      <c r="M37" s="54">
        <f t="shared" si="2"/>
        <v>8</v>
      </c>
      <c r="N37" s="54">
        <f t="shared" si="2"/>
        <v>8</v>
      </c>
      <c r="O37" s="54">
        <f t="shared" si="2"/>
        <v>9</v>
      </c>
      <c r="P37" s="54">
        <f t="shared" si="2"/>
        <v>9</v>
      </c>
      <c r="Q37" s="54">
        <f t="shared" si="2"/>
        <v>10</v>
      </c>
      <c r="R37" s="54">
        <f t="shared" si="2"/>
        <v>10</v>
      </c>
      <c r="S37" s="54">
        <f t="shared" si="2"/>
        <v>11</v>
      </c>
      <c r="T37" s="54">
        <f t="shared" si="2"/>
        <v>11</v>
      </c>
      <c r="U37" s="54">
        <f t="shared" si="2"/>
        <v>12</v>
      </c>
    </row>
    <row r="42" spans="1:21" ht="18">
      <c r="A42" s="50" t="s">
        <v>47</v>
      </c>
      <c r="B42" s="9"/>
      <c r="C42" s="9"/>
      <c r="D42" s="9"/>
      <c r="E42" s="9"/>
    </row>
    <row r="43" spans="1:21">
      <c r="A43" s="51" t="s">
        <v>51</v>
      </c>
      <c r="B43" s="52" t="s">
        <v>48</v>
      </c>
      <c r="C43" s="52" t="s">
        <v>54</v>
      </c>
      <c r="D43" s="52" t="s">
        <v>55</v>
      </c>
      <c r="E43" s="52" t="s">
        <v>56</v>
      </c>
    </row>
    <row r="44" spans="1:21">
      <c r="A44" s="53" t="s">
        <v>49</v>
      </c>
      <c r="B44" s="52">
        <v>20</v>
      </c>
      <c r="C44" s="52">
        <v>15</v>
      </c>
      <c r="D44" s="52">
        <v>20</v>
      </c>
      <c r="E44" s="52">
        <v>30</v>
      </c>
    </row>
    <row r="45" spans="1:21">
      <c r="A45" s="53" t="s">
        <v>42</v>
      </c>
      <c r="B45" s="52">
        <v>30</v>
      </c>
      <c r="C45" s="52">
        <v>20</v>
      </c>
      <c r="D45" s="52">
        <v>25</v>
      </c>
      <c r="E45" s="52">
        <v>35</v>
      </c>
    </row>
    <row r="46" spans="1:21">
      <c r="A46" s="53" t="s">
        <v>52</v>
      </c>
      <c r="B46" s="52">
        <v>40</v>
      </c>
      <c r="C46" s="52">
        <v>25</v>
      </c>
      <c r="D46" s="52">
        <v>30</v>
      </c>
      <c r="E46" s="52">
        <v>40</v>
      </c>
    </row>
    <row r="48" spans="1:21" ht="23.25">
      <c r="A48" s="109" t="s">
        <v>66</v>
      </c>
      <c r="D48" s="109" t="s">
        <v>132</v>
      </c>
    </row>
    <row r="49" spans="1:73" ht="17.649999999999999">
      <c r="A49" s="119" t="s">
        <v>63</v>
      </c>
      <c r="B49">
        <v>2</v>
      </c>
      <c r="D49" s="119" t="s">
        <v>63</v>
      </c>
      <c r="E49">
        <v>10</v>
      </c>
    </row>
    <row r="50" spans="1:73" ht="17.649999999999999">
      <c r="A50" s="119" t="s">
        <v>19</v>
      </c>
      <c r="B50">
        <v>1</v>
      </c>
      <c r="D50" s="119" t="s">
        <v>19</v>
      </c>
      <c r="E50">
        <v>8</v>
      </c>
    </row>
    <row r="51" spans="1:73" ht="17.649999999999999">
      <c r="A51" s="119" t="s">
        <v>64</v>
      </c>
      <c r="B51">
        <v>0</v>
      </c>
      <c r="D51" s="119" t="s">
        <v>64</v>
      </c>
      <c r="E51">
        <v>6</v>
      </c>
    </row>
    <row r="52" spans="1:73" ht="17.649999999999999">
      <c r="A52" s="119" t="s">
        <v>113</v>
      </c>
      <c r="B52">
        <v>2</v>
      </c>
      <c r="D52" s="119" t="s">
        <v>113</v>
      </c>
      <c r="E52">
        <v>10</v>
      </c>
    </row>
    <row r="53" spans="1:73" ht="17.649999999999999">
      <c r="A53" s="119" t="s">
        <v>114</v>
      </c>
      <c r="B53">
        <v>1</v>
      </c>
      <c r="D53" s="119" t="s">
        <v>114</v>
      </c>
      <c r="E53">
        <v>8</v>
      </c>
    </row>
    <row r="54" spans="1:73" ht="17.649999999999999">
      <c r="A54" s="119" t="s">
        <v>115</v>
      </c>
      <c r="B54">
        <v>0</v>
      </c>
      <c r="D54" s="119" t="s">
        <v>115</v>
      </c>
      <c r="E54">
        <v>6</v>
      </c>
    </row>
    <row r="55" spans="1:73" ht="17.649999999999999">
      <c r="A55" s="119" t="s">
        <v>69</v>
      </c>
      <c r="B55">
        <v>3</v>
      </c>
      <c r="D55" s="119" t="s">
        <v>69</v>
      </c>
      <c r="E55">
        <v>12</v>
      </c>
    </row>
    <row r="56" spans="1:73" ht="17.649999999999999">
      <c r="A56" s="119" t="s">
        <v>70</v>
      </c>
      <c r="B56">
        <v>1</v>
      </c>
      <c r="D56" s="119" t="s">
        <v>70</v>
      </c>
      <c r="E56">
        <v>8</v>
      </c>
    </row>
    <row r="57" spans="1:73" ht="17.649999999999999">
      <c r="A57" s="119" t="s">
        <v>112</v>
      </c>
      <c r="B57">
        <v>0</v>
      </c>
      <c r="D57" s="119" t="s">
        <v>112</v>
      </c>
      <c r="E57">
        <v>6</v>
      </c>
    </row>
    <row r="58" spans="1:73" ht="17.649999999999999">
      <c r="A58" s="119" t="s">
        <v>116</v>
      </c>
      <c r="B58">
        <v>2</v>
      </c>
      <c r="D58" s="119" t="s">
        <v>116</v>
      </c>
      <c r="E58">
        <v>10</v>
      </c>
    </row>
    <row r="61" spans="1:73" ht="23.25">
      <c r="A61" s="109" t="s">
        <v>117</v>
      </c>
      <c r="B61" s="155"/>
      <c r="D61" s="109" t="s">
        <v>133</v>
      </c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</row>
    <row r="62" spans="1:73" ht="17.649999999999999">
      <c r="A62" s="119" t="s">
        <v>63</v>
      </c>
      <c r="B62">
        <v>1</v>
      </c>
      <c r="D62" s="119" t="s">
        <v>63</v>
      </c>
      <c r="E62">
        <v>0</v>
      </c>
    </row>
    <row r="63" spans="1:73" ht="17.649999999999999">
      <c r="A63" s="119" t="s">
        <v>19</v>
      </c>
      <c r="B63">
        <v>3</v>
      </c>
      <c r="D63" s="119" t="s">
        <v>19</v>
      </c>
      <c r="E63">
        <v>0</v>
      </c>
    </row>
    <row r="64" spans="1:73" ht="17.649999999999999">
      <c r="A64" s="119" t="s">
        <v>64</v>
      </c>
      <c r="B64">
        <v>4</v>
      </c>
      <c r="D64" s="119" t="s">
        <v>64</v>
      </c>
      <c r="E64">
        <v>0</v>
      </c>
    </row>
    <row r="65" spans="1:52" ht="17.649999999999999">
      <c r="A65" s="119" t="s">
        <v>113</v>
      </c>
      <c r="B65">
        <v>1</v>
      </c>
      <c r="D65" s="119" t="s">
        <v>113</v>
      </c>
      <c r="E65">
        <v>4</v>
      </c>
    </row>
    <row r="66" spans="1:52" ht="17.649999999999999">
      <c r="A66" s="119" t="s">
        <v>114</v>
      </c>
      <c r="B66">
        <v>3</v>
      </c>
      <c r="D66" s="119" t="s">
        <v>114</v>
      </c>
      <c r="E66">
        <v>6</v>
      </c>
    </row>
    <row r="67" spans="1:52" ht="17.649999999999999">
      <c r="A67" s="119" t="s">
        <v>115</v>
      </c>
      <c r="B67">
        <v>2</v>
      </c>
      <c r="D67" s="119" t="s">
        <v>115</v>
      </c>
      <c r="E67">
        <v>8</v>
      </c>
    </row>
    <row r="68" spans="1:52" ht="17.649999999999999">
      <c r="A68" s="119" t="s">
        <v>69</v>
      </c>
      <c r="B68">
        <v>1</v>
      </c>
      <c r="D68" s="119" t="s">
        <v>69</v>
      </c>
      <c r="E68">
        <v>0</v>
      </c>
    </row>
    <row r="69" spans="1:52" ht="17.649999999999999">
      <c r="A69" s="119" t="s">
        <v>70</v>
      </c>
      <c r="B69">
        <v>2</v>
      </c>
      <c r="D69" s="119" t="s">
        <v>70</v>
      </c>
      <c r="E69">
        <v>0</v>
      </c>
    </row>
    <row r="70" spans="1:52" ht="17.649999999999999">
      <c r="A70" s="119" t="s">
        <v>112</v>
      </c>
      <c r="B70">
        <v>4</v>
      </c>
      <c r="D70" s="119" t="s">
        <v>112</v>
      </c>
      <c r="E70">
        <v>0</v>
      </c>
    </row>
    <row r="71" spans="1:52" ht="17.649999999999999">
      <c r="A71" s="119" t="s">
        <v>116</v>
      </c>
      <c r="B71">
        <v>1</v>
      </c>
      <c r="D71" s="119" t="s">
        <v>116</v>
      </c>
      <c r="E71">
        <v>0</v>
      </c>
    </row>
    <row r="75" spans="1:52" ht="23.25">
      <c r="A75" s="109" t="s">
        <v>103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2" ht="17.649999999999999">
      <c r="A76" s="119" t="s">
        <v>18</v>
      </c>
      <c r="B76" s="119" t="s">
        <v>1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19"/>
      <c r="W76" s="9"/>
      <c r="X76" s="119"/>
      <c r="Y76" s="9"/>
      <c r="Z76" s="119"/>
      <c r="AA76" s="9"/>
      <c r="AB76" s="119"/>
      <c r="AC76" s="9"/>
      <c r="AD76" s="119"/>
      <c r="AE76" s="9"/>
      <c r="AF76" s="119"/>
      <c r="AG76" s="9"/>
      <c r="AH76" s="119"/>
      <c r="AI76" s="9"/>
      <c r="AJ76" s="119"/>
      <c r="AK76" s="9"/>
      <c r="AL76" s="119"/>
      <c r="AM76" s="9"/>
      <c r="AN76" s="119"/>
      <c r="AO76" s="9"/>
      <c r="AP76" s="119"/>
      <c r="AQ76" s="9"/>
      <c r="AR76" s="119"/>
      <c r="AS76" s="9"/>
      <c r="AT76" s="119"/>
      <c r="AU76" s="9"/>
      <c r="AV76" s="119"/>
      <c r="AW76" s="9"/>
      <c r="AX76" s="119"/>
      <c r="AY76" s="9"/>
    </row>
    <row r="77" spans="1:52" ht="17.649999999999999">
      <c r="A77" s="9"/>
      <c r="B77" s="119">
        <f xml:space="preserve"> A77 + 1</f>
        <v>1</v>
      </c>
      <c r="C77" s="119">
        <f t="shared" ref="C77:AY77" si="3" xml:space="preserve"> B77 + 1</f>
        <v>2</v>
      </c>
      <c r="D77" s="119">
        <f t="shared" si="3"/>
        <v>3</v>
      </c>
      <c r="E77" s="119">
        <f t="shared" si="3"/>
        <v>4</v>
      </c>
      <c r="F77" s="119">
        <f t="shared" si="3"/>
        <v>5</v>
      </c>
      <c r="G77" s="119">
        <f t="shared" si="3"/>
        <v>6</v>
      </c>
      <c r="H77" s="119">
        <f t="shared" si="3"/>
        <v>7</v>
      </c>
      <c r="I77" s="119">
        <f t="shared" si="3"/>
        <v>8</v>
      </c>
      <c r="J77" s="119">
        <f t="shared" si="3"/>
        <v>9</v>
      </c>
      <c r="K77" s="119">
        <f t="shared" si="3"/>
        <v>10</v>
      </c>
      <c r="L77" s="119">
        <f t="shared" si="3"/>
        <v>11</v>
      </c>
      <c r="M77" s="119">
        <f t="shared" si="3"/>
        <v>12</v>
      </c>
      <c r="N77" s="119">
        <f t="shared" si="3"/>
        <v>13</v>
      </c>
      <c r="O77" s="119">
        <f t="shared" si="3"/>
        <v>14</v>
      </c>
      <c r="P77" s="119">
        <f t="shared" si="3"/>
        <v>15</v>
      </c>
      <c r="Q77" s="119">
        <f t="shared" si="3"/>
        <v>16</v>
      </c>
      <c r="R77" s="119">
        <f t="shared" si="3"/>
        <v>17</v>
      </c>
      <c r="S77" s="119">
        <f t="shared" si="3"/>
        <v>18</v>
      </c>
      <c r="T77" s="119">
        <f t="shared" si="3"/>
        <v>19</v>
      </c>
      <c r="U77" s="119">
        <f t="shared" si="3"/>
        <v>20</v>
      </c>
      <c r="V77" s="119">
        <f t="shared" si="3"/>
        <v>21</v>
      </c>
      <c r="W77" s="119">
        <f t="shared" si="3"/>
        <v>22</v>
      </c>
      <c r="X77" s="119">
        <f t="shared" si="3"/>
        <v>23</v>
      </c>
      <c r="Y77" s="119">
        <f t="shared" si="3"/>
        <v>24</v>
      </c>
      <c r="Z77" s="119">
        <f t="shared" si="3"/>
        <v>25</v>
      </c>
      <c r="AA77" s="119">
        <f t="shared" si="3"/>
        <v>26</v>
      </c>
      <c r="AB77" s="119">
        <f t="shared" si="3"/>
        <v>27</v>
      </c>
      <c r="AC77" s="119">
        <f t="shared" si="3"/>
        <v>28</v>
      </c>
      <c r="AD77" s="119">
        <f t="shared" si="3"/>
        <v>29</v>
      </c>
      <c r="AE77" s="119">
        <f t="shared" si="3"/>
        <v>30</v>
      </c>
      <c r="AF77" s="119">
        <f t="shared" si="3"/>
        <v>31</v>
      </c>
      <c r="AG77" s="119">
        <f t="shared" si="3"/>
        <v>32</v>
      </c>
      <c r="AH77" s="119">
        <f t="shared" si="3"/>
        <v>33</v>
      </c>
      <c r="AI77" s="119">
        <f t="shared" si="3"/>
        <v>34</v>
      </c>
      <c r="AJ77" s="119">
        <f t="shared" si="3"/>
        <v>35</v>
      </c>
      <c r="AK77" s="119">
        <f t="shared" si="3"/>
        <v>36</v>
      </c>
      <c r="AL77" s="119">
        <f t="shared" si="3"/>
        <v>37</v>
      </c>
      <c r="AM77" s="119">
        <f t="shared" si="3"/>
        <v>38</v>
      </c>
      <c r="AN77" s="119">
        <f t="shared" si="3"/>
        <v>39</v>
      </c>
      <c r="AO77" s="119">
        <f t="shared" si="3"/>
        <v>40</v>
      </c>
      <c r="AP77" s="119">
        <f t="shared" si="3"/>
        <v>41</v>
      </c>
      <c r="AQ77" s="119">
        <f t="shared" si="3"/>
        <v>42</v>
      </c>
      <c r="AR77" s="119">
        <f t="shared" si="3"/>
        <v>43</v>
      </c>
      <c r="AS77" s="119">
        <f t="shared" si="3"/>
        <v>44</v>
      </c>
      <c r="AT77" s="119">
        <f t="shared" si="3"/>
        <v>45</v>
      </c>
      <c r="AU77" s="119">
        <f t="shared" si="3"/>
        <v>46</v>
      </c>
      <c r="AV77" s="119">
        <f t="shared" si="3"/>
        <v>47</v>
      </c>
      <c r="AW77" s="119">
        <f t="shared" si="3"/>
        <v>48</v>
      </c>
      <c r="AX77" s="119">
        <f t="shared" si="3"/>
        <v>49</v>
      </c>
      <c r="AY77" s="119">
        <f t="shared" si="3"/>
        <v>50</v>
      </c>
      <c r="AZ77" s="119"/>
    </row>
    <row r="78" spans="1:52" ht="17.649999999999999">
      <c r="A78" s="119" t="s">
        <v>63</v>
      </c>
      <c r="B78" s="75">
        <f>IF(B$77&lt;=16,1, IF(MOD(B$77,2)=0,1,0))</f>
        <v>1</v>
      </c>
      <c r="C78" s="75">
        <f>IF(C$77&lt;=16,1, IF(MOD(C$77,2)=0,1,0))</f>
        <v>1</v>
      </c>
      <c r="D78" s="75">
        <f>IF(D$77&lt;=16,1, IF(MOD(D$77,2)=0,1,0))</f>
        <v>1</v>
      </c>
      <c r="E78" s="75">
        <f>IF(E$77&lt;=16,1, IF(MOD(E$77,2)=0,1,0))</f>
        <v>1</v>
      </c>
      <c r="F78" s="75">
        <f>IF(F$77&lt;=16,1, IF(MOD(F$77,2)=0,1,0))</f>
        <v>1</v>
      </c>
      <c r="G78" s="75">
        <f>IF(G$77&lt;=16,1, IF(MOD(G$77,2)=0,1,0))</f>
        <v>1</v>
      </c>
      <c r="H78" s="75">
        <f>IF(H$77&lt;=16,1, IF(MOD(H$77,2)=0,1,0))</f>
        <v>1</v>
      </c>
      <c r="I78" s="75">
        <f>IF(I$77&lt;=16,1, IF(MOD(I$77,2)=0,1,0))</f>
        <v>1</v>
      </c>
      <c r="J78" s="75">
        <f>IF(J$77&lt;=16,1, IF(MOD(J$77,2)=0,1,0))</f>
        <v>1</v>
      </c>
      <c r="K78" s="75">
        <f>IF(K$77&lt;=16,1, IF(MOD(K$77,2)=0,1,0))</f>
        <v>1</v>
      </c>
      <c r="L78" s="75">
        <f>IF(L$77&lt;=16,1, IF(MOD(L$77,2)=0,1,0))</f>
        <v>1</v>
      </c>
      <c r="M78" s="75">
        <f>IF(M$77&lt;=16,1, IF(MOD(M$77,2)=0,1,0))</f>
        <v>1</v>
      </c>
      <c r="N78" s="75">
        <f>IF(N$77&lt;=16,1, IF(MOD(N$77,2)=0,1,0))</f>
        <v>1</v>
      </c>
      <c r="O78" s="75">
        <f>IF(O$77&lt;=16,1, IF(MOD(O$77,2)=0,1,0))</f>
        <v>1</v>
      </c>
      <c r="P78" s="75">
        <f>IF(P$77&lt;=16,1, IF(MOD(P$77,2)=0,1,0))</f>
        <v>1</v>
      </c>
      <c r="Q78" s="75">
        <f>IF(Q$77&lt;=16,1, IF(MOD(Q$77,2)=0,1,0))</f>
        <v>1</v>
      </c>
      <c r="R78" s="75">
        <f>IF(R$77&lt;=16,1, IF(MOD(R$77,2)=0,1,0))</f>
        <v>0</v>
      </c>
      <c r="S78" s="75">
        <f>IF(S$77&lt;=16,1, IF(MOD(S$77,2)=0,1,0))</f>
        <v>1</v>
      </c>
      <c r="T78" s="75">
        <f>IF(T$77&lt;=16,1, IF(MOD(T$77,2)=0,1,0))</f>
        <v>0</v>
      </c>
      <c r="U78" s="75">
        <f>IF(U$77&lt;=16,1, IF(MOD(U$77,2)=0,1,0))</f>
        <v>1</v>
      </c>
      <c r="V78" s="75">
        <f>IF(V$77&lt;=16,1, IF(MOD(V$77,2)=0,1,0))</f>
        <v>0</v>
      </c>
      <c r="W78" s="75">
        <f>IF(W$77&lt;=16,1, IF(MOD(W$77,2)=0,1,0))</f>
        <v>1</v>
      </c>
      <c r="X78" s="75">
        <f>IF(X$77&lt;=16,1, IF(MOD(X$77,2)=0,1,0))</f>
        <v>0</v>
      </c>
      <c r="Y78" s="75">
        <f>IF(Y$77&lt;=16,1, IF(MOD(Y$77,2)=0,1,0))</f>
        <v>1</v>
      </c>
      <c r="Z78" s="75">
        <f>IF(Z$77&lt;=16,1, IF(MOD(Z$77,2)=0,1,0))</f>
        <v>0</v>
      </c>
      <c r="AA78" s="75">
        <f>IF(AA$77&lt;=16,1, IF(MOD(AA$77,2)=0,1,0))</f>
        <v>1</v>
      </c>
      <c r="AB78" s="75">
        <f>IF(AB$77&lt;=16,1, IF(MOD(AB$77,2)=0,1,0))</f>
        <v>0</v>
      </c>
      <c r="AC78" s="75">
        <f>IF(AC$77&lt;=16,1, IF(MOD(AC$77,2)=0,1,0))</f>
        <v>1</v>
      </c>
      <c r="AD78" s="75">
        <f>IF(AD$77&lt;=16,1, IF(MOD(AD$77,2)=0,1,0))</f>
        <v>0</v>
      </c>
      <c r="AE78" s="75">
        <f>IF(AE$77&lt;=16,1, IF(MOD(AE$77,2)=0,1,0))</f>
        <v>1</v>
      </c>
      <c r="AF78" s="75">
        <f>IF(AF$77&lt;=16,1, IF(MOD(AF$77,2)=0,1,0))</f>
        <v>0</v>
      </c>
      <c r="AG78" s="75">
        <f>IF(AG$77&lt;=16,1, IF(MOD(AG$77,2)=0,1,0))</f>
        <v>1</v>
      </c>
      <c r="AH78" s="75">
        <f>IF(AH$77&lt;=16,1, IF(MOD(AH$77,2)=0,1,0))</f>
        <v>0</v>
      </c>
      <c r="AI78" s="75">
        <f>IF(AI$77&lt;=16,1, IF(MOD(AI$77,2)=0,1,0))</f>
        <v>1</v>
      </c>
      <c r="AJ78" s="75">
        <f>IF(AJ$77&lt;=16,1, IF(MOD(AJ$77,2)=0,1,0))</f>
        <v>0</v>
      </c>
      <c r="AK78" s="75">
        <f>IF(AK$77&lt;=16,1, IF(MOD(AK$77,2)=0,1,0))</f>
        <v>1</v>
      </c>
      <c r="AL78" s="75">
        <f>IF(AL$77&lt;=16,1, IF(MOD(AL$77,2)=0,1,0))</f>
        <v>0</v>
      </c>
      <c r="AM78" s="75">
        <f>IF(AM$77&lt;=16,1, IF(MOD(AM$77,2)=0,1,0))</f>
        <v>1</v>
      </c>
      <c r="AN78" s="75">
        <f>IF(AN$77&lt;=16,1, IF(MOD(AN$77,2)=0,1,0))</f>
        <v>0</v>
      </c>
      <c r="AO78" s="75">
        <f>IF(AO$77&lt;=16,1, IF(MOD(AO$77,2)=0,1,0))</f>
        <v>1</v>
      </c>
      <c r="AP78" s="75">
        <f>IF(AP$77&lt;=16,1, IF(MOD(AP$77,2)=0,1,0))</f>
        <v>0</v>
      </c>
      <c r="AQ78" s="75">
        <f>IF(AQ$77&lt;=16,1, IF(MOD(AQ$77,2)=0,1,0))</f>
        <v>1</v>
      </c>
      <c r="AR78" s="75">
        <f>IF(AR$77&lt;=16,1, IF(MOD(AR$77,2)=0,1,0))</f>
        <v>0</v>
      </c>
      <c r="AS78" s="75">
        <f>IF(AS$77&lt;=16,1, IF(MOD(AS$77,2)=0,1,0))</f>
        <v>1</v>
      </c>
      <c r="AT78" s="75">
        <f>IF(AT$77&lt;=16,1, IF(MOD(AT$77,2)=0,1,0))</f>
        <v>0</v>
      </c>
      <c r="AU78" s="75">
        <f>IF(AU$77&lt;=16,1, IF(MOD(AU$77,2)=0,1,0))</f>
        <v>1</v>
      </c>
      <c r="AV78" s="75">
        <f>IF(AV$77&lt;=16,1, IF(MOD(AV$77,2)=0,1,0))</f>
        <v>0</v>
      </c>
      <c r="AW78" s="75">
        <f>IF(AW$77&lt;=16,1, IF(MOD(AW$77,2)=0,1,0))</f>
        <v>1</v>
      </c>
      <c r="AX78" s="75">
        <f>IF(AX$77&lt;=16,1, IF(MOD(AX$77,2)=0,1,0))</f>
        <v>0</v>
      </c>
      <c r="AY78" s="75">
        <f>IF(AY$77&lt;=16,1, IF(MOD(AY$77,2)=0,1,0))</f>
        <v>1</v>
      </c>
    </row>
    <row r="79" spans="1:52" ht="17.649999999999999">
      <c r="A79" s="119" t="s">
        <v>19</v>
      </c>
      <c r="B79" s="75">
        <f>IF(B$77&lt;=2,1, IF(MOD(B$77,2)=1,1,0))</f>
        <v>1</v>
      </c>
      <c r="C79" s="75">
        <f>IF(C$77&lt;=2,1, IF(MOD(C$77,2)=1,1,0))</f>
        <v>1</v>
      </c>
      <c r="D79" s="75">
        <f>IF(D$77&lt;=2,1, IF(MOD(D$77,2)=1,1,0))</f>
        <v>1</v>
      </c>
      <c r="E79" s="75">
        <f>IF(E$77&lt;=2,1, IF(MOD(E$77,2)=1,1,0))</f>
        <v>0</v>
      </c>
      <c r="F79" s="75">
        <f>IF(F$77&lt;=2,1, IF(MOD(F$77,2)=1,1,0))</f>
        <v>1</v>
      </c>
      <c r="G79" s="75">
        <f>IF(G$77&lt;=2,1, IF(MOD(G$77,2)=1,1,0))</f>
        <v>0</v>
      </c>
      <c r="H79" s="75">
        <f>IF(H$77&lt;=2,1, IF(MOD(H$77,2)=1,1,0))</f>
        <v>1</v>
      </c>
      <c r="I79" s="75">
        <f>IF(I$77&lt;=2,1, IF(MOD(I$77,2)=1,1,0))</f>
        <v>0</v>
      </c>
      <c r="J79" s="75">
        <f>IF(J$77&lt;=2,1, IF(MOD(J$77,2)=1,1,0))</f>
        <v>1</v>
      </c>
      <c r="K79" s="75">
        <f>IF(K$77&lt;=2,1, IF(MOD(K$77,2)=1,1,0))</f>
        <v>0</v>
      </c>
      <c r="L79" s="75">
        <f>IF(L$77&lt;=2,1, IF(MOD(L$77,2)=1,1,0))</f>
        <v>1</v>
      </c>
      <c r="M79" s="75">
        <f>IF(M$77&lt;=2,1, IF(MOD(M$77,2)=1,1,0))</f>
        <v>0</v>
      </c>
      <c r="N79" s="75">
        <f>IF(N$77&lt;=2,1, IF(MOD(N$77,2)=1,1,0))</f>
        <v>1</v>
      </c>
      <c r="O79" s="75">
        <f>IF(O$77&lt;=2,1, IF(MOD(O$77,2)=1,1,0))</f>
        <v>0</v>
      </c>
      <c r="P79" s="75">
        <f>IF(P$77&lt;=2,1, IF(MOD(P$77,2)=1,1,0))</f>
        <v>1</v>
      </c>
      <c r="Q79" s="75">
        <f>IF(Q$77&lt;=2,1, IF(MOD(Q$77,2)=1,1,0))</f>
        <v>0</v>
      </c>
      <c r="R79" s="75">
        <f>IF(R$77&lt;=2,1, IF(MOD(R$77,2)=1,1,0))</f>
        <v>1</v>
      </c>
      <c r="S79" s="75">
        <f>IF(S$77&lt;=2,1, IF(MOD(S$77,2)=1,1,0))</f>
        <v>0</v>
      </c>
      <c r="T79" s="75">
        <f>IF(T$77&lt;=2,1, IF(MOD(T$77,2)=1,1,0))</f>
        <v>1</v>
      </c>
      <c r="U79" s="75">
        <f>IF(U$77&lt;=2,1, IF(MOD(U$77,2)=1,1,0))</f>
        <v>0</v>
      </c>
      <c r="V79" s="75">
        <f>IF(V$77&lt;=2,1, IF(MOD(V$77,2)=1,1,0))</f>
        <v>1</v>
      </c>
      <c r="W79" s="75">
        <f>IF(W$77&lt;=2,1, IF(MOD(W$77,2)=1,1,0))</f>
        <v>0</v>
      </c>
      <c r="X79" s="75">
        <f>IF(X$77&lt;=2,1, IF(MOD(X$77,2)=1,1,0))</f>
        <v>1</v>
      </c>
      <c r="Y79" s="75">
        <f>IF(Y$77&lt;=2,1, IF(MOD(Y$77,2)=1,1,0))</f>
        <v>0</v>
      </c>
      <c r="Z79" s="75">
        <f>IF(Z$77&lt;=2,1, IF(MOD(Z$77,2)=1,1,0))</f>
        <v>1</v>
      </c>
      <c r="AA79" s="75">
        <f>IF(AA$77&lt;=2,1, IF(MOD(AA$77,2)=1,1,0))</f>
        <v>0</v>
      </c>
      <c r="AB79" s="75">
        <f>IF(AB$77&lt;=2,1, IF(MOD(AB$77,2)=1,1,0))</f>
        <v>1</v>
      </c>
      <c r="AC79" s="75">
        <f>IF(AC$77&lt;=2,1, IF(MOD(AC$77,2)=1,1,0))</f>
        <v>0</v>
      </c>
      <c r="AD79" s="75">
        <f>IF(AD$77&lt;=2,1, IF(MOD(AD$77,2)=1,1,0))</f>
        <v>1</v>
      </c>
      <c r="AE79" s="75">
        <f>IF(AE$77&lt;=2,1, IF(MOD(AE$77,2)=1,1,0))</f>
        <v>0</v>
      </c>
      <c r="AF79" s="75">
        <f>IF(AF$77&lt;=2,1, IF(MOD(AF$77,2)=1,1,0))</f>
        <v>1</v>
      </c>
      <c r="AG79" s="75">
        <f>IF(AG$77&lt;=2,1, IF(MOD(AG$77,2)=1,1,0))</f>
        <v>0</v>
      </c>
      <c r="AH79" s="75">
        <f>IF(AH$77&lt;=2,1, IF(MOD(AH$77,2)=1,1,0))</f>
        <v>1</v>
      </c>
      <c r="AI79" s="75">
        <f>IF(AI$77&lt;=2,1, IF(MOD(AI$77,2)=1,1,0))</f>
        <v>0</v>
      </c>
      <c r="AJ79" s="75">
        <f>IF(AJ$77&lt;=2,1, IF(MOD(AJ$77,2)=1,1,0))</f>
        <v>1</v>
      </c>
      <c r="AK79" s="75">
        <f>IF(AK$77&lt;=2,1, IF(MOD(AK$77,2)=1,1,0))</f>
        <v>0</v>
      </c>
      <c r="AL79" s="75">
        <f>IF(AL$77&lt;=2,1, IF(MOD(AL$77,2)=1,1,0))</f>
        <v>1</v>
      </c>
      <c r="AM79" s="75">
        <f>IF(AM$77&lt;=2,1, IF(MOD(AM$77,2)=1,1,0))</f>
        <v>0</v>
      </c>
      <c r="AN79" s="75">
        <f>IF(AN$77&lt;=2,1, IF(MOD(AN$77,2)=1,1,0))</f>
        <v>1</v>
      </c>
      <c r="AO79" s="75">
        <f>IF(AO$77&lt;=2,1, IF(MOD(AO$77,2)=1,1,0))</f>
        <v>0</v>
      </c>
      <c r="AP79" s="75">
        <f>IF(AP$77&lt;=2,1, IF(MOD(AP$77,2)=1,1,0))</f>
        <v>1</v>
      </c>
      <c r="AQ79" s="75">
        <f>IF(AQ$77&lt;=2,1, IF(MOD(AQ$77,2)=1,1,0))</f>
        <v>0</v>
      </c>
      <c r="AR79" s="75">
        <f>IF(AR$77&lt;=2,1, IF(MOD(AR$77,2)=1,1,0))</f>
        <v>1</v>
      </c>
      <c r="AS79" s="75">
        <f>IF(AS$77&lt;=2,1, IF(MOD(AS$77,2)=1,1,0))</f>
        <v>0</v>
      </c>
      <c r="AT79" s="75">
        <f>IF(AT$77&lt;=2,1, IF(MOD(AT$77,2)=1,1,0))</f>
        <v>1</v>
      </c>
      <c r="AU79" s="75">
        <f>IF(AU$77&lt;=2,1, IF(MOD(AU$77,2)=1,1,0))</f>
        <v>0</v>
      </c>
      <c r="AV79" s="75">
        <f>IF(AV$77&lt;=2,1, IF(MOD(AV$77,2)=1,1,0))</f>
        <v>1</v>
      </c>
      <c r="AW79" s="75">
        <f>IF(AW$77&lt;=2,1, IF(MOD(AW$77,2)=1,1,0))</f>
        <v>0</v>
      </c>
      <c r="AX79" s="75">
        <f>IF(AX$77&lt;=2,1, IF(MOD(AX$77,2)=1,1,0))</f>
        <v>1</v>
      </c>
      <c r="AY79" s="75">
        <f>IF(AY$77&lt;=2,1, IF(MOD(AY$77,2)=1,1,0))</f>
        <v>0</v>
      </c>
    </row>
    <row r="80" spans="1:52" ht="17.649999999999999">
      <c r="A80" s="119" t="s">
        <v>64</v>
      </c>
      <c r="B80" s="75">
        <f>IF(B$77&lt;=2,1, IF(MOD(B$77,3)=2,1,0))</f>
        <v>1</v>
      </c>
      <c r="C80" s="75">
        <f>IF(C$77&lt;=2,1, IF(MOD(C$77,3)=2,1,0))</f>
        <v>1</v>
      </c>
      <c r="D80" s="75">
        <f>IF(D$77&lt;=2,1, IF(MOD(D$77,3)=2,1,0))</f>
        <v>0</v>
      </c>
      <c r="E80" s="75">
        <f>IF(E$77&lt;=2,1, IF(MOD(E$77,3)=2,1,0))</f>
        <v>0</v>
      </c>
      <c r="F80" s="75">
        <f>IF(F$77&lt;=2,1, IF(MOD(F$77,3)=2,1,0))</f>
        <v>1</v>
      </c>
      <c r="G80" s="75">
        <f>IF(G$77&lt;=2,1, IF(MOD(G$77,3)=2,1,0))</f>
        <v>0</v>
      </c>
      <c r="H80" s="75">
        <f>IF(H$77&lt;=2,1, IF(MOD(H$77,3)=2,1,0))</f>
        <v>0</v>
      </c>
      <c r="I80" s="75">
        <f>IF(I$77&lt;=2,1, IF(MOD(I$77,3)=2,1,0))</f>
        <v>1</v>
      </c>
      <c r="J80" s="75">
        <f>IF(J$77&lt;=2,1, IF(MOD(J$77,3)=2,1,0))</f>
        <v>0</v>
      </c>
      <c r="K80" s="75">
        <f>IF(K$77&lt;=2,1, IF(MOD(K$77,3)=2,1,0))</f>
        <v>0</v>
      </c>
      <c r="L80" s="75">
        <f>IF(L$77&lt;=2,1, IF(MOD(L$77,3)=2,1,0))</f>
        <v>1</v>
      </c>
      <c r="M80" s="75">
        <f>IF(M$77&lt;=2,1, IF(MOD(M$77,3)=2,1,0))</f>
        <v>0</v>
      </c>
      <c r="N80" s="75">
        <f>IF(N$77&lt;=2,1, IF(MOD(N$77,3)=2,1,0))</f>
        <v>0</v>
      </c>
      <c r="O80" s="75">
        <f>IF(O$77&lt;=2,1, IF(MOD(O$77,3)=2,1,0))</f>
        <v>1</v>
      </c>
      <c r="P80" s="75">
        <f>IF(P$77&lt;=2,1, IF(MOD(P$77,3)=2,1,0))</f>
        <v>0</v>
      </c>
      <c r="Q80" s="75">
        <f>IF(Q$77&lt;=2,1, IF(MOD(Q$77,3)=2,1,0))</f>
        <v>0</v>
      </c>
      <c r="R80" s="75">
        <f>IF(R$77&lt;=2,1, IF(MOD(R$77,3)=2,1,0))</f>
        <v>1</v>
      </c>
      <c r="S80" s="75">
        <f>IF(S$77&lt;=2,1, IF(MOD(S$77,3)=2,1,0))</f>
        <v>0</v>
      </c>
      <c r="T80" s="75">
        <f>IF(T$77&lt;=2,1, IF(MOD(T$77,3)=2,1,0))</f>
        <v>0</v>
      </c>
      <c r="U80" s="75">
        <f>IF(U$77&lt;=2,1, IF(MOD(U$77,3)=2,1,0))</f>
        <v>1</v>
      </c>
      <c r="V80" s="75">
        <f>IF(V$77&lt;=2,1, IF(MOD(V$77,3)=2,1,0))</f>
        <v>0</v>
      </c>
      <c r="W80" s="75">
        <f>IF(W$77&lt;=2,1, IF(MOD(W$77,3)=2,1,0))</f>
        <v>0</v>
      </c>
      <c r="X80" s="75">
        <f>IF(X$77&lt;=2,1, IF(MOD(X$77,3)=2,1,0))</f>
        <v>1</v>
      </c>
      <c r="Y80" s="75">
        <f>IF(Y$77&lt;=2,1, IF(MOD(Y$77,3)=2,1,0))</f>
        <v>0</v>
      </c>
      <c r="Z80" s="75">
        <f>IF(Z$77&lt;=2,1, IF(MOD(Z$77,3)=2,1,0))</f>
        <v>0</v>
      </c>
      <c r="AA80" s="75">
        <f>IF(AA$77&lt;=2,1, IF(MOD(AA$77,3)=2,1,0))</f>
        <v>1</v>
      </c>
      <c r="AB80" s="75">
        <f>IF(AB$77&lt;=2,1, IF(MOD(AB$77,3)=2,1,0))</f>
        <v>0</v>
      </c>
      <c r="AC80" s="75">
        <f>IF(AC$77&lt;=2,1, IF(MOD(AC$77,3)=2,1,0))</f>
        <v>0</v>
      </c>
      <c r="AD80" s="75">
        <f>IF(AD$77&lt;=2,1, IF(MOD(AD$77,3)=2,1,0))</f>
        <v>1</v>
      </c>
      <c r="AE80" s="75">
        <f>IF(AE$77&lt;=2,1, IF(MOD(AE$77,3)=2,1,0))</f>
        <v>0</v>
      </c>
      <c r="AF80" s="75">
        <f>IF(AF$77&lt;=2,1, IF(MOD(AF$77,3)=2,1,0))</f>
        <v>0</v>
      </c>
      <c r="AG80" s="75">
        <f>IF(AG$77&lt;=2,1, IF(MOD(AG$77,3)=2,1,0))</f>
        <v>1</v>
      </c>
      <c r="AH80" s="75">
        <f>IF(AH$77&lt;=2,1, IF(MOD(AH$77,3)=2,1,0))</f>
        <v>0</v>
      </c>
      <c r="AI80" s="75">
        <f>IF(AI$77&lt;=2,1, IF(MOD(AI$77,3)=2,1,0))</f>
        <v>0</v>
      </c>
      <c r="AJ80" s="75">
        <f>IF(AJ$77&lt;=2,1, IF(MOD(AJ$77,3)=2,1,0))</f>
        <v>1</v>
      </c>
      <c r="AK80" s="75">
        <f>IF(AK$77&lt;=2,1, IF(MOD(AK$77,3)=2,1,0))</f>
        <v>0</v>
      </c>
      <c r="AL80" s="75">
        <f>IF(AL$77&lt;=2,1, IF(MOD(AL$77,3)=2,1,0))</f>
        <v>0</v>
      </c>
      <c r="AM80" s="75">
        <f>IF(AM$77&lt;=2,1, IF(MOD(AM$77,3)=2,1,0))</f>
        <v>1</v>
      </c>
      <c r="AN80" s="75">
        <f>IF(AN$77&lt;=2,1, IF(MOD(AN$77,3)=2,1,0))</f>
        <v>0</v>
      </c>
      <c r="AO80" s="75">
        <f>IF(AO$77&lt;=2,1, IF(MOD(AO$77,3)=2,1,0))</f>
        <v>0</v>
      </c>
      <c r="AP80" s="75">
        <f>IF(AP$77&lt;=2,1, IF(MOD(AP$77,3)=2,1,0))</f>
        <v>1</v>
      </c>
      <c r="AQ80" s="75">
        <f>IF(AQ$77&lt;=2,1, IF(MOD(AQ$77,3)=2,1,0))</f>
        <v>0</v>
      </c>
      <c r="AR80" s="75">
        <f>IF(AR$77&lt;=2,1, IF(MOD(AR$77,3)=2,1,0))</f>
        <v>0</v>
      </c>
      <c r="AS80" s="75">
        <f>IF(AS$77&lt;=2,1, IF(MOD(AS$77,3)=2,1,0))</f>
        <v>1</v>
      </c>
      <c r="AT80" s="75">
        <f>IF(AT$77&lt;=2,1, IF(MOD(AT$77,3)=2,1,0))</f>
        <v>0</v>
      </c>
      <c r="AU80" s="75">
        <f>IF(AU$77&lt;=2,1, IF(MOD(AU$77,3)=2,1,0))</f>
        <v>0</v>
      </c>
      <c r="AV80" s="75">
        <f>IF(AV$77&lt;=2,1, IF(MOD(AV$77,3)=2,1,0))</f>
        <v>1</v>
      </c>
      <c r="AW80" s="75">
        <f>IF(AW$77&lt;=2,1, IF(MOD(AW$77,3)=2,1,0))</f>
        <v>0</v>
      </c>
      <c r="AX80" s="75">
        <f>IF(AX$77&lt;=2,1, IF(MOD(AX$77,3)=2,1,0))</f>
        <v>0</v>
      </c>
      <c r="AY80" s="75">
        <f>IF(AY$77&lt;=2,1, IF(MOD(AY$77,3)=2,1,0))</f>
        <v>1</v>
      </c>
    </row>
    <row r="81" spans="1:51" ht="17.649999999999999">
      <c r="A81" s="119" t="s">
        <v>113</v>
      </c>
      <c r="B81" s="75">
        <f>IF(B$77&lt;=3,1,IF(MOD(B$77,2)=1,1,0))</f>
        <v>1</v>
      </c>
      <c r="C81" s="75">
        <f>IF(C$77&lt;=3,1,IF(MOD(C$77,2)=1,1,0))</f>
        <v>1</v>
      </c>
      <c r="D81" s="75">
        <f>IF(D$77&lt;=3,1,IF(MOD(D$77,2)=1,1,0))</f>
        <v>1</v>
      </c>
      <c r="E81" s="75">
        <f>IF(E$77&lt;=3,1,IF(MOD(E$77,2)=1,1,0))</f>
        <v>0</v>
      </c>
      <c r="F81" s="75">
        <f>IF(F$77&lt;=3,1,IF(MOD(F$77,2)=1,1,0))</f>
        <v>1</v>
      </c>
      <c r="G81" s="75">
        <f>IF(G$77&lt;=3,1,IF(MOD(G$77,2)=1,1,0))</f>
        <v>0</v>
      </c>
      <c r="H81" s="75">
        <f>IF(H$77&lt;=3,1,IF(MOD(H$77,2)=1,1,0))</f>
        <v>1</v>
      </c>
      <c r="I81" s="75">
        <f>IF(I$77&lt;=3,1,IF(MOD(I$77,2)=1,1,0))</f>
        <v>0</v>
      </c>
      <c r="J81" s="75">
        <f>IF(J$77&lt;=3,1,IF(MOD(J$77,2)=1,1,0))</f>
        <v>1</v>
      </c>
      <c r="K81" s="75">
        <f>IF(K$77&lt;=3,1,IF(MOD(K$77,2)=1,1,0))</f>
        <v>0</v>
      </c>
      <c r="L81" s="75">
        <f>IF(L$77&lt;=3,1,IF(MOD(L$77,2)=1,1,0))</f>
        <v>1</v>
      </c>
      <c r="M81" s="75">
        <f>IF(M$77&lt;=3,1,IF(MOD(M$77,2)=1,1,0))</f>
        <v>0</v>
      </c>
      <c r="N81" s="75">
        <f>IF(N$77&lt;=3,1,IF(MOD(N$77,2)=1,1,0))</f>
        <v>1</v>
      </c>
      <c r="O81" s="75">
        <f>IF(O$77&lt;=3,1,IF(MOD(O$77,2)=1,1,0))</f>
        <v>0</v>
      </c>
      <c r="P81" s="75">
        <f>IF(P$77&lt;=3,1,IF(MOD(P$77,2)=1,1,0))</f>
        <v>1</v>
      </c>
      <c r="Q81" s="75">
        <f>IF(Q$77&lt;=3,1,IF(MOD(Q$77,2)=1,1,0))</f>
        <v>0</v>
      </c>
      <c r="R81" s="75">
        <f>IF(R$77&lt;=3,1,IF(MOD(R$77,2)=1,1,0))</f>
        <v>1</v>
      </c>
      <c r="S81" s="75">
        <f>IF(S$77&lt;=3,1,IF(MOD(S$77,2)=1,1,0))</f>
        <v>0</v>
      </c>
      <c r="T81" s="75">
        <f>IF(T$77&lt;=3,1,IF(MOD(T$77,2)=1,1,0))</f>
        <v>1</v>
      </c>
      <c r="U81" s="75">
        <f>IF(U$77&lt;=3,1,IF(MOD(U$77,2)=1,1,0))</f>
        <v>0</v>
      </c>
      <c r="V81" s="75">
        <f>IF(V$77&lt;=3,1,IF(MOD(V$77,2)=1,1,0))</f>
        <v>1</v>
      </c>
      <c r="W81" s="75">
        <f>IF(W$77&lt;=3,1,IF(MOD(W$77,2)=1,1,0))</f>
        <v>0</v>
      </c>
      <c r="X81" s="75">
        <f>IF(X$77&lt;=3,1,IF(MOD(X$77,2)=1,1,0))</f>
        <v>1</v>
      </c>
      <c r="Y81" s="75">
        <f>IF(Y$77&lt;=3,1,IF(MOD(Y$77,2)=1,1,0))</f>
        <v>0</v>
      </c>
      <c r="Z81" s="75">
        <f>IF(Z$77&lt;=3,1,IF(MOD(Z$77,2)=1,1,0))</f>
        <v>1</v>
      </c>
      <c r="AA81" s="75">
        <f>IF(AA$77&lt;=3,1,IF(MOD(AA$77,2)=1,1,0))</f>
        <v>0</v>
      </c>
      <c r="AB81" s="75">
        <f>IF(AB$77&lt;=3,1,IF(MOD(AB$77,2)=1,1,0))</f>
        <v>1</v>
      </c>
      <c r="AC81" s="75">
        <f>IF(AC$77&lt;=3,1,IF(MOD(AC$77,2)=1,1,0))</f>
        <v>0</v>
      </c>
      <c r="AD81" s="75">
        <f>IF(AD$77&lt;=3,1,IF(MOD(AD$77,2)=1,1,0))</f>
        <v>1</v>
      </c>
      <c r="AE81" s="75">
        <f>IF(AE$77&lt;=3,1,IF(MOD(AE$77,2)=1,1,0))</f>
        <v>0</v>
      </c>
      <c r="AF81" s="75">
        <f>IF(AF$77&lt;=3,1,IF(MOD(AF$77,2)=1,1,0))</f>
        <v>1</v>
      </c>
      <c r="AG81" s="75">
        <f>IF(AG$77&lt;=3,1,IF(MOD(AG$77,2)=1,1,0))</f>
        <v>0</v>
      </c>
      <c r="AH81" s="75">
        <f>IF(AH$77&lt;=3,1,IF(MOD(AH$77,2)=1,1,0))</f>
        <v>1</v>
      </c>
      <c r="AI81" s="75">
        <f>IF(AI$77&lt;=3,1,IF(MOD(AI$77,2)=1,1,0))</f>
        <v>0</v>
      </c>
      <c r="AJ81" s="75">
        <f>IF(AJ$77&lt;=3,1,IF(MOD(AJ$77,2)=1,1,0))</f>
        <v>1</v>
      </c>
      <c r="AK81" s="75">
        <f>IF(AK$77&lt;=3,1,IF(MOD(AK$77,2)=1,1,0))</f>
        <v>0</v>
      </c>
      <c r="AL81" s="75">
        <f>IF(AL$77&lt;=3,1,IF(MOD(AL$77,2)=1,1,0))</f>
        <v>1</v>
      </c>
      <c r="AM81" s="75">
        <f>IF(AM$77&lt;=3,1,IF(MOD(AM$77,2)=1,1,0))</f>
        <v>0</v>
      </c>
      <c r="AN81" s="75">
        <f>IF(AN$77&lt;=3,1,IF(MOD(AN$77,2)=1,1,0))</f>
        <v>1</v>
      </c>
      <c r="AO81" s="75">
        <f>IF(AO$77&lt;=3,1,IF(MOD(AO$77,2)=1,1,0))</f>
        <v>0</v>
      </c>
      <c r="AP81" s="75">
        <f>IF(AP$77&lt;=3,1,IF(MOD(AP$77,2)=1,1,0))</f>
        <v>1</v>
      </c>
      <c r="AQ81" s="75">
        <f>IF(AQ$77&lt;=3,1,IF(MOD(AQ$77,2)=1,1,0))</f>
        <v>0</v>
      </c>
      <c r="AR81" s="75">
        <f>IF(AR$77&lt;=3,1,IF(MOD(AR$77,2)=1,1,0))</f>
        <v>1</v>
      </c>
      <c r="AS81" s="75">
        <f>IF(AS$77&lt;=3,1,IF(MOD(AS$77,2)=1,1,0))</f>
        <v>0</v>
      </c>
      <c r="AT81" s="75">
        <f>IF(AT$77&lt;=3,1,IF(MOD(AT$77,2)=1,1,0))</f>
        <v>1</v>
      </c>
      <c r="AU81" s="75">
        <f>IF(AU$77&lt;=3,1,IF(MOD(AU$77,2)=1,1,0))</f>
        <v>0</v>
      </c>
      <c r="AV81" s="75">
        <f>IF(AV$77&lt;=3,1,IF(MOD(AV$77,2)=1,1,0))</f>
        <v>1</v>
      </c>
      <c r="AW81" s="75">
        <f>IF(AW$77&lt;=3,1,IF(MOD(AW$77,2)=1,1,0))</f>
        <v>0</v>
      </c>
      <c r="AX81" s="75">
        <f>IF(AX$77&lt;=3,1,IF(MOD(AX$77,2)=1,1,0))</f>
        <v>1</v>
      </c>
      <c r="AY81" s="75">
        <f>IF(AY$77&lt;=3,1,IF(MOD(AY$77,2)=1,1,0))</f>
        <v>0</v>
      </c>
    </row>
    <row r="82" spans="1:51" ht="17.649999999999999">
      <c r="A82" s="119" t="s">
        <v>114</v>
      </c>
      <c r="B82" s="75">
        <f>IF(MOD(B$77,6)=0,1,0)+IF(MOD(B$77,6)-1=0,1,0)+IF(MOD(B$77,6)-3=0,1,0)</f>
        <v>1</v>
      </c>
      <c r="C82" s="75">
        <f>IF(MOD(C$77,6)=0,1,0)+IF(MOD(C$77,6)-1=0,1,0)+IF(MOD(C$77,6)-3=0,1,0)</f>
        <v>0</v>
      </c>
      <c r="D82" s="75">
        <f>IF(MOD(D$77,6)=0,1,0)+IF(MOD(D$77,6)-1=0,1,0)+IF(MOD(D$77,6)-3=0,1,0)</f>
        <v>1</v>
      </c>
      <c r="E82" s="75">
        <f>IF(MOD(E$77,6)=0,1,0)+IF(MOD(E$77,6)-1=0,1,0)+IF(MOD(E$77,6)-3=0,1,0)</f>
        <v>0</v>
      </c>
      <c r="F82" s="75">
        <f>IF(MOD(F$77,6)=0,1,0)+IF(MOD(F$77,6)-1=0,1,0)+IF(MOD(F$77,6)-3=0,1,0)</f>
        <v>0</v>
      </c>
      <c r="G82" s="75">
        <f>IF(MOD(G$77,6)=0,1,0)+IF(MOD(G$77,6)-1=0,1,0)+IF(MOD(G$77,6)-3=0,1,0)</f>
        <v>1</v>
      </c>
      <c r="H82" s="75">
        <f>IF(MOD(H$77,6)=0,1,0)+IF(MOD(H$77,6)-1=0,1,0)+IF(MOD(H$77,6)-3=0,1,0)</f>
        <v>1</v>
      </c>
      <c r="I82" s="75">
        <f>IF(MOD(I$77,6)=0,1,0)+IF(MOD(I$77,6)-1=0,1,0)+IF(MOD(I$77,6)-3=0,1,0)</f>
        <v>0</v>
      </c>
      <c r="J82" s="75">
        <f>IF(MOD(J$77,6)=0,1,0)+IF(MOD(J$77,6)-1=0,1,0)+IF(MOD(J$77,6)-3=0,1,0)</f>
        <v>1</v>
      </c>
      <c r="K82" s="75">
        <f>IF(MOD(K$77,6)=0,1,0)+IF(MOD(K$77,6)-1=0,1,0)+IF(MOD(K$77,6)-3=0,1,0)</f>
        <v>0</v>
      </c>
      <c r="L82" s="75">
        <f>IF(MOD(L$77,6)=0,1,0)+IF(MOD(L$77,6)-1=0,1,0)+IF(MOD(L$77,6)-3=0,1,0)</f>
        <v>0</v>
      </c>
      <c r="M82" s="75">
        <f>IF(MOD(M$77,6)=0,1,0)+IF(MOD(M$77,6)-1=0,1,0)+IF(MOD(M$77,6)-3=0,1,0)</f>
        <v>1</v>
      </c>
      <c r="N82" s="75">
        <f>IF(MOD(N$77,6)=0,1,0)+IF(MOD(N$77,6)-1=0,1,0)+IF(MOD(N$77,6)-3=0,1,0)</f>
        <v>1</v>
      </c>
      <c r="O82" s="75">
        <f>IF(MOD(O$77,6)=0,1,0)+IF(MOD(O$77,6)-1=0,1,0)+IF(MOD(O$77,6)-3=0,1,0)</f>
        <v>0</v>
      </c>
      <c r="P82" s="75">
        <f>IF(MOD(P$77,6)=0,1,0)+IF(MOD(P$77,6)-1=0,1,0)+IF(MOD(P$77,6)-3=0,1,0)</f>
        <v>1</v>
      </c>
      <c r="Q82" s="75">
        <f>IF(MOD(Q$77,6)=0,1,0)+IF(MOD(Q$77,6)-1=0,1,0)+IF(MOD(Q$77,6)-3=0,1,0)</f>
        <v>0</v>
      </c>
      <c r="R82" s="75">
        <f>IF(MOD(R$77,6)=0,1,0)+IF(MOD(R$77,6)-1=0,1,0)+IF(MOD(R$77,6)-3=0,1,0)</f>
        <v>0</v>
      </c>
      <c r="S82" s="75">
        <f>IF(MOD(S$77,6)=0,1,0)+IF(MOD(S$77,6)-1=0,1,0)+IF(MOD(S$77,6)-3=0,1,0)</f>
        <v>1</v>
      </c>
      <c r="T82" s="75">
        <f>IF(MOD(T$77,6)=0,1,0)+IF(MOD(T$77,6)-1=0,1,0)+IF(MOD(T$77,6)-3=0,1,0)</f>
        <v>1</v>
      </c>
      <c r="U82" s="75">
        <f>IF(MOD(U$77,6)=0,1,0)+IF(MOD(U$77,6)-1=0,1,0)+IF(MOD(U$77,6)-3=0,1,0)</f>
        <v>0</v>
      </c>
      <c r="V82" s="75">
        <f>IF(MOD(V$77,6)=0,1,0)+IF(MOD(V$77,6)-1=0,1,0)+IF(MOD(V$77,6)-3=0,1,0)</f>
        <v>1</v>
      </c>
      <c r="W82" s="75">
        <f>IF(MOD(W$77,6)=0,1,0)+IF(MOD(W$77,6)-1=0,1,0)+IF(MOD(W$77,6)-3=0,1,0)</f>
        <v>0</v>
      </c>
      <c r="X82" s="75">
        <f>IF(MOD(X$77,6)=0,1,0)+IF(MOD(X$77,6)-1=0,1,0)+IF(MOD(X$77,6)-3=0,1,0)</f>
        <v>0</v>
      </c>
      <c r="Y82" s="75">
        <f>IF(MOD(Y$77,6)=0,1,0)+IF(MOD(Y$77,6)-1=0,1,0)+IF(MOD(Y$77,6)-3=0,1,0)</f>
        <v>1</v>
      </c>
      <c r="Z82" s="75">
        <f>IF(MOD(Z$77,6)=0,1,0)+IF(MOD(Z$77,6)-1=0,1,0)+IF(MOD(Z$77,6)-3=0,1,0)</f>
        <v>1</v>
      </c>
      <c r="AA82" s="75">
        <f>IF(MOD(AA$77,6)=0,1,0)+IF(MOD(AA$77,6)-1=0,1,0)+IF(MOD(AA$77,6)-3=0,1,0)</f>
        <v>0</v>
      </c>
      <c r="AB82" s="75">
        <f>IF(MOD(AB$77,6)=0,1,0)+IF(MOD(AB$77,6)-1=0,1,0)+IF(MOD(AB$77,6)-3=0,1,0)</f>
        <v>1</v>
      </c>
      <c r="AC82" s="75">
        <f>IF(MOD(AC$77,6)=0,1,0)+IF(MOD(AC$77,6)-1=0,1,0)+IF(MOD(AC$77,6)-3=0,1,0)</f>
        <v>0</v>
      </c>
      <c r="AD82" s="75">
        <f>IF(MOD(AD$77,6)=0,1,0)+IF(MOD(AD$77,6)-1=0,1,0)+IF(MOD(AD$77,6)-3=0,1,0)</f>
        <v>0</v>
      </c>
      <c r="AE82" s="75">
        <f>IF(MOD(AE$77,6)=0,1,0)+IF(MOD(AE$77,6)-1=0,1,0)+IF(MOD(AE$77,6)-3=0,1,0)</f>
        <v>1</v>
      </c>
      <c r="AF82" s="75">
        <f>IF(MOD(AF$77,6)=0,1,0)+IF(MOD(AF$77,6)-1=0,1,0)+IF(MOD(AF$77,6)-3=0,1,0)</f>
        <v>1</v>
      </c>
      <c r="AG82" s="75">
        <f>IF(MOD(AG$77,6)=0,1,0)+IF(MOD(AG$77,6)-1=0,1,0)+IF(MOD(AG$77,6)-3=0,1,0)</f>
        <v>0</v>
      </c>
      <c r="AH82" s="75">
        <f>IF(MOD(AH$77,6)=0,1,0)+IF(MOD(AH$77,6)-1=0,1,0)+IF(MOD(AH$77,6)-3=0,1,0)</f>
        <v>1</v>
      </c>
      <c r="AI82" s="75">
        <f>IF(MOD(AI$77,6)=0,1,0)+IF(MOD(AI$77,6)-1=0,1,0)+IF(MOD(AI$77,6)-3=0,1,0)</f>
        <v>0</v>
      </c>
      <c r="AJ82" s="75">
        <f>IF(MOD(AJ$77,6)=0,1,0)+IF(MOD(AJ$77,6)-1=0,1,0)+IF(MOD(AJ$77,6)-3=0,1,0)</f>
        <v>0</v>
      </c>
      <c r="AK82" s="75">
        <f>IF(MOD(AK$77,6)=0,1,0)+IF(MOD(AK$77,6)-1=0,1,0)+IF(MOD(AK$77,6)-3=0,1,0)</f>
        <v>1</v>
      </c>
      <c r="AL82" s="75">
        <f>IF(MOD(AL$77,6)=0,1,0)+IF(MOD(AL$77,6)-1=0,1,0)+IF(MOD(AL$77,6)-3=0,1,0)</f>
        <v>1</v>
      </c>
      <c r="AM82" s="75">
        <f>IF(MOD(AM$77,6)=0,1,0)+IF(MOD(AM$77,6)-1=0,1,0)+IF(MOD(AM$77,6)-3=0,1,0)</f>
        <v>0</v>
      </c>
      <c r="AN82" s="75">
        <f>IF(MOD(AN$77,6)=0,1,0)+IF(MOD(AN$77,6)-1=0,1,0)+IF(MOD(AN$77,6)-3=0,1,0)</f>
        <v>1</v>
      </c>
      <c r="AO82" s="75">
        <f>IF(MOD(AO$77,6)=0,1,0)+IF(MOD(AO$77,6)-1=0,1,0)+IF(MOD(AO$77,6)-3=0,1,0)</f>
        <v>0</v>
      </c>
      <c r="AP82" s="75">
        <f>IF(MOD(AP$77,6)=0,1,0)+IF(MOD(AP$77,6)-1=0,1,0)+IF(MOD(AP$77,6)-3=0,1,0)</f>
        <v>0</v>
      </c>
      <c r="AQ82" s="75">
        <f>IF(MOD(AQ$77,6)=0,1,0)+IF(MOD(AQ$77,6)-1=0,1,0)+IF(MOD(AQ$77,6)-3=0,1,0)</f>
        <v>1</v>
      </c>
      <c r="AR82" s="75">
        <f>IF(MOD(AR$77,6)=0,1,0)+IF(MOD(AR$77,6)-1=0,1,0)+IF(MOD(AR$77,6)-3=0,1,0)</f>
        <v>1</v>
      </c>
      <c r="AS82" s="75">
        <f>IF(MOD(AS$77,6)=0,1,0)+IF(MOD(AS$77,6)-1=0,1,0)+IF(MOD(AS$77,6)-3=0,1,0)</f>
        <v>0</v>
      </c>
      <c r="AT82" s="75">
        <f>IF(MOD(AT$77,6)=0,1,0)+IF(MOD(AT$77,6)-1=0,1,0)+IF(MOD(AT$77,6)-3=0,1,0)</f>
        <v>1</v>
      </c>
      <c r="AU82" s="75">
        <f>IF(MOD(AU$77,6)=0,1,0)+IF(MOD(AU$77,6)-1=0,1,0)+IF(MOD(AU$77,6)-3=0,1,0)</f>
        <v>0</v>
      </c>
      <c r="AV82" s="75">
        <f>IF(MOD(AV$77,6)=0,1,0)+IF(MOD(AV$77,6)-1=0,1,0)+IF(MOD(AV$77,6)-3=0,1,0)</f>
        <v>0</v>
      </c>
      <c r="AW82" s="75">
        <f>IF(MOD(AW$77,6)=0,1,0)+IF(MOD(AW$77,6)-1=0,1,0)+IF(MOD(AW$77,6)-3=0,1,0)</f>
        <v>1</v>
      </c>
      <c r="AX82" s="75">
        <f>IF(MOD(AX$77,6)=0,1,0)+IF(MOD(AX$77,6)-1=0,1,0)+IF(MOD(AX$77,6)-3=0,1,0)</f>
        <v>1</v>
      </c>
      <c r="AY82" s="75">
        <f>IF(MOD(AY$77,6)=0,1,0)+IF(MOD(AY$77,6)-1=0,1,0)+IF(MOD(AY$77,6)-3=0,1,0)</f>
        <v>0</v>
      </c>
    </row>
    <row r="83" spans="1:51" ht="17.649999999999999">
      <c r="A83" s="119" t="s">
        <v>115</v>
      </c>
      <c r="B83" s="75">
        <f>IF(B$77=1,1,0)+IF(MOD(B$77,3)=0,1,0)</f>
        <v>1</v>
      </c>
      <c r="C83" s="75">
        <f>IF(C$77=1,1,0)+IF(MOD(C$77,3)=0,1,0)</f>
        <v>0</v>
      </c>
      <c r="D83" s="75">
        <f>IF(D$77=1,1,0)+IF(MOD(D$77,3)=0,1,0)</f>
        <v>1</v>
      </c>
      <c r="E83" s="75">
        <f>IF(E$77=1,1,0)+IF(MOD(E$77,3)=0,1,0)</f>
        <v>0</v>
      </c>
      <c r="F83" s="75">
        <f>IF(F$77=1,1,0)+IF(MOD(F$77,3)=0,1,0)</f>
        <v>0</v>
      </c>
      <c r="G83" s="75">
        <f>IF(G$77=1,1,0)+IF(MOD(G$77,3)=0,1,0)</f>
        <v>1</v>
      </c>
      <c r="H83" s="75">
        <f>IF(H$77=1,1,0)+IF(MOD(H$77,3)=0,1,0)</f>
        <v>0</v>
      </c>
      <c r="I83" s="75">
        <f>IF(I$77=1,1,0)+IF(MOD(I$77,3)=0,1,0)</f>
        <v>0</v>
      </c>
      <c r="J83" s="75">
        <f>IF(J$77=1,1,0)+IF(MOD(J$77,3)=0,1,0)</f>
        <v>1</v>
      </c>
      <c r="K83" s="75">
        <f>IF(K$77=1,1,0)+IF(MOD(K$77,3)=0,1,0)</f>
        <v>0</v>
      </c>
      <c r="L83" s="75">
        <f>IF(L$77=1,1,0)+IF(MOD(L$77,3)=0,1,0)</f>
        <v>0</v>
      </c>
      <c r="M83" s="75">
        <f>IF(M$77=1,1,0)+IF(MOD(M$77,3)=0,1,0)</f>
        <v>1</v>
      </c>
      <c r="N83" s="75">
        <f>IF(N$77=1,1,0)+IF(MOD(N$77,3)=0,1,0)</f>
        <v>0</v>
      </c>
      <c r="O83" s="75">
        <f>IF(O$77=1,1,0)+IF(MOD(O$77,3)=0,1,0)</f>
        <v>0</v>
      </c>
      <c r="P83" s="75">
        <f>IF(P$77=1,1,0)+IF(MOD(P$77,3)=0,1,0)</f>
        <v>1</v>
      </c>
      <c r="Q83" s="75">
        <f>IF(Q$77=1,1,0)+IF(MOD(Q$77,3)=0,1,0)</f>
        <v>0</v>
      </c>
      <c r="R83" s="75">
        <f>IF(R$77=1,1,0)+IF(MOD(R$77,3)=0,1,0)</f>
        <v>0</v>
      </c>
      <c r="S83" s="75">
        <f>IF(S$77=1,1,0)+IF(MOD(S$77,3)=0,1,0)</f>
        <v>1</v>
      </c>
      <c r="T83" s="75">
        <f>IF(T$77=1,1,0)+IF(MOD(T$77,3)=0,1,0)</f>
        <v>0</v>
      </c>
      <c r="U83" s="75">
        <f>IF(U$77=1,1,0)+IF(MOD(U$77,3)=0,1,0)</f>
        <v>0</v>
      </c>
      <c r="V83" s="75">
        <f>IF(V$77=1,1,0)+IF(MOD(V$77,3)=0,1,0)</f>
        <v>1</v>
      </c>
      <c r="W83" s="75">
        <f>IF(W$77=1,1,0)+IF(MOD(W$77,3)=0,1,0)</f>
        <v>0</v>
      </c>
      <c r="X83" s="75">
        <f>IF(X$77=1,1,0)+IF(MOD(X$77,3)=0,1,0)</f>
        <v>0</v>
      </c>
      <c r="Y83" s="75">
        <f>IF(Y$77=1,1,0)+IF(MOD(Y$77,3)=0,1,0)</f>
        <v>1</v>
      </c>
      <c r="Z83" s="75">
        <f>IF(Z$77=1,1,0)+IF(MOD(Z$77,3)=0,1,0)</f>
        <v>0</v>
      </c>
      <c r="AA83" s="75">
        <f>IF(AA$77=1,1,0)+IF(MOD(AA$77,3)=0,1,0)</f>
        <v>0</v>
      </c>
      <c r="AB83" s="75">
        <f>IF(AB$77=1,1,0)+IF(MOD(AB$77,3)=0,1,0)</f>
        <v>1</v>
      </c>
      <c r="AC83" s="75">
        <f>IF(AC$77=1,1,0)+IF(MOD(AC$77,3)=0,1,0)</f>
        <v>0</v>
      </c>
      <c r="AD83" s="75">
        <f>IF(AD$77=1,1,0)+IF(MOD(AD$77,3)=0,1,0)</f>
        <v>0</v>
      </c>
      <c r="AE83" s="75">
        <f>IF(AE$77=1,1,0)+IF(MOD(AE$77,3)=0,1,0)</f>
        <v>1</v>
      </c>
      <c r="AF83" s="75">
        <f>IF(AF$77=1,1,0)+IF(MOD(AF$77,3)=0,1,0)</f>
        <v>0</v>
      </c>
      <c r="AG83" s="75">
        <f>IF(AG$77=1,1,0)+IF(MOD(AG$77,3)=0,1,0)</f>
        <v>0</v>
      </c>
      <c r="AH83" s="75">
        <f>IF(AH$77=1,1,0)+IF(MOD(AH$77,3)=0,1,0)</f>
        <v>1</v>
      </c>
      <c r="AI83" s="75">
        <f>IF(AI$77=1,1,0)+IF(MOD(AI$77,3)=0,1,0)</f>
        <v>0</v>
      </c>
      <c r="AJ83" s="75">
        <f>IF(AJ$77=1,1,0)+IF(MOD(AJ$77,3)=0,1,0)</f>
        <v>0</v>
      </c>
      <c r="AK83" s="75">
        <f>IF(AK$77=1,1,0)+IF(MOD(AK$77,3)=0,1,0)</f>
        <v>1</v>
      </c>
      <c r="AL83" s="75">
        <f>IF(AL$77=1,1,0)+IF(MOD(AL$77,3)=0,1,0)</f>
        <v>0</v>
      </c>
      <c r="AM83" s="75">
        <f>IF(AM$77=1,1,0)+IF(MOD(AM$77,3)=0,1,0)</f>
        <v>0</v>
      </c>
      <c r="AN83" s="75">
        <f>IF(AN$77=1,1,0)+IF(MOD(AN$77,3)=0,1,0)</f>
        <v>1</v>
      </c>
      <c r="AO83" s="75">
        <f>IF(AO$77=1,1,0)+IF(MOD(AO$77,3)=0,1,0)</f>
        <v>0</v>
      </c>
      <c r="AP83" s="75">
        <f>IF(AP$77=1,1,0)+IF(MOD(AP$77,3)=0,1,0)</f>
        <v>0</v>
      </c>
      <c r="AQ83" s="75">
        <f>IF(AQ$77=1,1,0)+IF(MOD(AQ$77,3)=0,1,0)</f>
        <v>1</v>
      </c>
      <c r="AR83" s="75">
        <f>IF(AR$77=1,1,0)+IF(MOD(AR$77,3)=0,1,0)</f>
        <v>0</v>
      </c>
      <c r="AS83" s="75">
        <f>IF(AS$77=1,1,0)+IF(MOD(AS$77,3)=0,1,0)</f>
        <v>0</v>
      </c>
      <c r="AT83" s="75">
        <f>IF(AT$77=1,1,0)+IF(MOD(AT$77,3)=0,1,0)</f>
        <v>1</v>
      </c>
      <c r="AU83" s="75">
        <f>IF(AU$77=1,1,0)+IF(MOD(AU$77,3)=0,1,0)</f>
        <v>0</v>
      </c>
      <c r="AV83" s="75">
        <f>IF(AV$77=1,1,0)+IF(MOD(AV$77,3)=0,1,0)</f>
        <v>0</v>
      </c>
      <c r="AW83" s="75">
        <f>IF(AW$77=1,1,0)+IF(MOD(AW$77,3)=0,1,0)</f>
        <v>1</v>
      </c>
      <c r="AX83" s="75">
        <f>IF(AX$77=1,1,0)+IF(MOD(AX$77,3)=0,1,0)</f>
        <v>0</v>
      </c>
      <c r="AY83" s="75">
        <f>IF(AY$77=1,1,0)+IF(MOD(AY$77,3)=0,1,0)</f>
        <v>0</v>
      </c>
    </row>
    <row r="84" spans="1:51" ht="17.649999999999999">
      <c r="A84" s="119" t="s">
        <v>69</v>
      </c>
      <c r="B84" s="75">
        <f xml:space="preserve"> IF(B$77 = 1, 1, 0) + IF(MOD(B$77,3) = 0, 1, 0)</f>
        <v>1</v>
      </c>
      <c r="C84" s="75">
        <f xml:space="preserve"> IF(C$77 = 1, 1, 0) + IF(MOD(C$77,3) = 0, 1, 0)</f>
        <v>0</v>
      </c>
      <c r="D84" s="75">
        <f xml:space="preserve"> IF(D$77 = 1, 1, 0) + IF(MOD(D$77,3) = 0, 1, 0)</f>
        <v>1</v>
      </c>
      <c r="E84" s="75">
        <f xml:space="preserve"> IF(E$77 = 1, 1, 0) + IF(MOD(E$77,3) = 0, 1, 0)</f>
        <v>0</v>
      </c>
      <c r="F84" s="75">
        <f xml:space="preserve"> IF(F$77 = 1, 1, 0) + IF(MOD(F$77,3) = 0, 1, 0)</f>
        <v>0</v>
      </c>
      <c r="G84" s="75">
        <f xml:space="preserve"> IF(G$77 = 1, 1, 0) + IF(MOD(G$77,3) = 0, 1, 0)</f>
        <v>1</v>
      </c>
      <c r="H84" s="75">
        <f xml:space="preserve"> IF(H$77 = 1, 1, 0) + IF(MOD(H$77,3) = 0, 1, 0)</f>
        <v>0</v>
      </c>
      <c r="I84" s="75">
        <f xml:space="preserve"> IF(I$77 = 1, 1, 0) + IF(MOD(I$77,3) = 0, 1, 0)</f>
        <v>0</v>
      </c>
      <c r="J84" s="75">
        <f xml:space="preserve"> IF(J$77 = 1, 1, 0) + IF(MOD(J$77,3) = 0, 1, 0)</f>
        <v>1</v>
      </c>
      <c r="K84" s="75">
        <f xml:space="preserve"> IF(K$77 = 1, 1, 0) + IF(MOD(K$77,3) = 0, 1, 0)</f>
        <v>0</v>
      </c>
      <c r="L84" s="75">
        <f xml:space="preserve"> IF(L$77 = 1, 1, 0) + IF(MOD(L$77,3) = 0, 1, 0)</f>
        <v>0</v>
      </c>
      <c r="M84" s="75">
        <f xml:space="preserve"> IF(M$77 = 1, 1, 0) + IF(MOD(M$77,3) = 0, 1, 0)</f>
        <v>1</v>
      </c>
      <c r="N84" s="75">
        <f xml:space="preserve"> IF(N$77 = 1, 1, 0) + IF(MOD(N$77,3) = 0, 1, 0)</f>
        <v>0</v>
      </c>
      <c r="O84" s="75">
        <f xml:space="preserve"> IF(O$77 = 1, 1, 0) + IF(MOD(O$77,3) = 0, 1, 0)</f>
        <v>0</v>
      </c>
      <c r="P84" s="75">
        <f xml:space="preserve"> IF(P$77 = 1, 1, 0) + IF(MOD(P$77,3) = 0, 1, 0)</f>
        <v>1</v>
      </c>
      <c r="Q84" s="75">
        <f xml:space="preserve"> IF(Q$77 = 1, 1, 0) + IF(MOD(Q$77,3) = 0, 1, 0)</f>
        <v>0</v>
      </c>
      <c r="R84" s="75">
        <f xml:space="preserve"> IF(R$77 = 1, 1, 0) + IF(MOD(R$77,3) = 0, 1, 0)</f>
        <v>0</v>
      </c>
      <c r="S84" s="75">
        <f xml:space="preserve"> IF(S$77 = 1, 1, 0) + IF(MOD(S$77,3) = 0, 1, 0)</f>
        <v>1</v>
      </c>
      <c r="T84" s="75">
        <f xml:space="preserve"> IF(T$77 = 1, 1, 0) + IF(MOD(T$77,3) = 0, 1, 0)</f>
        <v>0</v>
      </c>
      <c r="U84" s="75">
        <f xml:space="preserve"> IF(U$77 = 1, 1, 0) + IF(MOD(U$77,3) = 0, 1, 0)</f>
        <v>0</v>
      </c>
      <c r="V84" s="75">
        <f xml:space="preserve"> IF(V$77 = 1, 1, 0) + IF(MOD(V$77,3) = 0, 1, 0)</f>
        <v>1</v>
      </c>
      <c r="W84" s="75">
        <f xml:space="preserve"> IF(W$77 = 1, 1, 0) + IF(MOD(W$77,3) = 0, 1, 0)</f>
        <v>0</v>
      </c>
      <c r="X84" s="75">
        <f xml:space="preserve"> IF(X$77 = 1, 1, 0) + IF(MOD(X$77,3) = 0, 1, 0)</f>
        <v>0</v>
      </c>
      <c r="Y84" s="75">
        <f xml:space="preserve"> IF(Y$77 = 1, 1, 0) + IF(MOD(Y$77,3) = 0, 1, 0)</f>
        <v>1</v>
      </c>
      <c r="Z84" s="75">
        <f xml:space="preserve"> IF(Z$77 = 1, 1, 0) + IF(MOD(Z$77,3) = 0, 1, 0)</f>
        <v>0</v>
      </c>
      <c r="AA84" s="75">
        <f xml:space="preserve"> IF(AA$77 = 1, 1, 0) + IF(MOD(AA$77,3) = 0, 1, 0)</f>
        <v>0</v>
      </c>
      <c r="AB84" s="75">
        <f xml:space="preserve"> IF(AB$77 = 1, 1, 0) + IF(MOD(AB$77,3) = 0, 1, 0)</f>
        <v>1</v>
      </c>
      <c r="AC84" s="75">
        <f xml:space="preserve"> IF(AC$77 = 1, 1, 0) + IF(MOD(AC$77,3) = 0, 1, 0)</f>
        <v>0</v>
      </c>
      <c r="AD84" s="75">
        <f xml:space="preserve"> IF(AD$77 = 1, 1, 0) + IF(MOD(AD$77,3) = 0, 1, 0)</f>
        <v>0</v>
      </c>
      <c r="AE84" s="75">
        <f xml:space="preserve"> IF(AE$77 = 1, 1, 0) + IF(MOD(AE$77,3) = 0, 1, 0)</f>
        <v>1</v>
      </c>
      <c r="AF84" s="75">
        <f xml:space="preserve"> IF(AF$77 = 1, 1, 0) + IF(MOD(AF$77,3) = 0, 1, 0)</f>
        <v>0</v>
      </c>
      <c r="AG84" s="75">
        <f xml:space="preserve"> IF(AG$77 = 1, 1, 0) + IF(MOD(AG$77,3) = 0, 1, 0)</f>
        <v>0</v>
      </c>
      <c r="AH84" s="75">
        <f xml:space="preserve"> IF(AH$77 = 1, 1, 0) + IF(MOD(AH$77,3) = 0, 1, 0)</f>
        <v>1</v>
      </c>
      <c r="AI84" s="75">
        <f xml:space="preserve"> IF(AI$77 = 1, 1, 0) + IF(MOD(AI$77,3) = 0, 1, 0)</f>
        <v>0</v>
      </c>
      <c r="AJ84" s="75">
        <f xml:space="preserve"> IF(AJ$77 = 1, 1, 0) + IF(MOD(AJ$77,3) = 0, 1, 0)</f>
        <v>0</v>
      </c>
      <c r="AK84" s="75">
        <f xml:space="preserve"> IF(AK$77 = 1, 1, 0) + IF(MOD(AK$77,3) = 0, 1, 0)</f>
        <v>1</v>
      </c>
      <c r="AL84" s="75">
        <f xml:space="preserve"> IF(AL$77 = 1, 1, 0) + IF(MOD(AL$77,3) = 0, 1, 0)</f>
        <v>0</v>
      </c>
      <c r="AM84" s="75">
        <f xml:space="preserve"> IF(AM$77 = 1, 1, 0) + IF(MOD(AM$77,3) = 0, 1, 0)</f>
        <v>0</v>
      </c>
      <c r="AN84" s="75">
        <f xml:space="preserve"> IF(AN$77 = 1, 1, 0) + IF(MOD(AN$77,3) = 0, 1, 0)</f>
        <v>1</v>
      </c>
      <c r="AO84" s="75">
        <f xml:space="preserve"> IF(AO$77 = 1, 1, 0) + IF(MOD(AO$77,3) = 0, 1, 0)</f>
        <v>0</v>
      </c>
      <c r="AP84" s="75">
        <f xml:space="preserve"> IF(AP$77 = 1, 1, 0) + IF(MOD(AP$77,3) = 0, 1, 0)</f>
        <v>0</v>
      </c>
      <c r="AQ84" s="75">
        <f xml:space="preserve"> IF(AQ$77 = 1, 1, 0) + IF(MOD(AQ$77,3) = 0, 1, 0)</f>
        <v>1</v>
      </c>
      <c r="AR84" s="75">
        <f xml:space="preserve"> IF(AR$77 = 1, 1, 0) + IF(MOD(AR$77,3) = 0, 1, 0)</f>
        <v>0</v>
      </c>
      <c r="AS84" s="75">
        <f xml:space="preserve"> IF(AS$77 = 1, 1, 0) + IF(MOD(AS$77,3) = 0, 1, 0)</f>
        <v>0</v>
      </c>
      <c r="AT84" s="75">
        <f xml:space="preserve"> IF(AT$77 = 1, 1, 0) + IF(MOD(AT$77,3) = 0, 1, 0)</f>
        <v>1</v>
      </c>
      <c r="AU84" s="75">
        <f xml:space="preserve"> IF(AU$77 = 1, 1, 0) + IF(MOD(AU$77,3) = 0, 1, 0)</f>
        <v>0</v>
      </c>
      <c r="AV84" s="75">
        <f xml:space="preserve"> IF(AV$77 = 1, 1, 0) + IF(MOD(AV$77,3) = 0, 1, 0)</f>
        <v>0</v>
      </c>
      <c r="AW84" s="75">
        <f xml:space="preserve"> IF(AW$77 = 1, 1, 0) + IF(MOD(AW$77,3) = 0, 1, 0)</f>
        <v>1</v>
      </c>
      <c r="AX84" s="75">
        <f xml:space="preserve"> IF(AX$77 = 1, 1, 0) + IF(MOD(AX$77,3) = 0, 1, 0)</f>
        <v>0</v>
      </c>
      <c r="AY84" s="75">
        <f xml:space="preserve"> IF(AY$77 = 1, 1, 0) + IF(MOD(AY$77,3) = 0, 1, 0)</f>
        <v>0</v>
      </c>
    </row>
    <row r="85" spans="1:51" ht="17.649999999999999">
      <c r="A85" s="119" t="s">
        <v>70</v>
      </c>
      <c r="B85" s="75">
        <f xml:space="preserve"> IF(B$77 = 1, 1, 0) + IF(MOD(B$77,6) = 0, 1, 0) + IF(MOD(B$77,6) = 3, 1, 0) + IF(MOD(B$77,6) = 5, 1, 0)</f>
        <v>1</v>
      </c>
      <c r="C85" s="75">
        <f xml:space="preserve"> IF(C$77 = 1, 1, 0) + IF(MOD(C$77,6) = 0, 1, 0) + IF(MOD(C$77,6) = 3, 1, 0) + IF(MOD(C$77,6) = 5, 1, 0)</f>
        <v>0</v>
      </c>
      <c r="D85" s="75">
        <f xml:space="preserve"> IF(D$77 = 1, 1, 0) + IF(MOD(D$77,6) = 0, 1, 0) + IF(MOD(D$77,6) = 3, 1, 0) + IF(MOD(D$77,6) = 5, 1, 0)</f>
        <v>1</v>
      </c>
      <c r="E85" s="75">
        <f xml:space="preserve"> IF(E$77 = 1, 1, 0) + IF(MOD(E$77,6) = 0, 1, 0) + IF(MOD(E$77,6) = 3, 1, 0) + IF(MOD(E$77,6) = 5, 1, 0)</f>
        <v>0</v>
      </c>
      <c r="F85" s="75">
        <f xml:space="preserve"> IF(F$77 = 1, 1, 0) + IF(MOD(F$77,6) = 0, 1, 0) + IF(MOD(F$77,6) = 3, 1, 0) + IF(MOD(F$77,6) = 5, 1, 0)</f>
        <v>1</v>
      </c>
      <c r="G85" s="75">
        <f xml:space="preserve"> IF(G$77 = 1, 1, 0) + IF(MOD(G$77,6) = 0, 1, 0) + IF(MOD(G$77,6) = 3, 1, 0) + IF(MOD(G$77,6) = 5, 1, 0)</f>
        <v>1</v>
      </c>
      <c r="H85" s="75">
        <f xml:space="preserve"> IF(H$77 = 1, 1, 0) + IF(MOD(H$77,6) = 0, 1, 0) + IF(MOD(H$77,6) = 3, 1, 0) + IF(MOD(H$77,6) = 5, 1, 0)</f>
        <v>0</v>
      </c>
      <c r="I85" s="75">
        <f xml:space="preserve"> IF(I$77 = 1, 1, 0) + IF(MOD(I$77,6) = 0, 1, 0) + IF(MOD(I$77,6) = 3, 1, 0) + IF(MOD(I$77,6) = 5, 1, 0)</f>
        <v>0</v>
      </c>
      <c r="J85" s="75">
        <f xml:space="preserve"> IF(J$77 = 1, 1, 0) + IF(MOD(J$77,6) = 0, 1, 0) + IF(MOD(J$77,6) = 3, 1, 0) + IF(MOD(J$77,6) = 5, 1, 0)</f>
        <v>1</v>
      </c>
      <c r="K85" s="75">
        <f xml:space="preserve"> IF(K$77 = 1, 1, 0) + IF(MOD(K$77,6) = 0, 1, 0) + IF(MOD(K$77,6) = 3, 1, 0) + IF(MOD(K$77,6) = 5, 1, 0)</f>
        <v>0</v>
      </c>
      <c r="L85" s="75">
        <f xml:space="preserve"> IF(L$77 = 1, 1, 0) + IF(MOD(L$77,6) = 0, 1, 0) + IF(MOD(L$77,6) = 3, 1, 0) + IF(MOD(L$77,6) = 5, 1, 0)</f>
        <v>1</v>
      </c>
      <c r="M85" s="75">
        <f xml:space="preserve"> IF(M$77 = 1, 1, 0) + IF(MOD(M$77,6) = 0, 1, 0) + IF(MOD(M$77,6) = 3, 1, 0) + IF(MOD(M$77,6) = 5, 1, 0)</f>
        <v>1</v>
      </c>
      <c r="N85" s="75">
        <f xml:space="preserve"> IF(N$77 = 1, 1, 0) + IF(MOD(N$77,6) = 0, 1, 0) + IF(MOD(N$77,6) = 3, 1, 0) + IF(MOD(N$77,6) = 5, 1, 0)</f>
        <v>0</v>
      </c>
      <c r="O85" s="75">
        <f xml:space="preserve"> IF(O$77 = 1, 1, 0) + IF(MOD(O$77,6) = 0, 1, 0) + IF(MOD(O$77,6) = 3, 1, 0) + IF(MOD(O$77,6) = 5, 1, 0)</f>
        <v>0</v>
      </c>
      <c r="P85" s="75">
        <f xml:space="preserve"> IF(P$77 = 1, 1, 0) + IF(MOD(P$77,6) = 0, 1, 0) + IF(MOD(P$77,6) = 3, 1, 0) + IF(MOD(P$77,6) = 5, 1, 0)</f>
        <v>1</v>
      </c>
      <c r="Q85" s="75">
        <f xml:space="preserve"> IF(Q$77 = 1, 1, 0) + IF(MOD(Q$77,6) = 0, 1, 0) + IF(MOD(Q$77,6) = 3, 1, 0) + IF(MOD(Q$77,6) = 5, 1, 0)</f>
        <v>0</v>
      </c>
      <c r="R85" s="75">
        <f xml:space="preserve"> IF(R$77 = 1, 1, 0) + IF(MOD(R$77,6) = 0, 1, 0) + IF(MOD(R$77,6) = 3, 1, 0) + IF(MOD(R$77,6) = 5, 1, 0)</f>
        <v>1</v>
      </c>
      <c r="S85" s="75">
        <f xml:space="preserve"> IF(S$77 = 1, 1, 0) + IF(MOD(S$77,6) = 0, 1, 0) + IF(MOD(S$77,6) = 3, 1, 0) + IF(MOD(S$77,6) = 5, 1, 0)</f>
        <v>1</v>
      </c>
      <c r="T85" s="75">
        <f xml:space="preserve"> IF(T$77 = 1, 1, 0) + IF(MOD(T$77,6) = 0, 1, 0) + IF(MOD(T$77,6) = 3, 1, 0) + IF(MOD(T$77,6) = 5, 1, 0)</f>
        <v>0</v>
      </c>
      <c r="U85" s="75">
        <f xml:space="preserve"> IF(U$77 = 1, 1, 0) + IF(MOD(U$77,6) = 0, 1, 0) + IF(MOD(U$77,6) = 3, 1, 0) + IF(MOD(U$77,6) = 5, 1, 0)</f>
        <v>0</v>
      </c>
      <c r="V85" s="75">
        <f xml:space="preserve"> IF(V$77 = 1, 1, 0) + IF(MOD(V$77,6) = 0, 1, 0) + IF(MOD(V$77,6) = 3, 1, 0) + IF(MOD(V$77,6) = 5, 1, 0)</f>
        <v>1</v>
      </c>
      <c r="W85" s="75">
        <f xml:space="preserve"> IF(W$77 = 1, 1, 0) + IF(MOD(W$77,6) = 0, 1, 0) + IF(MOD(W$77,6) = 3, 1, 0) + IF(MOD(W$77,6) = 5, 1, 0)</f>
        <v>0</v>
      </c>
      <c r="X85" s="75">
        <f xml:space="preserve"> IF(X$77 = 1, 1, 0) + IF(MOD(X$77,6) = 0, 1, 0) + IF(MOD(X$77,6) = 3, 1, 0) + IF(MOD(X$77,6) = 5, 1, 0)</f>
        <v>1</v>
      </c>
      <c r="Y85" s="75">
        <f xml:space="preserve"> IF(Y$77 = 1, 1, 0) + IF(MOD(Y$77,6) = 0, 1, 0) + IF(MOD(Y$77,6) = 3, 1, 0) + IF(MOD(Y$77,6) = 5, 1, 0)</f>
        <v>1</v>
      </c>
      <c r="Z85" s="75">
        <f xml:space="preserve"> IF(Z$77 = 1, 1, 0) + IF(MOD(Z$77,6) = 0, 1, 0) + IF(MOD(Z$77,6) = 3, 1, 0) + IF(MOD(Z$77,6) = 5, 1, 0)</f>
        <v>0</v>
      </c>
      <c r="AA85" s="75">
        <f xml:space="preserve"> IF(AA$77 = 1, 1, 0) + IF(MOD(AA$77,6) = 0, 1, 0) + IF(MOD(AA$77,6) = 3, 1, 0) + IF(MOD(AA$77,6) = 5, 1, 0)</f>
        <v>0</v>
      </c>
      <c r="AB85" s="75">
        <f xml:space="preserve"> IF(AB$77 = 1, 1, 0) + IF(MOD(AB$77,6) = 0, 1, 0) + IF(MOD(AB$77,6) = 3, 1, 0) + IF(MOD(AB$77,6) = 5, 1, 0)</f>
        <v>1</v>
      </c>
      <c r="AC85" s="75">
        <f xml:space="preserve"> IF(AC$77 = 1, 1, 0) + IF(MOD(AC$77,6) = 0, 1, 0) + IF(MOD(AC$77,6) = 3, 1, 0) + IF(MOD(AC$77,6) = 5, 1, 0)</f>
        <v>0</v>
      </c>
      <c r="AD85" s="75">
        <f xml:space="preserve"> IF(AD$77 = 1, 1, 0) + IF(MOD(AD$77,6) = 0, 1, 0) + IF(MOD(AD$77,6) = 3, 1, 0) + IF(MOD(AD$77,6) = 5, 1, 0)</f>
        <v>1</v>
      </c>
      <c r="AE85" s="75">
        <f xml:space="preserve"> IF(AE$77 = 1, 1, 0) + IF(MOD(AE$77,6) = 0, 1, 0) + IF(MOD(AE$77,6) = 3, 1, 0) + IF(MOD(AE$77,6) = 5, 1, 0)</f>
        <v>1</v>
      </c>
      <c r="AF85" s="75">
        <f xml:space="preserve"> IF(AF$77 = 1, 1, 0) + IF(MOD(AF$77,6) = 0, 1, 0) + IF(MOD(AF$77,6) = 3, 1, 0) + IF(MOD(AF$77,6) = 5, 1, 0)</f>
        <v>0</v>
      </c>
      <c r="AG85" s="75">
        <f xml:space="preserve"> IF(AG$77 = 1, 1, 0) + IF(MOD(AG$77,6) = 0, 1, 0) + IF(MOD(AG$77,6) = 3, 1, 0) + IF(MOD(AG$77,6) = 5, 1, 0)</f>
        <v>0</v>
      </c>
      <c r="AH85" s="75">
        <f xml:space="preserve"> IF(AH$77 = 1, 1, 0) + IF(MOD(AH$77,6) = 0, 1, 0) + IF(MOD(AH$77,6) = 3, 1, 0) + IF(MOD(AH$77,6) = 5, 1, 0)</f>
        <v>1</v>
      </c>
      <c r="AI85" s="75">
        <f xml:space="preserve"> IF(AI$77 = 1, 1, 0) + IF(MOD(AI$77,6) = 0, 1, 0) + IF(MOD(AI$77,6) = 3, 1, 0) + IF(MOD(AI$77,6) = 5, 1, 0)</f>
        <v>0</v>
      </c>
      <c r="AJ85" s="75">
        <f xml:space="preserve"> IF(AJ$77 = 1, 1, 0) + IF(MOD(AJ$77,6) = 0, 1, 0) + IF(MOD(AJ$77,6) = 3, 1, 0) + IF(MOD(AJ$77,6) = 5, 1, 0)</f>
        <v>1</v>
      </c>
      <c r="AK85" s="75">
        <f xml:space="preserve"> IF(AK$77 = 1, 1, 0) + IF(MOD(AK$77,6) = 0, 1, 0) + IF(MOD(AK$77,6) = 3, 1, 0) + IF(MOD(AK$77,6) = 5, 1, 0)</f>
        <v>1</v>
      </c>
      <c r="AL85" s="75">
        <f xml:space="preserve"> IF(AL$77 = 1, 1, 0) + IF(MOD(AL$77,6) = 0, 1, 0) + IF(MOD(AL$77,6) = 3, 1, 0) + IF(MOD(AL$77,6) = 5, 1, 0)</f>
        <v>0</v>
      </c>
      <c r="AM85" s="75">
        <f xml:space="preserve"> IF(AM$77 = 1, 1, 0) + IF(MOD(AM$77,6) = 0, 1, 0) + IF(MOD(AM$77,6) = 3, 1, 0) + IF(MOD(AM$77,6) = 5, 1, 0)</f>
        <v>0</v>
      </c>
      <c r="AN85" s="75">
        <f xml:space="preserve"> IF(AN$77 = 1, 1, 0) + IF(MOD(AN$77,6) = 0, 1, 0) + IF(MOD(AN$77,6) = 3, 1, 0) + IF(MOD(AN$77,6) = 5, 1, 0)</f>
        <v>1</v>
      </c>
      <c r="AO85" s="75">
        <f xml:space="preserve"> IF(AO$77 = 1, 1, 0) + IF(MOD(AO$77,6) = 0, 1, 0) + IF(MOD(AO$77,6) = 3, 1, 0) + IF(MOD(AO$77,6) = 5, 1, 0)</f>
        <v>0</v>
      </c>
      <c r="AP85" s="75">
        <f xml:space="preserve"> IF(AP$77 = 1, 1, 0) + IF(MOD(AP$77,6) = 0, 1, 0) + IF(MOD(AP$77,6) = 3, 1, 0) + IF(MOD(AP$77,6) = 5, 1, 0)</f>
        <v>1</v>
      </c>
      <c r="AQ85" s="75">
        <f xml:space="preserve"> IF(AQ$77 = 1, 1, 0) + IF(MOD(AQ$77,6) = 0, 1, 0) + IF(MOD(AQ$77,6) = 3, 1, 0) + IF(MOD(AQ$77,6) = 5, 1, 0)</f>
        <v>1</v>
      </c>
      <c r="AR85" s="75">
        <f xml:space="preserve"> IF(AR$77 = 1, 1, 0) + IF(MOD(AR$77,6) = 0, 1, 0) + IF(MOD(AR$77,6) = 3, 1, 0) + IF(MOD(AR$77,6) = 5, 1, 0)</f>
        <v>0</v>
      </c>
      <c r="AS85" s="75">
        <f xml:space="preserve"> IF(AS$77 = 1, 1, 0) + IF(MOD(AS$77,6) = 0, 1, 0) + IF(MOD(AS$77,6) = 3, 1, 0) + IF(MOD(AS$77,6) = 5, 1, 0)</f>
        <v>0</v>
      </c>
      <c r="AT85" s="75">
        <f xml:space="preserve"> IF(AT$77 = 1, 1, 0) + IF(MOD(AT$77,6) = 0, 1, 0) + IF(MOD(AT$77,6) = 3, 1, 0) + IF(MOD(AT$77,6) = 5, 1, 0)</f>
        <v>1</v>
      </c>
      <c r="AU85" s="75">
        <f xml:space="preserve"> IF(AU$77 = 1, 1, 0) + IF(MOD(AU$77,6) = 0, 1, 0) + IF(MOD(AU$77,6) = 3, 1, 0) + IF(MOD(AU$77,6) = 5, 1, 0)</f>
        <v>0</v>
      </c>
      <c r="AV85" s="75">
        <f xml:space="preserve"> IF(AV$77 = 1, 1, 0) + IF(MOD(AV$77,6) = 0, 1, 0) + IF(MOD(AV$77,6) = 3, 1, 0) + IF(MOD(AV$77,6) = 5, 1, 0)</f>
        <v>1</v>
      </c>
      <c r="AW85" s="75">
        <f xml:space="preserve"> IF(AW$77 = 1, 1, 0) + IF(MOD(AW$77,6) = 0, 1, 0) + IF(MOD(AW$77,6) = 3, 1, 0) + IF(MOD(AW$77,6) = 5, 1, 0)</f>
        <v>1</v>
      </c>
      <c r="AX85" s="75">
        <f xml:space="preserve"> IF(AX$77 = 1, 1, 0) + IF(MOD(AX$77,6) = 0, 1, 0) + IF(MOD(AX$77,6) = 3, 1, 0) + IF(MOD(AX$77,6) = 5, 1, 0)</f>
        <v>0</v>
      </c>
      <c r="AY85" s="75">
        <f xml:space="preserve"> IF(AY$77 = 1, 1, 0) + IF(MOD(AY$77,6) = 0, 1, 0) + IF(MOD(AY$77,6) = 3, 1, 0) + IF(MOD(AY$77,6) = 5, 1, 0)</f>
        <v>0</v>
      </c>
    </row>
    <row r="86" spans="1:51" ht="17.649999999999999">
      <c r="A86" s="119" t="s">
        <v>112</v>
      </c>
      <c r="B86" s="75">
        <f xml:space="preserve"> IF(B$77 = 1, 1, 0) + IF(MOD(B$77,3) = 2, 1, 0)</f>
        <v>1</v>
      </c>
      <c r="C86" s="75">
        <f xml:space="preserve"> IF(C$77 = 1, 1, 0) + IF(MOD(C$77,3) = 2, 1, 0)</f>
        <v>1</v>
      </c>
      <c r="D86" s="75">
        <f xml:space="preserve"> IF(D$77 = 1, 1, 0) + IF(MOD(D$77,3) = 2, 1, 0)</f>
        <v>0</v>
      </c>
      <c r="E86" s="75">
        <f xml:space="preserve"> IF(E$77 = 1, 1, 0) + IF(MOD(E$77,3) = 2, 1, 0)</f>
        <v>0</v>
      </c>
      <c r="F86" s="75">
        <f xml:space="preserve"> IF(F$77 = 1, 1, 0) + IF(MOD(F$77,3) = 2, 1, 0)</f>
        <v>1</v>
      </c>
      <c r="G86" s="75">
        <f xml:space="preserve"> IF(G$77 = 1, 1, 0) + IF(MOD(G$77,3) = 2, 1, 0)</f>
        <v>0</v>
      </c>
      <c r="H86" s="75">
        <f xml:space="preserve"> IF(H$77 = 1, 1, 0) + IF(MOD(H$77,3) = 2, 1, 0)</f>
        <v>0</v>
      </c>
      <c r="I86" s="75">
        <f xml:space="preserve"> IF(I$77 = 1, 1, 0) + IF(MOD(I$77,3) = 2, 1, 0)</f>
        <v>1</v>
      </c>
      <c r="J86" s="75">
        <f xml:space="preserve"> IF(J$77 = 1, 1, 0) + IF(MOD(J$77,3) = 2, 1, 0)</f>
        <v>0</v>
      </c>
      <c r="K86" s="75">
        <f xml:space="preserve"> IF(K$77 = 1, 1, 0) + IF(MOD(K$77,3) = 2, 1, 0)</f>
        <v>0</v>
      </c>
      <c r="L86" s="75">
        <f xml:space="preserve"> IF(L$77 = 1, 1, 0) + IF(MOD(L$77,3) = 2, 1, 0)</f>
        <v>1</v>
      </c>
      <c r="M86" s="75">
        <f xml:space="preserve"> IF(M$77 = 1, 1, 0) + IF(MOD(M$77,3) = 2, 1, 0)</f>
        <v>0</v>
      </c>
      <c r="N86" s="75">
        <f xml:space="preserve"> IF(N$77 = 1, 1, 0) + IF(MOD(N$77,3) = 2, 1, 0)</f>
        <v>0</v>
      </c>
      <c r="O86" s="75">
        <f xml:space="preserve"> IF(O$77 = 1, 1, 0) + IF(MOD(O$77,3) = 2, 1, 0)</f>
        <v>1</v>
      </c>
      <c r="P86" s="75">
        <f xml:space="preserve"> IF(P$77 = 1, 1, 0) + IF(MOD(P$77,3) = 2, 1, 0)</f>
        <v>0</v>
      </c>
      <c r="Q86" s="75">
        <f xml:space="preserve"> IF(Q$77 = 1, 1, 0) + IF(MOD(Q$77,3) = 2, 1, 0)</f>
        <v>0</v>
      </c>
      <c r="R86" s="75">
        <f xml:space="preserve"> IF(R$77 = 1, 1, 0) + IF(MOD(R$77,3) = 2, 1, 0)</f>
        <v>1</v>
      </c>
      <c r="S86" s="75">
        <f xml:space="preserve"> IF(S$77 = 1, 1, 0) + IF(MOD(S$77,3) = 2, 1, 0)</f>
        <v>0</v>
      </c>
      <c r="T86" s="75">
        <f xml:space="preserve"> IF(T$77 = 1, 1, 0) + IF(MOD(T$77,3) = 2, 1, 0)</f>
        <v>0</v>
      </c>
      <c r="U86" s="75">
        <f xml:space="preserve"> IF(U$77 = 1, 1, 0) + IF(MOD(U$77,3) = 2, 1, 0)</f>
        <v>1</v>
      </c>
      <c r="V86" s="75">
        <f xml:space="preserve"> IF(V$77 = 1, 1, 0) + IF(MOD(V$77,3) = 2, 1, 0)</f>
        <v>0</v>
      </c>
      <c r="W86" s="75">
        <f xml:space="preserve"> IF(W$77 = 1, 1, 0) + IF(MOD(W$77,3) = 2, 1, 0)</f>
        <v>0</v>
      </c>
      <c r="X86" s="75">
        <f xml:space="preserve"> IF(X$77 = 1, 1, 0) + IF(MOD(X$77,3) = 2, 1, 0)</f>
        <v>1</v>
      </c>
      <c r="Y86" s="75">
        <f xml:space="preserve"> IF(Y$77 = 1, 1, 0) + IF(MOD(Y$77,3) = 2, 1, 0)</f>
        <v>0</v>
      </c>
      <c r="Z86" s="75">
        <f xml:space="preserve"> IF(Z$77 = 1, 1, 0) + IF(MOD(Z$77,3) = 2, 1, 0)</f>
        <v>0</v>
      </c>
      <c r="AA86" s="75">
        <f xml:space="preserve"> IF(AA$77 = 1, 1, 0) + IF(MOD(AA$77,3) = 2, 1, 0)</f>
        <v>1</v>
      </c>
      <c r="AB86" s="75">
        <f xml:space="preserve"> IF(AB$77 = 1, 1, 0) + IF(MOD(AB$77,3) = 2, 1, 0)</f>
        <v>0</v>
      </c>
      <c r="AC86" s="75">
        <f xml:space="preserve"> IF(AC$77 = 1, 1, 0) + IF(MOD(AC$77,3) = 2, 1, 0)</f>
        <v>0</v>
      </c>
      <c r="AD86" s="75">
        <f xml:space="preserve"> IF(AD$77 = 1, 1, 0) + IF(MOD(AD$77,3) = 2, 1, 0)</f>
        <v>1</v>
      </c>
      <c r="AE86" s="75">
        <f xml:space="preserve"> IF(AE$77 = 1, 1, 0) + IF(MOD(AE$77,3) = 2, 1, 0)</f>
        <v>0</v>
      </c>
      <c r="AF86" s="75">
        <f xml:space="preserve"> IF(AF$77 = 1, 1, 0) + IF(MOD(AF$77,3) = 2, 1, 0)</f>
        <v>0</v>
      </c>
      <c r="AG86" s="75">
        <f xml:space="preserve"> IF(AG$77 = 1, 1, 0) + IF(MOD(AG$77,3) = 2, 1, 0)</f>
        <v>1</v>
      </c>
      <c r="AH86" s="75">
        <f xml:space="preserve"> IF(AH$77 = 1, 1, 0) + IF(MOD(AH$77,3) = 2, 1, 0)</f>
        <v>0</v>
      </c>
      <c r="AI86" s="75">
        <f xml:space="preserve"> IF(AI$77 = 1, 1, 0) + IF(MOD(AI$77,3) = 2, 1, 0)</f>
        <v>0</v>
      </c>
      <c r="AJ86" s="75">
        <f xml:space="preserve"> IF(AJ$77 = 1, 1, 0) + IF(MOD(AJ$77,3) = 2, 1, 0)</f>
        <v>1</v>
      </c>
      <c r="AK86" s="75">
        <f xml:space="preserve"> IF(AK$77 = 1, 1, 0) + IF(MOD(AK$77,3) = 2, 1, 0)</f>
        <v>0</v>
      </c>
      <c r="AL86" s="75">
        <f xml:space="preserve"> IF(AL$77 = 1, 1, 0) + IF(MOD(AL$77,3) = 2, 1, 0)</f>
        <v>0</v>
      </c>
      <c r="AM86" s="75">
        <f xml:space="preserve"> IF(AM$77 = 1, 1, 0) + IF(MOD(AM$77,3) = 2, 1, 0)</f>
        <v>1</v>
      </c>
      <c r="AN86" s="75">
        <f xml:space="preserve"> IF(AN$77 = 1, 1, 0) + IF(MOD(AN$77,3) = 2, 1, 0)</f>
        <v>0</v>
      </c>
      <c r="AO86" s="75">
        <f xml:space="preserve"> IF(AO$77 = 1, 1, 0) + IF(MOD(AO$77,3) = 2, 1, 0)</f>
        <v>0</v>
      </c>
      <c r="AP86" s="75">
        <f xml:space="preserve"> IF(AP$77 = 1, 1, 0) + IF(MOD(AP$77,3) = 2, 1, 0)</f>
        <v>1</v>
      </c>
      <c r="AQ86" s="75">
        <f xml:space="preserve"> IF(AQ$77 = 1, 1, 0) + IF(MOD(AQ$77,3) = 2, 1, 0)</f>
        <v>0</v>
      </c>
      <c r="AR86" s="75">
        <f xml:space="preserve"> IF(AR$77 = 1, 1, 0) + IF(MOD(AR$77,3) = 2, 1, 0)</f>
        <v>0</v>
      </c>
      <c r="AS86" s="75">
        <f xml:space="preserve"> IF(AS$77 = 1, 1, 0) + IF(MOD(AS$77,3) = 2, 1, 0)</f>
        <v>1</v>
      </c>
      <c r="AT86" s="75">
        <f xml:space="preserve"> IF(AT$77 = 1, 1, 0) + IF(MOD(AT$77,3) = 2, 1, 0)</f>
        <v>0</v>
      </c>
      <c r="AU86" s="75">
        <f xml:space="preserve"> IF(AU$77 = 1, 1, 0) + IF(MOD(AU$77,3) = 2, 1, 0)</f>
        <v>0</v>
      </c>
      <c r="AV86" s="75">
        <f xml:space="preserve"> IF(AV$77 = 1, 1, 0) + IF(MOD(AV$77,3) = 2, 1, 0)</f>
        <v>1</v>
      </c>
      <c r="AW86" s="75">
        <f xml:space="preserve"> IF(AW$77 = 1, 1, 0) + IF(MOD(AW$77,3) = 2, 1, 0)</f>
        <v>0</v>
      </c>
      <c r="AX86" s="75">
        <f xml:space="preserve"> IF(AX$77 = 1, 1, 0) + IF(MOD(AX$77,3) = 2, 1, 0)</f>
        <v>0</v>
      </c>
      <c r="AY86" s="75">
        <f xml:space="preserve"> IF(AY$77 = 1, 1, 0) + IF(MOD(AY$77,3) = 2, 1, 0)</f>
        <v>1</v>
      </c>
    </row>
    <row r="87" spans="1:51" ht="17.649999999999999">
      <c r="A87" s="119" t="s">
        <v>116</v>
      </c>
      <c r="B87" s="75">
        <f>IF(B$77&lt;=16,1, IF(MOD(B$77,2)=0,1,0))</f>
        <v>1</v>
      </c>
      <c r="C87" s="75">
        <f>IF(C$77&lt;=16,1, IF(MOD(C$77,2)=0,1,0))</f>
        <v>1</v>
      </c>
      <c r="D87" s="75">
        <f>IF(D$77&lt;=16,1, IF(MOD(D$77,2)=0,1,0))</f>
        <v>1</v>
      </c>
      <c r="E87" s="75">
        <f>IF(E$77&lt;=16,1, IF(MOD(E$77,2)=0,1,0))</f>
        <v>1</v>
      </c>
      <c r="F87" s="75">
        <f>IF(F$77&lt;=16,1, IF(MOD(F$77,2)=0,1,0))</f>
        <v>1</v>
      </c>
      <c r="G87" s="75">
        <f>IF(G$77&lt;=16,1, IF(MOD(G$77,2)=0,1,0))</f>
        <v>1</v>
      </c>
      <c r="H87" s="75">
        <f>IF(H$77&lt;=16,1, IF(MOD(H$77,2)=0,1,0))</f>
        <v>1</v>
      </c>
      <c r="I87" s="75">
        <f>IF(I$77&lt;=16,1, IF(MOD(I$77,2)=0,1,0))</f>
        <v>1</v>
      </c>
      <c r="J87" s="75">
        <f>IF(J$77&lt;=16,1, IF(MOD(J$77,2)=0,1,0))</f>
        <v>1</v>
      </c>
      <c r="K87" s="75">
        <f>IF(K$77&lt;=16,1, IF(MOD(K$77,2)=0,1,0))</f>
        <v>1</v>
      </c>
      <c r="L87" s="75">
        <f>IF(L$77&lt;=16,1, IF(MOD(L$77,2)=0,1,0))</f>
        <v>1</v>
      </c>
      <c r="M87" s="75">
        <f>IF(M$77&lt;=16,1, IF(MOD(M$77,2)=0,1,0))</f>
        <v>1</v>
      </c>
      <c r="N87" s="75">
        <f>IF(N$77&lt;=16,1, IF(MOD(N$77,2)=0,1,0))</f>
        <v>1</v>
      </c>
      <c r="O87" s="75">
        <f>IF(O$77&lt;=16,1, IF(MOD(O$77,2)=0,1,0))</f>
        <v>1</v>
      </c>
      <c r="P87" s="75">
        <f>IF(P$77&lt;=16,1, IF(MOD(P$77,2)=0,1,0))</f>
        <v>1</v>
      </c>
      <c r="Q87" s="75">
        <f>IF(Q$77&lt;=16,1, IF(MOD(Q$77,2)=0,1,0))</f>
        <v>1</v>
      </c>
      <c r="R87" s="75">
        <f>IF(R$77&lt;=16,1, IF(MOD(R$77,2)=0,1,0))</f>
        <v>0</v>
      </c>
      <c r="S87" s="75">
        <f>IF(S$77&lt;=16,1, IF(MOD(S$77,2)=0,1,0))</f>
        <v>1</v>
      </c>
      <c r="T87" s="75">
        <f>IF(T$77&lt;=16,1, IF(MOD(T$77,2)=0,1,0))</f>
        <v>0</v>
      </c>
      <c r="U87" s="75">
        <f>IF(U$77&lt;=16,1, IF(MOD(U$77,2)=0,1,0))</f>
        <v>1</v>
      </c>
      <c r="V87" s="75">
        <f>IF(V$77&lt;=16,1, IF(MOD(V$77,2)=0,1,0))</f>
        <v>0</v>
      </c>
      <c r="W87" s="75">
        <f>IF(W$77&lt;=16,1, IF(MOD(W$77,2)=0,1,0))</f>
        <v>1</v>
      </c>
      <c r="X87" s="75">
        <f>IF(X$77&lt;=16,1, IF(MOD(X$77,2)=0,1,0))</f>
        <v>0</v>
      </c>
      <c r="Y87" s="75">
        <f>IF(Y$77&lt;=16,1, IF(MOD(Y$77,2)=0,1,0))</f>
        <v>1</v>
      </c>
      <c r="Z87" s="75">
        <f>IF(Z$77&lt;=16,1, IF(MOD(Z$77,2)=0,1,0))</f>
        <v>0</v>
      </c>
      <c r="AA87" s="75">
        <f>IF(AA$77&lt;=16,1, IF(MOD(AA$77,2)=0,1,0))</f>
        <v>1</v>
      </c>
      <c r="AB87" s="75">
        <f>IF(AB$77&lt;=16,1, IF(MOD(AB$77,2)=0,1,0))</f>
        <v>0</v>
      </c>
      <c r="AC87" s="75">
        <f>IF(AC$77&lt;=16,1, IF(MOD(AC$77,2)=0,1,0))</f>
        <v>1</v>
      </c>
      <c r="AD87" s="75">
        <f>IF(AD$77&lt;=16,1, IF(MOD(AD$77,2)=0,1,0))</f>
        <v>0</v>
      </c>
      <c r="AE87" s="75">
        <f>IF(AE$77&lt;=16,1, IF(MOD(AE$77,2)=0,1,0))</f>
        <v>1</v>
      </c>
      <c r="AF87" s="75">
        <f>IF(AF$77&lt;=16,1, IF(MOD(AF$77,2)=0,1,0))</f>
        <v>0</v>
      </c>
      <c r="AG87" s="75">
        <f>IF(AG$77&lt;=16,1, IF(MOD(AG$77,2)=0,1,0))</f>
        <v>1</v>
      </c>
      <c r="AH87" s="75">
        <f>IF(AH$77&lt;=16,1, IF(MOD(AH$77,2)=0,1,0))</f>
        <v>0</v>
      </c>
      <c r="AI87" s="75">
        <f>IF(AI$77&lt;=16,1, IF(MOD(AI$77,2)=0,1,0))</f>
        <v>1</v>
      </c>
      <c r="AJ87" s="75">
        <f>IF(AJ$77&lt;=16,1, IF(MOD(AJ$77,2)=0,1,0))</f>
        <v>0</v>
      </c>
      <c r="AK87" s="75">
        <f>IF(AK$77&lt;=16,1, IF(MOD(AK$77,2)=0,1,0))</f>
        <v>1</v>
      </c>
      <c r="AL87" s="75">
        <f>IF(AL$77&lt;=16,1, IF(MOD(AL$77,2)=0,1,0))</f>
        <v>0</v>
      </c>
      <c r="AM87" s="75">
        <f>IF(AM$77&lt;=16,1, IF(MOD(AM$77,2)=0,1,0))</f>
        <v>1</v>
      </c>
      <c r="AN87" s="75">
        <f>IF(AN$77&lt;=16,1, IF(MOD(AN$77,2)=0,1,0))</f>
        <v>0</v>
      </c>
      <c r="AO87" s="75">
        <f>IF(AO$77&lt;=16,1, IF(MOD(AO$77,2)=0,1,0))</f>
        <v>1</v>
      </c>
      <c r="AP87" s="75">
        <f>IF(AP$77&lt;=16,1, IF(MOD(AP$77,2)=0,1,0))</f>
        <v>0</v>
      </c>
      <c r="AQ87" s="75">
        <f>IF(AQ$77&lt;=16,1, IF(MOD(AQ$77,2)=0,1,0))</f>
        <v>1</v>
      </c>
      <c r="AR87" s="75">
        <f>IF(AR$77&lt;=16,1, IF(MOD(AR$77,2)=0,1,0))</f>
        <v>0</v>
      </c>
      <c r="AS87" s="75">
        <f>IF(AS$77&lt;=16,1, IF(MOD(AS$77,2)=0,1,0))</f>
        <v>1</v>
      </c>
      <c r="AT87" s="75">
        <f>IF(AT$77&lt;=16,1, IF(MOD(AT$77,2)=0,1,0))</f>
        <v>0</v>
      </c>
      <c r="AU87" s="75">
        <f>IF(AU$77&lt;=16,1, IF(MOD(AU$77,2)=0,1,0))</f>
        <v>1</v>
      </c>
      <c r="AV87" s="75">
        <f>IF(AV$77&lt;=16,1, IF(MOD(AV$77,2)=0,1,0))</f>
        <v>0</v>
      </c>
      <c r="AW87" s="75">
        <f>IF(AW$77&lt;=16,1, IF(MOD(AW$77,2)=0,1,0))</f>
        <v>1</v>
      </c>
      <c r="AX87" s="75">
        <f>IF(AX$77&lt;=16,1, IF(MOD(AX$77,2)=0,1,0))</f>
        <v>0</v>
      </c>
      <c r="AY87" s="75">
        <f>IF(AY$77&lt;=16,1, IF(MOD(AY$77,2)=0,1,0))</f>
        <v>1</v>
      </c>
    </row>
    <row r="89" spans="1:51" ht="23.25">
      <c r="A89" s="109" t="s">
        <v>104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7.649999999999999">
      <c r="A90" s="119" t="s">
        <v>18</v>
      </c>
      <c r="B90" s="119" t="s">
        <v>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ht="17.649999999999999">
      <c r="A91" s="9"/>
      <c r="B91" s="119">
        <f xml:space="preserve"> A91 + 1</f>
        <v>1</v>
      </c>
      <c r="C91" s="119">
        <f t="shared" ref="C91:AY91" si="4" xml:space="preserve"> B91 + 1</f>
        <v>2</v>
      </c>
      <c r="D91" s="119">
        <f t="shared" si="4"/>
        <v>3</v>
      </c>
      <c r="E91" s="119">
        <f t="shared" si="4"/>
        <v>4</v>
      </c>
      <c r="F91" s="119">
        <f t="shared" si="4"/>
        <v>5</v>
      </c>
      <c r="G91" s="119">
        <f t="shared" si="4"/>
        <v>6</v>
      </c>
      <c r="H91" s="119">
        <f t="shared" si="4"/>
        <v>7</v>
      </c>
      <c r="I91" s="119">
        <f t="shared" si="4"/>
        <v>8</v>
      </c>
      <c r="J91" s="119">
        <f t="shared" si="4"/>
        <v>9</v>
      </c>
      <c r="K91" s="119">
        <f t="shared" si="4"/>
        <v>10</v>
      </c>
      <c r="L91" s="119">
        <f t="shared" si="4"/>
        <v>11</v>
      </c>
      <c r="M91" s="119">
        <f t="shared" si="4"/>
        <v>12</v>
      </c>
      <c r="N91" s="119">
        <f t="shared" si="4"/>
        <v>13</v>
      </c>
      <c r="O91" s="119">
        <f t="shared" si="4"/>
        <v>14</v>
      </c>
      <c r="P91" s="119">
        <f t="shared" si="4"/>
        <v>15</v>
      </c>
      <c r="Q91" s="119">
        <f t="shared" si="4"/>
        <v>16</v>
      </c>
      <c r="R91" s="119">
        <f t="shared" si="4"/>
        <v>17</v>
      </c>
      <c r="S91" s="119">
        <f t="shared" si="4"/>
        <v>18</v>
      </c>
      <c r="T91" s="119">
        <f t="shared" si="4"/>
        <v>19</v>
      </c>
      <c r="U91" s="119">
        <f t="shared" si="4"/>
        <v>20</v>
      </c>
      <c r="V91" s="119">
        <f t="shared" si="4"/>
        <v>21</v>
      </c>
      <c r="W91" s="119">
        <f t="shared" si="4"/>
        <v>22</v>
      </c>
      <c r="X91" s="119">
        <f t="shared" si="4"/>
        <v>23</v>
      </c>
      <c r="Y91" s="119">
        <f t="shared" si="4"/>
        <v>24</v>
      </c>
      <c r="Z91" s="119">
        <f t="shared" si="4"/>
        <v>25</v>
      </c>
      <c r="AA91" s="119">
        <f t="shared" si="4"/>
        <v>26</v>
      </c>
      <c r="AB91" s="119">
        <f t="shared" si="4"/>
        <v>27</v>
      </c>
      <c r="AC91" s="119">
        <f t="shared" si="4"/>
        <v>28</v>
      </c>
      <c r="AD91" s="119">
        <f t="shared" si="4"/>
        <v>29</v>
      </c>
      <c r="AE91" s="119">
        <f t="shared" si="4"/>
        <v>30</v>
      </c>
      <c r="AF91" s="119">
        <f t="shared" si="4"/>
        <v>31</v>
      </c>
      <c r="AG91" s="119">
        <f t="shared" si="4"/>
        <v>32</v>
      </c>
      <c r="AH91" s="119">
        <f t="shared" si="4"/>
        <v>33</v>
      </c>
      <c r="AI91" s="119">
        <f t="shared" si="4"/>
        <v>34</v>
      </c>
      <c r="AJ91" s="119">
        <f t="shared" si="4"/>
        <v>35</v>
      </c>
      <c r="AK91" s="119">
        <f t="shared" si="4"/>
        <v>36</v>
      </c>
      <c r="AL91" s="119">
        <f t="shared" si="4"/>
        <v>37</v>
      </c>
      <c r="AM91" s="119">
        <f t="shared" si="4"/>
        <v>38</v>
      </c>
      <c r="AN91" s="119">
        <f t="shared" si="4"/>
        <v>39</v>
      </c>
      <c r="AO91" s="119">
        <f t="shared" si="4"/>
        <v>40</v>
      </c>
      <c r="AP91" s="119">
        <f t="shared" si="4"/>
        <v>41</v>
      </c>
      <c r="AQ91" s="119">
        <f t="shared" si="4"/>
        <v>42</v>
      </c>
      <c r="AR91" s="119">
        <f t="shared" si="4"/>
        <v>43</v>
      </c>
      <c r="AS91" s="119">
        <f t="shared" si="4"/>
        <v>44</v>
      </c>
      <c r="AT91" s="119">
        <f t="shared" si="4"/>
        <v>45</v>
      </c>
      <c r="AU91" s="119">
        <f t="shared" si="4"/>
        <v>46</v>
      </c>
      <c r="AV91" s="119">
        <f t="shared" si="4"/>
        <v>47</v>
      </c>
      <c r="AW91" s="119">
        <f t="shared" si="4"/>
        <v>48</v>
      </c>
      <c r="AX91" s="119">
        <f t="shared" si="4"/>
        <v>49</v>
      </c>
      <c r="AY91" s="119">
        <f t="shared" si="4"/>
        <v>50</v>
      </c>
    </row>
    <row r="92" spans="1:51" ht="17.649999999999999">
      <c r="A92" s="119" t="s">
        <v>63</v>
      </c>
      <c r="B92" s="75">
        <v>0</v>
      </c>
      <c r="C92" s="75">
        <v>0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0</v>
      </c>
      <c r="M92" s="75">
        <v>0</v>
      </c>
      <c r="N92" s="75">
        <v>0</v>
      </c>
      <c r="O92" s="75">
        <v>0</v>
      </c>
      <c r="P92" s="75">
        <v>0</v>
      </c>
      <c r="Q92" s="75">
        <v>0</v>
      </c>
      <c r="R92" s="75">
        <v>0</v>
      </c>
      <c r="S92" s="75">
        <v>0</v>
      </c>
      <c r="T92" s="75">
        <v>0</v>
      </c>
      <c r="U92" s="75">
        <v>0</v>
      </c>
      <c r="V92" s="75">
        <v>0</v>
      </c>
      <c r="W92" s="75">
        <v>0</v>
      </c>
      <c r="X92" s="75">
        <v>0</v>
      </c>
      <c r="Y92" s="75">
        <v>0</v>
      </c>
      <c r="Z92" s="75">
        <v>0</v>
      </c>
      <c r="AA92" s="75">
        <v>0</v>
      </c>
      <c r="AB92" s="75">
        <v>0</v>
      </c>
      <c r="AC92" s="75">
        <v>0</v>
      </c>
      <c r="AD92" s="75">
        <v>0</v>
      </c>
      <c r="AE92" s="75">
        <v>0</v>
      </c>
      <c r="AF92" s="75">
        <v>0</v>
      </c>
      <c r="AG92" s="75">
        <v>0</v>
      </c>
      <c r="AH92" s="75">
        <v>0</v>
      </c>
      <c r="AI92" s="75">
        <v>0</v>
      </c>
      <c r="AJ92" s="75">
        <v>0</v>
      </c>
      <c r="AK92" s="75">
        <v>0</v>
      </c>
      <c r="AL92" s="75">
        <v>0</v>
      </c>
      <c r="AM92" s="75">
        <v>0</v>
      </c>
      <c r="AN92" s="75">
        <v>0</v>
      </c>
      <c r="AO92" s="75">
        <v>0</v>
      </c>
      <c r="AP92" s="75">
        <v>0</v>
      </c>
      <c r="AQ92" s="75">
        <v>0</v>
      </c>
      <c r="AR92" s="75">
        <v>0</v>
      </c>
      <c r="AS92" s="75">
        <v>0</v>
      </c>
      <c r="AT92" s="75">
        <v>0</v>
      </c>
      <c r="AU92" s="75">
        <v>0</v>
      </c>
      <c r="AV92" s="75">
        <v>0</v>
      </c>
      <c r="AW92" s="75">
        <v>0</v>
      </c>
      <c r="AX92" s="75">
        <v>0</v>
      </c>
      <c r="AY92" s="75">
        <v>0</v>
      </c>
    </row>
    <row r="93" spans="1:51" ht="17.649999999999999">
      <c r="A93" s="119" t="s">
        <v>19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0</v>
      </c>
      <c r="M93" s="75">
        <v>0</v>
      </c>
      <c r="N93" s="75">
        <v>0</v>
      </c>
      <c r="O93" s="75">
        <v>0</v>
      </c>
      <c r="P93" s="75">
        <v>0</v>
      </c>
      <c r="Q93" s="75">
        <v>0</v>
      </c>
      <c r="R93" s="75">
        <v>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75">
        <v>0</v>
      </c>
      <c r="AA93" s="75">
        <v>0</v>
      </c>
      <c r="AB93" s="75">
        <v>0</v>
      </c>
      <c r="AC93" s="75">
        <v>0</v>
      </c>
      <c r="AD93" s="75">
        <v>0</v>
      </c>
      <c r="AE93" s="75">
        <v>0</v>
      </c>
      <c r="AF93" s="75">
        <v>0</v>
      </c>
      <c r="AG93" s="75">
        <v>0</v>
      </c>
      <c r="AH93" s="75">
        <v>0</v>
      </c>
      <c r="AI93" s="75">
        <v>0</v>
      </c>
      <c r="AJ93" s="75">
        <v>0</v>
      </c>
      <c r="AK93" s="75">
        <v>0</v>
      </c>
      <c r="AL93" s="75">
        <v>0</v>
      </c>
      <c r="AM93" s="75">
        <v>0</v>
      </c>
      <c r="AN93" s="75">
        <v>0</v>
      </c>
      <c r="AO93" s="75">
        <v>0</v>
      </c>
      <c r="AP93" s="75">
        <v>0</v>
      </c>
      <c r="AQ93" s="75">
        <v>0</v>
      </c>
      <c r="AR93" s="75">
        <v>0</v>
      </c>
      <c r="AS93" s="75">
        <v>0</v>
      </c>
      <c r="AT93" s="75">
        <v>0</v>
      </c>
      <c r="AU93" s="75">
        <v>0</v>
      </c>
      <c r="AV93" s="75">
        <v>0</v>
      </c>
      <c r="AW93" s="75">
        <v>0</v>
      </c>
      <c r="AX93" s="75">
        <v>0</v>
      </c>
      <c r="AY93" s="75">
        <v>0</v>
      </c>
    </row>
    <row r="94" spans="1:51" ht="17.649999999999999">
      <c r="A94" s="119" t="s">
        <v>64</v>
      </c>
      <c r="B94" s="75">
        <v>0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0</v>
      </c>
      <c r="L94" s="75">
        <v>0</v>
      </c>
      <c r="M94" s="75">
        <v>0</v>
      </c>
      <c r="N94" s="75">
        <v>0</v>
      </c>
      <c r="O94" s="75">
        <v>0</v>
      </c>
      <c r="P94" s="75">
        <v>0</v>
      </c>
      <c r="Q94" s="75">
        <v>0</v>
      </c>
      <c r="R94" s="75">
        <v>0</v>
      </c>
      <c r="S94" s="75">
        <v>0</v>
      </c>
      <c r="T94" s="75">
        <v>0</v>
      </c>
      <c r="U94" s="75">
        <v>0</v>
      </c>
      <c r="V94" s="75">
        <v>0</v>
      </c>
      <c r="W94" s="75">
        <v>0</v>
      </c>
      <c r="X94" s="75">
        <v>0</v>
      </c>
      <c r="Y94" s="75">
        <v>0</v>
      </c>
      <c r="Z94" s="75">
        <v>0</v>
      </c>
      <c r="AA94" s="75">
        <v>0</v>
      </c>
      <c r="AB94" s="75">
        <v>0</v>
      </c>
      <c r="AC94" s="75">
        <v>0</v>
      </c>
      <c r="AD94" s="75">
        <v>0</v>
      </c>
      <c r="AE94" s="75">
        <v>0</v>
      </c>
      <c r="AF94" s="75">
        <v>0</v>
      </c>
      <c r="AG94" s="75">
        <v>0</v>
      </c>
      <c r="AH94" s="75">
        <v>0</v>
      </c>
      <c r="AI94" s="75">
        <v>0</v>
      </c>
      <c r="AJ94" s="75">
        <v>0</v>
      </c>
      <c r="AK94" s="75">
        <v>0</v>
      </c>
      <c r="AL94" s="75">
        <v>0</v>
      </c>
      <c r="AM94" s="75">
        <v>0</v>
      </c>
      <c r="AN94" s="75">
        <v>0</v>
      </c>
      <c r="AO94" s="75">
        <v>0</v>
      </c>
      <c r="AP94" s="75">
        <v>0</v>
      </c>
      <c r="AQ94" s="75">
        <v>0</v>
      </c>
      <c r="AR94" s="75">
        <v>0</v>
      </c>
      <c r="AS94" s="75">
        <v>0</v>
      </c>
      <c r="AT94" s="75">
        <v>0</v>
      </c>
      <c r="AU94" s="75">
        <v>0</v>
      </c>
      <c r="AV94" s="75">
        <v>0</v>
      </c>
      <c r="AW94" s="75">
        <v>0</v>
      </c>
      <c r="AX94" s="75">
        <v>0</v>
      </c>
      <c r="AY94" s="75">
        <v>0</v>
      </c>
    </row>
    <row r="95" spans="1:51" ht="17.649999999999999">
      <c r="A95" s="119" t="s">
        <v>113</v>
      </c>
      <c r="B95" s="75">
        <v>2</v>
      </c>
      <c r="C95" s="75">
        <v>1</v>
      </c>
      <c r="D95" s="75">
        <v>1</v>
      </c>
      <c r="E95" s="75">
        <v>1</v>
      </c>
      <c r="F95" s="75">
        <v>1</v>
      </c>
      <c r="G95" s="75">
        <v>1</v>
      </c>
      <c r="H95" s="75">
        <v>1</v>
      </c>
      <c r="I95" s="75">
        <v>1</v>
      </c>
      <c r="J95" s="75">
        <v>1</v>
      </c>
      <c r="K95" s="75">
        <v>1</v>
      </c>
      <c r="L95" s="75">
        <v>1</v>
      </c>
      <c r="M95" s="75">
        <v>1</v>
      </c>
      <c r="N95" s="75">
        <v>1</v>
      </c>
      <c r="O95" s="75">
        <v>1</v>
      </c>
      <c r="P95" s="75">
        <v>1</v>
      </c>
      <c r="Q95" s="75">
        <v>1</v>
      </c>
      <c r="R95" s="75">
        <v>1</v>
      </c>
      <c r="S95" s="75">
        <v>1</v>
      </c>
      <c r="T95" s="75">
        <v>1</v>
      </c>
      <c r="U95" s="75">
        <v>1</v>
      </c>
      <c r="V95" s="75">
        <v>1</v>
      </c>
      <c r="W95" s="75">
        <v>1</v>
      </c>
      <c r="X95" s="75">
        <v>1</v>
      </c>
      <c r="Y95" s="75">
        <v>1</v>
      </c>
      <c r="Z95" s="75">
        <v>1</v>
      </c>
      <c r="AA95" s="75">
        <v>1</v>
      </c>
      <c r="AB95" s="75">
        <v>1</v>
      </c>
      <c r="AC95" s="75">
        <v>1</v>
      </c>
      <c r="AD95" s="75">
        <v>1</v>
      </c>
      <c r="AE95" s="75">
        <v>1</v>
      </c>
      <c r="AF95" s="75">
        <v>1</v>
      </c>
      <c r="AG95" s="75">
        <v>1</v>
      </c>
      <c r="AH95" s="75">
        <v>1</v>
      </c>
      <c r="AI95" s="75">
        <v>1</v>
      </c>
      <c r="AJ95" s="75">
        <v>1</v>
      </c>
      <c r="AK95" s="75">
        <v>1</v>
      </c>
      <c r="AL95" s="75">
        <v>1</v>
      </c>
      <c r="AM95" s="75">
        <v>1</v>
      </c>
      <c r="AN95" s="75">
        <v>1</v>
      </c>
      <c r="AO95" s="75">
        <v>1</v>
      </c>
      <c r="AP95" s="75">
        <v>1</v>
      </c>
      <c r="AQ95" s="75">
        <v>1</v>
      </c>
      <c r="AR95" s="75">
        <v>1</v>
      </c>
      <c r="AS95" s="75">
        <v>1</v>
      </c>
      <c r="AT95" s="75">
        <v>1</v>
      </c>
      <c r="AU95" s="75">
        <v>1</v>
      </c>
      <c r="AV95" s="75">
        <v>1</v>
      </c>
      <c r="AW95" s="75">
        <v>1</v>
      </c>
      <c r="AX95" s="75">
        <v>1</v>
      </c>
      <c r="AY95" s="75">
        <v>1</v>
      </c>
    </row>
    <row r="96" spans="1:51" ht="17.649999999999999">
      <c r="A96" s="119" t="s">
        <v>114</v>
      </c>
      <c r="B96" s="75">
        <v>2</v>
      </c>
      <c r="C96" s="75">
        <v>1</v>
      </c>
      <c r="D96" s="75">
        <v>1</v>
      </c>
      <c r="E96" s="75">
        <v>1</v>
      </c>
      <c r="F96" s="75">
        <v>1</v>
      </c>
      <c r="G96" s="75">
        <v>1</v>
      </c>
      <c r="H96" s="75">
        <v>1</v>
      </c>
      <c r="I96" s="75">
        <v>1</v>
      </c>
      <c r="J96" s="75">
        <v>1</v>
      </c>
      <c r="K96" s="75">
        <v>1</v>
      </c>
      <c r="L96" s="75">
        <v>1</v>
      </c>
      <c r="M96" s="75">
        <v>1</v>
      </c>
      <c r="N96" s="75">
        <v>1</v>
      </c>
      <c r="O96" s="75">
        <v>1</v>
      </c>
      <c r="P96" s="75">
        <v>1</v>
      </c>
      <c r="Q96" s="75">
        <v>1</v>
      </c>
      <c r="R96" s="75">
        <v>1</v>
      </c>
      <c r="S96" s="75">
        <v>1</v>
      </c>
      <c r="T96" s="75">
        <v>1</v>
      </c>
      <c r="U96" s="75">
        <v>1</v>
      </c>
      <c r="V96" s="75">
        <v>1</v>
      </c>
      <c r="W96" s="75">
        <v>1</v>
      </c>
      <c r="X96" s="75">
        <v>1</v>
      </c>
      <c r="Y96" s="75">
        <v>1</v>
      </c>
      <c r="Z96" s="75">
        <v>1</v>
      </c>
      <c r="AA96" s="75">
        <v>1</v>
      </c>
      <c r="AB96" s="75">
        <v>1</v>
      </c>
      <c r="AC96" s="75">
        <v>1</v>
      </c>
      <c r="AD96" s="75">
        <v>1</v>
      </c>
      <c r="AE96" s="75">
        <v>1</v>
      </c>
      <c r="AF96" s="75">
        <v>1</v>
      </c>
      <c r="AG96" s="75">
        <v>1</v>
      </c>
      <c r="AH96" s="75">
        <v>1</v>
      </c>
      <c r="AI96" s="75">
        <v>1</v>
      </c>
      <c r="AJ96" s="75">
        <v>1</v>
      </c>
      <c r="AK96" s="75">
        <v>1</v>
      </c>
      <c r="AL96" s="75">
        <v>1</v>
      </c>
      <c r="AM96" s="75">
        <v>1</v>
      </c>
      <c r="AN96" s="75">
        <v>1</v>
      </c>
      <c r="AO96" s="75">
        <v>1</v>
      </c>
      <c r="AP96" s="75">
        <v>1</v>
      </c>
      <c r="AQ96" s="75">
        <v>1</v>
      </c>
      <c r="AR96" s="75">
        <v>1</v>
      </c>
      <c r="AS96" s="75">
        <v>1</v>
      </c>
      <c r="AT96" s="75">
        <v>1</v>
      </c>
      <c r="AU96" s="75">
        <v>1</v>
      </c>
      <c r="AV96" s="75">
        <v>1</v>
      </c>
      <c r="AW96" s="75">
        <v>1</v>
      </c>
      <c r="AX96" s="75">
        <v>1</v>
      </c>
      <c r="AY96" s="75">
        <v>1</v>
      </c>
    </row>
    <row r="97" spans="1:51" ht="17.649999999999999">
      <c r="A97" s="119" t="s">
        <v>115</v>
      </c>
      <c r="B97" s="75">
        <f xml:space="preserve"> 1 + IF(B$91=1,1,0) + IF(MOD(B$91,3)=0,1,0)</f>
        <v>2</v>
      </c>
      <c r="C97" s="75">
        <f xml:space="preserve"> 1 + IF(C$91=1,1,0) + IF(MOD(C$91,3)=0,1,0)</f>
        <v>1</v>
      </c>
      <c r="D97" s="75">
        <f xml:space="preserve"> 1 + IF(D$91=1,1,0) + IF(MOD(D$91,3)=0,1,0)</f>
        <v>2</v>
      </c>
      <c r="E97" s="75">
        <f xml:space="preserve"> 1 + IF(E$91=1,1,0) + IF(MOD(E$91,3)=0,1,0)</f>
        <v>1</v>
      </c>
      <c r="F97" s="75">
        <f xml:space="preserve"> 1 + IF(F$91=1,1,0) + IF(MOD(F$91,3)=0,1,0)</f>
        <v>1</v>
      </c>
      <c r="G97" s="75">
        <f xml:space="preserve"> 1 + IF(G$91=1,1,0) + IF(MOD(G$91,3)=0,1,0)</f>
        <v>2</v>
      </c>
      <c r="H97" s="75">
        <f xml:space="preserve"> 1 + IF(H$91=1,1,0) + IF(MOD(H$91,3)=0,1,0)</f>
        <v>1</v>
      </c>
      <c r="I97" s="75">
        <f xml:space="preserve"> 1 + IF(I$91=1,1,0) + IF(MOD(I$91,3)=0,1,0)</f>
        <v>1</v>
      </c>
      <c r="J97" s="75">
        <f xml:space="preserve"> 1 + IF(J$91=1,1,0) + IF(MOD(J$91,3)=0,1,0)</f>
        <v>2</v>
      </c>
      <c r="K97" s="75">
        <f xml:space="preserve"> 1 + IF(K$91=1,1,0) + IF(MOD(K$91,3)=0,1,0)</f>
        <v>1</v>
      </c>
      <c r="L97" s="75">
        <f xml:space="preserve"> 1 + IF(L$91=1,1,0) + IF(MOD(L$91,3)=0,1,0)</f>
        <v>1</v>
      </c>
      <c r="M97" s="75">
        <f xml:space="preserve"> 1 + IF(M$91=1,1,0) + IF(MOD(M$91,3)=0,1,0)</f>
        <v>2</v>
      </c>
      <c r="N97" s="75">
        <f xml:space="preserve"> 1 + IF(N$91=1,1,0) + IF(MOD(N$91,3)=0,1,0)</f>
        <v>1</v>
      </c>
      <c r="O97" s="75">
        <f xml:space="preserve"> 1 + IF(O$91=1,1,0) + IF(MOD(O$91,3)=0,1,0)</f>
        <v>1</v>
      </c>
      <c r="P97" s="75">
        <f xml:space="preserve"> 1 + IF(P$91=1,1,0) + IF(MOD(P$91,3)=0,1,0)</f>
        <v>2</v>
      </c>
      <c r="Q97" s="75">
        <f xml:space="preserve"> 1 + IF(Q$91=1,1,0) + IF(MOD(Q$91,3)=0,1,0)</f>
        <v>1</v>
      </c>
      <c r="R97" s="75">
        <f xml:space="preserve"> 1 + IF(R$91=1,1,0) + IF(MOD(R$91,3)=0,1,0)</f>
        <v>1</v>
      </c>
      <c r="S97" s="75">
        <f xml:space="preserve"> 1 + IF(S$91=1,1,0) + IF(MOD(S$91,3)=0,1,0)</f>
        <v>2</v>
      </c>
      <c r="T97" s="75">
        <f xml:space="preserve"> 1 + IF(T$91=1,1,0) + IF(MOD(T$91,3)=0,1,0)</f>
        <v>1</v>
      </c>
      <c r="U97" s="75">
        <f xml:space="preserve"> 1 + IF(U$91=1,1,0) + IF(MOD(U$91,3)=0,1,0)</f>
        <v>1</v>
      </c>
      <c r="V97" s="75">
        <f xml:space="preserve"> 1 + IF(V$91=1,1,0) + IF(MOD(V$91,3)=0,1,0)</f>
        <v>2</v>
      </c>
      <c r="W97" s="75">
        <f xml:space="preserve"> 1 + IF(W$91=1,1,0) + IF(MOD(W$91,3)=0,1,0)</f>
        <v>1</v>
      </c>
      <c r="X97" s="75">
        <f xml:space="preserve"> 1 + IF(X$91=1,1,0) + IF(MOD(X$91,3)=0,1,0)</f>
        <v>1</v>
      </c>
      <c r="Y97" s="75">
        <f xml:space="preserve"> 1 + IF(Y$91=1,1,0) + IF(MOD(Y$91,3)=0,1,0)</f>
        <v>2</v>
      </c>
      <c r="Z97" s="75">
        <f xml:space="preserve"> 1 + IF(Z$91=1,1,0) + IF(MOD(Z$91,3)=0,1,0)</f>
        <v>1</v>
      </c>
      <c r="AA97" s="75">
        <f xml:space="preserve"> 1 + IF(AA$91=1,1,0) + IF(MOD(AA$91,3)=0,1,0)</f>
        <v>1</v>
      </c>
      <c r="AB97" s="75">
        <f xml:space="preserve"> 1 + IF(AB$91=1,1,0) + IF(MOD(AB$91,3)=0,1,0)</f>
        <v>2</v>
      </c>
      <c r="AC97" s="75">
        <f xml:space="preserve"> 1 + IF(AC$91=1,1,0) + IF(MOD(AC$91,3)=0,1,0)</f>
        <v>1</v>
      </c>
      <c r="AD97" s="75">
        <f xml:space="preserve"> 1 + IF(AD$91=1,1,0) + IF(MOD(AD$91,3)=0,1,0)</f>
        <v>1</v>
      </c>
      <c r="AE97" s="75">
        <f xml:space="preserve"> 1 + IF(AE$91=1,1,0) + IF(MOD(AE$91,3)=0,1,0)</f>
        <v>2</v>
      </c>
      <c r="AF97" s="75">
        <f xml:space="preserve"> 1 + IF(AF$91=1,1,0) + IF(MOD(AF$91,3)=0,1,0)</f>
        <v>1</v>
      </c>
      <c r="AG97" s="75">
        <f xml:space="preserve"> 1 + IF(AG$91=1,1,0) + IF(MOD(AG$91,3)=0,1,0)</f>
        <v>1</v>
      </c>
      <c r="AH97" s="75">
        <f xml:space="preserve"> 1 + IF(AH$91=1,1,0) + IF(MOD(AH$91,3)=0,1,0)</f>
        <v>2</v>
      </c>
      <c r="AI97" s="75">
        <f xml:space="preserve"> 1 + IF(AI$91=1,1,0) + IF(MOD(AI$91,3)=0,1,0)</f>
        <v>1</v>
      </c>
      <c r="AJ97" s="75">
        <f xml:space="preserve"> 1 + IF(AJ$91=1,1,0) + IF(MOD(AJ$91,3)=0,1,0)</f>
        <v>1</v>
      </c>
      <c r="AK97" s="75">
        <f xml:space="preserve"> 1 + IF(AK$91=1,1,0) + IF(MOD(AK$91,3)=0,1,0)</f>
        <v>2</v>
      </c>
      <c r="AL97" s="75">
        <f xml:space="preserve"> 1 + IF(AL$91=1,1,0) + IF(MOD(AL$91,3)=0,1,0)</f>
        <v>1</v>
      </c>
      <c r="AM97" s="75">
        <f xml:space="preserve"> 1 + IF(AM$91=1,1,0) + IF(MOD(AM$91,3)=0,1,0)</f>
        <v>1</v>
      </c>
      <c r="AN97" s="75">
        <f xml:space="preserve"> 1 + IF(AN$91=1,1,0) + IF(MOD(AN$91,3)=0,1,0)</f>
        <v>2</v>
      </c>
      <c r="AO97" s="75">
        <f xml:space="preserve"> 1 + IF(AO$91=1,1,0) + IF(MOD(AO$91,3)=0,1,0)</f>
        <v>1</v>
      </c>
      <c r="AP97" s="75">
        <f xml:space="preserve"> 1 + IF(AP$91=1,1,0) + IF(MOD(AP$91,3)=0,1,0)</f>
        <v>1</v>
      </c>
      <c r="AQ97" s="75">
        <f xml:space="preserve"> 1 + IF(AQ$91=1,1,0) + IF(MOD(AQ$91,3)=0,1,0)</f>
        <v>2</v>
      </c>
      <c r="AR97" s="75">
        <f xml:space="preserve"> 1 + IF(AR$91=1,1,0) + IF(MOD(AR$91,3)=0,1,0)</f>
        <v>1</v>
      </c>
      <c r="AS97" s="75">
        <f xml:space="preserve"> 1 + IF(AS$91=1,1,0) + IF(MOD(AS$91,3)=0,1,0)</f>
        <v>1</v>
      </c>
      <c r="AT97" s="75">
        <f xml:space="preserve"> 1 + IF(AT$91=1,1,0) + IF(MOD(AT$91,3)=0,1,0)</f>
        <v>2</v>
      </c>
      <c r="AU97" s="75">
        <f xml:space="preserve"> 1 + IF(AU$91=1,1,0) + IF(MOD(AU$91,3)=0,1,0)</f>
        <v>1</v>
      </c>
      <c r="AV97" s="75">
        <f xml:space="preserve"> 1 + IF(AV$91=1,1,0) + IF(MOD(AV$91,3)=0,1,0)</f>
        <v>1</v>
      </c>
      <c r="AW97" s="75">
        <f xml:space="preserve"> 1 + IF(AW$91=1,1,0) + IF(MOD(AW$91,3)=0,1,0)</f>
        <v>2</v>
      </c>
      <c r="AX97" s="75">
        <f xml:space="preserve"> 1 + IF(AX$91=1,1,0) + IF(MOD(AX$91,3)=0,1,0)</f>
        <v>1</v>
      </c>
      <c r="AY97" s="75">
        <f xml:space="preserve"> 1 + IF(AY$91=1,1,0) + IF(MOD(AY$91,3)=0,1,0)</f>
        <v>1</v>
      </c>
    </row>
    <row r="98" spans="1:51" ht="17.649999999999999">
      <c r="A98" s="119" t="s">
        <v>69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0</v>
      </c>
      <c r="M98" s="75">
        <v>0</v>
      </c>
      <c r="N98" s="75">
        <v>0</v>
      </c>
      <c r="O98" s="75">
        <v>0</v>
      </c>
      <c r="P98" s="75">
        <v>0</v>
      </c>
      <c r="Q98" s="75">
        <v>0</v>
      </c>
      <c r="R98" s="75">
        <v>0</v>
      </c>
      <c r="S98" s="75">
        <v>0</v>
      </c>
      <c r="T98" s="75">
        <v>0</v>
      </c>
      <c r="U98" s="75">
        <v>0</v>
      </c>
      <c r="V98" s="75">
        <v>0</v>
      </c>
      <c r="W98" s="75">
        <v>0</v>
      </c>
      <c r="X98" s="75">
        <v>0</v>
      </c>
      <c r="Y98" s="75">
        <v>0</v>
      </c>
      <c r="Z98" s="75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75">
        <v>0</v>
      </c>
      <c r="AR98" s="75">
        <v>0</v>
      </c>
      <c r="AS98" s="75">
        <v>0</v>
      </c>
      <c r="AT98" s="75">
        <v>0</v>
      </c>
      <c r="AU98" s="75">
        <v>0</v>
      </c>
      <c r="AV98" s="75">
        <v>0</v>
      </c>
      <c r="AW98" s="75">
        <v>0</v>
      </c>
      <c r="AX98" s="75">
        <v>0</v>
      </c>
      <c r="AY98" s="75">
        <v>0</v>
      </c>
    </row>
    <row r="99" spans="1:51" ht="17.649999999999999">
      <c r="A99" s="119" t="s">
        <v>70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  <c r="P99" s="75">
        <v>0</v>
      </c>
      <c r="Q99" s="75">
        <v>0</v>
      </c>
      <c r="R99" s="75">
        <v>0</v>
      </c>
      <c r="S99" s="75">
        <v>0</v>
      </c>
      <c r="T99" s="75">
        <v>0</v>
      </c>
      <c r="U99" s="75">
        <v>0</v>
      </c>
      <c r="V99" s="75">
        <v>0</v>
      </c>
      <c r="W99" s="75">
        <v>0</v>
      </c>
      <c r="X99" s="75">
        <v>0</v>
      </c>
      <c r="Y99" s="75">
        <v>0</v>
      </c>
      <c r="Z99" s="75">
        <v>0</v>
      </c>
      <c r="AA99" s="75">
        <v>0</v>
      </c>
      <c r="AB99" s="75">
        <v>0</v>
      </c>
      <c r="AC99" s="75">
        <v>0</v>
      </c>
      <c r="AD99" s="75">
        <v>0</v>
      </c>
      <c r="AE99" s="75">
        <v>0</v>
      </c>
      <c r="AF99" s="75">
        <v>0</v>
      </c>
      <c r="AG99" s="75">
        <v>0</v>
      </c>
      <c r="AH99" s="75">
        <v>0</v>
      </c>
      <c r="AI99" s="75">
        <v>0</v>
      </c>
      <c r="AJ99" s="75">
        <v>0</v>
      </c>
      <c r="AK99" s="75">
        <v>0</v>
      </c>
      <c r="AL99" s="75">
        <v>0</v>
      </c>
      <c r="AM99" s="75">
        <v>0</v>
      </c>
      <c r="AN99" s="75">
        <v>0</v>
      </c>
      <c r="AO99" s="75">
        <v>0</v>
      </c>
      <c r="AP99" s="75">
        <v>0</v>
      </c>
      <c r="AQ99" s="75">
        <v>0</v>
      </c>
      <c r="AR99" s="75">
        <v>0</v>
      </c>
      <c r="AS99" s="75">
        <v>0</v>
      </c>
      <c r="AT99" s="75">
        <v>0</v>
      </c>
      <c r="AU99" s="75">
        <v>0</v>
      </c>
      <c r="AV99" s="75">
        <v>0</v>
      </c>
      <c r="AW99" s="75">
        <v>0</v>
      </c>
      <c r="AX99" s="75">
        <v>0</v>
      </c>
      <c r="AY99" s="75">
        <v>0</v>
      </c>
    </row>
    <row r="100" spans="1:51" ht="17.649999999999999">
      <c r="A100" s="119" t="s">
        <v>112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0</v>
      </c>
      <c r="L100" s="75">
        <v>0</v>
      </c>
      <c r="M100" s="75">
        <v>0</v>
      </c>
      <c r="N100" s="75">
        <v>0</v>
      </c>
      <c r="O100" s="75">
        <v>0</v>
      </c>
      <c r="P100" s="75">
        <v>0</v>
      </c>
      <c r="Q100" s="75">
        <v>0</v>
      </c>
      <c r="R100" s="75">
        <v>0</v>
      </c>
      <c r="S100" s="75">
        <v>0</v>
      </c>
      <c r="T100" s="75">
        <v>0</v>
      </c>
      <c r="U100" s="75">
        <v>0</v>
      </c>
      <c r="V100" s="75">
        <v>0</v>
      </c>
      <c r="W100" s="75">
        <v>0</v>
      </c>
      <c r="X100" s="75">
        <v>0</v>
      </c>
      <c r="Y100" s="75">
        <v>0</v>
      </c>
      <c r="Z100" s="75">
        <v>0</v>
      </c>
      <c r="AA100" s="75">
        <v>0</v>
      </c>
      <c r="AB100" s="75">
        <v>0</v>
      </c>
      <c r="AC100" s="75">
        <v>0</v>
      </c>
      <c r="AD100" s="75">
        <v>0</v>
      </c>
      <c r="AE100" s="75">
        <v>0</v>
      </c>
      <c r="AF100" s="75">
        <v>0</v>
      </c>
      <c r="AG100" s="75">
        <v>0</v>
      </c>
      <c r="AH100" s="75">
        <v>0</v>
      </c>
      <c r="AI100" s="75">
        <v>0</v>
      </c>
      <c r="AJ100" s="75">
        <v>0</v>
      </c>
      <c r="AK100" s="75">
        <v>0</v>
      </c>
      <c r="AL100" s="75">
        <v>0</v>
      </c>
      <c r="AM100" s="75">
        <v>0</v>
      </c>
      <c r="AN100" s="75">
        <v>0</v>
      </c>
      <c r="AO100" s="75">
        <v>0</v>
      </c>
      <c r="AP100" s="75">
        <v>0</v>
      </c>
      <c r="AQ100" s="75">
        <v>0</v>
      </c>
      <c r="AR100" s="75">
        <v>0</v>
      </c>
      <c r="AS100" s="75">
        <v>0</v>
      </c>
      <c r="AT100" s="75">
        <v>0</v>
      </c>
      <c r="AU100" s="75">
        <v>0</v>
      </c>
      <c r="AV100" s="75">
        <v>0</v>
      </c>
      <c r="AW100" s="75">
        <v>0</v>
      </c>
      <c r="AX100" s="75">
        <v>0</v>
      </c>
      <c r="AY100" s="75">
        <v>0</v>
      </c>
    </row>
    <row r="101" spans="1:51" ht="17.649999999999999">
      <c r="A101" s="119" t="s">
        <v>116</v>
      </c>
      <c r="B101" s="75">
        <v>0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5">
        <v>0</v>
      </c>
      <c r="M101" s="75">
        <v>0</v>
      </c>
      <c r="N101" s="75">
        <v>0</v>
      </c>
      <c r="O101" s="75">
        <v>0</v>
      </c>
      <c r="P101" s="75">
        <v>0</v>
      </c>
      <c r="Q101" s="75">
        <v>0</v>
      </c>
      <c r="R101" s="75">
        <v>0</v>
      </c>
      <c r="S101" s="75">
        <v>0</v>
      </c>
      <c r="T101" s="75">
        <v>0</v>
      </c>
      <c r="U101" s="75">
        <v>0</v>
      </c>
      <c r="V101" s="75">
        <v>0</v>
      </c>
      <c r="W101" s="75">
        <v>0</v>
      </c>
      <c r="X101" s="75">
        <v>0</v>
      </c>
      <c r="Y101" s="75">
        <v>0</v>
      </c>
      <c r="Z101" s="75">
        <v>0</v>
      </c>
      <c r="AA101" s="75">
        <v>0</v>
      </c>
      <c r="AB101" s="75">
        <v>0</v>
      </c>
      <c r="AC101" s="75">
        <v>0</v>
      </c>
      <c r="AD101" s="75">
        <v>0</v>
      </c>
      <c r="AE101" s="75">
        <v>0</v>
      </c>
      <c r="AF101" s="75">
        <v>0</v>
      </c>
      <c r="AG101" s="75">
        <v>0</v>
      </c>
      <c r="AH101" s="75">
        <v>0</v>
      </c>
      <c r="AI101" s="75">
        <v>0</v>
      </c>
      <c r="AJ101" s="75">
        <v>0</v>
      </c>
      <c r="AK101" s="75">
        <v>0</v>
      </c>
      <c r="AL101" s="75">
        <v>0</v>
      </c>
      <c r="AM101" s="75">
        <v>0</v>
      </c>
      <c r="AN101" s="75">
        <v>0</v>
      </c>
      <c r="AO101" s="75">
        <v>0</v>
      </c>
      <c r="AP101" s="75">
        <v>0</v>
      </c>
      <c r="AQ101" s="75">
        <v>0</v>
      </c>
      <c r="AR101" s="75">
        <v>0</v>
      </c>
      <c r="AS101" s="75">
        <v>0</v>
      </c>
      <c r="AT101" s="75">
        <v>0</v>
      </c>
      <c r="AU101" s="75">
        <v>0</v>
      </c>
      <c r="AV101" s="75">
        <v>0</v>
      </c>
      <c r="AW101" s="75">
        <v>0</v>
      </c>
      <c r="AX101" s="75">
        <v>0</v>
      </c>
      <c r="AY101" s="75">
        <v>0</v>
      </c>
    </row>
    <row r="104" spans="1:51" ht="23.25">
      <c r="A104" s="109" t="s">
        <v>118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51" ht="17.649999999999999">
      <c r="A105" s="119" t="s">
        <v>18</v>
      </c>
      <c r="B105" s="119" t="s">
        <v>10</v>
      </c>
      <c r="C105" s="119" t="s">
        <v>11</v>
      </c>
      <c r="D105" s="119" t="s">
        <v>12</v>
      </c>
      <c r="E105" s="119" t="s">
        <v>13</v>
      </c>
      <c r="F105" s="119" t="s">
        <v>22</v>
      </c>
      <c r="G105" s="119" t="s">
        <v>14</v>
      </c>
      <c r="H105" s="119" t="s">
        <v>15</v>
      </c>
      <c r="I105" s="119" t="s">
        <v>119</v>
      </c>
      <c r="J105" s="119"/>
      <c r="K105" s="119"/>
      <c r="L105" s="119"/>
      <c r="M105" s="119"/>
      <c r="N105" s="119"/>
    </row>
    <row r="106" spans="1:51" ht="17.649999999999999">
      <c r="A106" s="119" t="s">
        <v>63</v>
      </c>
      <c r="B106" s="75">
        <v>0</v>
      </c>
      <c r="C106" s="75">
        <v>1</v>
      </c>
      <c r="D106" s="75">
        <v>0</v>
      </c>
      <c r="E106" s="75">
        <v>1</v>
      </c>
      <c r="F106" s="75">
        <v>0</v>
      </c>
      <c r="G106" s="75">
        <v>0</v>
      </c>
      <c r="H106" s="75">
        <v>0</v>
      </c>
      <c r="I106" s="75">
        <v>1</v>
      </c>
      <c r="J106" s="75"/>
      <c r="K106" s="75"/>
      <c r="L106" s="75"/>
      <c r="M106" s="75"/>
      <c r="N106" s="75"/>
    </row>
    <row r="107" spans="1:51" ht="17.649999999999999">
      <c r="A107" s="119" t="s">
        <v>19</v>
      </c>
      <c r="B107" s="75">
        <v>1</v>
      </c>
      <c r="C107" s="75">
        <v>1</v>
      </c>
      <c r="D107" s="75">
        <v>0</v>
      </c>
      <c r="E107" s="75">
        <v>1</v>
      </c>
      <c r="F107" s="75">
        <v>0</v>
      </c>
      <c r="G107" s="75">
        <v>1</v>
      </c>
      <c r="H107" s="75">
        <v>0</v>
      </c>
      <c r="I107" s="75">
        <v>1</v>
      </c>
      <c r="J107" s="75"/>
      <c r="K107" s="75"/>
      <c r="L107" s="75"/>
      <c r="M107" s="75"/>
      <c r="N107" s="75"/>
    </row>
    <row r="108" spans="1:51" ht="17.649999999999999">
      <c r="A108" s="119" t="s">
        <v>64</v>
      </c>
      <c r="B108" s="75">
        <v>0</v>
      </c>
      <c r="C108" s="75">
        <v>1</v>
      </c>
      <c r="D108" s="75">
        <v>1</v>
      </c>
      <c r="E108" s="75">
        <v>1</v>
      </c>
      <c r="F108" s="75">
        <v>1</v>
      </c>
      <c r="G108" s="75">
        <v>0</v>
      </c>
      <c r="H108" s="75">
        <v>1</v>
      </c>
      <c r="I108" s="75">
        <v>0</v>
      </c>
      <c r="J108" s="75"/>
      <c r="K108" s="75"/>
      <c r="L108" s="75"/>
      <c r="M108" s="75"/>
      <c r="N108" s="75"/>
    </row>
    <row r="109" spans="1:51" ht="17.649999999999999">
      <c r="A109" s="119" t="s">
        <v>113</v>
      </c>
      <c r="B109" s="75">
        <v>0</v>
      </c>
      <c r="C109" s="75">
        <v>1</v>
      </c>
      <c r="D109" s="75">
        <v>0</v>
      </c>
      <c r="E109" s="75">
        <v>1</v>
      </c>
      <c r="F109" s="75">
        <v>1</v>
      </c>
      <c r="G109" s="75">
        <v>0</v>
      </c>
      <c r="H109" s="75">
        <v>0</v>
      </c>
      <c r="I109" s="75">
        <v>1</v>
      </c>
      <c r="J109" s="75"/>
      <c r="K109" s="75"/>
      <c r="L109" s="75"/>
      <c r="M109" s="75"/>
      <c r="N109" s="75"/>
    </row>
    <row r="110" spans="1:51" ht="17.649999999999999">
      <c r="A110" s="119" t="s">
        <v>114</v>
      </c>
      <c r="B110" s="75">
        <v>1</v>
      </c>
      <c r="C110" s="75">
        <v>0</v>
      </c>
      <c r="D110" s="75">
        <v>1</v>
      </c>
      <c r="E110" s="75">
        <v>1</v>
      </c>
      <c r="F110" s="75">
        <v>1</v>
      </c>
      <c r="G110" s="75">
        <v>0</v>
      </c>
      <c r="H110" s="75">
        <v>1</v>
      </c>
      <c r="I110" s="75">
        <v>1</v>
      </c>
      <c r="J110" s="75"/>
      <c r="K110" s="75"/>
      <c r="L110" s="75"/>
      <c r="M110" s="75"/>
      <c r="N110" s="75"/>
    </row>
    <row r="111" spans="1:51" ht="17.649999999999999">
      <c r="A111" s="119" t="s">
        <v>115</v>
      </c>
      <c r="B111" s="75">
        <v>0</v>
      </c>
      <c r="C111" s="75">
        <v>0</v>
      </c>
      <c r="D111" s="75">
        <v>0</v>
      </c>
      <c r="E111" s="75">
        <v>1</v>
      </c>
      <c r="F111" s="75">
        <v>1</v>
      </c>
      <c r="G111" s="75">
        <v>1</v>
      </c>
      <c r="H111" s="75">
        <v>0</v>
      </c>
      <c r="I111" s="75">
        <v>1</v>
      </c>
      <c r="J111" s="75"/>
      <c r="K111" s="75"/>
      <c r="L111" s="75"/>
      <c r="M111" s="75"/>
      <c r="N111" s="75"/>
    </row>
    <row r="112" spans="1:51" ht="17.649999999999999">
      <c r="A112" s="119" t="s">
        <v>69</v>
      </c>
      <c r="B112" s="75">
        <v>1</v>
      </c>
      <c r="C112" s="75">
        <v>1</v>
      </c>
      <c r="D112" s="75">
        <v>0</v>
      </c>
      <c r="E112" s="75">
        <v>1</v>
      </c>
      <c r="F112" s="75">
        <v>0</v>
      </c>
      <c r="G112" s="75">
        <v>1</v>
      </c>
      <c r="H112" s="75">
        <v>1</v>
      </c>
      <c r="I112" s="75">
        <v>0</v>
      </c>
      <c r="J112" s="75"/>
      <c r="K112" s="75"/>
      <c r="L112" s="75"/>
      <c r="M112" s="75"/>
      <c r="N112" s="75"/>
    </row>
    <row r="113" spans="1:14" ht="17.649999999999999">
      <c r="A113" s="119" t="s">
        <v>70</v>
      </c>
      <c r="B113" s="75">
        <v>1</v>
      </c>
      <c r="C113" s="75">
        <v>0</v>
      </c>
      <c r="D113" s="75">
        <v>0</v>
      </c>
      <c r="E113" s="75">
        <v>1</v>
      </c>
      <c r="F113" s="75">
        <v>0</v>
      </c>
      <c r="G113" s="75">
        <v>1</v>
      </c>
      <c r="H113" s="75">
        <v>1</v>
      </c>
      <c r="I113" s="75">
        <v>0</v>
      </c>
      <c r="J113" s="75"/>
      <c r="K113" s="75"/>
      <c r="L113" s="75"/>
      <c r="M113" s="75"/>
      <c r="N113" s="75"/>
    </row>
    <row r="114" spans="1:14" ht="17.649999999999999">
      <c r="A114" s="119" t="s">
        <v>112</v>
      </c>
      <c r="B114" s="75">
        <v>1</v>
      </c>
      <c r="C114" s="75">
        <v>1</v>
      </c>
      <c r="D114" s="75">
        <v>0</v>
      </c>
      <c r="E114" s="75">
        <v>1</v>
      </c>
      <c r="F114" s="75">
        <v>0</v>
      </c>
      <c r="G114" s="75">
        <v>1</v>
      </c>
      <c r="H114" s="75">
        <v>1</v>
      </c>
      <c r="I114" s="75">
        <v>0</v>
      </c>
      <c r="J114" s="75"/>
      <c r="K114" s="75"/>
      <c r="L114" s="75"/>
      <c r="M114" s="75"/>
      <c r="N114" s="75"/>
    </row>
    <row r="115" spans="1:14" ht="17.649999999999999">
      <c r="A115" s="119" t="s">
        <v>116</v>
      </c>
      <c r="B115" s="75">
        <v>0</v>
      </c>
      <c r="C115" s="75">
        <v>1</v>
      </c>
      <c r="D115" s="75">
        <v>0</v>
      </c>
      <c r="E115" s="75">
        <v>1</v>
      </c>
      <c r="F115" s="75">
        <v>0</v>
      </c>
      <c r="G115" s="75">
        <v>0</v>
      </c>
      <c r="H115" s="75">
        <v>0</v>
      </c>
      <c r="I115" s="75">
        <v>1</v>
      </c>
      <c r="J115" s="75"/>
      <c r="K115" s="75"/>
      <c r="L115" s="75"/>
      <c r="M115" s="75"/>
      <c r="N115" s="75"/>
    </row>
  </sheetData>
  <conditionalFormatting sqref="B78:AY80 B82:AY85">
    <cfRule type="cellIs" dxfId="142" priority="8" operator="greaterThan">
      <formula>0</formula>
    </cfRule>
  </conditionalFormatting>
  <conditionalFormatting sqref="B92:AY99">
    <cfRule type="cellIs" dxfId="141" priority="7" operator="greaterThan">
      <formula>0</formula>
    </cfRule>
  </conditionalFormatting>
  <conditionalFormatting sqref="B81:AY81">
    <cfRule type="cellIs" dxfId="140" priority="6" operator="greaterThan">
      <formula>0</formula>
    </cfRule>
  </conditionalFormatting>
  <conditionalFormatting sqref="B86:AY86">
    <cfRule type="cellIs" dxfId="139" priority="5" operator="greaterThan">
      <formula>0</formula>
    </cfRule>
  </conditionalFormatting>
  <conditionalFormatting sqref="B87:AY87">
    <cfRule type="cellIs" dxfId="138" priority="4" operator="greaterThan">
      <formula>0</formula>
    </cfRule>
  </conditionalFormatting>
  <conditionalFormatting sqref="B100:AY101">
    <cfRule type="cellIs" dxfId="137" priority="3" operator="greaterThan">
      <formula>0</formula>
    </cfRule>
  </conditionalFormatting>
  <conditionalFormatting sqref="B106:N113">
    <cfRule type="cellIs" dxfId="136" priority="2" operator="greaterThan">
      <formula>0</formula>
    </cfRule>
  </conditionalFormatting>
  <conditionalFormatting sqref="B114:N115">
    <cfRule type="cellIs" dxfId="135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pageSetup paperSize="9" orientation="portrait" r:id="rId10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5" sqref="B5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20</v>
      </c>
    </row>
    <row r="4" spans="1:2" ht="18">
      <c r="A4" s="4" t="s">
        <v>21</v>
      </c>
      <c r="B4" s="6" t="s">
        <v>111</v>
      </c>
    </row>
    <row r="5" spans="1:2" ht="18">
      <c r="A5" s="4" t="s">
        <v>3</v>
      </c>
      <c r="B5" s="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T3-M4</vt:lpstr>
      <vt:lpstr>Player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2021-01-30T22:06:51Z</dcterms:modified>
</cp:coreProperties>
</file>